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3640" windowHeight="9525"/>
  </bookViews>
  <sheets>
    <sheet name="Bieu63" sheetId="1" r:id="rId1"/>
  </sheets>
  <externalReferences>
    <externalReference r:id="rId2"/>
    <externalReference r:id="rId3"/>
  </externalReferences>
  <definedNames>
    <definedName name="_xlnm.Print_Titles" localSheetId="0">Bieu63!$10:$13</definedName>
  </definedNames>
  <calcPr calcId="144525"/>
</workbook>
</file>

<file path=xl/calcChain.xml><?xml version="1.0" encoding="utf-8"?>
<calcChain xmlns="http://schemas.openxmlformats.org/spreadsheetml/2006/main">
  <c r="C150" i="1" l="1"/>
  <c r="D148" i="1"/>
  <c r="D147" i="1"/>
  <c r="D146" i="1"/>
  <c r="D145" i="1"/>
  <c r="D144" i="1"/>
  <c r="D143" i="1"/>
  <c r="D142" i="1"/>
  <c r="D141" i="1"/>
  <c r="D140" i="1"/>
  <c r="D139" i="1"/>
  <c r="D138" i="1"/>
  <c r="H136" i="1"/>
  <c r="G136" i="1"/>
  <c r="D136" i="1"/>
  <c r="G135" i="1"/>
  <c r="D135" i="1"/>
  <c r="H135" i="1" s="1"/>
  <c r="F134" i="1"/>
  <c r="F133" i="1"/>
  <c r="G132" i="1"/>
  <c r="F132" i="1"/>
  <c r="F131" i="1"/>
  <c r="G130" i="1"/>
  <c r="F130" i="1"/>
  <c r="G129" i="1"/>
  <c r="F129" i="1"/>
  <c r="G128" i="1"/>
  <c r="F128" i="1"/>
  <c r="H127" i="1"/>
  <c r="F127" i="1"/>
  <c r="E127" i="1"/>
  <c r="G127" i="1" s="1"/>
  <c r="C127" i="1"/>
  <c r="F126" i="1"/>
  <c r="H126" i="1" s="1"/>
  <c r="E126" i="1"/>
  <c r="G126" i="1" s="1"/>
  <c r="C126" i="1"/>
  <c r="G125" i="1"/>
  <c r="F125" i="1"/>
  <c r="H125" i="1" s="1"/>
  <c r="E125" i="1"/>
  <c r="C125" i="1"/>
  <c r="H124" i="1"/>
  <c r="F124" i="1"/>
  <c r="E124" i="1"/>
  <c r="C124" i="1"/>
  <c r="G124" i="1" s="1"/>
  <c r="H123" i="1"/>
  <c r="F123" i="1"/>
  <c r="E123" i="1"/>
  <c r="G123" i="1" s="1"/>
  <c r="C123" i="1"/>
  <c r="F122" i="1"/>
  <c r="H122" i="1" s="1"/>
  <c r="E122" i="1"/>
  <c r="G122" i="1" s="1"/>
  <c r="C122" i="1"/>
  <c r="G121" i="1"/>
  <c r="F121" i="1"/>
  <c r="H121" i="1" s="1"/>
  <c r="E121" i="1"/>
  <c r="C121" i="1"/>
  <c r="H120" i="1"/>
  <c r="F120" i="1"/>
  <c r="E120" i="1"/>
  <c r="C120" i="1"/>
  <c r="G120" i="1" s="1"/>
  <c r="H119" i="1"/>
  <c r="F119" i="1"/>
  <c r="E119" i="1"/>
  <c r="G119" i="1" s="1"/>
  <c r="C119" i="1"/>
  <c r="F118" i="1"/>
  <c r="H118" i="1" s="1"/>
  <c r="E118" i="1"/>
  <c r="G118" i="1" s="1"/>
  <c r="D118" i="1"/>
  <c r="C118" i="1"/>
  <c r="F117" i="1"/>
  <c r="E117" i="1"/>
  <c r="E116" i="1"/>
  <c r="D115" i="1"/>
  <c r="H114" i="1"/>
  <c r="G114" i="1"/>
  <c r="D114" i="1"/>
  <c r="C114" i="1"/>
  <c r="H113" i="1"/>
  <c r="G113" i="1"/>
  <c r="D113" i="1"/>
  <c r="C113" i="1"/>
  <c r="H112" i="1"/>
  <c r="G112" i="1"/>
  <c r="D112" i="1"/>
  <c r="C112" i="1"/>
  <c r="H111" i="1"/>
  <c r="G111" i="1"/>
  <c r="D111" i="1"/>
  <c r="C111" i="1"/>
  <c r="H110" i="1"/>
  <c r="G110" i="1"/>
  <c r="D110" i="1"/>
  <c r="C110" i="1"/>
  <c r="H109" i="1"/>
  <c r="G109" i="1"/>
  <c r="D109" i="1"/>
  <c r="C109" i="1"/>
  <c r="H108" i="1"/>
  <c r="G108" i="1"/>
  <c r="D108" i="1"/>
  <c r="C108" i="1"/>
  <c r="H107" i="1"/>
  <c r="G107" i="1"/>
  <c r="D107" i="1"/>
  <c r="C107" i="1"/>
  <c r="H106" i="1"/>
  <c r="G106" i="1"/>
  <c r="D106" i="1"/>
  <c r="C106" i="1"/>
  <c r="H105" i="1"/>
  <c r="G105" i="1"/>
  <c r="D105" i="1"/>
  <c r="C105" i="1"/>
  <c r="H104" i="1"/>
  <c r="G104" i="1"/>
  <c r="D104" i="1"/>
  <c r="C104" i="1"/>
  <c r="H103" i="1"/>
  <c r="G103" i="1"/>
  <c r="D103" i="1"/>
  <c r="C103" i="1"/>
  <c r="G102" i="1"/>
  <c r="H101" i="1"/>
  <c r="G101" i="1"/>
  <c r="D101" i="1"/>
  <c r="H100" i="1"/>
  <c r="G100" i="1"/>
  <c r="D100" i="1"/>
  <c r="G99" i="1"/>
  <c r="D99" i="1"/>
  <c r="H99" i="1" s="1"/>
  <c r="G98" i="1"/>
  <c r="D98" i="1"/>
  <c r="H98" i="1" s="1"/>
  <c r="H97" i="1"/>
  <c r="G97" i="1"/>
  <c r="D97" i="1"/>
  <c r="H96" i="1"/>
  <c r="G96" i="1"/>
  <c r="D96" i="1"/>
  <c r="G95" i="1"/>
  <c r="D95" i="1"/>
  <c r="H95" i="1" s="1"/>
  <c r="G94" i="1"/>
  <c r="D94" i="1"/>
  <c r="H94" i="1" s="1"/>
  <c r="H93" i="1"/>
  <c r="G93" i="1"/>
  <c r="D93" i="1"/>
  <c r="H92" i="1"/>
  <c r="G92" i="1"/>
  <c r="D92" i="1"/>
  <c r="G91" i="1"/>
  <c r="D91" i="1"/>
  <c r="H91" i="1" s="1"/>
  <c r="G90" i="1"/>
  <c r="D90" i="1"/>
  <c r="H90" i="1" s="1"/>
  <c r="H89" i="1"/>
  <c r="G89" i="1"/>
  <c r="D89" i="1"/>
  <c r="H88" i="1"/>
  <c r="G88" i="1"/>
  <c r="D88" i="1"/>
  <c r="G87" i="1"/>
  <c r="D87" i="1"/>
  <c r="H87" i="1" s="1"/>
  <c r="G86" i="1"/>
  <c r="D86" i="1"/>
  <c r="H86" i="1" s="1"/>
  <c r="G85" i="1"/>
  <c r="H84" i="1"/>
  <c r="G84" i="1"/>
  <c r="D84" i="1"/>
  <c r="F83" i="1"/>
  <c r="E83" i="1"/>
  <c r="C83" i="1"/>
  <c r="F82" i="1"/>
  <c r="E82" i="1"/>
  <c r="C82" i="1"/>
  <c r="F81" i="1"/>
  <c r="D81" i="1"/>
  <c r="F80" i="1"/>
  <c r="F79" i="1"/>
  <c r="F78" i="1"/>
  <c r="D78" i="1"/>
  <c r="G77" i="1"/>
  <c r="F77" i="1"/>
  <c r="H77" i="1" s="1"/>
  <c r="E77" i="1"/>
  <c r="G76" i="1"/>
  <c r="F76" i="1"/>
  <c r="H76" i="1" s="1"/>
  <c r="E76" i="1"/>
  <c r="D75" i="1"/>
  <c r="H74" i="1"/>
  <c r="G74" i="1"/>
  <c r="D74" i="1"/>
  <c r="F73" i="1"/>
  <c r="E73" i="1"/>
  <c r="C73" i="1"/>
  <c r="G73" i="1" s="1"/>
  <c r="F72" i="1"/>
  <c r="F71" i="1"/>
  <c r="F70" i="1"/>
  <c r="H68" i="1"/>
  <c r="G68" i="1"/>
  <c r="D68" i="1"/>
  <c r="G67" i="1"/>
  <c r="D67" i="1"/>
  <c r="H67" i="1" s="1"/>
  <c r="G66" i="1"/>
  <c r="D66" i="1"/>
  <c r="H66" i="1" s="1"/>
  <c r="G65" i="1"/>
  <c r="F64" i="1"/>
  <c r="E64" i="1"/>
  <c r="G64" i="1" s="1"/>
  <c r="C64" i="1"/>
  <c r="H63" i="1"/>
  <c r="G63" i="1"/>
  <c r="D63" i="1"/>
  <c r="G62" i="1"/>
  <c r="F61" i="1"/>
  <c r="F154" i="1" s="1"/>
  <c r="E61" i="1"/>
  <c r="E154" i="1" s="1"/>
  <c r="D61" i="1"/>
  <c r="H61" i="1" s="1"/>
  <c r="C61" i="1"/>
  <c r="G61" i="1" s="1"/>
  <c r="G60" i="1"/>
  <c r="D60" i="1"/>
  <c r="H60" i="1" s="1"/>
  <c r="H59" i="1"/>
  <c r="G59" i="1"/>
  <c r="D59" i="1"/>
  <c r="D58" i="1"/>
  <c r="H57" i="1"/>
  <c r="G57" i="1"/>
  <c r="D57" i="1"/>
  <c r="D56" i="1"/>
  <c r="D55" i="1"/>
  <c r="G54" i="1"/>
  <c r="D54" i="1"/>
  <c r="H54" i="1" s="1"/>
  <c r="H53" i="1"/>
  <c r="G53" i="1"/>
  <c r="D53" i="1"/>
  <c r="H52" i="1"/>
  <c r="G52" i="1"/>
  <c r="D52" i="1"/>
  <c r="G51" i="1"/>
  <c r="D51" i="1"/>
  <c r="H51" i="1" s="1"/>
  <c r="G50" i="1"/>
  <c r="D50" i="1"/>
  <c r="D49" i="1" s="1"/>
  <c r="H49" i="1" s="1"/>
  <c r="F49" i="1"/>
  <c r="E49" i="1"/>
  <c r="G49" i="1" s="1"/>
  <c r="C49" i="1"/>
  <c r="F48" i="1"/>
  <c r="H48" i="1" s="1"/>
  <c r="E48" i="1"/>
  <c r="D48" i="1"/>
  <c r="C48" i="1"/>
  <c r="G48" i="1" s="1"/>
  <c r="F47" i="1"/>
  <c r="E47" i="1"/>
  <c r="G47" i="1" s="1"/>
  <c r="D47" i="1"/>
  <c r="H47" i="1" s="1"/>
  <c r="C47" i="1"/>
  <c r="F46" i="1"/>
  <c r="H46" i="1" s="1"/>
  <c r="E46" i="1"/>
  <c r="D46" i="1"/>
  <c r="C46" i="1"/>
  <c r="G46" i="1" s="1"/>
  <c r="H45" i="1"/>
  <c r="G45" i="1"/>
  <c r="D45" i="1"/>
  <c r="H44" i="1"/>
  <c r="G44" i="1"/>
  <c r="D44" i="1"/>
  <c r="G43" i="1"/>
  <c r="D43" i="1"/>
  <c r="H43" i="1" s="1"/>
  <c r="G42" i="1"/>
  <c r="D42" i="1"/>
  <c r="H42" i="1" s="1"/>
  <c r="H41" i="1"/>
  <c r="G41" i="1"/>
  <c r="D41" i="1"/>
  <c r="D40" i="1"/>
  <c r="H39" i="1"/>
  <c r="G39" i="1"/>
  <c r="D39" i="1"/>
  <c r="H38" i="1"/>
  <c r="G38" i="1"/>
  <c r="D38" i="1"/>
  <c r="G37" i="1"/>
  <c r="D37" i="1"/>
  <c r="H37" i="1" s="1"/>
  <c r="G36" i="1"/>
  <c r="D36" i="1"/>
  <c r="D35" i="1" s="1"/>
  <c r="E35" i="1"/>
  <c r="G34" i="1"/>
  <c r="D34" i="1"/>
  <c r="H34" i="1" s="1"/>
  <c r="G33" i="1"/>
  <c r="D33" i="1"/>
  <c r="H33" i="1" s="1"/>
  <c r="H32" i="1"/>
  <c r="G32" i="1"/>
  <c r="D32" i="1"/>
  <c r="H31" i="1"/>
  <c r="G31" i="1"/>
  <c r="D31" i="1"/>
  <c r="G30" i="1"/>
  <c r="D30" i="1"/>
  <c r="H30" i="1" s="1"/>
  <c r="D29" i="1"/>
  <c r="G28" i="1"/>
  <c r="D28" i="1"/>
  <c r="H28" i="1" s="1"/>
  <c r="G27" i="1"/>
  <c r="D27" i="1"/>
  <c r="D26" i="1" s="1"/>
  <c r="H26" i="1" s="1"/>
  <c r="F26" i="1"/>
  <c r="E26" i="1"/>
  <c r="G26" i="1" s="1"/>
  <c r="C26" i="1"/>
  <c r="F25" i="1"/>
  <c r="H25" i="1" s="1"/>
  <c r="E25" i="1"/>
  <c r="D25" i="1"/>
  <c r="C25" i="1"/>
  <c r="G25" i="1" s="1"/>
  <c r="F24" i="1"/>
  <c r="F153" i="1" s="1"/>
  <c r="E24" i="1"/>
  <c r="E153" i="1" s="1"/>
  <c r="E155" i="1" s="1"/>
  <c r="D24" i="1"/>
  <c r="H24" i="1" s="1"/>
  <c r="C24" i="1"/>
  <c r="C17" i="1" s="1"/>
  <c r="F23" i="1"/>
  <c r="H23" i="1" s="1"/>
  <c r="E23" i="1"/>
  <c r="D23" i="1"/>
  <c r="C23" i="1"/>
  <c r="G23" i="1" s="1"/>
  <c r="H22" i="1"/>
  <c r="G22" i="1"/>
  <c r="D22" i="1"/>
  <c r="H21" i="1"/>
  <c r="G21" i="1"/>
  <c r="D21" i="1"/>
  <c r="D20" i="1"/>
  <c r="H19" i="1"/>
  <c r="G19" i="1"/>
  <c r="D19" i="1"/>
  <c r="G18" i="1"/>
  <c r="D18" i="1"/>
  <c r="D17" i="1" s="1"/>
  <c r="F17" i="1"/>
  <c r="G35" i="1" l="1"/>
  <c r="H17" i="1"/>
  <c r="F155" i="1"/>
  <c r="H18" i="1"/>
  <c r="F35" i="1"/>
  <c r="H35" i="1" s="1"/>
  <c r="D73" i="1"/>
  <c r="H73" i="1" s="1"/>
  <c r="D85" i="1"/>
  <c r="H85" i="1" s="1"/>
  <c r="F16" i="1"/>
  <c r="G24" i="1"/>
  <c r="H27" i="1"/>
  <c r="C35" i="1"/>
  <c r="C16" i="1" s="1"/>
  <c r="C15" i="1" s="1"/>
  <c r="C151" i="1" s="1"/>
  <c r="H36" i="1"/>
  <c r="H50" i="1"/>
  <c r="D64" i="1"/>
  <c r="D16" i="1" s="1"/>
  <c r="D15" i="1" s="1"/>
  <c r="D151" i="1" s="1"/>
  <c r="E17" i="1"/>
  <c r="G17" i="1" l="1"/>
  <c r="E16" i="1"/>
  <c r="H64" i="1"/>
  <c r="H16" i="1"/>
  <c r="F15" i="1"/>
  <c r="G16" i="1" l="1"/>
  <c r="E15" i="1"/>
  <c r="F151" i="1"/>
  <c r="H151" i="1" s="1"/>
  <c r="H15" i="1"/>
  <c r="E151" i="1" l="1"/>
  <c r="G151" i="1" s="1"/>
  <c r="G15" i="1"/>
</calcChain>
</file>

<file path=xl/comments1.xml><?xml version="1.0" encoding="utf-8"?>
<comments xmlns="http://schemas.openxmlformats.org/spreadsheetml/2006/main">
  <authors>
    <author>Nguyen Ngoc Kim Ngan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Nguyen Ngoc Kim Ngan: HĐND quyết đih (2) BM 61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Nguyen Ngoc Kim Ngan: Quyết toán (3) BM 61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Nguyen Ngoc Kim Ngan:</t>
        </r>
        <r>
          <rPr>
            <sz val="9"/>
            <color indexed="81"/>
            <rFont val="Tahoma"/>
            <family val="2"/>
          </rPr>
          <t xml:space="preserve">
BM 61 (5+6+7)</t>
        </r>
      </text>
    </comment>
  </commentList>
</comments>
</file>

<file path=xl/sharedStrings.xml><?xml version="1.0" encoding="utf-8"?>
<sst xmlns="http://schemas.openxmlformats.org/spreadsheetml/2006/main" count="240" uniqueCount="196">
  <si>
    <t>UBND TỈNH PHÚ YÊN</t>
  </si>
  <si>
    <t>Biểu số 63/CK-NSNN</t>
  </si>
  <si>
    <t xml:space="preserve">QUYẾT TOÁN THU NGÂN SÁCH NHÀ NƯỚC </t>
  </si>
  <si>
    <t>NĂM 2018</t>
  </si>
  <si>
    <t>Đơn vị tính: Triệu đồng.</t>
  </si>
  <si>
    <t>TT</t>
  </si>
  <si>
    <t>Nội dung</t>
  </si>
  <si>
    <t xml:space="preserve">Dự toán </t>
  </si>
  <si>
    <t>Quyết toán</t>
  </si>
  <si>
    <t>So sánh (%)</t>
  </si>
  <si>
    <t>Tổng thu NSNN</t>
  </si>
  <si>
    <t>Thu NSĐP</t>
  </si>
  <si>
    <t>A</t>
  </si>
  <si>
    <t>B</t>
  </si>
  <si>
    <t>5=3/1</t>
  </si>
  <si>
    <t>6=4/2</t>
  </si>
  <si>
    <t>TỔNG THU CÂN ĐỐI NGÂN SÁCH NHÀ NƯỚC</t>
  </si>
  <si>
    <t>I</t>
  </si>
  <si>
    <t>THU NỘI ĐỊA</t>
  </si>
  <si>
    <t>Thu từ doanh nghiệp nhà nước Trung ương quản lý</t>
  </si>
  <si>
    <t>1.01</t>
  </si>
  <si>
    <t>Thuế giá trị gia tăng</t>
  </si>
  <si>
    <t>1.02</t>
  </si>
  <si>
    <t>Thuế thu nhập doanh nghiệp</t>
  </si>
  <si>
    <t>1.03</t>
  </si>
  <si>
    <t xml:space="preserve">Thuế tiêu thụ đặc biệt </t>
  </si>
  <si>
    <t>Trong đó: Thu từ CSKD NK tiếp tục bán ra trong nước</t>
  </si>
  <si>
    <t>1.04</t>
  </si>
  <si>
    <t>Thuế tài nguyên</t>
  </si>
  <si>
    <t xml:space="preserve"> Trong đó : Thuế tài nguyên dầu, khí</t>
  </si>
  <si>
    <t>1.05</t>
  </si>
  <si>
    <t>Thuế môn bài</t>
  </si>
  <si>
    <t>1.06</t>
  </si>
  <si>
    <t>Thu khác</t>
  </si>
  <si>
    <t xml:space="preserve">Thu từ doanh nghiệp nhà nước địa phương </t>
  </si>
  <si>
    <t>2.01</t>
  </si>
  <si>
    <t>2.02</t>
  </si>
  <si>
    <t>2.03</t>
  </si>
  <si>
    <t>Thu từ thu nhập sau thuế</t>
  </si>
  <si>
    <t>2.04</t>
  </si>
  <si>
    <t>2.05</t>
  </si>
  <si>
    <t>2.06</t>
  </si>
  <si>
    <t xml:space="preserve">Thu từ doanh nghiệp có vốn đầu tư nước ngoài </t>
  </si>
  <si>
    <t>3.01</t>
  </si>
  <si>
    <t>Trong đó: Thu từ hoạt động thăm dò và khai thác dầu, khí</t>
  </si>
  <si>
    <t>3.02</t>
  </si>
  <si>
    <t>3.03</t>
  </si>
  <si>
    <t>Thu từ khí thiên nhiên</t>
  </si>
  <si>
    <t>3.04</t>
  </si>
  <si>
    <t>3.05</t>
  </si>
  <si>
    <t>Trong đó: Thuế tài nguyên dầu, khí</t>
  </si>
  <si>
    <t>3.06</t>
  </si>
  <si>
    <t>Tiền thuê mặt đất, mặt nước</t>
  </si>
  <si>
    <t>3.07</t>
  </si>
  <si>
    <t>3.08</t>
  </si>
  <si>
    <t>Thu từ khu vực kinh tế ngoài quốc doanh</t>
  </si>
  <si>
    <t>4.01</t>
  </si>
  <si>
    <t>4.02</t>
  </si>
  <si>
    <t>4.03</t>
  </si>
  <si>
    <t>4.04</t>
  </si>
  <si>
    <t>4.05</t>
  </si>
  <si>
    <t>4.06</t>
  </si>
  <si>
    <t>Lệ phí trước bạ</t>
  </si>
  <si>
    <t>Thuế sử dụng đất nông nghiệp</t>
  </si>
  <si>
    <t>Thuế sử dụng đất phi nông nghiệp</t>
  </si>
  <si>
    <t>Thuế thu nhập cá nhân</t>
  </si>
  <si>
    <t>Thuế bảo vệ môi trường</t>
  </si>
  <si>
    <t xml:space="preserve"> - Số thu Trung ương hưởng 100%</t>
  </si>
  <si>
    <t xml:space="preserve"> - Số thu phân chia NSTW và NSĐP</t>
  </si>
  <si>
    <t>Thu phí, lệ phí</t>
  </si>
  <si>
    <t>10.1</t>
  </si>
  <si>
    <t>Thu phí, lệ phí trung ương</t>
  </si>
  <si>
    <t>10.2</t>
  </si>
  <si>
    <t>Thu phí, lệ phí địa phương</t>
  </si>
  <si>
    <t>10.3</t>
  </si>
  <si>
    <t>Thu phí, lệ phí xã</t>
  </si>
  <si>
    <t>Thu xổ số kiến thiết</t>
  </si>
  <si>
    <t>11.1</t>
  </si>
  <si>
    <t>11.2</t>
  </si>
  <si>
    <t>11.3</t>
  </si>
  <si>
    <t>11.4</t>
  </si>
  <si>
    <t>Thu tiền sử dụng đất</t>
  </si>
  <si>
    <t>Thu tiền thuê đất, mặt nước</t>
  </si>
  <si>
    <t>Thu tiền sử dụng khu vực biển</t>
  </si>
  <si>
    <t>Trong đó : - Thuộc thẩm quyền của Trung ương giao</t>
  </si>
  <si>
    <t xml:space="preserve">                   - Thuộc thẩm quyền của địa phương giao</t>
  </si>
  <si>
    <t>Thu từ bán tài sản nhà nước</t>
  </si>
  <si>
    <t xml:space="preserve">Trong đó : - Do Trung ương </t>
  </si>
  <si>
    <t xml:space="preserve">                   - Do địa phương </t>
  </si>
  <si>
    <t>Thu từ tài sản được xác lập quyền sở hữu nhà nước</t>
  </si>
  <si>
    <t>Trong đó : - Do Trung ương xử lý</t>
  </si>
  <si>
    <t xml:space="preserve">                   - Do địa phương xử lý</t>
  </si>
  <si>
    <t>Thu tiền cho thuê và bán nhà ở thuộc SHNN</t>
  </si>
  <si>
    <t>Thu tiền cấp quyền khai thác khoáng sản</t>
  </si>
  <si>
    <t xml:space="preserve"> - Thu từ các mỏ do Trung ương cấp</t>
  </si>
  <si>
    <t xml:space="preserve"> - Thu từ các mỏ do địa phương cấp</t>
  </si>
  <si>
    <t>Thu từ quỹ đất công ích và thu hoa lợi công sản</t>
  </si>
  <si>
    <t>19.1</t>
  </si>
  <si>
    <t>Trong đó : Thu đền bù thiệt hại khi NN thu hồi đất</t>
  </si>
  <si>
    <t>19.2</t>
  </si>
  <si>
    <t>Thu sự nghiệp do xã quản lý</t>
  </si>
  <si>
    <t>19.3</t>
  </si>
  <si>
    <t>Thu cho thuê quầy bán hàng</t>
  </si>
  <si>
    <t>19.4</t>
  </si>
  <si>
    <t>Thu hồi các khoản chi năm trước</t>
  </si>
  <si>
    <t>19.5</t>
  </si>
  <si>
    <t>Thu phạt, tịch thu tại xã</t>
  </si>
  <si>
    <t>Trong đó : Phạt an toàn giao thông</t>
  </si>
  <si>
    <t>19.6</t>
  </si>
  <si>
    <t>Thu đóng góp theo quy định của Nhà nước</t>
  </si>
  <si>
    <t>19.7</t>
  </si>
  <si>
    <t xml:space="preserve">Thu khác </t>
  </si>
  <si>
    <t>Thu khác ngân sách</t>
  </si>
  <si>
    <t>20.1</t>
  </si>
  <si>
    <t>Thu từ quỹ đất công ích</t>
  </si>
  <si>
    <t>20.2</t>
  </si>
  <si>
    <t>Thu tiền phạt</t>
  </si>
  <si>
    <t>20.3</t>
  </si>
  <si>
    <t>Thu tịch thu</t>
  </si>
  <si>
    <t>Trong đó : Tịch thu chống buôn lậu</t>
  </si>
  <si>
    <t>20.4</t>
  </si>
  <si>
    <t>Thu tiền bán hàng hoá vật tư dự trữ</t>
  </si>
  <si>
    <t>20.5</t>
  </si>
  <si>
    <t>Thu tiền bán cây đứng</t>
  </si>
  <si>
    <t>20.6</t>
  </si>
  <si>
    <t>Thu tiền đất trồng lúa</t>
  </si>
  <si>
    <t>20.7</t>
  </si>
  <si>
    <t>Thu tiền cho thuê, bán tài sản khác</t>
  </si>
  <si>
    <t>20.8</t>
  </si>
  <si>
    <t>Thu thanh lý nhà làm việc</t>
  </si>
  <si>
    <t>20.9</t>
  </si>
  <si>
    <t>20.10</t>
  </si>
  <si>
    <t>Thu NS cấp khác hoàn trả các khoản thu năm trước</t>
  </si>
  <si>
    <t>20.11</t>
  </si>
  <si>
    <t>Lãi từ vốn góp của Nhà nước</t>
  </si>
  <si>
    <t>20.12</t>
  </si>
  <si>
    <t>Thu tiền cho thuê quầy bán hàng</t>
  </si>
  <si>
    <t>20.13</t>
  </si>
  <si>
    <t>Thu khác còn lại</t>
  </si>
  <si>
    <t>Thu cổ tức và lợi nhuận sau thuế</t>
  </si>
  <si>
    <t>Chênh lệch thu chi Ngân hàng nhà nước</t>
  </si>
  <si>
    <t>II</t>
  </si>
  <si>
    <t>Thu về dầu thô</t>
  </si>
  <si>
    <t>Thu về dầu thô theo hiệp định, hợp đồng</t>
  </si>
  <si>
    <t>1.1</t>
  </si>
  <si>
    <t>1.2</t>
  </si>
  <si>
    <t>1.3</t>
  </si>
  <si>
    <t>Lợi nhuận sau thuế được chia của Chính phủ Việt Nam</t>
  </si>
  <si>
    <t>1.4</t>
  </si>
  <si>
    <t>Dầu lãi được chia của Chính phủ Việt Nam</t>
  </si>
  <si>
    <t>1.5</t>
  </si>
  <si>
    <t>Thuế đặc biệt</t>
  </si>
  <si>
    <t>1.6</t>
  </si>
  <si>
    <t>Thu về Condensate theo hiệp định, hợp đồng</t>
  </si>
  <si>
    <t>Phụ thu về dầu, khí</t>
  </si>
  <si>
    <t>Thu về khí thiên nhiên (không bao gồm doanh nghiệp có vốn đầu tư nước ngoài)</t>
  </si>
  <si>
    <t>III</t>
  </si>
  <si>
    <t>Thu từ hoạt động xuất nhập khẩu</t>
  </si>
  <si>
    <t>Thuế xuất khẩu</t>
  </si>
  <si>
    <t>Thuế nhập khẩu</t>
  </si>
  <si>
    <t>Thuế TTĐB hàng nhập khẩu</t>
  </si>
  <si>
    <t>Thuế GTGT hàng nhập khẩu</t>
  </si>
  <si>
    <t>Thuế bảo vệ môi trường do cơ quan hải quan thực hiện</t>
  </si>
  <si>
    <t>IV</t>
  </si>
  <si>
    <t>Các khoản huy động, đóng góp</t>
  </si>
  <si>
    <t>Thu huy động đóng góp xây dựng cơ sở hạ tầng</t>
  </si>
  <si>
    <t>Thu huy động đóng góp khác</t>
  </si>
  <si>
    <t>V</t>
  </si>
  <si>
    <t xml:space="preserve">Thu viện trợ </t>
  </si>
  <si>
    <t>Trong đó : Thu Quỹ an ninh quốc phòng</t>
  </si>
  <si>
    <t>Học phí</t>
  </si>
  <si>
    <t>Viện phí</t>
  </si>
  <si>
    <t>Các khoản phí và lệ phí khác</t>
  </si>
  <si>
    <t>5.01</t>
  </si>
  <si>
    <t>Phí kiểm dịch thực vật, động vật, thú y</t>
  </si>
  <si>
    <t>5.02</t>
  </si>
  <si>
    <t>Phí an ninh trật tự</t>
  </si>
  <si>
    <t>5.03</t>
  </si>
  <si>
    <t>Phí chợ</t>
  </si>
  <si>
    <t>5.04</t>
  </si>
  <si>
    <t>Phí vệ sinh</t>
  </si>
  <si>
    <t>5.05</t>
  </si>
  <si>
    <t>Phí sử dụng cảng cá</t>
  </si>
  <si>
    <t>THU TỪ QUỸ DỰ TRỮ TÀI CHÍNH</t>
  </si>
  <si>
    <t>C</t>
  </si>
  <si>
    <t>THU CHUYỂN NGUỒN</t>
  </si>
  <si>
    <t>D</t>
  </si>
  <si>
    <t>THU KẾT DƯ NGÂN SÁCH</t>
  </si>
  <si>
    <t>TỔNG SỐ (A+B+C+D)</t>
  </si>
  <si>
    <t>Các khoản thu được hưởng theo phân cấp</t>
  </si>
  <si>
    <t>Các khoản thu NSĐP được hưởng 100%</t>
  </si>
  <si>
    <t>Các khoản thu theo tỷ lệ phân chia</t>
  </si>
  <si>
    <t>Ngày            tháng             năm   2018</t>
  </si>
  <si>
    <t>GIÁM ĐỐC KHO BẠC NHÀ NƯỚC</t>
  </si>
  <si>
    <t>GIÁM ĐỐC SỞ TÀI CHÍNH</t>
  </si>
  <si>
    <t>TM. UBND TỈNH PHÚ 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</si>
</sst>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7" x14ac:knownFonts="1">
    <font>
      <sz val="12"/>
      <color theme="1"/>
      <name val="Times New Roman"/>
      <family val="2"/>
    </font>
    <font>
      <sz val="12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4"/>
      <name val="Times New Roman"/>
      <family val="1"/>
    </font>
    <font>
      <b/>
      <sz val="16"/>
      <name val="Times New Roman"/>
      <family val="1"/>
    </font>
    <font>
      <i/>
      <sz val="12"/>
      <name val="Times New Roman"/>
      <family val="1"/>
    </font>
    <font>
      <b/>
      <i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9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8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9" fillId="0" borderId="0" xfId="0" applyFont="1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7" xfId="0" quotePrefix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3" fontId="1" fillId="0" borderId="8" xfId="0" applyNumberFormat="1" applyFont="1" applyBorder="1"/>
    <xf numFmtId="4" fontId="1" fillId="0" borderId="9" xfId="0" applyNumberFormat="1" applyFont="1" applyBorder="1"/>
    <xf numFmtId="0" fontId="10" fillId="0" borderId="0" xfId="0" applyFont="1"/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3" fontId="4" fillId="0" borderId="8" xfId="0" applyNumberFormat="1" applyFont="1" applyBorder="1" applyAlignment="1">
      <alignment vertical="center"/>
    </xf>
    <xf numFmtId="4" fontId="4" fillId="0" borderId="9" xfId="0" applyNumberFormat="1" applyFont="1" applyBorder="1" applyAlignment="1">
      <alignment vertical="center"/>
    </xf>
    <xf numFmtId="3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8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8" xfId="0" applyFont="1" applyBorder="1" applyAlignment="1">
      <alignment vertical="center"/>
    </xf>
    <xf numFmtId="3" fontId="1" fillId="0" borderId="8" xfId="0" applyNumberFormat="1" applyFont="1" applyBorder="1" applyAlignment="1">
      <alignment vertical="center"/>
    </xf>
    <xf numFmtId="4" fontId="1" fillId="0" borderId="9" xfId="0" applyNumberFormat="1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4" fillId="0" borderId="9" xfId="0" applyFont="1" applyBorder="1" applyAlignment="1">
      <alignment horizontal="right" vertical="center"/>
    </xf>
    <xf numFmtId="0" fontId="4" fillId="0" borderId="9" xfId="0" applyFont="1" applyBorder="1" applyAlignment="1">
      <alignment vertical="center"/>
    </xf>
    <xf numFmtId="3" fontId="4" fillId="0" borderId="9" xfId="0" applyNumberFormat="1" applyFont="1" applyBorder="1" applyAlignment="1">
      <alignment vertical="center"/>
    </xf>
    <xf numFmtId="0" fontId="1" fillId="0" borderId="9" xfId="0" applyFont="1" applyBorder="1" applyAlignment="1">
      <alignment horizontal="right" vertical="center"/>
    </xf>
    <xf numFmtId="0" fontId="7" fillId="0" borderId="9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4" fillId="0" borderId="9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3" fontId="1" fillId="0" borderId="9" xfId="0" applyNumberFormat="1" applyFont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4" fontId="1" fillId="0" borderId="8" xfId="0" applyNumberFormat="1" applyFont="1" applyBorder="1" applyAlignment="1">
      <alignment vertical="center"/>
    </xf>
    <xf numFmtId="0" fontId="1" fillId="0" borderId="11" xfId="0" applyFont="1" applyBorder="1" applyAlignment="1">
      <alignment horizontal="right" vertical="center"/>
    </xf>
    <xf numFmtId="0" fontId="1" fillId="0" borderId="11" xfId="0" applyFont="1" applyBorder="1" applyAlignment="1">
      <alignment vertical="center"/>
    </xf>
    <xf numFmtId="3" fontId="1" fillId="0" borderId="11" xfId="0" applyNumberFormat="1" applyFont="1" applyBorder="1" applyAlignment="1">
      <alignment vertical="center"/>
    </xf>
    <xf numFmtId="4" fontId="1" fillId="0" borderId="11" xfId="0" applyNumberFormat="1" applyFont="1" applyBorder="1" applyAlignment="1">
      <alignment vertical="center"/>
    </xf>
    <xf numFmtId="3" fontId="7" fillId="0" borderId="8" xfId="0" applyNumberFormat="1" applyFont="1" applyFill="1" applyBorder="1" applyAlignment="1">
      <alignment vertical="center"/>
    </xf>
    <xf numFmtId="3" fontId="7" fillId="0" borderId="8" xfId="0" applyNumberFormat="1" applyFont="1" applyBorder="1" applyAlignment="1">
      <alignment vertical="center"/>
    </xf>
    <xf numFmtId="4" fontId="7" fillId="0" borderId="9" xfId="0" applyNumberFormat="1" applyFont="1" applyBorder="1" applyAlignment="1">
      <alignment vertical="center"/>
    </xf>
    <xf numFmtId="3" fontId="4" fillId="0" borderId="8" xfId="0" applyNumberFormat="1" applyFont="1" applyFill="1" applyBorder="1" applyAlignment="1">
      <alignment vertical="center"/>
    </xf>
    <xf numFmtId="0" fontId="7" fillId="0" borderId="8" xfId="0" applyFont="1" applyBorder="1" applyAlignment="1">
      <alignment horizontal="right" vertical="center"/>
    </xf>
    <xf numFmtId="0" fontId="11" fillId="0" borderId="0" xfId="0" applyFont="1" applyAlignment="1">
      <alignment vertical="center"/>
    </xf>
    <xf numFmtId="3" fontId="11" fillId="0" borderId="0" xfId="0" applyNumberFormat="1" applyFont="1" applyAlignment="1">
      <alignment vertical="center"/>
    </xf>
    <xf numFmtId="0" fontId="7" fillId="0" borderId="9" xfId="0" applyFont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0" fillId="0" borderId="0" xfId="0" applyFont="1" applyAlignment="1">
      <alignment horizontal="left" vertical="center"/>
    </xf>
    <xf numFmtId="3" fontId="10" fillId="0" borderId="0" xfId="0" applyNumberFormat="1" applyFont="1" applyAlignment="1">
      <alignment horizontal="right" vertical="center"/>
    </xf>
    <xf numFmtId="0" fontId="1" fillId="0" borderId="5" xfId="0" applyFont="1" applyBorder="1" applyAlignment="1">
      <alignment vertical="center"/>
    </xf>
    <xf numFmtId="3" fontId="1" fillId="0" borderId="5" xfId="0" applyNumberFormat="1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horizontal="left" vertical="center"/>
    </xf>
    <xf numFmtId="4" fontId="4" fillId="0" borderId="5" xfId="0" applyNumberFormat="1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3" fontId="4" fillId="0" borderId="7" xfId="0" applyNumberFormat="1" applyFont="1" applyBorder="1" applyAlignment="1">
      <alignment vertical="center"/>
    </xf>
    <xf numFmtId="4" fontId="4" fillId="0" borderId="7" xfId="0" applyNumberFormat="1" applyFont="1" applyBorder="1" applyAlignment="1">
      <alignment vertical="center"/>
    </xf>
    <xf numFmtId="3" fontId="9" fillId="0" borderId="0" xfId="0" applyNumberFormat="1" applyFont="1" applyAlignment="1">
      <alignment vertical="center"/>
    </xf>
    <xf numFmtId="0" fontId="10" fillId="0" borderId="0" xfId="0" applyFont="1" applyAlignment="1">
      <alignment horizontal="center"/>
    </xf>
    <xf numFmtId="0" fontId="12" fillId="0" borderId="0" xfId="0" applyFont="1"/>
    <xf numFmtId="3" fontId="13" fillId="0" borderId="0" xfId="0" applyNumberFormat="1" applyFont="1"/>
    <xf numFmtId="0" fontId="13" fillId="0" borderId="0" xfId="0" applyFont="1"/>
    <xf numFmtId="3" fontId="10" fillId="2" borderId="0" xfId="0" applyNumberFormat="1" applyFont="1" applyFill="1"/>
    <xf numFmtId="0" fontId="7" fillId="0" borderId="0" xfId="0" applyFont="1" applyAlignment="1">
      <alignment horizontal="center"/>
    </xf>
    <xf numFmtId="0" fontId="7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omma 2" xfId="1"/>
    <cellStyle name="Normal" xfId="0" builtinId="0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QUY&#7870;T%20TO&#193;N%20NG&#194;N%20S&#193;CH%20N&#258;M%202018\NGH&#7882;%20&#272;&#7882;NH%2031\0_TT%20342_BM%2061_QT%20thu%20NSNN%20nam%2020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oTC\Downloads\2018-Quyet%20toan%20thu%20NS%20nam%202017%20bieu%206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P.Tuy Hoa"/>
      <sheetName val="PhuHoa"/>
      <sheetName val="DongHoa"/>
      <sheetName val="TayHoa"/>
      <sheetName val="TuyAn"/>
      <sheetName val="SongCau"/>
      <sheetName val="DongXuan"/>
      <sheetName val="SonHoa"/>
      <sheetName val="SongHinh"/>
      <sheetName val="K.Tinh"/>
      <sheetName val="Toan tinh"/>
      <sheetName val="Bieu 61"/>
      <sheetName val="Sac thue"/>
      <sheetName val="Sheet14"/>
      <sheetName val="Bieu 61 Đ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4">
          <cell r="D14">
            <v>210080</v>
          </cell>
        </row>
        <row r="19">
          <cell r="D19">
            <v>0</v>
          </cell>
          <cell r="E19">
            <v>0</v>
          </cell>
          <cell r="G19">
            <v>0</v>
          </cell>
          <cell r="H19">
            <v>0</v>
          </cell>
          <cell r="I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H20">
            <v>0</v>
          </cell>
          <cell r="I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</row>
        <row r="22">
          <cell r="G22">
            <v>97965.628083999996</v>
          </cell>
          <cell r="H22">
            <v>2193.41498</v>
          </cell>
          <cell r="I22">
            <v>0</v>
          </cell>
        </row>
        <row r="42">
          <cell r="D42">
            <v>0</v>
          </cell>
          <cell r="E42">
            <v>0</v>
          </cell>
          <cell r="G42">
            <v>0</v>
          </cell>
          <cell r="H42">
            <v>0</v>
          </cell>
          <cell r="I42">
            <v>0</v>
          </cell>
        </row>
        <row r="43">
          <cell r="D43">
            <v>0</v>
          </cell>
          <cell r="E43">
            <v>0</v>
          </cell>
          <cell r="G43">
            <v>0</v>
          </cell>
          <cell r="H43">
            <v>0</v>
          </cell>
          <cell r="I43">
            <v>0</v>
          </cell>
        </row>
        <row r="44">
          <cell r="D44">
            <v>0</v>
          </cell>
          <cell r="E44">
            <v>0</v>
          </cell>
          <cell r="G44">
            <v>0</v>
          </cell>
          <cell r="H44">
            <v>0</v>
          </cell>
          <cell r="I44">
            <v>0</v>
          </cell>
        </row>
        <row r="57">
          <cell r="D57">
            <v>380000</v>
          </cell>
          <cell r="E57">
            <v>337250.21012</v>
          </cell>
          <cell r="G57">
            <v>125457.078165</v>
          </cell>
          <cell r="H57">
            <v>0</v>
          </cell>
          <cell r="I57">
            <v>0</v>
          </cell>
        </row>
        <row r="60">
          <cell r="D60">
            <v>71810</v>
          </cell>
        </row>
        <row r="65">
          <cell r="D65">
            <v>1039000</v>
          </cell>
          <cell r="E65">
            <v>1620813.1418969999</v>
          </cell>
          <cell r="G65">
            <v>730672.71726099995</v>
          </cell>
          <cell r="H65">
            <v>890140.42463599995</v>
          </cell>
          <cell r="I65">
            <v>0</v>
          </cell>
        </row>
        <row r="68">
          <cell r="E68">
            <v>146.51159999999999</v>
          </cell>
          <cell r="G68">
            <v>146.51159999999999</v>
          </cell>
          <cell r="H68">
            <v>0</v>
          </cell>
          <cell r="I68">
            <v>0</v>
          </cell>
        </row>
        <row r="69">
          <cell r="E69">
            <v>0</v>
          </cell>
          <cell r="G69">
            <v>0</v>
          </cell>
          <cell r="H69">
            <v>0</v>
          </cell>
          <cell r="I69">
            <v>0</v>
          </cell>
        </row>
        <row r="70">
          <cell r="G70">
            <v>0</v>
          </cell>
          <cell r="H70">
            <v>0</v>
          </cell>
          <cell r="I70">
            <v>0</v>
          </cell>
        </row>
        <row r="71">
          <cell r="G71">
            <v>0</v>
          </cell>
          <cell r="H71">
            <v>0</v>
          </cell>
          <cell r="I71">
            <v>0</v>
          </cell>
        </row>
        <row r="72">
          <cell r="G72">
            <v>0</v>
          </cell>
          <cell r="H72">
            <v>0</v>
          </cell>
          <cell r="I72">
            <v>0</v>
          </cell>
        </row>
        <row r="73">
          <cell r="G73">
            <v>0</v>
          </cell>
          <cell r="H73">
            <v>0</v>
          </cell>
          <cell r="I73">
            <v>0</v>
          </cell>
        </row>
        <row r="74">
          <cell r="E74">
            <v>0</v>
          </cell>
          <cell r="G74">
            <v>0</v>
          </cell>
          <cell r="H74">
            <v>0</v>
          </cell>
          <cell r="I74">
            <v>0</v>
          </cell>
        </row>
        <row r="75">
          <cell r="E75">
            <v>0</v>
          </cell>
          <cell r="G75">
            <v>0</v>
          </cell>
          <cell r="H75">
            <v>0</v>
          </cell>
          <cell r="I75">
            <v>0</v>
          </cell>
        </row>
        <row r="78">
          <cell r="D78">
            <v>2050</v>
          </cell>
        </row>
        <row r="79">
          <cell r="D79">
            <v>1950</v>
          </cell>
        </row>
        <row r="99">
          <cell r="D99">
            <v>0</v>
          </cell>
        </row>
        <row r="100">
          <cell r="D100">
            <v>0</v>
          </cell>
        </row>
        <row r="101">
          <cell r="D101">
            <v>0</v>
          </cell>
        </row>
        <row r="102">
          <cell r="D102">
            <v>0</v>
          </cell>
        </row>
        <row r="103">
          <cell r="D103">
            <v>0</v>
          </cell>
        </row>
        <row r="104">
          <cell r="D104">
            <v>0</v>
          </cell>
        </row>
        <row r="105">
          <cell r="D105">
            <v>0</v>
          </cell>
        </row>
        <row r="106">
          <cell r="D106">
            <v>0</v>
          </cell>
        </row>
        <row r="107">
          <cell r="D107">
            <v>0</v>
          </cell>
        </row>
        <row r="108">
          <cell r="D108">
            <v>0</v>
          </cell>
          <cell r="E108">
            <v>0</v>
          </cell>
          <cell r="G108">
            <v>0</v>
          </cell>
          <cell r="H108">
            <v>0</v>
          </cell>
          <cell r="I108">
            <v>0</v>
          </cell>
        </row>
        <row r="109">
          <cell r="D109">
            <v>0</v>
          </cell>
          <cell r="E109">
            <v>0</v>
          </cell>
          <cell r="G109">
            <v>0</v>
          </cell>
          <cell r="H109">
            <v>0</v>
          </cell>
          <cell r="I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D119">
            <v>31000</v>
          </cell>
          <cell r="E119">
            <v>56525.772269999994</v>
          </cell>
          <cell r="G119">
            <v>0</v>
          </cell>
          <cell r="H119">
            <v>0</v>
          </cell>
          <cell r="I119">
            <v>0</v>
          </cell>
        </row>
        <row r="120">
          <cell r="D120">
            <v>5600</v>
          </cell>
          <cell r="G120">
            <v>0</v>
          </cell>
          <cell r="H120">
            <v>0</v>
          </cell>
          <cell r="I120">
            <v>0</v>
          </cell>
        </row>
        <row r="121">
          <cell r="D121">
            <v>2400</v>
          </cell>
          <cell r="G121">
            <v>0</v>
          </cell>
          <cell r="H121">
            <v>0</v>
          </cell>
          <cell r="I121">
            <v>0</v>
          </cell>
        </row>
        <row r="122">
          <cell r="G122">
            <v>0</v>
          </cell>
          <cell r="H122">
            <v>0</v>
          </cell>
          <cell r="I122">
            <v>0</v>
          </cell>
        </row>
        <row r="123">
          <cell r="D123">
            <v>23000</v>
          </cell>
          <cell r="G123">
            <v>0</v>
          </cell>
          <cell r="H123">
            <v>0</v>
          </cell>
          <cell r="I123">
            <v>0</v>
          </cell>
        </row>
        <row r="126">
          <cell r="G126">
            <v>0</v>
          </cell>
          <cell r="H126">
            <v>0</v>
          </cell>
          <cell r="I126">
            <v>0</v>
          </cell>
        </row>
        <row r="128">
          <cell r="G128">
            <v>0</v>
          </cell>
          <cell r="H128">
            <v>0</v>
          </cell>
          <cell r="I128">
            <v>0</v>
          </cell>
        </row>
        <row r="146">
          <cell r="D146">
            <v>0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P.Tuy Hoa"/>
      <sheetName val="PhuHoa"/>
      <sheetName val="DongHoa"/>
      <sheetName val="TayHoa"/>
      <sheetName val="TuyAn"/>
      <sheetName val="SongCau"/>
      <sheetName val="DongXuan"/>
      <sheetName val="SonHoa"/>
      <sheetName val="SongHinh"/>
      <sheetName val="K.Tinh"/>
      <sheetName val="Toan tinh"/>
      <sheetName val="Bieu 61"/>
      <sheetName val="Sac thue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6">
          <cell r="H16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8">
          <cell r="D28">
            <v>0</v>
          </cell>
        </row>
        <row r="39">
          <cell r="D39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8">
          <cell r="D48">
            <v>0</v>
          </cell>
        </row>
        <row r="80">
          <cell r="D80">
            <v>0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0</v>
          </cell>
        </row>
        <row r="84">
          <cell r="D84">
            <v>0</v>
          </cell>
        </row>
        <row r="85">
          <cell r="D85">
            <v>0</v>
          </cell>
        </row>
        <row r="86">
          <cell r="D86">
            <v>0</v>
          </cell>
        </row>
        <row r="87">
          <cell r="D87">
            <v>0</v>
          </cell>
        </row>
        <row r="88">
          <cell r="D88">
            <v>0</v>
          </cell>
        </row>
        <row r="90">
          <cell r="D90">
            <v>0</v>
          </cell>
        </row>
        <row r="91">
          <cell r="D91">
            <v>0</v>
          </cell>
        </row>
        <row r="92">
          <cell r="D92">
            <v>0</v>
          </cell>
        </row>
        <row r="94">
          <cell r="D94">
            <v>0</v>
          </cell>
        </row>
        <row r="95">
          <cell r="D95">
            <v>0</v>
          </cell>
        </row>
        <row r="96">
          <cell r="D96">
            <v>0</v>
          </cell>
        </row>
        <row r="97">
          <cell r="D97">
            <v>0</v>
          </cell>
        </row>
        <row r="98">
          <cell r="D98">
            <v>0</v>
          </cell>
        </row>
        <row r="99">
          <cell r="D99">
            <v>0</v>
          </cell>
        </row>
        <row r="100">
          <cell r="D100">
            <v>0</v>
          </cell>
        </row>
        <row r="101">
          <cell r="D101">
            <v>0</v>
          </cell>
        </row>
        <row r="102">
          <cell r="D102">
            <v>0</v>
          </cell>
        </row>
        <row r="103">
          <cell r="D103">
            <v>0</v>
          </cell>
        </row>
        <row r="104">
          <cell r="D104">
            <v>0</v>
          </cell>
        </row>
        <row r="105">
          <cell r="D105">
            <v>0</v>
          </cell>
        </row>
        <row r="134">
          <cell r="D134">
            <v>0</v>
          </cell>
        </row>
        <row r="138">
          <cell r="D138">
            <v>0</v>
          </cell>
        </row>
        <row r="139">
          <cell r="D139">
            <v>83100000000</v>
          </cell>
        </row>
        <row r="140">
          <cell r="D140">
            <v>0</v>
          </cell>
        </row>
        <row r="141">
          <cell r="D141">
            <v>13900000000</v>
          </cell>
        </row>
        <row r="142">
          <cell r="D142">
            <v>0</v>
          </cell>
        </row>
        <row r="143">
          <cell r="D143">
            <v>0</v>
          </cell>
        </row>
        <row r="144">
          <cell r="D144">
            <v>0</v>
          </cell>
        </row>
        <row r="145">
          <cell r="D145">
            <v>0</v>
          </cell>
        </row>
        <row r="146">
          <cell r="D146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3"/>
  <sheetViews>
    <sheetView showZeros="0" tabSelected="1" workbookViewId="0">
      <selection activeCell="A2" sqref="A2:B2"/>
    </sheetView>
  </sheetViews>
  <sheetFormatPr defaultColWidth="9.875" defaultRowHeight="15" x14ac:dyDescent="0.25"/>
  <cols>
    <col min="1" max="1" width="4.625" style="10" customWidth="1"/>
    <col min="2" max="2" width="43.875" style="2" customWidth="1"/>
    <col min="3" max="3" width="8.875" style="2" customWidth="1"/>
    <col min="4" max="4" width="8.75" style="2" customWidth="1"/>
    <col min="5" max="6" width="8.875" style="2" customWidth="1"/>
    <col min="7" max="7" width="8.25" style="2" customWidth="1"/>
    <col min="8" max="8" width="6.75" style="2" customWidth="1"/>
    <col min="9" max="9" width="9.5" style="2" customWidth="1"/>
    <col min="10" max="253" width="9.875" style="2"/>
    <col min="254" max="254" width="4.625" style="2" customWidth="1"/>
    <col min="255" max="255" width="47.125" style="2" customWidth="1"/>
    <col min="256" max="256" width="9.25" style="2" customWidth="1"/>
    <col min="257" max="257" width="9.75" style="2" customWidth="1"/>
    <col min="258" max="258" width="11.25" style="2" customWidth="1"/>
    <col min="259" max="259" width="9.75" style="2" customWidth="1"/>
    <col min="260" max="260" width="9.125" style="2" customWidth="1"/>
    <col min="261" max="261" width="9.875" style="2" customWidth="1"/>
    <col min="262" max="262" width="9.25" style="2" customWidth="1"/>
    <col min="263" max="264" width="8.25" style="2" customWidth="1"/>
    <col min="265" max="265" width="13" style="2" bestFit="1" customWidth="1"/>
    <col min="266" max="509" width="9.875" style="2"/>
    <col min="510" max="510" width="4.625" style="2" customWidth="1"/>
    <col min="511" max="511" width="47.125" style="2" customWidth="1"/>
    <col min="512" max="512" width="9.25" style="2" customWidth="1"/>
    <col min="513" max="513" width="9.75" style="2" customWidth="1"/>
    <col min="514" max="514" width="11.25" style="2" customWidth="1"/>
    <col min="515" max="515" width="9.75" style="2" customWidth="1"/>
    <col min="516" max="516" width="9.125" style="2" customWidth="1"/>
    <col min="517" max="517" width="9.875" style="2" customWidth="1"/>
    <col min="518" max="518" width="9.25" style="2" customWidth="1"/>
    <col min="519" max="520" width="8.25" style="2" customWidth="1"/>
    <col min="521" max="521" width="13" style="2" bestFit="1" customWidth="1"/>
    <col min="522" max="765" width="9.875" style="2"/>
    <col min="766" max="766" width="4.625" style="2" customWidth="1"/>
    <col min="767" max="767" width="47.125" style="2" customWidth="1"/>
    <col min="768" max="768" width="9.25" style="2" customWidth="1"/>
    <col min="769" max="769" width="9.75" style="2" customWidth="1"/>
    <col min="770" max="770" width="11.25" style="2" customWidth="1"/>
    <col min="771" max="771" width="9.75" style="2" customWidth="1"/>
    <col min="772" max="772" width="9.125" style="2" customWidth="1"/>
    <col min="773" max="773" width="9.875" style="2" customWidth="1"/>
    <col min="774" max="774" width="9.25" style="2" customWidth="1"/>
    <col min="775" max="776" width="8.25" style="2" customWidth="1"/>
    <col min="777" max="777" width="13" style="2" bestFit="1" customWidth="1"/>
    <col min="778" max="1021" width="9.875" style="2"/>
    <col min="1022" max="1022" width="4.625" style="2" customWidth="1"/>
    <col min="1023" max="1023" width="47.125" style="2" customWidth="1"/>
    <col min="1024" max="1024" width="9.25" style="2" customWidth="1"/>
    <col min="1025" max="1025" width="9.75" style="2" customWidth="1"/>
    <col min="1026" max="1026" width="11.25" style="2" customWidth="1"/>
    <col min="1027" max="1027" width="9.75" style="2" customWidth="1"/>
    <col min="1028" max="1028" width="9.125" style="2" customWidth="1"/>
    <col min="1029" max="1029" width="9.875" style="2" customWidth="1"/>
    <col min="1030" max="1030" width="9.25" style="2" customWidth="1"/>
    <col min="1031" max="1032" width="8.25" style="2" customWidth="1"/>
    <col min="1033" max="1033" width="13" style="2" bestFit="1" customWidth="1"/>
    <col min="1034" max="1277" width="9.875" style="2"/>
    <col min="1278" max="1278" width="4.625" style="2" customWidth="1"/>
    <col min="1279" max="1279" width="47.125" style="2" customWidth="1"/>
    <col min="1280" max="1280" width="9.25" style="2" customWidth="1"/>
    <col min="1281" max="1281" width="9.75" style="2" customWidth="1"/>
    <col min="1282" max="1282" width="11.25" style="2" customWidth="1"/>
    <col min="1283" max="1283" width="9.75" style="2" customWidth="1"/>
    <col min="1284" max="1284" width="9.125" style="2" customWidth="1"/>
    <col min="1285" max="1285" width="9.875" style="2" customWidth="1"/>
    <col min="1286" max="1286" width="9.25" style="2" customWidth="1"/>
    <col min="1287" max="1288" width="8.25" style="2" customWidth="1"/>
    <col min="1289" max="1289" width="13" style="2" bestFit="1" customWidth="1"/>
    <col min="1290" max="1533" width="9.875" style="2"/>
    <col min="1534" max="1534" width="4.625" style="2" customWidth="1"/>
    <col min="1535" max="1535" width="47.125" style="2" customWidth="1"/>
    <col min="1536" max="1536" width="9.25" style="2" customWidth="1"/>
    <col min="1537" max="1537" width="9.75" style="2" customWidth="1"/>
    <col min="1538" max="1538" width="11.25" style="2" customWidth="1"/>
    <col min="1539" max="1539" width="9.75" style="2" customWidth="1"/>
    <col min="1540" max="1540" width="9.125" style="2" customWidth="1"/>
    <col min="1541" max="1541" width="9.875" style="2" customWidth="1"/>
    <col min="1542" max="1542" width="9.25" style="2" customWidth="1"/>
    <col min="1543" max="1544" width="8.25" style="2" customWidth="1"/>
    <col min="1545" max="1545" width="13" style="2" bestFit="1" customWidth="1"/>
    <col min="1546" max="1789" width="9.875" style="2"/>
    <col min="1790" max="1790" width="4.625" style="2" customWidth="1"/>
    <col min="1791" max="1791" width="47.125" style="2" customWidth="1"/>
    <col min="1792" max="1792" width="9.25" style="2" customWidth="1"/>
    <col min="1793" max="1793" width="9.75" style="2" customWidth="1"/>
    <col min="1794" max="1794" width="11.25" style="2" customWidth="1"/>
    <col min="1795" max="1795" width="9.75" style="2" customWidth="1"/>
    <col min="1796" max="1796" width="9.125" style="2" customWidth="1"/>
    <col min="1797" max="1797" width="9.875" style="2" customWidth="1"/>
    <col min="1798" max="1798" width="9.25" style="2" customWidth="1"/>
    <col min="1799" max="1800" width="8.25" style="2" customWidth="1"/>
    <col min="1801" max="1801" width="13" style="2" bestFit="1" customWidth="1"/>
    <col min="1802" max="2045" width="9.875" style="2"/>
    <col min="2046" max="2046" width="4.625" style="2" customWidth="1"/>
    <col min="2047" max="2047" width="47.125" style="2" customWidth="1"/>
    <col min="2048" max="2048" width="9.25" style="2" customWidth="1"/>
    <col min="2049" max="2049" width="9.75" style="2" customWidth="1"/>
    <col min="2050" max="2050" width="11.25" style="2" customWidth="1"/>
    <col min="2051" max="2051" width="9.75" style="2" customWidth="1"/>
    <col min="2052" max="2052" width="9.125" style="2" customWidth="1"/>
    <col min="2053" max="2053" width="9.875" style="2" customWidth="1"/>
    <col min="2054" max="2054" width="9.25" style="2" customWidth="1"/>
    <col min="2055" max="2056" width="8.25" style="2" customWidth="1"/>
    <col min="2057" max="2057" width="13" style="2" bestFit="1" customWidth="1"/>
    <col min="2058" max="2301" width="9.875" style="2"/>
    <col min="2302" max="2302" width="4.625" style="2" customWidth="1"/>
    <col min="2303" max="2303" width="47.125" style="2" customWidth="1"/>
    <col min="2304" max="2304" width="9.25" style="2" customWidth="1"/>
    <col min="2305" max="2305" width="9.75" style="2" customWidth="1"/>
    <col min="2306" max="2306" width="11.25" style="2" customWidth="1"/>
    <col min="2307" max="2307" width="9.75" style="2" customWidth="1"/>
    <col min="2308" max="2308" width="9.125" style="2" customWidth="1"/>
    <col min="2309" max="2309" width="9.875" style="2" customWidth="1"/>
    <col min="2310" max="2310" width="9.25" style="2" customWidth="1"/>
    <col min="2311" max="2312" width="8.25" style="2" customWidth="1"/>
    <col min="2313" max="2313" width="13" style="2" bestFit="1" customWidth="1"/>
    <col min="2314" max="2557" width="9.875" style="2"/>
    <col min="2558" max="2558" width="4.625" style="2" customWidth="1"/>
    <col min="2559" max="2559" width="47.125" style="2" customWidth="1"/>
    <col min="2560" max="2560" width="9.25" style="2" customWidth="1"/>
    <col min="2561" max="2561" width="9.75" style="2" customWidth="1"/>
    <col min="2562" max="2562" width="11.25" style="2" customWidth="1"/>
    <col min="2563" max="2563" width="9.75" style="2" customWidth="1"/>
    <col min="2564" max="2564" width="9.125" style="2" customWidth="1"/>
    <col min="2565" max="2565" width="9.875" style="2" customWidth="1"/>
    <col min="2566" max="2566" width="9.25" style="2" customWidth="1"/>
    <col min="2567" max="2568" width="8.25" style="2" customWidth="1"/>
    <col min="2569" max="2569" width="13" style="2" bestFit="1" customWidth="1"/>
    <col min="2570" max="2813" width="9.875" style="2"/>
    <col min="2814" max="2814" width="4.625" style="2" customWidth="1"/>
    <col min="2815" max="2815" width="47.125" style="2" customWidth="1"/>
    <col min="2816" max="2816" width="9.25" style="2" customWidth="1"/>
    <col min="2817" max="2817" width="9.75" style="2" customWidth="1"/>
    <col min="2818" max="2818" width="11.25" style="2" customWidth="1"/>
    <col min="2819" max="2819" width="9.75" style="2" customWidth="1"/>
    <col min="2820" max="2820" width="9.125" style="2" customWidth="1"/>
    <col min="2821" max="2821" width="9.875" style="2" customWidth="1"/>
    <col min="2822" max="2822" width="9.25" style="2" customWidth="1"/>
    <col min="2823" max="2824" width="8.25" style="2" customWidth="1"/>
    <col min="2825" max="2825" width="13" style="2" bestFit="1" customWidth="1"/>
    <col min="2826" max="3069" width="9.875" style="2"/>
    <col min="3070" max="3070" width="4.625" style="2" customWidth="1"/>
    <col min="3071" max="3071" width="47.125" style="2" customWidth="1"/>
    <col min="3072" max="3072" width="9.25" style="2" customWidth="1"/>
    <col min="3073" max="3073" width="9.75" style="2" customWidth="1"/>
    <col min="3074" max="3074" width="11.25" style="2" customWidth="1"/>
    <col min="3075" max="3075" width="9.75" style="2" customWidth="1"/>
    <col min="3076" max="3076" width="9.125" style="2" customWidth="1"/>
    <col min="3077" max="3077" width="9.875" style="2" customWidth="1"/>
    <col min="3078" max="3078" width="9.25" style="2" customWidth="1"/>
    <col min="3079" max="3080" width="8.25" style="2" customWidth="1"/>
    <col min="3081" max="3081" width="13" style="2" bestFit="1" customWidth="1"/>
    <col min="3082" max="3325" width="9.875" style="2"/>
    <col min="3326" max="3326" width="4.625" style="2" customWidth="1"/>
    <col min="3327" max="3327" width="47.125" style="2" customWidth="1"/>
    <col min="3328" max="3328" width="9.25" style="2" customWidth="1"/>
    <col min="3329" max="3329" width="9.75" style="2" customWidth="1"/>
    <col min="3330" max="3330" width="11.25" style="2" customWidth="1"/>
    <col min="3331" max="3331" width="9.75" style="2" customWidth="1"/>
    <col min="3332" max="3332" width="9.125" style="2" customWidth="1"/>
    <col min="3333" max="3333" width="9.875" style="2" customWidth="1"/>
    <col min="3334" max="3334" width="9.25" style="2" customWidth="1"/>
    <col min="3335" max="3336" width="8.25" style="2" customWidth="1"/>
    <col min="3337" max="3337" width="13" style="2" bestFit="1" customWidth="1"/>
    <col min="3338" max="3581" width="9.875" style="2"/>
    <col min="3582" max="3582" width="4.625" style="2" customWidth="1"/>
    <col min="3583" max="3583" width="47.125" style="2" customWidth="1"/>
    <col min="3584" max="3584" width="9.25" style="2" customWidth="1"/>
    <col min="3585" max="3585" width="9.75" style="2" customWidth="1"/>
    <col min="3586" max="3586" width="11.25" style="2" customWidth="1"/>
    <col min="3587" max="3587" width="9.75" style="2" customWidth="1"/>
    <col min="3588" max="3588" width="9.125" style="2" customWidth="1"/>
    <col min="3589" max="3589" width="9.875" style="2" customWidth="1"/>
    <col min="3590" max="3590" width="9.25" style="2" customWidth="1"/>
    <col min="3591" max="3592" width="8.25" style="2" customWidth="1"/>
    <col min="3593" max="3593" width="13" style="2" bestFit="1" customWidth="1"/>
    <col min="3594" max="3837" width="9.875" style="2"/>
    <col min="3838" max="3838" width="4.625" style="2" customWidth="1"/>
    <col min="3839" max="3839" width="47.125" style="2" customWidth="1"/>
    <col min="3840" max="3840" width="9.25" style="2" customWidth="1"/>
    <col min="3841" max="3841" width="9.75" style="2" customWidth="1"/>
    <col min="3842" max="3842" width="11.25" style="2" customWidth="1"/>
    <col min="3843" max="3843" width="9.75" style="2" customWidth="1"/>
    <col min="3844" max="3844" width="9.125" style="2" customWidth="1"/>
    <col min="3845" max="3845" width="9.875" style="2" customWidth="1"/>
    <col min="3846" max="3846" width="9.25" style="2" customWidth="1"/>
    <col min="3847" max="3848" width="8.25" style="2" customWidth="1"/>
    <col min="3849" max="3849" width="13" style="2" bestFit="1" customWidth="1"/>
    <col min="3850" max="4093" width="9.875" style="2"/>
    <col min="4094" max="4094" width="4.625" style="2" customWidth="1"/>
    <col min="4095" max="4095" width="47.125" style="2" customWidth="1"/>
    <col min="4096" max="4096" width="9.25" style="2" customWidth="1"/>
    <col min="4097" max="4097" width="9.75" style="2" customWidth="1"/>
    <col min="4098" max="4098" width="11.25" style="2" customWidth="1"/>
    <col min="4099" max="4099" width="9.75" style="2" customWidth="1"/>
    <col min="4100" max="4100" width="9.125" style="2" customWidth="1"/>
    <col min="4101" max="4101" width="9.875" style="2" customWidth="1"/>
    <col min="4102" max="4102" width="9.25" style="2" customWidth="1"/>
    <col min="4103" max="4104" width="8.25" style="2" customWidth="1"/>
    <col min="4105" max="4105" width="13" style="2" bestFit="1" customWidth="1"/>
    <col min="4106" max="4349" width="9.875" style="2"/>
    <col min="4350" max="4350" width="4.625" style="2" customWidth="1"/>
    <col min="4351" max="4351" width="47.125" style="2" customWidth="1"/>
    <col min="4352" max="4352" width="9.25" style="2" customWidth="1"/>
    <col min="4353" max="4353" width="9.75" style="2" customWidth="1"/>
    <col min="4354" max="4354" width="11.25" style="2" customWidth="1"/>
    <col min="4355" max="4355" width="9.75" style="2" customWidth="1"/>
    <col min="4356" max="4356" width="9.125" style="2" customWidth="1"/>
    <col min="4357" max="4357" width="9.875" style="2" customWidth="1"/>
    <col min="4358" max="4358" width="9.25" style="2" customWidth="1"/>
    <col min="4359" max="4360" width="8.25" style="2" customWidth="1"/>
    <col min="4361" max="4361" width="13" style="2" bestFit="1" customWidth="1"/>
    <col min="4362" max="4605" width="9.875" style="2"/>
    <col min="4606" max="4606" width="4.625" style="2" customWidth="1"/>
    <col min="4607" max="4607" width="47.125" style="2" customWidth="1"/>
    <col min="4608" max="4608" width="9.25" style="2" customWidth="1"/>
    <col min="4609" max="4609" width="9.75" style="2" customWidth="1"/>
    <col min="4610" max="4610" width="11.25" style="2" customWidth="1"/>
    <col min="4611" max="4611" width="9.75" style="2" customWidth="1"/>
    <col min="4612" max="4612" width="9.125" style="2" customWidth="1"/>
    <col min="4613" max="4613" width="9.875" style="2" customWidth="1"/>
    <col min="4614" max="4614" width="9.25" style="2" customWidth="1"/>
    <col min="4615" max="4616" width="8.25" style="2" customWidth="1"/>
    <col min="4617" max="4617" width="13" style="2" bestFit="1" customWidth="1"/>
    <col min="4618" max="4861" width="9.875" style="2"/>
    <col min="4862" max="4862" width="4.625" style="2" customWidth="1"/>
    <col min="4863" max="4863" width="47.125" style="2" customWidth="1"/>
    <col min="4864" max="4864" width="9.25" style="2" customWidth="1"/>
    <col min="4865" max="4865" width="9.75" style="2" customWidth="1"/>
    <col min="4866" max="4866" width="11.25" style="2" customWidth="1"/>
    <col min="4867" max="4867" width="9.75" style="2" customWidth="1"/>
    <col min="4868" max="4868" width="9.125" style="2" customWidth="1"/>
    <col min="4869" max="4869" width="9.875" style="2" customWidth="1"/>
    <col min="4870" max="4870" width="9.25" style="2" customWidth="1"/>
    <col min="4871" max="4872" width="8.25" style="2" customWidth="1"/>
    <col min="4873" max="4873" width="13" style="2" bestFit="1" customWidth="1"/>
    <col min="4874" max="5117" width="9.875" style="2"/>
    <col min="5118" max="5118" width="4.625" style="2" customWidth="1"/>
    <col min="5119" max="5119" width="47.125" style="2" customWidth="1"/>
    <col min="5120" max="5120" width="9.25" style="2" customWidth="1"/>
    <col min="5121" max="5121" width="9.75" style="2" customWidth="1"/>
    <col min="5122" max="5122" width="11.25" style="2" customWidth="1"/>
    <col min="5123" max="5123" width="9.75" style="2" customWidth="1"/>
    <col min="5124" max="5124" width="9.125" style="2" customWidth="1"/>
    <col min="5125" max="5125" width="9.875" style="2" customWidth="1"/>
    <col min="5126" max="5126" width="9.25" style="2" customWidth="1"/>
    <col min="5127" max="5128" width="8.25" style="2" customWidth="1"/>
    <col min="5129" max="5129" width="13" style="2" bestFit="1" customWidth="1"/>
    <col min="5130" max="5373" width="9.875" style="2"/>
    <col min="5374" max="5374" width="4.625" style="2" customWidth="1"/>
    <col min="5375" max="5375" width="47.125" style="2" customWidth="1"/>
    <col min="5376" max="5376" width="9.25" style="2" customWidth="1"/>
    <col min="5377" max="5377" width="9.75" style="2" customWidth="1"/>
    <col min="5378" max="5378" width="11.25" style="2" customWidth="1"/>
    <col min="5379" max="5379" width="9.75" style="2" customWidth="1"/>
    <col min="5380" max="5380" width="9.125" style="2" customWidth="1"/>
    <col min="5381" max="5381" width="9.875" style="2" customWidth="1"/>
    <col min="5382" max="5382" width="9.25" style="2" customWidth="1"/>
    <col min="5383" max="5384" width="8.25" style="2" customWidth="1"/>
    <col min="5385" max="5385" width="13" style="2" bestFit="1" customWidth="1"/>
    <col min="5386" max="5629" width="9.875" style="2"/>
    <col min="5630" max="5630" width="4.625" style="2" customWidth="1"/>
    <col min="5631" max="5631" width="47.125" style="2" customWidth="1"/>
    <col min="5632" max="5632" width="9.25" style="2" customWidth="1"/>
    <col min="5633" max="5633" width="9.75" style="2" customWidth="1"/>
    <col min="5634" max="5634" width="11.25" style="2" customWidth="1"/>
    <col min="5635" max="5635" width="9.75" style="2" customWidth="1"/>
    <col min="5636" max="5636" width="9.125" style="2" customWidth="1"/>
    <col min="5637" max="5637" width="9.875" style="2" customWidth="1"/>
    <col min="5638" max="5638" width="9.25" style="2" customWidth="1"/>
    <col min="5639" max="5640" width="8.25" style="2" customWidth="1"/>
    <col min="5641" max="5641" width="13" style="2" bestFit="1" customWidth="1"/>
    <col min="5642" max="5885" width="9.875" style="2"/>
    <col min="5886" max="5886" width="4.625" style="2" customWidth="1"/>
    <col min="5887" max="5887" width="47.125" style="2" customWidth="1"/>
    <col min="5888" max="5888" width="9.25" style="2" customWidth="1"/>
    <col min="5889" max="5889" width="9.75" style="2" customWidth="1"/>
    <col min="5890" max="5890" width="11.25" style="2" customWidth="1"/>
    <col min="5891" max="5891" width="9.75" style="2" customWidth="1"/>
    <col min="5892" max="5892" width="9.125" style="2" customWidth="1"/>
    <col min="5893" max="5893" width="9.875" style="2" customWidth="1"/>
    <col min="5894" max="5894" width="9.25" style="2" customWidth="1"/>
    <col min="5895" max="5896" width="8.25" style="2" customWidth="1"/>
    <col min="5897" max="5897" width="13" style="2" bestFit="1" customWidth="1"/>
    <col min="5898" max="6141" width="9.875" style="2"/>
    <col min="6142" max="6142" width="4.625" style="2" customWidth="1"/>
    <col min="6143" max="6143" width="47.125" style="2" customWidth="1"/>
    <col min="6144" max="6144" width="9.25" style="2" customWidth="1"/>
    <col min="6145" max="6145" width="9.75" style="2" customWidth="1"/>
    <col min="6146" max="6146" width="11.25" style="2" customWidth="1"/>
    <col min="6147" max="6147" width="9.75" style="2" customWidth="1"/>
    <col min="6148" max="6148" width="9.125" style="2" customWidth="1"/>
    <col min="6149" max="6149" width="9.875" style="2" customWidth="1"/>
    <col min="6150" max="6150" width="9.25" style="2" customWidth="1"/>
    <col min="6151" max="6152" width="8.25" style="2" customWidth="1"/>
    <col min="6153" max="6153" width="13" style="2" bestFit="1" customWidth="1"/>
    <col min="6154" max="6397" width="9.875" style="2"/>
    <col min="6398" max="6398" width="4.625" style="2" customWidth="1"/>
    <col min="6399" max="6399" width="47.125" style="2" customWidth="1"/>
    <col min="6400" max="6400" width="9.25" style="2" customWidth="1"/>
    <col min="6401" max="6401" width="9.75" style="2" customWidth="1"/>
    <col min="6402" max="6402" width="11.25" style="2" customWidth="1"/>
    <col min="6403" max="6403" width="9.75" style="2" customWidth="1"/>
    <col min="6404" max="6404" width="9.125" style="2" customWidth="1"/>
    <col min="6405" max="6405" width="9.875" style="2" customWidth="1"/>
    <col min="6406" max="6406" width="9.25" style="2" customWidth="1"/>
    <col min="6407" max="6408" width="8.25" style="2" customWidth="1"/>
    <col min="6409" max="6409" width="13" style="2" bestFit="1" customWidth="1"/>
    <col min="6410" max="6653" width="9.875" style="2"/>
    <col min="6654" max="6654" width="4.625" style="2" customWidth="1"/>
    <col min="6655" max="6655" width="47.125" style="2" customWidth="1"/>
    <col min="6656" max="6656" width="9.25" style="2" customWidth="1"/>
    <col min="6657" max="6657" width="9.75" style="2" customWidth="1"/>
    <col min="6658" max="6658" width="11.25" style="2" customWidth="1"/>
    <col min="6659" max="6659" width="9.75" style="2" customWidth="1"/>
    <col min="6660" max="6660" width="9.125" style="2" customWidth="1"/>
    <col min="6661" max="6661" width="9.875" style="2" customWidth="1"/>
    <col min="6662" max="6662" width="9.25" style="2" customWidth="1"/>
    <col min="6663" max="6664" width="8.25" style="2" customWidth="1"/>
    <col min="6665" max="6665" width="13" style="2" bestFit="1" customWidth="1"/>
    <col min="6666" max="6909" width="9.875" style="2"/>
    <col min="6910" max="6910" width="4.625" style="2" customWidth="1"/>
    <col min="6911" max="6911" width="47.125" style="2" customWidth="1"/>
    <col min="6912" max="6912" width="9.25" style="2" customWidth="1"/>
    <col min="6913" max="6913" width="9.75" style="2" customWidth="1"/>
    <col min="6914" max="6914" width="11.25" style="2" customWidth="1"/>
    <col min="6915" max="6915" width="9.75" style="2" customWidth="1"/>
    <col min="6916" max="6916" width="9.125" style="2" customWidth="1"/>
    <col min="6917" max="6917" width="9.875" style="2" customWidth="1"/>
    <col min="6918" max="6918" width="9.25" style="2" customWidth="1"/>
    <col min="6919" max="6920" width="8.25" style="2" customWidth="1"/>
    <col min="6921" max="6921" width="13" style="2" bestFit="1" customWidth="1"/>
    <col min="6922" max="7165" width="9.875" style="2"/>
    <col min="7166" max="7166" width="4.625" style="2" customWidth="1"/>
    <col min="7167" max="7167" width="47.125" style="2" customWidth="1"/>
    <col min="7168" max="7168" width="9.25" style="2" customWidth="1"/>
    <col min="7169" max="7169" width="9.75" style="2" customWidth="1"/>
    <col min="7170" max="7170" width="11.25" style="2" customWidth="1"/>
    <col min="7171" max="7171" width="9.75" style="2" customWidth="1"/>
    <col min="7172" max="7172" width="9.125" style="2" customWidth="1"/>
    <col min="7173" max="7173" width="9.875" style="2" customWidth="1"/>
    <col min="7174" max="7174" width="9.25" style="2" customWidth="1"/>
    <col min="7175" max="7176" width="8.25" style="2" customWidth="1"/>
    <col min="7177" max="7177" width="13" style="2" bestFit="1" customWidth="1"/>
    <col min="7178" max="7421" width="9.875" style="2"/>
    <col min="7422" max="7422" width="4.625" style="2" customWidth="1"/>
    <col min="7423" max="7423" width="47.125" style="2" customWidth="1"/>
    <col min="7424" max="7424" width="9.25" style="2" customWidth="1"/>
    <col min="7425" max="7425" width="9.75" style="2" customWidth="1"/>
    <col min="7426" max="7426" width="11.25" style="2" customWidth="1"/>
    <col min="7427" max="7427" width="9.75" style="2" customWidth="1"/>
    <col min="7428" max="7428" width="9.125" style="2" customWidth="1"/>
    <col min="7429" max="7429" width="9.875" style="2" customWidth="1"/>
    <col min="7430" max="7430" width="9.25" style="2" customWidth="1"/>
    <col min="7431" max="7432" width="8.25" style="2" customWidth="1"/>
    <col min="7433" max="7433" width="13" style="2" bestFit="1" customWidth="1"/>
    <col min="7434" max="7677" width="9.875" style="2"/>
    <col min="7678" max="7678" width="4.625" style="2" customWidth="1"/>
    <col min="7679" max="7679" width="47.125" style="2" customWidth="1"/>
    <col min="7680" max="7680" width="9.25" style="2" customWidth="1"/>
    <col min="7681" max="7681" width="9.75" style="2" customWidth="1"/>
    <col min="7682" max="7682" width="11.25" style="2" customWidth="1"/>
    <col min="7683" max="7683" width="9.75" style="2" customWidth="1"/>
    <col min="7684" max="7684" width="9.125" style="2" customWidth="1"/>
    <col min="7685" max="7685" width="9.875" style="2" customWidth="1"/>
    <col min="7686" max="7686" width="9.25" style="2" customWidth="1"/>
    <col min="7687" max="7688" width="8.25" style="2" customWidth="1"/>
    <col min="7689" max="7689" width="13" style="2" bestFit="1" customWidth="1"/>
    <col min="7690" max="7933" width="9.875" style="2"/>
    <col min="7934" max="7934" width="4.625" style="2" customWidth="1"/>
    <col min="7935" max="7935" width="47.125" style="2" customWidth="1"/>
    <col min="7936" max="7936" width="9.25" style="2" customWidth="1"/>
    <col min="7937" max="7937" width="9.75" style="2" customWidth="1"/>
    <col min="7938" max="7938" width="11.25" style="2" customWidth="1"/>
    <col min="7939" max="7939" width="9.75" style="2" customWidth="1"/>
    <col min="7940" max="7940" width="9.125" style="2" customWidth="1"/>
    <col min="7941" max="7941" width="9.875" style="2" customWidth="1"/>
    <col min="7942" max="7942" width="9.25" style="2" customWidth="1"/>
    <col min="7943" max="7944" width="8.25" style="2" customWidth="1"/>
    <col min="7945" max="7945" width="13" style="2" bestFit="1" customWidth="1"/>
    <col min="7946" max="8189" width="9.875" style="2"/>
    <col min="8190" max="8190" width="4.625" style="2" customWidth="1"/>
    <col min="8191" max="8191" width="47.125" style="2" customWidth="1"/>
    <col min="8192" max="8192" width="9.25" style="2" customWidth="1"/>
    <col min="8193" max="8193" width="9.75" style="2" customWidth="1"/>
    <col min="8194" max="8194" width="11.25" style="2" customWidth="1"/>
    <col min="8195" max="8195" width="9.75" style="2" customWidth="1"/>
    <col min="8196" max="8196" width="9.125" style="2" customWidth="1"/>
    <col min="8197" max="8197" width="9.875" style="2" customWidth="1"/>
    <col min="8198" max="8198" width="9.25" style="2" customWidth="1"/>
    <col min="8199" max="8200" width="8.25" style="2" customWidth="1"/>
    <col min="8201" max="8201" width="13" style="2" bestFit="1" customWidth="1"/>
    <col min="8202" max="8445" width="9.875" style="2"/>
    <col min="8446" max="8446" width="4.625" style="2" customWidth="1"/>
    <col min="8447" max="8447" width="47.125" style="2" customWidth="1"/>
    <col min="8448" max="8448" width="9.25" style="2" customWidth="1"/>
    <col min="8449" max="8449" width="9.75" style="2" customWidth="1"/>
    <col min="8450" max="8450" width="11.25" style="2" customWidth="1"/>
    <col min="8451" max="8451" width="9.75" style="2" customWidth="1"/>
    <col min="8452" max="8452" width="9.125" style="2" customWidth="1"/>
    <col min="8453" max="8453" width="9.875" style="2" customWidth="1"/>
    <col min="8454" max="8454" width="9.25" style="2" customWidth="1"/>
    <col min="8455" max="8456" width="8.25" style="2" customWidth="1"/>
    <col min="8457" max="8457" width="13" style="2" bestFit="1" customWidth="1"/>
    <col min="8458" max="8701" width="9.875" style="2"/>
    <col min="8702" max="8702" width="4.625" style="2" customWidth="1"/>
    <col min="8703" max="8703" width="47.125" style="2" customWidth="1"/>
    <col min="8704" max="8704" width="9.25" style="2" customWidth="1"/>
    <col min="8705" max="8705" width="9.75" style="2" customWidth="1"/>
    <col min="8706" max="8706" width="11.25" style="2" customWidth="1"/>
    <col min="8707" max="8707" width="9.75" style="2" customWidth="1"/>
    <col min="8708" max="8708" width="9.125" style="2" customWidth="1"/>
    <col min="8709" max="8709" width="9.875" style="2" customWidth="1"/>
    <col min="8710" max="8710" width="9.25" style="2" customWidth="1"/>
    <col min="8711" max="8712" width="8.25" style="2" customWidth="1"/>
    <col min="8713" max="8713" width="13" style="2" bestFit="1" customWidth="1"/>
    <col min="8714" max="8957" width="9.875" style="2"/>
    <col min="8958" max="8958" width="4.625" style="2" customWidth="1"/>
    <col min="8959" max="8959" width="47.125" style="2" customWidth="1"/>
    <col min="8960" max="8960" width="9.25" style="2" customWidth="1"/>
    <col min="8961" max="8961" width="9.75" style="2" customWidth="1"/>
    <col min="8962" max="8962" width="11.25" style="2" customWidth="1"/>
    <col min="8963" max="8963" width="9.75" style="2" customWidth="1"/>
    <col min="8964" max="8964" width="9.125" style="2" customWidth="1"/>
    <col min="8965" max="8965" width="9.875" style="2" customWidth="1"/>
    <col min="8966" max="8966" width="9.25" style="2" customWidth="1"/>
    <col min="8967" max="8968" width="8.25" style="2" customWidth="1"/>
    <col min="8969" max="8969" width="13" style="2" bestFit="1" customWidth="1"/>
    <col min="8970" max="9213" width="9.875" style="2"/>
    <col min="9214" max="9214" width="4.625" style="2" customWidth="1"/>
    <col min="9215" max="9215" width="47.125" style="2" customWidth="1"/>
    <col min="9216" max="9216" width="9.25" style="2" customWidth="1"/>
    <col min="9217" max="9217" width="9.75" style="2" customWidth="1"/>
    <col min="9218" max="9218" width="11.25" style="2" customWidth="1"/>
    <col min="9219" max="9219" width="9.75" style="2" customWidth="1"/>
    <col min="9220" max="9220" width="9.125" style="2" customWidth="1"/>
    <col min="9221" max="9221" width="9.875" style="2" customWidth="1"/>
    <col min="9222" max="9222" width="9.25" style="2" customWidth="1"/>
    <col min="9223" max="9224" width="8.25" style="2" customWidth="1"/>
    <col min="9225" max="9225" width="13" style="2" bestFit="1" customWidth="1"/>
    <col min="9226" max="9469" width="9.875" style="2"/>
    <col min="9470" max="9470" width="4.625" style="2" customWidth="1"/>
    <col min="9471" max="9471" width="47.125" style="2" customWidth="1"/>
    <col min="9472" max="9472" width="9.25" style="2" customWidth="1"/>
    <col min="9473" max="9473" width="9.75" style="2" customWidth="1"/>
    <col min="9474" max="9474" width="11.25" style="2" customWidth="1"/>
    <col min="9475" max="9475" width="9.75" style="2" customWidth="1"/>
    <col min="9476" max="9476" width="9.125" style="2" customWidth="1"/>
    <col min="9477" max="9477" width="9.875" style="2" customWidth="1"/>
    <col min="9478" max="9478" width="9.25" style="2" customWidth="1"/>
    <col min="9479" max="9480" width="8.25" style="2" customWidth="1"/>
    <col min="9481" max="9481" width="13" style="2" bestFit="1" customWidth="1"/>
    <col min="9482" max="9725" width="9.875" style="2"/>
    <col min="9726" max="9726" width="4.625" style="2" customWidth="1"/>
    <col min="9727" max="9727" width="47.125" style="2" customWidth="1"/>
    <col min="9728" max="9728" width="9.25" style="2" customWidth="1"/>
    <col min="9729" max="9729" width="9.75" style="2" customWidth="1"/>
    <col min="9730" max="9730" width="11.25" style="2" customWidth="1"/>
    <col min="9731" max="9731" width="9.75" style="2" customWidth="1"/>
    <col min="9732" max="9732" width="9.125" style="2" customWidth="1"/>
    <col min="9733" max="9733" width="9.875" style="2" customWidth="1"/>
    <col min="9734" max="9734" width="9.25" style="2" customWidth="1"/>
    <col min="9735" max="9736" width="8.25" style="2" customWidth="1"/>
    <col min="9737" max="9737" width="13" style="2" bestFit="1" customWidth="1"/>
    <col min="9738" max="9981" width="9.875" style="2"/>
    <col min="9982" max="9982" width="4.625" style="2" customWidth="1"/>
    <col min="9983" max="9983" width="47.125" style="2" customWidth="1"/>
    <col min="9984" max="9984" width="9.25" style="2" customWidth="1"/>
    <col min="9985" max="9985" width="9.75" style="2" customWidth="1"/>
    <col min="9986" max="9986" width="11.25" style="2" customWidth="1"/>
    <col min="9987" max="9987" width="9.75" style="2" customWidth="1"/>
    <col min="9988" max="9988" width="9.125" style="2" customWidth="1"/>
    <col min="9989" max="9989" width="9.875" style="2" customWidth="1"/>
    <col min="9990" max="9990" width="9.25" style="2" customWidth="1"/>
    <col min="9991" max="9992" width="8.25" style="2" customWidth="1"/>
    <col min="9993" max="9993" width="13" style="2" bestFit="1" customWidth="1"/>
    <col min="9994" max="10237" width="9.875" style="2"/>
    <col min="10238" max="10238" width="4.625" style="2" customWidth="1"/>
    <col min="10239" max="10239" width="47.125" style="2" customWidth="1"/>
    <col min="10240" max="10240" width="9.25" style="2" customWidth="1"/>
    <col min="10241" max="10241" width="9.75" style="2" customWidth="1"/>
    <col min="10242" max="10242" width="11.25" style="2" customWidth="1"/>
    <col min="10243" max="10243" width="9.75" style="2" customWidth="1"/>
    <col min="10244" max="10244" width="9.125" style="2" customWidth="1"/>
    <col min="10245" max="10245" width="9.875" style="2" customWidth="1"/>
    <col min="10246" max="10246" width="9.25" style="2" customWidth="1"/>
    <col min="10247" max="10248" width="8.25" style="2" customWidth="1"/>
    <col min="10249" max="10249" width="13" style="2" bestFit="1" customWidth="1"/>
    <col min="10250" max="10493" width="9.875" style="2"/>
    <col min="10494" max="10494" width="4.625" style="2" customWidth="1"/>
    <col min="10495" max="10495" width="47.125" style="2" customWidth="1"/>
    <col min="10496" max="10496" width="9.25" style="2" customWidth="1"/>
    <col min="10497" max="10497" width="9.75" style="2" customWidth="1"/>
    <col min="10498" max="10498" width="11.25" style="2" customWidth="1"/>
    <col min="10499" max="10499" width="9.75" style="2" customWidth="1"/>
    <col min="10500" max="10500" width="9.125" style="2" customWidth="1"/>
    <col min="10501" max="10501" width="9.875" style="2" customWidth="1"/>
    <col min="10502" max="10502" width="9.25" style="2" customWidth="1"/>
    <col min="10503" max="10504" width="8.25" style="2" customWidth="1"/>
    <col min="10505" max="10505" width="13" style="2" bestFit="1" customWidth="1"/>
    <col min="10506" max="10749" width="9.875" style="2"/>
    <col min="10750" max="10750" width="4.625" style="2" customWidth="1"/>
    <col min="10751" max="10751" width="47.125" style="2" customWidth="1"/>
    <col min="10752" max="10752" width="9.25" style="2" customWidth="1"/>
    <col min="10753" max="10753" width="9.75" style="2" customWidth="1"/>
    <col min="10754" max="10754" width="11.25" style="2" customWidth="1"/>
    <col min="10755" max="10755" width="9.75" style="2" customWidth="1"/>
    <col min="10756" max="10756" width="9.125" style="2" customWidth="1"/>
    <col min="10757" max="10757" width="9.875" style="2" customWidth="1"/>
    <col min="10758" max="10758" width="9.25" style="2" customWidth="1"/>
    <col min="10759" max="10760" width="8.25" style="2" customWidth="1"/>
    <col min="10761" max="10761" width="13" style="2" bestFit="1" customWidth="1"/>
    <col min="10762" max="11005" width="9.875" style="2"/>
    <col min="11006" max="11006" width="4.625" style="2" customWidth="1"/>
    <col min="11007" max="11007" width="47.125" style="2" customWidth="1"/>
    <col min="11008" max="11008" width="9.25" style="2" customWidth="1"/>
    <col min="11009" max="11009" width="9.75" style="2" customWidth="1"/>
    <col min="11010" max="11010" width="11.25" style="2" customWidth="1"/>
    <col min="11011" max="11011" width="9.75" style="2" customWidth="1"/>
    <col min="11012" max="11012" width="9.125" style="2" customWidth="1"/>
    <col min="11013" max="11013" width="9.875" style="2" customWidth="1"/>
    <col min="11014" max="11014" width="9.25" style="2" customWidth="1"/>
    <col min="11015" max="11016" width="8.25" style="2" customWidth="1"/>
    <col min="11017" max="11017" width="13" style="2" bestFit="1" customWidth="1"/>
    <col min="11018" max="11261" width="9.875" style="2"/>
    <col min="11262" max="11262" width="4.625" style="2" customWidth="1"/>
    <col min="11263" max="11263" width="47.125" style="2" customWidth="1"/>
    <col min="11264" max="11264" width="9.25" style="2" customWidth="1"/>
    <col min="11265" max="11265" width="9.75" style="2" customWidth="1"/>
    <col min="11266" max="11266" width="11.25" style="2" customWidth="1"/>
    <col min="11267" max="11267" width="9.75" style="2" customWidth="1"/>
    <col min="11268" max="11268" width="9.125" style="2" customWidth="1"/>
    <col min="11269" max="11269" width="9.875" style="2" customWidth="1"/>
    <col min="11270" max="11270" width="9.25" style="2" customWidth="1"/>
    <col min="11271" max="11272" width="8.25" style="2" customWidth="1"/>
    <col min="11273" max="11273" width="13" style="2" bestFit="1" customWidth="1"/>
    <col min="11274" max="11517" width="9.875" style="2"/>
    <col min="11518" max="11518" width="4.625" style="2" customWidth="1"/>
    <col min="11519" max="11519" width="47.125" style="2" customWidth="1"/>
    <col min="11520" max="11520" width="9.25" style="2" customWidth="1"/>
    <col min="11521" max="11521" width="9.75" style="2" customWidth="1"/>
    <col min="11522" max="11522" width="11.25" style="2" customWidth="1"/>
    <col min="11523" max="11523" width="9.75" style="2" customWidth="1"/>
    <col min="11524" max="11524" width="9.125" style="2" customWidth="1"/>
    <col min="11525" max="11525" width="9.875" style="2" customWidth="1"/>
    <col min="11526" max="11526" width="9.25" style="2" customWidth="1"/>
    <col min="11527" max="11528" width="8.25" style="2" customWidth="1"/>
    <col min="11529" max="11529" width="13" style="2" bestFit="1" customWidth="1"/>
    <col min="11530" max="11773" width="9.875" style="2"/>
    <col min="11774" max="11774" width="4.625" style="2" customWidth="1"/>
    <col min="11775" max="11775" width="47.125" style="2" customWidth="1"/>
    <col min="11776" max="11776" width="9.25" style="2" customWidth="1"/>
    <col min="11777" max="11777" width="9.75" style="2" customWidth="1"/>
    <col min="11778" max="11778" width="11.25" style="2" customWidth="1"/>
    <col min="11779" max="11779" width="9.75" style="2" customWidth="1"/>
    <col min="11780" max="11780" width="9.125" style="2" customWidth="1"/>
    <col min="11781" max="11781" width="9.875" style="2" customWidth="1"/>
    <col min="11782" max="11782" width="9.25" style="2" customWidth="1"/>
    <col min="11783" max="11784" width="8.25" style="2" customWidth="1"/>
    <col min="11785" max="11785" width="13" style="2" bestFit="1" customWidth="1"/>
    <col min="11786" max="12029" width="9.875" style="2"/>
    <col min="12030" max="12030" width="4.625" style="2" customWidth="1"/>
    <col min="12031" max="12031" width="47.125" style="2" customWidth="1"/>
    <col min="12032" max="12032" width="9.25" style="2" customWidth="1"/>
    <col min="12033" max="12033" width="9.75" style="2" customWidth="1"/>
    <col min="12034" max="12034" width="11.25" style="2" customWidth="1"/>
    <col min="12035" max="12035" width="9.75" style="2" customWidth="1"/>
    <col min="12036" max="12036" width="9.125" style="2" customWidth="1"/>
    <col min="12037" max="12037" width="9.875" style="2" customWidth="1"/>
    <col min="12038" max="12038" width="9.25" style="2" customWidth="1"/>
    <col min="12039" max="12040" width="8.25" style="2" customWidth="1"/>
    <col min="12041" max="12041" width="13" style="2" bestFit="1" customWidth="1"/>
    <col min="12042" max="12285" width="9.875" style="2"/>
    <col min="12286" max="12286" width="4.625" style="2" customWidth="1"/>
    <col min="12287" max="12287" width="47.125" style="2" customWidth="1"/>
    <col min="12288" max="12288" width="9.25" style="2" customWidth="1"/>
    <col min="12289" max="12289" width="9.75" style="2" customWidth="1"/>
    <col min="12290" max="12290" width="11.25" style="2" customWidth="1"/>
    <col min="12291" max="12291" width="9.75" style="2" customWidth="1"/>
    <col min="12292" max="12292" width="9.125" style="2" customWidth="1"/>
    <col min="12293" max="12293" width="9.875" style="2" customWidth="1"/>
    <col min="12294" max="12294" width="9.25" style="2" customWidth="1"/>
    <col min="12295" max="12296" width="8.25" style="2" customWidth="1"/>
    <col min="12297" max="12297" width="13" style="2" bestFit="1" customWidth="1"/>
    <col min="12298" max="12541" width="9.875" style="2"/>
    <col min="12542" max="12542" width="4.625" style="2" customWidth="1"/>
    <col min="12543" max="12543" width="47.125" style="2" customWidth="1"/>
    <col min="12544" max="12544" width="9.25" style="2" customWidth="1"/>
    <col min="12545" max="12545" width="9.75" style="2" customWidth="1"/>
    <col min="12546" max="12546" width="11.25" style="2" customWidth="1"/>
    <col min="12547" max="12547" width="9.75" style="2" customWidth="1"/>
    <col min="12548" max="12548" width="9.125" style="2" customWidth="1"/>
    <col min="12549" max="12549" width="9.875" style="2" customWidth="1"/>
    <col min="12550" max="12550" width="9.25" style="2" customWidth="1"/>
    <col min="12551" max="12552" width="8.25" style="2" customWidth="1"/>
    <col min="12553" max="12553" width="13" style="2" bestFit="1" customWidth="1"/>
    <col min="12554" max="12797" width="9.875" style="2"/>
    <col min="12798" max="12798" width="4.625" style="2" customWidth="1"/>
    <col min="12799" max="12799" width="47.125" style="2" customWidth="1"/>
    <col min="12800" max="12800" width="9.25" style="2" customWidth="1"/>
    <col min="12801" max="12801" width="9.75" style="2" customWidth="1"/>
    <col min="12802" max="12802" width="11.25" style="2" customWidth="1"/>
    <col min="12803" max="12803" width="9.75" style="2" customWidth="1"/>
    <col min="12804" max="12804" width="9.125" style="2" customWidth="1"/>
    <col min="12805" max="12805" width="9.875" style="2" customWidth="1"/>
    <col min="12806" max="12806" width="9.25" style="2" customWidth="1"/>
    <col min="12807" max="12808" width="8.25" style="2" customWidth="1"/>
    <col min="12809" max="12809" width="13" style="2" bestFit="1" customWidth="1"/>
    <col min="12810" max="13053" width="9.875" style="2"/>
    <col min="13054" max="13054" width="4.625" style="2" customWidth="1"/>
    <col min="13055" max="13055" width="47.125" style="2" customWidth="1"/>
    <col min="13056" max="13056" width="9.25" style="2" customWidth="1"/>
    <col min="13057" max="13057" width="9.75" style="2" customWidth="1"/>
    <col min="13058" max="13058" width="11.25" style="2" customWidth="1"/>
    <col min="13059" max="13059" width="9.75" style="2" customWidth="1"/>
    <col min="13060" max="13060" width="9.125" style="2" customWidth="1"/>
    <col min="13061" max="13061" width="9.875" style="2" customWidth="1"/>
    <col min="13062" max="13062" width="9.25" style="2" customWidth="1"/>
    <col min="13063" max="13064" width="8.25" style="2" customWidth="1"/>
    <col min="13065" max="13065" width="13" style="2" bestFit="1" customWidth="1"/>
    <col min="13066" max="13309" width="9.875" style="2"/>
    <col min="13310" max="13310" width="4.625" style="2" customWidth="1"/>
    <col min="13311" max="13311" width="47.125" style="2" customWidth="1"/>
    <col min="13312" max="13312" width="9.25" style="2" customWidth="1"/>
    <col min="13313" max="13313" width="9.75" style="2" customWidth="1"/>
    <col min="13314" max="13314" width="11.25" style="2" customWidth="1"/>
    <col min="13315" max="13315" width="9.75" style="2" customWidth="1"/>
    <col min="13316" max="13316" width="9.125" style="2" customWidth="1"/>
    <col min="13317" max="13317" width="9.875" style="2" customWidth="1"/>
    <col min="13318" max="13318" width="9.25" style="2" customWidth="1"/>
    <col min="13319" max="13320" width="8.25" style="2" customWidth="1"/>
    <col min="13321" max="13321" width="13" style="2" bestFit="1" customWidth="1"/>
    <col min="13322" max="13565" width="9.875" style="2"/>
    <col min="13566" max="13566" width="4.625" style="2" customWidth="1"/>
    <col min="13567" max="13567" width="47.125" style="2" customWidth="1"/>
    <col min="13568" max="13568" width="9.25" style="2" customWidth="1"/>
    <col min="13569" max="13569" width="9.75" style="2" customWidth="1"/>
    <col min="13570" max="13570" width="11.25" style="2" customWidth="1"/>
    <col min="13571" max="13571" width="9.75" style="2" customWidth="1"/>
    <col min="13572" max="13572" width="9.125" style="2" customWidth="1"/>
    <col min="13573" max="13573" width="9.875" style="2" customWidth="1"/>
    <col min="13574" max="13574" width="9.25" style="2" customWidth="1"/>
    <col min="13575" max="13576" width="8.25" style="2" customWidth="1"/>
    <col min="13577" max="13577" width="13" style="2" bestFit="1" customWidth="1"/>
    <col min="13578" max="13821" width="9.875" style="2"/>
    <col min="13822" max="13822" width="4.625" style="2" customWidth="1"/>
    <col min="13823" max="13823" width="47.125" style="2" customWidth="1"/>
    <col min="13824" max="13824" width="9.25" style="2" customWidth="1"/>
    <col min="13825" max="13825" width="9.75" style="2" customWidth="1"/>
    <col min="13826" max="13826" width="11.25" style="2" customWidth="1"/>
    <col min="13827" max="13827" width="9.75" style="2" customWidth="1"/>
    <col min="13828" max="13828" width="9.125" style="2" customWidth="1"/>
    <col min="13829" max="13829" width="9.875" style="2" customWidth="1"/>
    <col min="13830" max="13830" width="9.25" style="2" customWidth="1"/>
    <col min="13831" max="13832" width="8.25" style="2" customWidth="1"/>
    <col min="13833" max="13833" width="13" style="2" bestFit="1" customWidth="1"/>
    <col min="13834" max="14077" width="9.875" style="2"/>
    <col min="14078" max="14078" width="4.625" style="2" customWidth="1"/>
    <col min="14079" max="14079" width="47.125" style="2" customWidth="1"/>
    <col min="14080" max="14080" width="9.25" style="2" customWidth="1"/>
    <col min="14081" max="14081" width="9.75" style="2" customWidth="1"/>
    <col min="14082" max="14082" width="11.25" style="2" customWidth="1"/>
    <col min="14083" max="14083" width="9.75" style="2" customWidth="1"/>
    <col min="14084" max="14084" width="9.125" style="2" customWidth="1"/>
    <col min="14085" max="14085" width="9.875" style="2" customWidth="1"/>
    <col min="14086" max="14086" width="9.25" style="2" customWidth="1"/>
    <col min="14087" max="14088" width="8.25" style="2" customWidth="1"/>
    <col min="14089" max="14089" width="13" style="2" bestFit="1" customWidth="1"/>
    <col min="14090" max="14333" width="9.875" style="2"/>
    <col min="14334" max="14334" width="4.625" style="2" customWidth="1"/>
    <col min="14335" max="14335" width="47.125" style="2" customWidth="1"/>
    <col min="14336" max="14336" width="9.25" style="2" customWidth="1"/>
    <col min="14337" max="14337" width="9.75" style="2" customWidth="1"/>
    <col min="14338" max="14338" width="11.25" style="2" customWidth="1"/>
    <col min="14339" max="14339" width="9.75" style="2" customWidth="1"/>
    <col min="14340" max="14340" width="9.125" style="2" customWidth="1"/>
    <col min="14341" max="14341" width="9.875" style="2" customWidth="1"/>
    <col min="14342" max="14342" width="9.25" style="2" customWidth="1"/>
    <col min="14343" max="14344" width="8.25" style="2" customWidth="1"/>
    <col min="14345" max="14345" width="13" style="2" bestFit="1" customWidth="1"/>
    <col min="14346" max="14589" width="9.875" style="2"/>
    <col min="14590" max="14590" width="4.625" style="2" customWidth="1"/>
    <col min="14591" max="14591" width="47.125" style="2" customWidth="1"/>
    <col min="14592" max="14592" width="9.25" style="2" customWidth="1"/>
    <col min="14593" max="14593" width="9.75" style="2" customWidth="1"/>
    <col min="14594" max="14594" width="11.25" style="2" customWidth="1"/>
    <col min="14595" max="14595" width="9.75" style="2" customWidth="1"/>
    <col min="14596" max="14596" width="9.125" style="2" customWidth="1"/>
    <col min="14597" max="14597" width="9.875" style="2" customWidth="1"/>
    <col min="14598" max="14598" width="9.25" style="2" customWidth="1"/>
    <col min="14599" max="14600" width="8.25" style="2" customWidth="1"/>
    <col min="14601" max="14601" width="13" style="2" bestFit="1" customWidth="1"/>
    <col min="14602" max="14845" width="9.875" style="2"/>
    <col min="14846" max="14846" width="4.625" style="2" customWidth="1"/>
    <col min="14847" max="14847" width="47.125" style="2" customWidth="1"/>
    <col min="14848" max="14848" width="9.25" style="2" customWidth="1"/>
    <col min="14849" max="14849" width="9.75" style="2" customWidth="1"/>
    <col min="14850" max="14850" width="11.25" style="2" customWidth="1"/>
    <col min="14851" max="14851" width="9.75" style="2" customWidth="1"/>
    <col min="14852" max="14852" width="9.125" style="2" customWidth="1"/>
    <col min="14853" max="14853" width="9.875" style="2" customWidth="1"/>
    <col min="14854" max="14854" width="9.25" style="2" customWidth="1"/>
    <col min="14855" max="14856" width="8.25" style="2" customWidth="1"/>
    <col min="14857" max="14857" width="13" style="2" bestFit="1" customWidth="1"/>
    <col min="14858" max="15101" width="9.875" style="2"/>
    <col min="15102" max="15102" width="4.625" style="2" customWidth="1"/>
    <col min="15103" max="15103" width="47.125" style="2" customWidth="1"/>
    <col min="15104" max="15104" width="9.25" style="2" customWidth="1"/>
    <col min="15105" max="15105" width="9.75" style="2" customWidth="1"/>
    <col min="15106" max="15106" width="11.25" style="2" customWidth="1"/>
    <col min="15107" max="15107" width="9.75" style="2" customWidth="1"/>
    <col min="15108" max="15108" width="9.125" style="2" customWidth="1"/>
    <col min="15109" max="15109" width="9.875" style="2" customWidth="1"/>
    <col min="15110" max="15110" width="9.25" style="2" customWidth="1"/>
    <col min="15111" max="15112" width="8.25" style="2" customWidth="1"/>
    <col min="15113" max="15113" width="13" style="2" bestFit="1" customWidth="1"/>
    <col min="15114" max="15357" width="9.875" style="2"/>
    <col min="15358" max="15358" width="4.625" style="2" customWidth="1"/>
    <col min="15359" max="15359" width="47.125" style="2" customWidth="1"/>
    <col min="15360" max="15360" width="9.25" style="2" customWidth="1"/>
    <col min="15361" max="15361" width="9.75" style="2" customWidth="1"/>
    <col min="15362" max="15362" width="11.25" style="2" customWidth="1"/>
    <col min="15363" max="15363" width="9.75" style="2" customWidth="1"/>
    <col min="15364" max="15364" width="9.125" style="2" customWidth="1"/>
    <col min="15365" max="15365" width="9.875" style="2" customWidth="1"/>
    <col min="15366" max="15366" width="9.25" style="2" customWidth="1"/>
    <col min="15367" max="15368" width="8.25" style="2" customWidth="1"/>
    <col min="15369" max="15369" width="13" style="2" bestFit="1" customWidth="1"/>
    <col min="15370" max="15613" width="9.875" style="2"/>
    <col min="15614" max="15614" width="4.625" style="2" customWidth="1"/>
    <col min="15615" max="15615" width="47.125" style="2" customWidth="1"/>
    <col min="15616" max="15616" width="9.25" style="2" customWidth="1"/>
    <col min="15617" max="15617" width="9.75" style="2" customWidth="1"/>
    <col min="15618" max="15618" width="11.25" style="2" customWidth="1"/>
    <col min="15619" max="15619" width="9.75" style="2" customWidth="1"/>
    <col min="15620" max="15620" width="9.125" style="2" customWidth="1"/>
    <col min="15621" max="15621" width="9.875" style="2" customWidth="1"/>
    <col min="15622" max="15622" width="9.25" style="2" customWidth="1"/>
    <col min="15623" max="15624" width="8.25" style="2" customWidth="1"/>
    <col min="15625" max="15625" width="13" style="2" bestFit="1" customWidth="1"/>
    <col min="15626" max="15869" width="9.875" style="2"/>
    <col min="15870" max="15870" width="4.625" style="2" customWidth="1"/>
    <col min="15871" max="15871" width="47.125" style="2" customWidth="1"/>
    <col min="15872" max="15872" width="9.25" style="2" customWidth="1"/>
    <col min="15873" max="15873" width="9.75" style="2" customWidth="1"/>
    <col min="15874" max="15874" width="11.25" style="2" customWidth="1"/>
    <col min="15875" max="15875" width="9.75" style="2" customWidth="1"/>
    <col min="15876" max="15876" width="9.125" style="2" customWidth="1"/>
    <col min="15877" max="15877" width="9.875" style="2" customWidth="1"/>
    <col min="15878" max="15878" width="9.25" style="2" customWidth="1"/>
    <col min="15879" max="15880" width="8.25" style="2" customWidth="1"/>
    <col min="15881" max="15881" width="13" style="2" bestFit="1" customWidth="1"/>
    <col min="15882" max="16125" width="9.875" style="2"/>
    <col min="16126" max="16126" width="4.625" style="2" customWidth="1"/>
    <col min="16127" max="16127" width="47.125" style="2" customWidth="1"/>
    <col min="16128" max="16128" width="9.25" style="2" customWidth="1"/>
    <col min="16129" max="16129" width="9.75" style="2" customWidth="1"/>
    <col min="16130" max="16130" width="11.25" style="2" customWidth="1"/>
    <col min="16131" max="16131" width="9.75" style="2" customWidth="1"/>
    <col min="16132" max="16132" width="9.125" style="2" customWidth="1"/>
    <col min="16133" max="16133" width="9.875" style="2" customWidth="1"/>
    <col min="16134" max="16134" width="9.25" style="2" customWidth="1"/>
    <col min="16135" max="16136" width="8.25" style="2" customWidth="1"/>
    <col min="16137" max="16137" width="13" style="2" bestFit="1" customWidth="1"/>
    <col min="16138" max="16384" width="9.875" style="2"/>
  </cols>
  <sheetData>
    <row r="1" spans="1:9" ht="15.75" x14ac:dyDescent="0.25">
      <c r="A1" s="1"/>
      <c r="B1" s="1"/>
      <c r="C1" s="1"/>
      <c r="D1" s="1"/>
      <c r="E1" s="1"/>
      <c r="F1" s="1"/>
      <c r="G1" s="1"/>
      <c r="H1" s="1"/>
    </row>
    <row r="2" spans="1:9" ht="18.75" x14ac:dyDescent="0.25">
      <c r="A2" s="3" t="s">
        <v>0</v>
      </c>
      <c r="B2" s="3"/>
      <c r="F2" s="4" t="s">
        <v>1</v>
      </c>
      <c r="G2" s="4"/>
      <c r="H2" s="4"/>
    </row>
    <row r="3" spans="1:9" ht="18.75" hidden="1" x14ac:dyDescent="0.25">
      <c r="A3" s="5"/>
      <c r="B3" s="5"/>
      <c r="E3" s="6"/>
    </row>
    <row r="4" spans="1:9" ht="18.75" x14ac:dyDescent="0.25">
      <c r="A4" s="5"/>
      <c r="B4" s="7"/>
      <c r="E4" s="6"/>
    </row>
    <row r="5" spans="1:9" ht="20.25" x14ac:dyDescent="0.3">
      <c r="A5" s="8" t="s">
        <v>2</v>
      </c>
      <c r="B5" s="8"/>
      <c r="C5" s="8"/>
      <c r="D5" s="8"/>
      <c r="E5" s="8"/>
      <c r="F5" s="8"/>
      <c r="G5" s="8"/>
      <c r="H5" s="8"/>
    </row>
    <row r="6" spans="1:9" ht="20.25" x14ac:dyDescent="0.3">
      <c r="A6" s="8" t="s">
        <v>3</v>
      </c>
      <c r="B6" s="8"/>
      <c r="C6" s="8"/>
      <c r="D6" s="8"/>
      <c r="E6" s="8"/>
      <c r="F6" s="8"/>
      <c r="G6" s="8"/>
      <c r="H6" s="8"/>
    </row>
    <row r="7" spans="1:9" ht="15.75" x14ac:dyDescent="0.25">
      <c r="A7" s="1"/>
      <c r="B7" s="1"/>
      <c r="C7" s="1"/>
      <c r="D7" s="1"/>
      <c r="E7" s="1"/>
      <c r="F7" s="1"/>
      <c r="G7" s="1"/>
      <c r="H7" s="1"/>
    </row>
    <row r="8" spans="1:9" ht="15.75" x14ac:dyDescent="0.25">
      <c r="A8" s="9"/>
      <c r="B8" s="9"/>
      <c r="C8" s="9"/>
      <c r="D8" s="9"/>
      <c r="E8" s="9"/>
      <c r="F8" s="9"/>
      <c r="G8" s="9"/>
      <c r="H8" s="9"/>
    </row>
    <row r="9" spans="1:9" ht="15.75" x14ac:dyDescent="0.25">
      <c r="G9" s="11" t="s">
        <v>4</v>
      </c>
      <c r="H9" s="12"/>
    </row>
    <row r="10" spans="1:9" s="16" customFormat="1" ht="15.75" x14ac:dyDescent="0.2">
      <c r="A10" s="13" t="s">
        <v>5</v>
      </c>
      <c r="B10" s="13" t="s">
        <v>6</v>
      </c>
      <c r="C10" s="14" t="s">
        <v>7</v>
      </c>
      <c r="D10" s="15"/>
      <c r="E10" s="14" t="s">
        <v>8</v>
      </c>
      <c r="F10" s="15"/>
      <c r="G10" s="14" t="s">
        <v>9</v>
      </c>
      <c r="H10" s="15"/>
    </row>
    <row r="11" spans="1:9" s="16" customFormat="1" ht="12.75" x14ac:dyDescent="0.2">
      <c r="A11" s="17"/>
      <c r="B11" s="17"/>
      <c r="C11" s="13" t="s">
        <v>10</v>
      </c>
      <c r="D11" s="13" t="s">
        <v>11</v>
      </c>
      <c r="E11" s="13" t="s">
        <v>10</v>
      </c>
      <c r="F11" s="13" t="s">
        <v>11</v>
      </c>
      <c r="G11" s="13" t="s">
        <v>10</v>
      </c>
      <c r="H11" s="13" t="s">
        <v>11</v>
      </c>
    </row>
    <row r="12" spans="1:9" s="16" customFormat="1" ht="12.75" x14ac:dyDescent="0.2">
      <c r="A12" s="18"/>
      <c r="B12" s="18"/>
      <c r="C12" s="18"/>
      <c r="D12" s="18"/>
      <c r="E12" s="18"/>
      <c r="F12" s="18"/>
      <c r="G12" s="18"/>
      <c r="H12" s="18"/>
    </row>
    <row r="13" spans="1:9" s="21" customFormat="1" ht="15.75" x14ac:dyDescent="0.2">
      <c r="A13" s="19" t="s">
        <v>12</v>
      </c>
      <c r="B13" s="19" t="s">
        <v>13</v>
      </c>
      <c r="C13" s="20">
        <v>1</v>
      </c>
      <c r="D13" s="20">
        <v>2</v>
      </c>
      <c r="E13" s="20">
        <v>3</v>
      </c>
      <c r="F13" s="20">
        <v>4</v>
      </c>
      <c r="G13" s="20" t="s">
        <v>14</v>
      </c>
      <c r="H13" s="20" t="s">
        <v>15</v>
      </c>
    </row>
    <row r="14" spans="1:9" s="26" customFormat="1" ht="15.75" x14ac:dyDescent="0.25">
      <c r="A14" s="22"/>
      <c r="B14" s="23"/>
      <c r="C14" s="24"/>
      <c r="D14" s="24"/>
      <c r="E14" s="24"/>
      <c r="F14" s="24"/>
      <c r="G14" s="24"/>
      <c r="H14" s="25"/>
    </row>
    <row r="15" spans="1:9" s="32" customFormat="1" ht="15.75" x14ac:dyDescent="0.25">
      <c r="A15" s="27" t="s">
        <v>12</v>
      </c>
      <c r="B15" s="28" t="s">
        <v>16</v>
      </c>
      <c r="C15" s="29">
        <f>SUM(C16,C117,C128,C135,C138)</f>
        <v>4000000</v>
      </c>
      <c r="D15" s="29">
        <f t="shared" ref="D15:E15" si="0">SUM(D16,D117,D128,D135,D138)</f>
        <v>3684765</v>
      </c>
      <c r="E15" s="29">
        <f t="shared" si="0"/>
        <v>4574650.0306249987</v>
      </c>
      <c r="F15" s="29">
        <f>SUM(F16,F117,F128,F135,F138)</f>
        <v>4240728.0439589992</v>
      </c>
      <c r="G15" s="30">
        <f>E15/C15*100</f>
        <v>114.36625076562497</v>
      </c>
      <c r="H15" s="30">
        <f>F15/D15*100</f>
        <v>115.08815471160302</v>
      </c>
      <c r="I15" s="31"/>
    </row>
    <row r="16" spans="1:9" s="32" customFormat="1" ht="15.75" x14ac:dyDescent="0.25">
      <c r="A16" s="27" t="s">
        <v>17</v>
      </c>
      <c r="B16" s="33" t="s">
        <v>18</v>
      </c>
      <c r="C16" s="29">
        <f>SUM(C17,C26,C35,C49,C57:C61,C64,C68,C73:C75,C78,C81,C84:C85,C88,C98,C115)</f>
        <v>3947300</v>
      </c>
      <c r="D16" s="29">
        <f t="shared" ref="D16:F16" si="1">SUM(D17,D26,D35,D49,D57:D61,D64,D68,D73:D75,D78,D81,D84:D85,D88,D98,D115)</f>
        <v>3663065</v>
      </c>
      <c r="E16" s="29">
        <f t="shared" si="1"/>
        <v>4482358.364897999</v>
      </c>
      <c r="F16" s="29">
        <f t="shared" si="1"/>
        <v>4204962.1505019991</v>
      </c>
      <c r="G16" s="30">
        <f t="shared" ref="G16:H77" si="2">E16/C16*100</f>
        <v>113.55504686489498</v>
      </c>
      <c r="H16" s="30">
        <f t="shared" si="2"/>
        <v>114.79354449080208</v>
      </c>
      <c r="I16" s="31"/>
    </row>
    <row r="17" spans="1:9" s="32" customFormat="1" ht="15.75" x14ac:dyDescent="0.25">
      <c r="A17" s="34">
        <v>1</v>
      </c>
      <c r="B17" s="33" t="s">
        <v>19</v>
      </c>
      <c r="C17" s="29">
        <f>SUM(C18:C20,C22,C24:C25)</f>
        <v>350200</v>
      </c>
      <c r="D17" s="29">
        <f t="shared" ref="D17:F17" si="3">SUM(D18:D20,D22,D24:D25)</f>
        <v>350200</v>
      </c>
      <c r="E17" s="29">
        <f t="shared" si="3"/>
        <v>330217.82943599997</v>
      </c>
      <c r="F17" s="29">
        <f t="shared" si="3"/>
        <v>330217.82943599997</v>
      </c>
      <c r="G17" s="30">
        <f t="shared" si="2"/>
        <v>94.29406894231866</v>
      </c>
      <c r="H17" s="30">
        <f t="shared" si="2"/>
        <v>94.29406894231866</v>
      </c>
      <c r="I17" s="31"/>
    </row>
    <row r="18" spans="1:9" s="32" customFormat="1" ht="15.75" x14ac:dyDescent="0.25">
      <c r="A18" s="35" t="s">
        <v>20</v>
      </c>
      <c r="B18" s="36" t="s">
        <v>21</v>
      </c>
      <c r="C18" s="37">
        <v>210080</v>
      </c>
      <c r="D18" s="37">
        <f>SUM(C18)</f>
        <v>210080</v>
      </c>
      <c r="E18" s="37">
        <v>192477.11731900001</v>
      </c>
      <c r="F18" s="37">
        <v>192477.11731900001</v>
      </c>
      <c r="G18" s="38">
        <f t="shared" si="2"/>
        <v>91.620866964489721</v>
      </c>
      <c r="H18" s="38">
        <f t="shared" si="2"/>
        <v>91.620866964489721</v>
      </c>
      <c r="I18" s="31"/>
    </row>
    <row r="19" spans="1:9" s="32" customFormat="1" ht="15.75" x14ac:dyDescent="0.25">
      <c r="A19" s="35" t="s">
        <v>22</v>
      </c>
      <c r="B19" s="36" t="s">
        <v>23</v>
      </c>
      <c r="C19" s="37">
        <v>52010</v>
      </c>
      <c r="D19" s="37">
        <f>SUM(C19)</f>
        <v>52010</v>
      </c>
      <c r="E19" s="37">
        <v>61109.948024999998</v>
      </c>
      <c r="F19" s="37">
        <v>61109.948024999998</v>
      </c>
      <c r="G19" s="38">
        <f t="shared" si="2"/>
        <v>117.49653532974426</v>
      </c>
      <c r="H19" s="38">
        <f t="shared" si="2"/>
        <v>117.49653532974426</v>
      </c>
      <c r="I19" s="31"/>
    </row>
    <row r="20" spans="1:9" s="32" customFormat="1" ht="15.75" x14ac:dyDescent="0.25">
      <c r="A20" s="35" t="s">
        <v>24</v>
      </c>
      <c r="B20" s="36" t="s">
        <v>25</v>
      </c>
      <c r="C20" s="37">
        <v>0</v>
      </c>
      <c r="D20" s="37">
        <f t="shared" ref="D20:D22" si="4">SUM(C20)</f>
        <v>0</v>
      </c>
      <c r="E20" s="37">
        <v>0</v>
      </c>
      <c r="F20" s="37">
        <v>0</v>
      </c>
      <c r="G20" s="38"/>
      <c r="H20" s="38"/>
      <c r="I20" s="31"/>
    </row>
    <row r="21" spans="1:9" s="32" customFormat="1" ht="15.75" hidden="1" x14ac:dyDescent="0.25">
      <c r="A21" s="35"/>
      <c r="B21" s="39" t="s">
        <v>26</v>
      </c>
      <c r="C21" s="37">
        <v>0</v>
      </c>
      <c r="D21" s="37">
        <f t="shared" si="4"/>
        <v>0</v>
      </c>
      <c r="E21" s="37">
        <v>0</v>
      </c>
      <c r="F21" s="37">
        <v>0</v>
      </c>
      <c r="G21" s="38" t="e">
        <f t="shared" si="2"/>
        <v>#DIV/0!</v>
      </c>
      <c r="H21" s="38" t="e">
        <f t="shared" si="2"/>
        <v>#DIV/0!</v>
      </c>
      <c r="I21" s="31"/>
    </row>
    <row r="22" spans="1:9" s="32" customFormat="1" ht="15.75" x14ac:dyDescent="0.25">
      <c r="A22" s="35" t="s">
        <v>27</v>
      </c>
      <c r="B22" s="36" t="s">
        <v>28</v>
      </c>
      <c r="C22" s="37">
        <v>88110</v>
      </c>
      <c r="D22" s="37">
        <f t="shared" si="4"/>
        <v>88110</v>
      </c>
      <c r="E22" s="37">
        <v>76630.764091999998</v>
      </c>
      <c r="F22" s="37">
        <v>76630.764091999998</v>
      </c>
      <c r="G22" s="38">
        <f t="shared" si="2"/>
        <v>86.971699117012818</v>
      </c>
      <c r="H22" s="38">
        <f t="shared" si="2"/>
        <v>86.971699117012818</v>
      </c>
      <c r="I22" s="31"/>
    </row>
    <row r="23" spans="1:9" s="32" customFormat="1" ht="15.75" hidden="1" x14ac:dyDescent="0.25">
      <c r="A23" s="35"/>
      <c r="B23" s="39" t="s">
        <v>29</v>
      </c>
      <c r="C23" s="37">
        <f>'[1]Bieu 61'!D19</f>
        <v>0</v>
      </c>
      <c r="D23" s="37">
        <f>SUM('[2]Toan tinh'!D18)/1000000</f>
        <v>0</v>
      </c>
      <c r="E23" s="37">
        <f>'[1]Bieu 61'!E19</f>
        <v>0</v>
      </c>
      <c r="F23" s="37">
        <f>SUM('[1]Bieu 61'!G19:I19)</f>
        <v>0</v>
      </c>
      <c r="G23" s="30" t="e">
        <f t="shared" si="2"/>
        <v>#DIV/0!</v>
      </c>
      <c r="H23" s="30" t="e">
        <f t="shared" si="2"/>
        <v>#DIV/0!</v>
      </c>
    </row>
    <row r="24" spans="1:9" s="32" customFormat="1" ht="15.75" hidden="1" x14ac:dyDescent="0.25">
      <c r="A24" s="35" t="s">
        <v>30</v>
      </c>
      <c r="B24" s="40" t="s">
        <v>31</v>
      </c>
      <c r="C24" s="37">
        <f>'[1]Bieu 61'!D20</f>
        <v>0</v>
      </c>
      <c r="D24" s="37">
        <f>SUM('[2]Toan tinh'!D19)/1000000</f>
        <v>0</v>
      </c>
      <c r="E24" s="37">
        <f>'[1]Bieu 61'!E20</f>
        <v>0</v>
      </c>
      <c r="F24" s="37">
        <f>SUM('[1]Bieu 61'!G20:I20)</f>
        <v>0</v>
      </c>
      <c r="G24" s="30" t="e">
        <f t="shared" si="2"/>
        <v>#DIV/0!</v>
      </c>
      <c r="H24" s="30" t="e">
        <f t="shared" si="2"/>
        <v>#DIV/0!</v>
      </c>
      <c r="I24" s="31"/>
    </row>
    <row r="25" spans="1:9" s="32" customFormat="1" ht="15.75" hidden="1" x14ac:dyDescent="0.25">
      <c r="A25" s="35" t="s">
        <v>32</v>
      </c>
      <c r="B25" s="36" t="s">
        <v>33</v>
      </c>
      <c r="C25" s="37">
        <f>'[1]Bieu 61'!D21</f>
        <v>0</v>
      </c>
      <c r="D25" s="37">
        <f>SUM('[2]Toan tinh'!D20)/1000000</f>
        <v>0</v>
      </c>
      <c r="E25" s="37">
        <f>'[1]Bieu 61'!E21</f>
        <v>0</v>
      </c>
      <c r="F25" s="37">
        <f>SUM('[1]Bieu 61'!G21:I21)</f>
        <v>0</v>
      </c>
      <c r="G25" s="30" t="e">
        <f t="shared" si="2"/>
        <v>#DIV/0!</v>
      </c>
      <c r="H25" s="30" t="e">
        <f t="shared" si="2"/>
        <v>#DIV/0!</v>
      </c>
      <c r="I25" s="31"/>
    </row>
    <row r="26" spans="1:9" s="32" customFormat="1" ht="15.75" x14ac:dyDescent="0.25">
      <c r="A26" s="41">
        <v>2</v>
      </c>
      <c r="B26" s="42" t="s">
        <v>34</v>
      </c>
      <c r="C26" s="43">
        <f>SUM(C27:C30,C32:C34)</f>
        <v>188800</v>
      </c>
      <c r="D26" s="43">
        <f>SUM(D27:D30,D32:D34)</f>
        <v>188800</v>
      </c>
      <c r="E26" s="43">
        <f t="shared" ref="E26" si="5">SUM(E27:E30,E32:E34)</f>
        <v>100159.043064</v>
      </c>
      <c r="F26" s="29">
        <f>SUM('[1]Bieu 61'!G22:I22)</f>
        <v>100159.043064</v>
      </c>
      <c r="G26" s="30">
        <f t="shared" si="2"/>
        <v>53.050340605932199</v>
      </c>
      <c r="H26" s="30">
        <f t="shared" si="2"/>
        <v>53.050340605932199</v>
      </c>
    </row>
    <row r="27" spans="1:9" s="32" customFormat="1" ht="15.75" x14ac:dyDescent="0.25">
      <c r="A27" s="35" t="s">
        <v>35</v>
      </c>
      <c r="B27" s="36" t="s">
        <v>21</v>
      </c>
      <c r="C27" s="37">
        <v>112820</v>
      </c>
      <c r="D27" s="37">
        <f>SUM(C27)</f>
        <v>112820</v>
      </c>
      <c r="E27" s="37">
        <v>42963.002309999996</v>
      </c>
      <c r="F27" s="37">
        <v>42963.002309999996</v>
      </c>
      <c r="G27" s="38">
        <f t="shared" si="2"/>
        <v>38.081016052118414</v>
      </c>
      <c r="H27" s="38">
        <f t="shared" si="2"/>
        <v>38.081016052118414</v>
      </c>
    </row>
    <row r="28" spans="1:9" s="32" customFormat="1" ht="15.75" x14ac:dyDescent="0.25">
      <c r="A28" s="35" t="s">
        <v>36</v>
      </c>
      <c r="B28" s="36" t="s">
        <v>23</v>
      </c>
      <c r="C28" s="37">
        <v>28990</v>
      </c>
      <c r="D28" s="37">
        <f t="shared" ref="D28:D32" si="6">SUM(C28)</f>
        <v>28990</v>
      </c>
      <c r="E28" s="37">
        <v>19852.819443</v>
      </c>
      <c r="F28" s="37">
        <v>19852.819443</v>
      </c>
      <c r="G28" s="38">
        <f t="shared" si="2"/>
        <v>68.481612428423603</v>
      </c>
      <c r="H28" s="38">
        <f t="shared" si="2"/>
        <v>68.481612428423603</v>
      </c>
    </row>
    <row r="29" spans="1:9" s="32" customFormat="1" ht="15.75" x14ac:dyDescent="0.25">
      <c r="A29" s="35" t="s">
        <v>37</v>
      </c>
      <c r="B29" s="36" t="s">
        <v>38</v>
      </c>
      <c r="C29" s="37">
        <v>0</v>
      </c>
      <c r="D29" s="37">
        <f>SUM(C29)</f>
        <v>0</v>
      </c>
      <c r="E29" s="37">
        <v>0</v>
      </c>
      <c r="F29" s="37">
        <v>0</v>
      </c>
      <c r="G29" s="38"/>
      <c r="H29" s="38"/>
    </row>
    <row r="30" spans="1:9" s="32" customFormat="1" ht="15.75" x14ac:dyDescent="0.25">
      <c r="A30" s="35" t="s">
        <v>39</v>
      </c>
      <c r="B30" s="36" t="s">
        <v>25</v>
      </c>
      <c r="C30" s="37">
        <v>36000</v>
      </c>
      <c r="D30" s="37">
        <f t="shared" si="6"/>
        <v>36000</v>
      </c>
      <c r="E30" s="37">
        <v>29857.296307000001</v>
      </c>
      <c r="F30" s="37">
        <v>29857.296307000001</v>
      </c>
      <c r="G30" s="38">
        <f t="shared" si="2"/>
        <v>82.936934186111117</v>
      </c>
      <c r="H30" s="38">
        <f t="shared" si="2"/>
        <v>82.936934186111117</v>
      </c>
    </row>
    <row r="31" spans="1:9" s="32" customFormat="1" ht="15.75" hidden="1" x14ac:dyDescent="0.25">
      <c r="A31" s="35"/>
      <c r="B31" s="39" t="s">
        <v>26</v>
      </c>
      <c r="C31" s="37">
        <v>0</v>
      </c>
      <c r="D31" s="37">
        <f t="shared" si="6"/>
        <v>0</v>
      </c>
      <c r="E31" s="37">
        <v>0</v>
      </c>
      <c r="F31" s="37">
        <v>0</v>
      </c>
      <c r="G31" s="38" t="e">
        <f t="shared" si="2"/>
        <v>#DIV/0!</v>
      </c>
      <c r="H31" s="38" t="e">
        <f t="shared" si="2"/>
        <v>#DIV/0!</v>
      </c>
    </row>
    <row r="32" spans="1:9" s="32" customFormat="1" ht="15.75" x14ac:dyDescent="0.25">
      <c r="A32" s="35" t="s">
        <v>40</v>
      </c>
      <c r="B32" s="36" t="s">
        <v>28</v>
      </c>
      <c r="C32" s="37">
        <v>10890</v>
      </c>
      <c r="D32" s="37">
        <f t="shared" si="6"/>
        <v>10890</v>
      </c>
      <c r="E32" s="37">
        <v>7485.9250039999997</v>
      </c>
      <c r="F32" s="37">
        <v>7485.9250039999997</v>
      </c>
      <c r="G32" s="38">
        <f t="shared" si="2"/>
        <v>68.74127643709825</v>
      </c>
      <c r="H32" s="38">
        <f t="shared" si="2"/>
        <v>68.74127643709825</v>
      </c>
    </row>
    <row r="33" spans="1:8" s="32" customFormat="1" ht="15.75" hidden="1" x14ac:dyDescent="0.25">
      <c r="A33" s="35" t="s">
        <v>41</v>
      </c>
      <c r="B33" s="40" t="s">
        <v>31</v>
      </c>
      <c r="C33" s="37">
        <v>0</v>
      </c>
      <c r="D33" s="37">
        <f>SUM('[2]Toan tinh'!D28)/1000000</f>
        <v>0</v>
      </c>
      <c r="E33" s="37">
        <v>0</v>
      </c>
      <c r="F33" s="37">
        <v>0</v>
      </c>
      <c r="G33" s="30" t="e">
        <f t="shared" si="2"/>
        <v>#DIV/0!</v>
      </c>
      <c r="H33" s="30" t="e">
        <f t="shared" si="2"/>
        <v>#DIV/0!</v>
      </c>
    </row>
    <row r="34" spans="1:8" s="32" customFormat="1" ht="15.75" hidden="1" x14ac:dyDescent="0.25">
      <c r="A34" s="35" t="s">
        <v>41</v>
      </c>
      <c r="B34" s="36" t="s">
        <v>33</v>
      </c>
      <c r="C34" s="37">
        <v>100</v>
      </c>
      <c r="D34" s="37">
        <f>C34</f>
        <v>100</v>
      </c>
      <c r="E34" s="37">
        <v>0</v>
      </c>
      <c r="F34" s="37">
        <v>0</v>
      </c>
      <c r="G34" s="30">
        <f t="shared" si="2"/>
        <v>0</v>
      </c>
      <c r="H34" s="30">
        <f t="shared" si="2"/>
        <v>0</v>
      </c>
    </row>
    <row r="35" spans="1:8" s="32" customFormat="1" ht="15.75" x14ac:dyDescent="0.25">
      <c r="A35" s="34">
        <v>3</v>
      </c>
      <c r="B35" s="33" t="s">
        <v>42</v>
      </c>
      <c r="C35" s="29">
        <f>SUM(C36,C38,C40,C41,C43,C45,C47:C48)</f>
        <v>113000</v>
      </c>
      <c r="D35" s="29">
        <f>SUM(D36,D38,D40,D41,D43,D45,D47:D48)</f>
        <v>113000</v>
      </c>
      <c r="E35" s="29">
        <f>SUM(E36,E38,E40,E41,E43,E45,E47:E48)</f>
        <v>115768.97332400001</v>
      </c>
      <c r="F35" s="29">
        <f>SUM(F36,F38,F40,F41,F43,F45,F47:F48)</f>
        <v>115768.97332400001</v>
      </c>
      <c r="G35" s="30">
        <f t="shared" si="2"/>
        <v>102.45041887079647</v>
      </c>
      <c r="H35" s="30">
        <f t="shared" si="2"/>
        <v>102.45041887079647</v>
      </c>
    </row>
    <row r="36" spans="1:8" s="32" customFormat="1" ht="15.75" x14ac:dyDescent="0.25">
      <c r="A36" s="35" t="s">
        <v>43</v>
      </c>
      <c r="B36" s="36" t="s">
        <v>21</v>
      </c>
      <c r="C36" s="37">
        <v>60820</v>
      </c>
      <c r="D36" s="37">
        <f>SUM(C36)</f>
        <v>60820</v>
      </c>
      <c r="E36" s="37">
        <v>72520.243896</v>
      </c>
      <c r="F36" s="37">
        <v>72520.243896</v>
      </c>
      <c r="G36" s="38">
        <f t="shared" si="2"/>
        <v>119.23749407431765</v>
      </c>
      <c r="H36" s="38">
        <f t="shared" si="2"/>
        <v>119.23749407431765</v>
      </c>
    </row>
    <row r="37" spans="1:8" s="32" customFormat="1" ht="15.75" hidden="1" x14ac:dyDescent="0.25">
      <c r="A37" s="44"/>
      <c r="B37" s="45" t="s">
        <v>44</v>
      </c>
      <c r="C37" s="37">
        <v>0</v>
      </c>
      <c r="D37" s="37">
        <f t="shared" ref="D37:D45" si="7">SUM(C37)</f>
        <v>0</v>
      </c>
      <c r="E37" s="37">
        <v>0</v>
      </c>
      <c r="F37" s="37">
        <v>0</v>
      </c>
      <c r="G37" s="38" t="e">
        <f t="shared" si="2"/>
        <v>#DIV/0!</v>
      </c>
      <c r="H37" s="38" t="e">
        <f t="shared" si="2"/>
        <v>#DIV/0!</v>
      </c>
    </row>
    <row r="38" spans="1:8" s="32" customFormat="1" ht="15.75" x14ac:dyDescent="0.25">
      <c r="A38" s="35" t="s">
        <v>45</v>
      </c>
      <c r="B38" s="36" t="s">
        <v>23</v>
      </c>
      <c r="C38" s="37">
        <v>50000</v>
      </c>
      <c r="D38" s="37">
        <f t="shared" si="7"/>
        <v>50000</v>
      </c>
      <c r="E38" s="37">
        <v>42059.651809000003</v>
      </c>
      <c r="F38" s="37">
        <v>42059.651809000003</v>
      </c>
      <c r="G38" s="38">
        <f t="shared" si="2"/>
        <v>84.119303618000004</v>
      </c>
      <c r="H38" s="38">
        <f t="shared" si="2"/>
        <v>84.119303618000004</v>
      </c>
    </row>
    <row r="39" spans="1:8" s="32" customFormat="1" ht="15.75" hidden="1" x14ac:dyDescent="0.25">
      <c r="A39" s="35"/>
      <c r="B39" s="39" t="s">
        <v>44</v>
      </c>
      <c r="C39" s="37">
        <v>0</v>
      </c>
      <c r="D39" s="37">
        <f t="shared" si="7"/>
        <v>0</v>
      </c>
      <c r="E39" s="37">
        <v>0</v>
      </c>
      <c r="F39" s="37">
        <v>0</v>
      </c>
      <c r="G39" s="38" t="e">
        <f t="shared" si="2"/>
        <v>#DIV/0!</v>
      </c>
      <c r="H39" s="38" t="e">
        <f t="shared" si="2"/>
        <v>#DIV/0!</v>
      </c>
    </row>
    <row r="40" spans="1:8" s="32" customFormat="1" ht="15.75" x14ac:dyDescent="0.25">
      <c r="A40" s="35" t="s">
        <v>46</v>
      </c>
      <c r="B40" s="36" t="s">
        <v>47</v>
      </c>
      <c r="C40" s="37">
        <v>0</v>
      </c>
      <c r="D40" s="37">
        <f t="shared" si="7"/>
        <v>0</v>
      </c>
      <c r="E40" s="37">
        <v>0</v>
      </c>
      <c r="F40" s="37">
        <v>0</v>
      </c>
      <c r="G40" s="38"/>
      <c r="H40" s="38"/>
    </row>
    <row r="41" spans="1:8" s="32" customFormat="1" ht="15.75" x14ac:dyDescent="0.25">
      <c r="A41" s="35" t="s">
        <v>48</v>
      </c>
      <c r="B41" s="36" t="s">
        <v>25</v>
      </c>
      <c r="C41" s="37">
        <v>1000</v>
      </c>
      <c r="D41" s="37">
        <f t="shared" si="7"/>
        <v>1000</v>
      </c>
      <c r="E41" s="37">
        <v>240.60974400000001</v>
      </c>
      <c r="F41" s="37">
        <v>240.60974400000001</v>
      </c>
      <c r="G41" s="38">
        <f t="shared" si="2"/>
        <v>24.060974400000003</v>
      </c>
      <c r="H41" s="38">
        <f t="shared" si="2"/>
        <v>24.060974400000003</v>
      </c>
    </row>
    <row r="42" spans="1:8" s="32" customFormat="1" ht="15.75" hidden="1" x14ac:dyDescent="0.25">
      <c r="A42" s="35"/>
      <c r="B42" s="39" t="s">
        <v>26</v>
      </c>
      <c r="C42" s="37">
        <v>0</v>
      </c>
      <c r="D42" s="37">
        <f t="shared" si="7"/>
        <v>0</v>
      </c>
      <c r="E42" s="37">
        <v>0</v>
      </c>
      <c r="F42" s="37">
        <v>0</v>
      </c>
      <c r="G42" s="38" t="e">
        <f t="shared" si="2"/>
        <v>#DIV/0!</v>
      </c>
      <c r="H42" s="38" t="e">
        <f t="shared" si="2"/>
        <v>#DIV/0!</v>
      </c>
    </row>
    <row r="43" spans="1:8" s="32" customFormat="1" ht="15.75" x14ac:dyDescent="0.25">
      <c r="A43" s="35" t="s">
        <v>49</v>
      </c>
      <c r="B43" s="36" t="s">
        <v>28</v>
      </c>
      <c r="C43" s="37">
        <v>80</v>
      </c>
      <c r="D43" s="37">
        <f t="shared" si="7"/>
        <v>80</v>
      </c>
      <c r="E43" s="37">
        <v>92.441850000000002</v>
      </c>
      <c r="F43" s="37">
        <v>92.441850000000002</v>
      </c>
      <c r="G43" s="38">
        <f t="shared" si="2"/>
        <v>115.5523125</v>
      </c>
      <c r="H43" s="38">
        <f t="shared" si="2"/>
        <v>115.5523125</v>
      </c>
    </row>
    <row r="44" spans="1:8" s="32" customFormat="1" ht="15.75" hidden="1" x14ac:dyDescent="0.25">
      <c r="A44" s="44"/>
      <c r="B44" s="39" t="s">
        <v>50</v>
      </c>
      <c r="C44" s="37">
        <v>0</v>
      </c>
      <c r="D44" s="37">
        <f>SUM('[2]Toan tinh'!D39)/1000000</f>
        <v>0</v>
      </c>
      <c r="E44" s="37">
        <v>0</v>
      </c>
      <c r="F44" s="37">
        <v>0</v>
      </c>
      <c r="G44" s="38" t="e">
        <f t="shared" si="2"/>
        <v>#DIV/0!</v>
      </c>
      <c r="H44" s="38" t="e">
        <f t="shared" si="2"/>
        <v>#DIV/0!</v>
      </c>
    </row>
    <row r="45" spans="1:8" s="32" customFormat="1" ht="15.75" x14ac:dyDescent="0.25">
      <c r="A45" s="35" t="s">
        <v>51</v>
      </c>
      <c r="B45" s="36" t="s">
        <v>52</v>
      </c>
      <c r="C45" s="37">
        <v>1100</v>
      </c>
      <c r="D45" s="37">
        <f t="shared" si="7"/>
        <v>1100</v>
      </c>
      <c r="E45" s="37">
        <v>856.026025</v>
      </c>
      <c r="F45" s="37">
        <v>856.026025</v>
      </c>
      <c r="G45" s="38">
        <f t="shared" si="2"/>
        <v>77.820547727272725</v>
      </c>
      <c r="H45" s="38">
        <f t="shared" si="2"/>
        <v>77.820547727272725</v>
      </c>
    </row>
    <row r="46" spans="1:8" s="32" customFormat="1" ht="15.75" hidden="1" x14ac:dyDescent="0.25">
      <c r="A46" s="35"/>
      <c r="B46" s="39" t="s">
        <v>44</v>
      </c>
      <c r="C46" s="37">
        <f>'[1]Bieu 61'!D42</f>
        <v>0</v>
      </c>
      <c r="D46" s="37">
        <f>SUM('[2]Toan tinh'!D41)/1000000</f>
        <v>0</v>
      </c>
      <c r="E46" s="37">
        <f>'[1]Bieu 61'!E42</f>
        <v>0</v>
      </c>
      <c r="F46" s="37">
        <f>SUM('[1]Bieu 61'!G42:I42)</f>
        <v>0</v>
      </c>
      <c r="G46" s="30" t="e">
        <f t="shared" si="2"/>
        <v>#DIV/0!</v>
      </c>
      <c r="H46" s="30" t="e">
        <f t="shared" si="2"/>
        <v>#DIV/0!</v>
      </c>
    </row>
    <row r="47" spans="1:8" s="32" customFormat="1" ht="15.75" hidden="1" x14ac:dyDescent="0.25">
      <c r="A47" s="35" t="s">
        <v>53</v>
      </c>
      <c r="B47" s="40" t="s">
        <v>31</v>
      </c>
      <c r="C47" s="37">
        <f>'[1]Bieu 61'!D43</f>
        <v>0</v>
      </c>
      <c r="D47" s="37">
        <f>SUM('[2]Toan tinh'!D42)/1000000</f>
        <v>0</v>
      </c>
      <c r="E47" s="37">
        <f>'[1]Bieu 61'!E43</f>
        <v>0</v>
      </c>
      <c r="F47" s="37">
        <f>SUM('[1]Bieu 61'!G43:I43)</f>
        <v>0</v>
      </c>
      <c r="G47" s="30" t="e">
        <f t="shared" si="2"/>
        <v>#DIV/0!</v>
      </c>
      <c r="H47" s="30" t="e">
        <f t="shared" si="2"/>
        <v>#DIV/0!</v>
      </c>
    </row>
    <row r="48" spans="1:8" s="32" customFormat="1" ht="15.75" hidden="1" x14ac:dyDescent="0.25">
      <c r="A48" s="35" t="s">
        <v>54</v>
      </c>
      <c r="B48" s="36" t="s">
        <v>33</v>
      </c>
      <c r="C48" s="37">
        <f>'[1]Bieu 61'!D44</f>
        <v>0</v>
      </c>
      <c r="D48" s="37">
        <f>SUM('[2]Toan tinh'!D43)/1000000</f>
        <v>0</v>
      </c>
      <c r="E48" s="37">
        <f>'[1]Bieu 61'!E44</f>
        <v>0</v>
      </c>
      <c r="F48" s="37">
        <f>SUM('[1]Bieu 61'!G44:I44)</f>
        <v>0</v>
      </c>
      <c r="G48" s="30" t="e">
        <f t="shared" si="2"/>
        <v>#DIV/0!</v>
      </c>
      <c r="H48" s="30" t="e">
        <f t="shared" si="2"/>
        <v>#DIV/0!</v>
      </c>
    </row>
    <row r="49" spans="1:10" s="32" customFormat="1" ht="15.75" x14ac:dyDescent="0.25">
      <c r="A49" s="34">
        <v>4</v>
      </c>
      <c r="B49" s="33" t="s">
        <v>55</v>
      </c>
      <c r="C49" s="29">
        <f>SUM(C50:C52,C54:C56)</f>
        <v>1142500</v>
      </c>
      <c r="D49" s="29">
        <f t="shared" ref="D49:F49" si="8">SUM(D50:D52,D54:D56)</f>
        <v>1142500</v>
      </c>
      <c r="E49" s="29">
        <f t="shared" si="8"/>
        <v>834377.01541199989</v>
      </c>
      <c r="F49" s="29">
        <f t="shared" si="8"/>
        <v>834377.01541199989</v>
      </c>
      <c r="G49" s="30">
        <f t="shared" si="2"/>
        <v>73.030810976980291</v>
      </c>
      <c r="H49" s="30">
        <f t="shared" si="2"/>
        <v>73.030810976980291</v>
      </c>
    </row>
    <row r="50" spans="1:10" s="32" customFormat="1" ht="15.75" x14ac:dyDescent="0.25">
      <c r="A50" s="44" t="s">
        <v>56</v>
      </c>
      <c r="B50" s="46" t="s">
        <v>21</v>
      </c>
      <c r="C50" s="37">
        <v>652230</v>
      </c>
      <c r="D50" s="37">
        <f>SUM(C50)</f>
        <v>652230</v>
      </c>
      <c r="E50" s="37">
        <v>501227.73204999993</v>
      </c>
      <c r="F50" s="37">
        <v>501227.73204999993</v>
      </c>
      <c r="G50" s="38">
        <f t="shared" si="2"/>
        <v>76.848309959676783</v>
      </c>
      <c r="H50" s="38">
        <f t="shared" si="2"/>
        <v>76.848309959676783</v>
      </c>
    </row>
    <row r="51" spans="1:10" s="32" customFormat="1" ht="15.75" x14ac:dyDescent="0.25">
      <c r="A51" s="35" t="s">
        <v>57</v>
      </c>
      <c r="B51" s="36" t="s">
        <v>23</v>
      </c>
      <c r="C51" s="37">
        <v>130000</v>
      </c>
      <c r="D51" s="37">
        <f>SUM(C51)</f>
        <v>130000</v>
      </c>
      <c r="E51" s="37">
        <v>121433.98777300002</v>
      </c>
      <c r="F51" s="37">
        <v>121433.98777300002</v>
      </c>
      <c r="G51" s="38">
        <f t="shared" si="2"/>
        <v>93.410759825384631</v>
      </c>
      <c r="H51" s="38">
        <f t="shared" si="2"/>
        <v>93.410759825384631</v>
      </c>
    </row>
    <row r="52" spans="1:10" s="32" customFormat="1" ht="15.75" x14ac:dyDescent="0.25">
      <c r="A52" s="35" t="s">
        <v>58</v>
      </c>
      <c r="B52" s="36" t="s">
        <v>25</v>
      </c>
      <c r="C52" s="37">
        <v>310950</v>
      </c>
      <c r="D52" s="37">
        <f>SUM(C52)</f>
        <v>310950</v>
      </c>
      <c r="E52" s="37">
        <v>177590.038565</v>
      </c>
      <c r="F52" s="37">
        <v>177590.038565</v>
      </c>
      <c r="G52" s="38">
        <f t="shared" si="2"/>
        <v>57.112088298761854</v>
      </c>
      <c r="H52" s="38">
        <f t="shared" si="2"/>
        <v>57.112088298761854</v>
      </c>
    </row>
    <row r="53" spans="1:10" s="32" customFormat="1" ht="15.75" hidden="1" x14ac:dyDescent="0.25">
      <c r="A53" s="44"/>
      <c r="B53" s="39" t="s">
        <v>26</v>
      </c>
      <c r="C53" s="37">
        <v>0</v>
      </c>
      <c r="D53" s="37">
        <f>SUM('[2]Toan tinh'!D48)/1000000</f>
        <v>0</v>
      </c>
      <c r="E53" s="37">
        <v>0</v>
      </c>
      <c r="F53" s="37">
        <v>0</v>
      </c>
      <c r="G53" s="38" t="e">
        <f t="shared" si="2"/>
        <v>#DIV/0!</v>
      </c>
      <c r="H53" s="38" t="e">
        <f t="shared" si="2"/>
        <v>#DIV/0!</v>
      </c>
    </row>
    <row r="54" spans="1:10" s="32" customFormat="1" ht="15.75" x14ac:dyDescent="0.25">
      <c r="A54" s="44" t="s">
        <v>59</v>
      </c>
      <c r="B54" s="46" t="s">
        <v>28</v>
      </c>
      <c r="C54" s="37">
        <v>31450</v>
      </c>
      <c r="D54" s="37">
        <f>SUM(C54)</f>
        <v>31450</v>
      </c>
      <c r="E54" s="37">
        <v>34125.257024000006</v>
      </c>
      <c r="F54" s="37">
        <v>34125.257024000006</v>
      </c>
      <c r="G54" s="38">
        <f t="shared" si="2"/>
        <v>108.50638163434023</v>
      </c>
      <c r="H54" s="38">
        <f t="shared" si="2"/>
        <v>108.50638163434023</v>
      </c>
    </row>
    <row r="55" spans="1:10" s="32" customFormat="1" ht="15.75" x14ac:dyDescent="0.25">
      <c r="A55" s="35" t="s">
        <v>60</v>
      </c>
      <c r="B55" s="40" t="s">
        <v>31</v>
      </c>
      <c r="C55" s="37">
        <v>0</v>
      </c>
      <c r="D55" s="37">
        <f>SUM(C55)</f>
        <v>0</v>
      </c>
      <c r="E55" s="37"/>
      <c r="F55" s="37"/>
      <c r="G55" s="30"/>
      <c r="H55" s="30"/>
    </row>
    <row r="56" spans="1:10" s="32" customFormat="1" ht="15.75" x14ac:dyDescent="0.25">
      <c r="A56" s="35" t="s">
        <v>61</v>
      </c>
      <c r="B56" s="36" t="s">
        <v>33</v>
      </c>
      <c r="C56" s="37">
        <v>17870</v>
      </c>
      <c r="D56" s="37">
        <f>SUM(C56)</f>
        <v>17870</v>
      </c>
      <c r="E56" s="37"/>
      <c r="F56" s="37"/>
      <c r="G56" s="30"/>
      <c r="H56" s="30"/>
    </row>
    <row r="57" spans="1:10" s="32" customFormat="1" ht="15.75" x14ac:dyDescent="0.25">
      <c r="A57" s="41">
        <v>5</v>
      </c>
      <c r="B57" s="47" t="s">
        <v>62</v>
      </c>
      <c r="C57" s="29">
        <v>105500</v>
      </c>
      <c r="D57" s="29">
        <f>SUM(C57)</f>
        <v>105500</v>
      </c>
      <c r="E57" s="29">
        <v>138277.62553700001</v>
      </c>
      <c r="F57" s="29">
        <v>138277.62553700001</v>
      </c>
      <c r="G57" s="30">
        <f t="shared" si="2"/>
        <v>131.068839371564</v>
      </c>
      <c r="H57" s="30">
        <f t="shared" si="2"/>
        <v>131.068839371564</v>
      </c>
    </row>
    <row r="58" spans="1:10" s="32" customFormat="1" ht="15.75" x14ac:dyDescent="0.25">
      <c r="A58" s="34">
        <v>6</v>
      </c>
      <c r="B58" s="28" t="s">
        <v>63</v>
      </c>
      <c r="C58" s="29">
        <v>0</v>
      </c>
      <c r="D58" s="29">
        <f t="shared" ref="D58:D60" si="9">SUM(C58)</f>
        <v>0</v>
      </c>
      <c r="E58" s="29">
        <v>7.1579599999999992</v>
      </c>
      <c r="F58" s="29">
        <v>7.1579599999999992</v>
      </c>
      <c r="G58" s="30"/>
      <c r="H58" s="30"/>
    </row>
    <row r="59" spans="1:10" s="32" customFormat="1" ht="15.75" x14ac:dyDescent="0.25">
      <c r="A59" s="34">
        <v>7</v>
      </c>
      <c r="B59" s="28" t="s">
        <v>64</v>
      </c>
      <c r="C59" s="29">
        <v>3000</v>
      </c>
      <c r="D59" s="29">
        <f t="shared" si="9"/>
        <v>3000</v>
      </c>
      <c r="E59" s="29">
        <v>5644.0072039999995</v>
      </c>
      <c r="F59" s="29">
        <v>5644.0072039999995</v>
      </c>
      <c r="G59" s="30">
        <f t="shared" si="2"/>
        <v>188.13357346666666</v>
      </c>
      <c r="H59" s="30">
        <f t="shared" si="2"/>
        <v>188.13357346666666</v>
      </c>
    </row>
    <row r="60" spans="1:10" s="32" customFormat="1" ht="15.75" x14ac:dyDescent="0.25">
      <c r="A60" s="34">
        <v>8</v>
      </c>
      <c r="B60" s="28" t="s">
        <v>65</v>
      </c>
      <c r="C60" s="29">
        <v>130000</v>
      </c>
      <c r="D60" s="29">
        <f t="shared" si="9"/>
        <v>130000</v>
      </c>
      <c r="E60" s="29">
        <v>135478.31574600001</v>
      </c>
      <c r="F60" s="29">
        <v>135478.31574600001</v>
      </c>
      <c r="G60" s="30">
        <f t="shared" si="2"/>
        <v>104.21408903538463</v>
      </c>
      <c r="H60" s="30">
        <f t="shared" si="2"/>
        <v>104.21408903538463</v>
      </c>
    </row>
    <row r="61" spans="1:10" s="32" customFormat="1" ht="15.75" x14ac:dyDescent="0.25">
      <c r="A61" s="34">
        <v>9</v>
      </c>
      <c r="B61" s="28" t="s">
        <v>66</v>
      </c>
      <c r="C61" s="29">
        <f>'[1]Bieu 61'!D57</f>
        <v>380000</v>
      </c>
      <c r="D61" s="29">
        <f t="shared" ref="D61" si="10">SUM(D62:D63)</f>
        <v>140600</v>
      </c>
      <c r="E61" s="29">
        <f>'[1]Bieu 61'!E57</f>
        <v>337250.21012</v>
      </c>
      <c r="F61" s="29">
        <f>SUM('[1]Bieu 61'!G57:I57)</f>
        <v>125457.078165</v>
      </c>
      <c r="G61" s="30">
        <f t="shared" si="2"/>
        <v>88.750055294736839</v>
      </c>
      <c r="H61" s="30">
        <f t="shared" si="2"/>
        <v>89.229785323613086</v>
      </c>
    </row>
    <row r="62" spans="1:10" s="32" customFormat="1" ht="15.75" x14ac:dyDescent="0.25">
      <c r="A62" s="41"/>
      <c r="B62" s="48" t="s">
        <v>67</v>
      </c>
      <c r="C62" s="37">
        <v>239400</v>
      </c>
      <c r="D62" s="49"/>
      <c r="E62" s="37">
        <v>211793.13195499999</v>
      </c>
      <c r="F62" s="37">
        <v>0</v>
      </c>
      <c r="G62" s="38">
        <f t="shared" si="2"/>
        <v>88.468309087301577</v>
      </c>
      <c r="H62" s="38"/>
      <c r="J62" s="31"/>
    </row>
    <row r="63" spans="1:10" s="32" customFormat="1" ht="15.75" x14ac:dyDescent="0.25">
      <c r="A63" s="34"/>
      <c r="B63" s="50" t="s">
        <v>68</v>
      </c>
      <c r="C63" s="37">
        <v>140600</v>
      </c>
      <c r="D63" s="37">
        <f>SUM(C63)</f>
        <v>140600</v>
      </c>
      <c r="E63" s="37">
        <v>125457.078165</v>
      </c>
      <c r="F63" s="37">
        <v>125457.078165</v>
      </c>
      <c r="G63" s="51">
        <f t="shared" si="2"/>
        <v>89.229785323613086</v>
      </c>
      <c r="H63" s="51">
        <f t="shared" si="2"/>
        <v>89.229785323613086</v>
      </c>
    </row>
    <row r="64" spans="1:10" s="32" customFormat="1" ht="15.75" x14ac:dyDescent="0.25">
      <c r="A64" s="41">
        <v>10</v>
      </c>
      <c r="B64" s="47" t="s">
        <v>69</v>
      </c>
      <c r="C64" s="29">
        <f>'[1]Bieu 61'!D60</f>
        <v>71810</v>
      </c>
      <c r="D64" s="43">
        <f t="shared" ref="D64:E64" si="11">SUM(D65:D67)</f>
        <v>60810</v>
      </c>
      <c r="E64" s="43">
        <f t="shared" si="11"/>
        <v>59222.945415000002</v>
      </c>
      <c r="F64" s="43">
        <f>SUM(F65:F67)</f>
        <v>41526.495446000001</v>
      </c>
      <c r="G64" s="30">
        <f t="shared" si="2"/>
        <v>82.471724571786666</v>
      </c>
      <c r="H64" s="30">
        <f t="shared" si="2"/>
        <v>68.288925252425585</v>
      </c>
    </row>
    <row r="65" spans="1:10" s="32" customFormat="1" ht="15.75" x14ac:dyDescent="0.25">
      <c r="A65" s="35" t="s">
        <v>70</v>
      </c>
      <c r="B65" s="36" t="s">
        <v>71</v>
      </c>
      <c r="C65" s="37">
        <v>11000</v>
      </c>
      <c r="D65" s="37"/>
      <c r="E65" s="37">
        <v>17949.449969000001</v>
      </c>
      <c r="F65" s="37">
        <v>253</v>
      </c>
      <c r="G65" s="51">
        <f t="shared" si="2"/>
        <v>163.1768179</v>
      </c>
      <c r="H65" s="51"/>
      <c r="J65" s="31"/>
    </row>
    <row r="66" spans="1:10" s="32" customFormat="1" ht="15.75" x14ac:dyDescent="0.25">
      <c r="A66" s="52" t="s">
        <v>72</v>
      </c>
      <c r="B66" s="53" t="s">
        <v>73</v>
      </c>
      <c r="C66" s="54">
        <v>37270</v>
      </c>
      <c r="D66" s="54">
        <f>SUM(C66)</f>
        <v>37270</v>
      </c>
      <c r="E66" s="54">
        <v>18885.788659999998</v>
      </c>
      <c r="F66" s="54">
        <v>18885.788659999998</v>
      </c>
      <c r="G66" s="55">
        <f t="shared" si="2"/>
        <v>50.672896860745908</v>
      </c>
      <c r="H66" s="55">
        <f t="shared" si="2"/>
        <v>50.672896860745908</v>
      </c>
    </row>
    <row r="67" spans="1:10" s="32" customFormat="1" ht="15.75" x14ac:dyDescent="0.25">
      <c r="A67" s="44" t="s">
        <v>74</v>
      </c>
      <c r="B67" s="46" t="s">
        <v>75</v>
      </c>
      <c r="C67" s="49">
        <v>23540</v>
      </c>
      <c r="D67" s="49">
        <f>SUM(C67)</f>
        <v>23540</v>
      </c>
      <c r="E67" s="49">
        <v>22387.706786000002</v>
      </c>
      <c r="F67" s="49">
        <v>22387.706786000002</v>
      </c>
      <c r="G67" s="38">
        <f t="shared" si="2"/>
        <v>95.104956610025511</v>
      </c>
      <c r="H67" s="38">
        <f t="shared" si="2"/>
        <v>95.104956610025511</v>
      </c>
    </row>
    <row r="68" spans="1:10" s="32" customFormat="1" ht="15.75" x14ac:dyDescent="0.25">
      <c r="A68" s="41">
        <v>11</v>
      </c>
      <c r="B68" s="42" t="s">
        <v>76</v>
      </c>
      <c r="C68" s="43">
        <v>80000</v>
      </c>
      <c r="D68" s="43">
        <f>SUM(C68)</f>
        <v>80000</v>
      </c>
      <c r="E68" s="43">
        <v>89225.809137000004</v>
      </c>
      <c r="F68" s="43">
        <v>89225.809137000004</v>
      </c>
      <c r="G68" s="30">
        <f t="shared" si="2"/>
        <v>111.53226142125001</v>
      </c>
      <c r="H68" s="30">
        <f t="shared" si="2"/>
        <v>111.53226142125001</v>
      </c>
    </row>
    <row r="69" spans="1:10" s="32" customFormat="1" ht="15.75" x14ac:dyDescent="0.25">
      <c r="A69" s="35" t="s">
        <v>77</v>
      </c>
      <c r="B69" s="46" t="s">
        <v>21</v>
      </c>
      <c r="C69" s="37"/>
      <c r="D69" s="29"/>
      <c r="E69" s="37"/>
      <c r="F69" s="37"/>
      <c r="G69" s="38"/>
      <c r="H69" s="38"/>
    </row>
    <row r="70" spans="1:10" s="32" customFormat="1" ht="15.75" x14ac:dyDescent="0.25">
      <c r="A70" s="35" t="s">
        <v>78</v>
      </c>
      <c r="B70" s="36" t="s">
        <v>23</v>
      </c>
      <c r="C70" s="37"/>
      <c r="D70" s="29"/>
      <c r="E70" s="37"/>
      <c r="F70" s="37">
        <f t="shared" ref="F70:F72" si="12">SUM(E70)</f>
        <v>0</v>
      </c>
      <c r="G70" s="38"/>
      <c r="H70" s="38"/>
    </row>
    <row r="71" spans="1:10" s="32" customFormat="1" ht="15.75" x14ac:dyDescent="0.25">
      <c r="A71" s="35" t="s">
        <v>79</v>
      </c>
      <c r="B71" s="36" t="s">
        <v>38</v>
      </c>
      <c r="C71" s="37"/>
      <c r="D71" s="29"/>
      <c r="E71" s="37"/>
      <c r="F71" s="37">
        <f t="shared" si="12"/>
        <v>0</v>
      </c>
      <c r="G71" s="38"/>
      <c r="H71" s="38"/>
    </row>
    <row r="72" spans="1:10" s="32" customFormat="1" ht="15.75" x14ac:dyDescent="0.25">
      <c r="A72" s="35" t="s">
        <v>80</v>
      </c>
      <c r="B72" s="36" t="s">
        <v>25</v>
      </c>
      <c r="C72" s="37"/>
      <c r="D72" s="29"/>
      <c r="E72" s="37"/>
      <c r="F72" s="37">
        <f t="shared" si="12"/>
        <v>0</v>
      </c>
      <c r="G72" s="38"/>
      <c r="H72" s="38"/>
    </row>
    <row r="73" spans="1:10" s="32" customFormat="1" ht="15.75" x14ac:dyDescent="0.25">
      <c r="A73" s="41">
        <v>12</v>
      </c>
      <c r="B73" s="33" t="s">
        <v>81</v>
      </c>
      <c r="C73" s="29">
        <f>'[1]Bieu 61'!D65</f>
        <v>1039000</v>
      </c>
      <c r="D73" s="29">
        <f>SUM(C73)</f>
        <v>1039000</v>
      </c>
      <c r="E73" s="29">
        <f>'[1]Bieu 61'!E65</f>
        <v>1620813.1418969999</v>
      </c>
      <c r="F73" s="29">
        <f>SUM('[1]Bieu 61'!G65:I65)</f>
        <v>1620813.1418969999</v>
      </c>
      <c r="G73" s="30">
        <f t="shared" si="2"/>
        <v>155.99741500452359</v>
      </c>
      <c r="H73" s="30">
        <f t="shared" si="2"/>
        <v>155.99741500452359</v>
      </c>
    </row>
    <row r="74" spans="1:10" s="32" customFormat="1" ht="15.75" x14ac:dyDescent="0.25">
      <c r="A74" s="41">
        <v>13</v>
      </c>
      <c r="B74" s="33" t="s">
        <v>82</v>
      </c>
      <c r="C74" s="29">
        <v>200000</v>
      </c>
      <c r="D74" s="29">
        <f>SUM(C74)</f>
        <v>200000</v>
      </c>
      <c r="E74" s="29">
        <v>478420.323951</v>
      </c>
      <c r="F74" s="29">
        <v>478420.323951</v>
      </c>
      <c r="G74" s="30">
        <f t="shared" si="2"/>
        <v>239.2101619755</v>
      </c>
      <c r="H74" s="30">
        <f t="shared" si="2"/>
        <v>239.2101619755</v>
      </c>
    </row>
    <row r="75" spans="1:10" s="32" customFormat="1" ht="15.75" x14ac:dyDescent="0.25">
      <c r="A75" s="34">
        <v>14</v>
      </c>
      <c r="B75" s="33" t="s">
        <v>83</v>
      </c>
      <c r="C75" s="37"/>
      <c r="D75" s="29">
        <f>SUM(C75)</f>
        <v>0</v>
      </c>
      <c r="E75" s="29">
        <v>146.51159999999999</v>
      </c>
      <c r="F75" s="29">
        <v>146.51159999999999</v>
      </c>
      <c r="G75" s="30"/>
      <c r="H75" s="30"/>
    </row>
    <row r="76" spans="1:10" s="32" customFormat="1" ht="15.75" hidden="1" x14ac:dyDescent="0.25">
      <c r="A76" s="34"/>
      <c r="B76" s="39" t="s">
        <v>84</v>
      </c>
      <c r="C76" s="37"/>
      <c r="D76" s="29"/>
      <c r="E76" s="29">
        <f>'[1]Bieu 61'!E68</f>
        <v>146.51159999999999</v>
      </c>
      <c r="F76" s="29">
        <f>SUM('[1]Bieu 61'!G68:I68)</f>
        <v>146.51159999999999</v>
      </c>
      <c r="G76" s="30" t="e">
        <f t="shared" si="2"/>
        <v>#DIV/0!</v>
      </c>
      <c r="H76" s="30" t="e">
        <f t="shared" si="2"/>
        <v>#DIV/0!</v>
      </c>
    </row>
    <row r="77" spans="1:10" s="32" customFormat="1" ht="15.75" hidden="1" x14ac:dyDescent="0.25">
      <c r="A77" s="34"/>
      <c r="B77" s="39" t="s">
        <v>85</v>
      </c>
      <c r="C77" s="37"/>
      <c r="D77" s="29"/>
      <c r="E77" s="29">
        <f>'[1]Bieu 61'!E69</f>
        <v>0</v>
      </c>
      <c r="F77" s="29">
        <f>SUM('[1]Bieu 61'!G69:I69)</f>
        <v>0</v>
      </c>
      <c r="G77" s="30" t="e">
        <f t="shared" si="2"/>
        <v>#DIV/0!</v>
      </c>
      <c r="H77" s="30" t="e">
        <f t="shared" si="2"/>
        <v>#DIV/0!</v>
      </c>
    </row>
    <row r="78" spans="1:10" s="32" customFormat="1" ht="15.75" x14ac:dyDescent="0.25">
      <c r="A78" s="34">
        <v>15</v>
      </c>
      <c r="B78" s="33" t="s">
        <v>86</v>
      </c>
      <c r="C78" s="37"/>
      <c r="D78" s="29">
        <f>SUM(C78)</f>
        <v>0</v>
      </c>
      <c r="E78" s="29"/>
      <c r="F78" s="29">
        <f>SUM('[1]Bieu 61'!G70:I70)</f>
        <v>0</v>
      </c>
      <c r="G78" s="30"/>
      <c r="H78" s="30"/>
    </row>
    <row r="79" spans="1:10" s="32" customFormat="1" ht="15.75" x14ac:dyDescent="0.25">
      <c r="A79" s="34"/>
      <c r="B79" s="39" t="s">
        <v>87</v>
      </c>
      <c r="C79" s="37"/>
      <c r="D79" s="29"/>
      <c r="E79" s="29"/>
      <c r="F79" s="29">
        <f>SUM('[1]Bieu 61'!G71:I71)</f>
        <v>0</v>
      </c>
      <c r="G79" s="30"/>
      <c r="H79" s="30"/>
    </row>
    <row r="80" spans="1:10" s="32" customFormat="1" ht="15.75" x14ac:dyDescent="0.25">
      <c r="A80" s="34"/>
      <c r="B80" s="39" t="s">
        <v>88</v>
      </c>
      <c r="C80" s="37"/>
      <c r="D80" s="29"/>
      <c r="E80" s="29"/>
      <c r="F80" s="29">
        <f>SUM('[1]Bieu 61'!G72:I72)</f>
        <v>0</v>
      </c>
      <c r="G80" s="30"/>
      <c r="H80" s="30"/>
    </row>
    <row r="81" spans="1:8" s="32" customFormat="1" ht="15.75" x14ac:dyDescent="0.25">
      <c r="A81" s="34">
        <v>16</v>
      </c>
      <c r="B81" s="33" t="s">
        <v>89</v>
      </c>
      <c r="C81" s="29"/>
      <c r="D81" s="29">
        <f>SUM(C81)</f>
        <v>0</v>
      </c>
      <c r="E81" s="29"/>
      <c r="F81" s="29">
        <f>SUM('[1]Bieu 61'!G73:I73)</f>
        <v>0</v>
      </c>
      <c r="G81" s="30"/>
      <c r="H81" s="30"/>
    </row>
    <row r="82" spans="1:8" s="32" customFormat="1" ht="15.75" x14ac:dyDescent="0.25">
      <c r="A82" s="34"/>
      <c r="B82" s="39" t="s">
        <v>90</v>
      </c>
      <c r="C82" s="29">
        <f>'[1]Bieu 61'!D78</f>
        <v>2050</v>
      </c>
      <c r="D82" s="29"/>
      <c r="E82" s="29">
        <f>'[1]Bieu 61'!E74</f>
        <v>0</v>
      </c>
      <c r="F82" s="29">
        <f>SUM('[1]Bieu 61'!G74:I74)</f>
        <v>0</v>
      </c>
      <c r="G82" s="30"/>
      <c r="H82" s="30"/>
    </row>
    <row r="83" spans="1:8" s="32" customFormat="1" ht="15.75" x14ac:dyDescent="0.25">
      <c r="A83" s="34"/>
      <c r="B83" s="39" t="s">
        <v>91</v>
      </c>
      <c r="C83" s="29">
        <f>'[1]Bieu 61'!D79</f>
        <v>1950</v>
      </c>
      <c r="D83" s="29"/>
      <c r="E83" s="29">
        <f>'[1]Bieu 61'!E75</f>
        <v>0</v>
      </c>
      <c r="F83" s="29">
        <f>SUM('[1]Bieu 61'!G75:I75)</f>
        <v>0</v>
      </c>
      <c r="G83" s="30"/>
      <c r="H83" s="30"/>
    </row>
    <row r="84" spans="1:8" s="32" customFormat="1" ht="15.75" x14ac:dyDescent="0.25">
      <c r="A84" s="34">
        <v>17</v>
      </c>
      <c r="B84" s="33" t="s">
        <v>92</v>
      </c>
      <c r="C84" s="29">
        <v>5080</v>
      </c>
      <c r="D84" s="29">
        <f>SUM(C84)</f>
        <v>5080</v>
      </c>
      <c r="E84" s="29">
        <v>20114.624312</v>
      </c>
      <c r="F84" s="29">
        <v>20114.624312</v>
      </c>
      <c r="G84" s="30">
        <f t="shared" ref="G84:H99" si="13">E84/C84*100</f>
        <v>395.95717149606298</v>
      </c>
      <c r="H84" s="30">
        <f t="shared" si="13"/>
        <v>395.95717149606298</v>
      </c>
    </row>
    <row r="85" spans="1:8" s="32" customFormat="1" ht="15.75" x14ac:dyDescent="0.25">
      <c r="A85" s="34">
        <v>18</v>
      </c>
      <c r="B85" s="33" t="s">
        <v>93</v>
      </c>
      <c r="C85" s="29">
        <v>4000</v>
      </c>
      <c r="D85" s="29">
        <f>SUM(D86:D87)</f>
        <v>2565</v>
      </c>
      <c r="E85" s="29">
        <v>29607.093209999999</v>
      </c>
      <c r="F85" s="29">
        <v>18535.844026000002</v>
      </c>
      <c r="G85" s="30">
        <f t="shared" si="13"/>
        <v>740.17733024999995</v>
      </c>
      <c r="H85" s="30">
        <f t="shared" si="13"/>
        <v>722.64499126705664</v>
      </c>
    </row>
    <row r="86" spans="1:8" s="32" customFormat="1" ht="15.75" x14ac:dyDescent="0.25">
      <c r="A86" s="34"/>
      <c r="B86" s="39" t="s">
        <v>94</v>
      </c>
      <c r="C86" s="37">
        <v>2050</v>
      </c>
      <c r="D86" s="56">
        <f>SUM(C86)*0.3</f>
        <v>615</v>
      </c>
      <c r="E86" s="57">
        <v>15816.070263</v>
      </c>
      <c r="F86" s="57">
        <v>4744.8210789999994</v>
      </c>
      <c r="G86" s="58">
        <f t="shared" si="13"/>
        <v>771.51562258536592</v>
      </c>
      <c r="H86" s="58">
        <f t="shared" si="13"/>
        <v>771.51562260162598</v>
      </c>
    </row>
    <row r="87" spans="1:8" s="32" customFormat="1" ht="15.75" x14ac:dyDescent="0.25">
      <c r="A87" s="34"/>
      <c r="B87" s="39" t="s">
        <v>95</v>
      </c>
      <c r="C87" s="37">
        <v>1950</v>
      </c>
      <c r="D87" s="57">
        <f>SUM(C87)</f>
        <v>1950</v>
      </c>
      <c r="E87" s="57">
        <v>13791.022947000001</v>
      </c>
      <c r="F87" s="57">
        <v>13791.022947000001</v>
      </c>
      <c r="G87" s="58">
        <f t="shared" si="13"/>
        <v>707.23194600000011</v>
      </c>
      <c r="H87" s="58">
        <f t="shared" si="13"/>
        <v>707.23194600000011</v>
      </c>
    </row>
    <row r="88" spans="1:8" s="32" customFormat="1" ht="15.75" x14ac:dyDescent="0.25">
      <c r="A88" s="34">
        <v>19</v>
      </c>
      <c r="B88" s="33" t="s">
        <v>96</v>
      </c>
      <c r="C88" s="29">
        <v>36260</v>
      </c>
      <c r="D88" s="29">
        <f>SUM(C88)</f>
        <v>36260</v>
      </c>
      <c r="E88" s="29">
        <v>30454.554321</v>
      </c>
      <c r="F88" s="29">
        <v>30454.554321</v>
      </c>
      <c r="G88" s="30">
        <f t="shared" si="13"/>
        <v>83.98939415609486</v>
      </c>
      <c r="H88" s="30">
        <f t="shared" si="13"/>
        <v>83.98939415609486</v>
      </c>
    </row>
    <row r="89" spans="1:8" s="32" customFormat="1" ht="15.75" hidden="1" x14ac:dyDescent="0.25">
      <c r="A89" s="35" t="s">
        <v>97</v>
      </c>
      <c r="B89" s="36" t="s">
        <v>96</v>
      </c>
      <c r="C89" s="29">
        <v>0</v>
      </c>
      <c r="D89" s="37">
        <f>SUM('[2]Toan tinh'!D80)/1000000</f>
        <v>0</v>
      </c>
      <c r="E89" s="29">
        <v>30454.554321</v>
      </c>
      <c r="F89" s="29">
        <v>30454.554321</v>
      </c>
      <c r="G89" s="30" t="e">
        <f t="shared" si="13"/>
        <v>#DIV/0!</v>
      </c>
      <c r="H89" s="30" t="e">
        <f t="shared" si="13"/>
        <v>#DIV/0!</v>
      </c>
    </row>
    <row r="90" spans="1:8" s="32" customFormat="1" ht="15.75" hidden="1" x14ac:dyDescent="0.25">
      <c r="A90" s="35"/>
      <c r="B90" s="39" t="s">
        <v>98</v>
      </c>
      <c r="C90" s="29">
        <v>0</v>
      </c>
      <c r="D90" s="37">
        <f>SUM('[2]Toan tinh'!D81)/1000000</f>
        <v>0</v>
      </c>
      <c r="E90" s="29">
        <v>1571.7921200000001</v>
      </c>
      <c r="F90" s="29">
        <v>1571.7921200000001</v>
      </c>
      <c r="G90" s="30" t="e">
        <f t="shared" si="13"/>
        <v>#DIV/0!</v>
      </c>
      <c r="H90" s="30" t="e">
        <f t="shared" si="13"/>
        <v>#DIV/0!</v>
      </c>
    </row>
    <row r="91" spans="1:8" s="32" customFormat="1" ht="15.75" hidden="1" x14ac:dyDescent="0.25">
      <c r="A91" s="35" t="s">
        <v>99</v>
      </c>
      <c r="B91" s="36" t="s">
        <v>100</v>
      </c>
      <c r="C91" s="29">
        <v>0</v>
      </c>
      <c r="D91" s="37">
        <f>SUM('[2]Toan tinh'!D82)/1000000</f>
        <v>0</v>
      </c>
      <c r="E91" s="29">
        <v>0</v>
      </c>
      <c r="F91" s="29">
        <v>0</v>
      </c>
      <c r="G91" s="30" t="e">
        <f t="shared" si="13"/>
        <v>#DIV/0!</v>
      </c>
      <c r="H91" s="30" t="e">
        <f t="shared" si="13"/>
        <v>#DIV/0!</v>
      </c>
    </row>
    <row r="92" spans="1:8" s="32" customFormat="1" ht="15.75" hidden="1" x14ac:dyDescent="0.25">
      <c r="A92" s="44" t="s">
        <v>101</v>
      </c>
      <c r="B92" s="46" t="s">
        <v>102</v>
      </c>
      <c r="C92" s="29">
        <v>0</v>
      </c>
      <c r="D92" s="37">
        <f>SUM('[2]Toan tinh'!D83)/1000000</f>
        <v>0</v>
      </c>
      <c r="E92" s="29">
        <v>0</v>
      </c>
      <c r="F92" s="29">
        <v>0</v>
      </c>
      <c r="G92" s="30" t="e">
        <f t="shared" si="13"/>
        <v>#DIV/0!</v>
      </c>
      <c r="H92" s="30" t="e">
        <f t="shared" si="13"/>
        <v>#DIV/0!</v>
      </c>
    </row>
    <row r="93" spans="1:8" s="32" customFormat="1" ht="15.75" hidden="1" x14ac:dyDescent="0.25">
      <c r="A93" s="35" t="s">
        <v>103</v>
      </c>
      <c r="B93" s="46" t="s">
        <v>104</v>
      </c>
      <c r="C93" s="29">
        <v>0</v>
      </c>
      <c r="D93" s="37">
        <f>SUM('[2]Toan tinh'!D84)/1000000</f>
        <v>0</v>
      </c>
      <c r="E93" s="29">
        <v>0</v>
      </c>
      <c r="F93" s="29">
        <v>0</v>
      </c>
      <c r="G93" s="30" t="e">
        <f t="shared" si="13"/>
        <v>#DIV/0!</v>
      </c>
      <c r="H93" s="30" t="e">
        <f t="shared" si="13"/>
        <v>#DIV/0!</v>
      </c>
    </row>
    <row r="94" spans="1:8" s="32" customFormat="1" ht="15.75" hidden="1" x14ac:dyDescent="0.25">
      <c r="A94" s="35" t="s">
        <v>105</v>
      </c>
      <c r="B94" s="36" t="s">
        <v>106</v>
      </c>
      <c r="C94" s="29">
        <v>0</v>
      </c>
      <c r="D94" s="37">
        <f>SUM('[2]Toan tinh'!D85)/1000000</f>
        <v>0</v>
      </c>
      <c r="E94" s="29">
        <v>0</v>
      </c>
      <c r="F94" s="29">
        <v>0</v>
      </c>
      <c r="G94" s="30" t="e">
        <f t="shared" si="13"/>
        <v>#DIV/0!</v>
      </c>
      <c r="H94" s="30" t="e">
        <f t="shared" si="13"/>
        <v>#DIV/0!</v>
      </c>
    </row>
    <row r="95" spans="1:8" s="32" customFormat="1" ht="15.75" hidden="1" x14ac:dyDescent="0.25">
      <c r="A95" s="35"/>
      <c r="B95" s="39" t="s">
        <v>107</v>
      </c>
      <c r="C95" s="29">
        <v>0</v>
      </c>
      <c r="D95" s="37">
        <f>SUM('[2]Toan tinh'!D86)/1000000</f>
        <v>0</v>
      </c>
      <c r="E95" s="29">
        <v>0</v>
      </c>
      <c r="F95" s="29">
        <v>0</v>
      </c>
      <c r="G95" s="30" t="e">
        <f t="shared" si="13"/>
        <v>#DIV/0!</v>
      </c>
      <c r="H95" s="30" t="e">
        <f t="shared" si="13"/>
        <v>#DIV/0!</v>
      </c>
    </row>
    <row r="96" spans="1:8" s="32" customFormat="1" ht="15.75" hidden="1" x14ac:dyDescent="0.25">
      <c r="A96" s="35" t="s">
        <v>108</v>
      </c>
      <c r="B96" s="36" t="s">
        <v>109</v>
      </c>
      <c r="C96" s="29">
        <v>0</v>
      </c>
      <c r="D96" s="37">
        <f>SUM('[2]Toan tinh'!D87)/1000000</f>
        <v>0</v>
      </c>
      <c r="E96" s="29">
        <v>0</v>
      </c>
      <c r="F96" s="29">
        <v>0</v>
      </c>
      <c r="G96" s="30" t="e">
        <f t="shared" si="13"/>
        <v>#DIV/0!</v>
      </c>
      <c r="H96" s="30" t="e">
        <f t="shared" si="13"/>
        <v>#DIV/0!</v>
      </c>
    </row>
    <row r="97" spans="1:10" s="32" customFormat="1" ht="15.75" hidden="1" x14ac:dyDescent="0.25">
      <c r="A97" s="35" t="s">
        <v>110</v>
      </c>
      <c r="B97" s="36" t="s">
        <v>111</v>
      </c>
      <c r="C97" s="29">
        <v>0</v>
      </c>
      <c r="D97" s="37">
        <f>SUM('[2]Toan tinh'!D88)/1000000</f>
        <v>0</v>
      </c>
      <c r="E97" s="29">
        <v>0</v>
      </c>
      <c r="F97" s="29">
        <v>0</v>
      </c>
      <c r="G97" s="30" t="e">
        <f t="shared" si="13"/>
        <v>#DIV/0!</v>
      </c>
      <c r="H97" s="30" t="e">
        <f t="shared" si="13"/>
        <v>#DIV/0!</v>
      </c>
    </row>
    <row r="98" spans="1:10" s="32" customFormat="1" ht="15.75" x14ac:dyDescent="0.25">
      <c r="A98" s="34">
        <v>20</v>
      </c>
      <c r="B98" s="33" t="s">
        <v>112</v>
      </c>
      <c r="C98" s="59">
        <v>98150</v>
      </c>
      <c r="D98" s="59">
        <f>SUM(C98)-C102-5000</f>
        <v>65750</v>
      </c>
      <c r="E98" s="29">
        <v>147301.413252</v>
      </c>
      <c r="F98" s="29">
        <v>110466.02996399999</v>
      </c>
      <c r="G98" s="30">
        <f t="shared" si="13"/>
        <v>150.07785354253693</v>
      </c>
      <c r="H98" s="30">
        <f t="shared" si="13"/>
        <v>168.00917104790872</v>
      </c>
    </row>
    <row r="99" spans="1:10" s="32" customFormat="1" ht="15.75" hidden="1" x14ac:dyDescent="0.25">
      <c r="A99" s="52" t="s">
        <v>113</v>
      </c>
      <c r="B99" s="53" t="s">
        <v>114</v>
      </c>
      <c r="C99" s="29">
        <v>0</v>
      </c>
      <c r="D99" s="37">
        <f>SUM('[2]Toan tinh'!D90)/1000000</f>
        <v>0</v>
      </c>
      <c r="E99" s="29">
        <v>0</v>
      </c>
      <c r="F99" s="29">
        <v>0</v>
      </c>
      <c r="G99" s="30" t="e">
        <f t="shared" si="13"/>
        <v>#DIV/0!</v>
      </c>
      <c r="H99" s="30" t="e">
        <f t="shared" si="13"/>
        <v>#DIV/0!</v>
      </c>
    </row>
    <row r="100" spans="1:10" s="32" customFormat="1" ht="15.75" hidden="1" x14ac:dyDescent="0.25">
      <c r="A100" s="44"/>
      <c r="B100" s="45" t="s">
        <v>98</v>
      </c>
      <c r="C100" s="29">
        <v>0</v>
      </c>
      <c r="D100" s="49">
        <f>SUM('[2]Toan tinh'!D91)/1000000</f>
        <v>0</v>
      </c>
      <c r="E100" s="29">
        <v>0</v>
      </c>
      <c r="F100" s="29">
        <v>0</v>
      </c>
      <c r="G100" s="30" t="e">
        <f t="shared" ref="G100:H132" si="14">E100/C100*100</f>
        <v>#DIV/0!</v>
      </c>
      <c r="H100" s="30" t="e">
        <f t="shared" si="14"/>
        <v>#DIV/0!</v>
      </c>
    </row>
    <row r="101" spans="1:10" s="32" customFormat="1" ht="15.75" hidden="1" x14ac:dyDescent="0.25">
      <c r="A101" s="35" t="s">
        <v>115</v>
      </c>
      <c r="B101" s="36" t="s">
        <v>116</v>
      </c>
      <c r="C101" s="29">
        <v>0</v>
      </c>
      <c r="D101" s="37">
        <f>SUM('[2]Toan tinh'!D92)/1000000</f>
        <v>0</v>
      </c>
      <c r="E101" s="29">
        <v>39482.910408999996</v>
      </c>
      <c r="F101" s="29">
        <v>11266.024513</v>
      </c>
      <c r="G101" s="30" t="e">
        <f t="shared" si="14"/>
        <v>#DIV/0!</v>
      </c>
      <c r="H101" s="30" t="e">
        <f t="shared" si="14"/>
        <v>#DIV/0!</v>
      </c>
    </row>
    <row r="102" spans="1:10" s="61" customFormat="1" ht="15.75" hidden="1" x14ac:dyDescent="0.25">
      <c r="A102" s="60"/>
      <c r="B102" s="39" t="s">
        <v>107</v>
      </c>
      <c r="C102" s="57">
        <v>27400</v>
      </c>
      <c r="D102" s="57"/>
      <c r="E102" s="57">
        <v>19834</v>
      </c>
      <c r="F102" s="57">
        <v>2568.6219999999998</v>
      </c>
      <c r="G102" s="58">
        <f t="shared" si="14"/>
        <v>72.386861313868607</v>
      </c>
      <c r="H102" s="30"/>
      <c r="J102" s="62"/>
    </row>
    <row r="103" spans="1:10" s="32" customFormat="1" ht="15.75" hidden="1" x14ac:dyDescent="0.25">
      <c r="A103" s="44" t="s">
        <v>117</v>
      </c>
      <c r="B103" s="46" t="s">
        <v>118</v>
      </c>
      <c r="C103" s="37">
        <f>'[1]Bieu 61'!D99</f>
        <v>0</v>
      </c>
      <c r="D103" s="57">
        <f>SUM('[2]Toan tinh'!D94)/1000000</f>
        <v>0</v>
      </c>
      <c r="E103" s="57">
        <v>5613.9352710000003</v>
      </c>
      <c r="F103" s="29">
        <v>4445.8671479999994</v>
      </c>
      <c r="G103" s="30" t="e">
        <f t="shared" si="14"/>
        <v>#DIV/0!</v>
      </c>
      <c r="H103" s="30" t="e">
        <f t="shared" si="14"/>
        <v>#DIV/0!</v>
      </c>
    </row>
    <row r="104" spans="1:10" s="61" customFormat="1" ht="15.75" hidden="1" x14ac:dyDescent="0.25">
      <c r="A104" s="63"/>
      <c r="B104" s="45" t="s">
        <v>119</v>
      </c>
      <c r="C104" s="37">
        <f>'[1]Bieu 61'!D100</f>
        <v>0</v>
      </c>
      <c r="D104" s="57">
        <f>SUM('[2]Toan tinh'!D95)/1000000</f>
        <v>0</v>
      </c>
      <c r="E104" s="57">
        <v>108.49715399999999</v>
      </c>
      <c r="F104" s="29">
        <v>108.49715399999999</v>
      </c>
      <c r="G104" s="30" t="e">
        <f t="shared" si="14"/>
        <v>#DIV/0!</v>
      </c>
      <c r="H104" s="30" t="e">
        <f t="shared" si="14"/>
        <v>#DIV/0!</v>
      </c>
    </row>
    <row r="105" spans="1:10" s="32" customFormat="1" ht="15.75" hidden="1" x14ac:dyDescent="0.25">
      <c r="A105" s="44" t="s">
        <v>120</v>
      </c>
      <c r="B105" s="46" t="s">
        <v>121</v>
      </c>
      <c r="C105" s="37">
        <f>'[1]Bieu 61'!D101</f>
        <v>0</v>
      </c>
      <c r="D105" s="57">
        <f>SUM('[2]Toan tinh'!D96)/1000000</f>
        <v>0</v>
      </c>
      <c r="E105" s="57">
        <v>0</v>
      </c>
      <c r="F105" s="29">
        <v>0</v>
      </c>
      <c r="G105" s="30" t="e">
        <f t="shared" si="14"/>
        <v>#DIV/0!</v>
      </c>
      <c r="H105" s="30" t="e">
        <f t="shared" si="14"/>
        <v>#DIV/0!</v>
      </c>
    </row>
    <row r="106" spans="1:10" s="32" customFormat="1" ht="15.75" hidden="1" x14ac:dyDescent="0.25">
      <c r="A106" s="35" t="s">
        <v>122</v>
      </c>
      <c r="B106" s="36" t="s">
        <v>123</v>
      </c>
      <c r="C106" s="37">
        <f>'[1]Bieu 61'!D102</f>
        <v>0</v>
      </c>
      <c r="D106" s="57">
        <f>SUM('[2]Toan tinh'!D97)/1000000</f>
        <v>0</v>
      </c>
      <c r="E106" s="57">
        <v>0</v>
      </c>
      <c r="F106" s="29">
        <v>0</v>
      </c>
      <c r="G106" s="30" t="e">
        <f t="shared" si="14"/>
        <v>#DIV/0!</v>
      </c>
      <c r="H106" s="30" t="e">
        <f t="shared" si="14"/>
        <v>#DIV/0!</v>
      </c>
    </row>
    <row r="107" spans="1:10" s="32" customFormat="1" ht="15.75" hidden="1" x14ac:dyDescent="0.25">
      <c r="A107" s="35" t="s">
        <v>124</v>
      </c>
      <c r="B107" s="36" t="s">
        <v>125</v>
      </c>
      <c r="C107" s="37">
        <f>'[1]Bieu 61'!D103</f>
        <v>0</v>
      </c>
      <c r="D107" s="57">
        <f>SUM('[2]Toan tinh'!D98)/1000000</f>
        <v>0</v>
      </c>
      <c r="E107" s="57">
        <v>0</v>
      </c>
      <c r="F107" s="29">
        <v>0</v>
      </c>
      <c r="G107" s="30" t="e">
        <f t="shared" si="14"/>
        <v>#DIV/0!</v>
      </c>
      <c r="H107" s="30" t="e">
        <f t="shared" si="14"/>
        <v>#DIV/0!</v>
      </c>
    </row>
    <row r="108" spans="1:10" s="32" customFormat="1" ht="15.75" hidden="1" x14ac:dyDescent="0.25">
      <c r="A108" s="35" t="s">
        <v>126</v>
      </c>
      <c r="B108" s="36" t="s">
        <v>127</v>
      </c>
      <c r="C108" s="37">
        <f>'[1]Bieu 61'!D104</f>
        <v>0</v>
      </c>
      <c r="D108" s="57">
        <f>SUM('[2]Toan tinh'!D99)/1000000</f>
        <v>0</v>
      </c>
      <c r="E108" s="57">
        <v>2533.5424840000001</v>
      </c>
      <c r="F108" s="29">
        <v>2427.1394840000003</v>
      </c>
      <c r="G108" s="30" t="e">
        <f t="shared" si="14"/>
        <v>#DIV/0!</v>
      </c>
      <c r="H108" s="30" t="e">
        <f t="shared" si="14"/>
        <v>#DIV/0!</v>
      </c>
    </row>
    <row r="109" spans="1:10" s="32" customFormat="1" ht="15.75" hidden="1" x14ac:dyDescent="0.25">
      <c r="A109" s="35" t="s">
        <v>128</v>
      </c>
      <c r="B109" s="36" t="s">
        <v>129</v>
      </c>
      <c r="C109" s="37">
        <f>'[1]Bieu 61'!D105</f>
        <v>0</v>
      </c>
      <c r="D109" s="57">
        <f>SUM('[2]Toan tinh'!D100)/1000000</f>
        <v>0</v>
      </c>
      <c r="E109" s="57">
        <v>0</v>
      </c>
      <c r="F109" s="29">
        <v>0</v>
      </c>
      <c r="G109" s="30" t="e">
        <f t="shared" si="14"/>
        <v>#DIV/0!</v>
      </c>
      <c r="H109" s="30" t="e">
        <f t="shared" si="14"/>
        <v>#DIV/0!</v>
      </c>
    </row>
    <row r="110" spans="1:10" s="32" customFormat="1" ht="15.75" hidden="1" x14ac:dyDescent="0.25">
      <c r="A110" s="35" t="s">
        <v>130</v>
      </c>
      <c r="B110" s="36" t="s">
        <v>104</v>
      </c>
      <c r="C110" s="37">
        <f>'[1]Bieu 61'!D106</f>
        <v>0</v>
      </c>
      <c r="D110" s="57">
        <f>SUM('[2]Toan tinh'!D101)/1000000</f>
        <v>0</v>
      </c>
      <c r="E110" s="57">
        <v>62888.587887999995</v>
      </c>
      <c r="F110" s="29">
        <v>61526.184544999996</v>
      </c>
      <c r="G110" s="30" t="e">
        <f t="shared" si="14"/>
        <v>#DIV/0!</v>
      </c>
      <c r="H110" s="30" t="e">
        <f t="shared" si="14"/>
        <v>#DIV/0!</v>
      </c>
    </row>
    <row r="111" spans="1:10" s="32" customFormat="1" ht="15.75" hidden="1" x14ac:dyDescent="0.25">
      <c r="A111" s="35" t="s">
        <v>131</v>
      </c>
      <c r="B111" s="36" t="s">
        <v>132</v>
      </c>
      <c r="C111" s="37">
        <f>'[1]Bieu 61'!D107</f>
        <v>0</v>
      </c>
      <c r="D111" s="57">
        <f>SUM('[2]Toan tinh'!D102)/1000000</f>
        <v>0</v>
      </c>
      <c r="E111" s="57">
        <v>0</v>
      </c>
      <c r="F111" s="29">
        <v>0</v>
      </c>
      <c r="G111" s="30" t="e">
        <f t="shared" si="14"/>
        <v>#DIV/0!</v>
      </c>
      <c r="H111" s="30" t="e">
        <f t="shared" si="14"/>
        <v>#DIV/0!</v>
      </c>
    </row>
    <row r="112" spans="1:10" s="32" customFormat="1" ht="15.75" hidden="1" x14ac:dyDescent="0.25">
      <c r="A112" s="35" t="s">
        <v>133</v>
      </c>
      <c r="B112" s="36" t="s">
        <v>134</v>
      </c>
      <c r="C112" s="37">
        <f>'[1]Bieu 61'!D108</f>
        <v>0</v>
      </c>
      <c r="D112" s="57">
        <f>SUM('[2]Toan tinh'!D103)/1000000</f>
        <v>0</v>
      </c>
      <c r="E112" s="57">
        <v>0</v>
      </c>
      <c r="F112" s="29">
        <v>0</v>
      </c>
      <c r="G112" s="30" t="e">
        <f t="shared" si="14"/>
        <v>#DIV/0!</v>
      </c>
      <c r="H112" s="30" t="e">
        <f t="shared" si="14"/>
        <v>#DIV/0!</v>
      </c>
    </row>
    <row r="113" spans="1:10" s="32" customFormat="1" ht="15.75" hidden="1" x14ac:dyDescent="0.25">
      <c r="A113" s="35" t="s">
        <v>135</v>
      </c>
      <c r="B113" s="36" t="s">
        <v>136</v>
      </c>
      <c r="C113" s="37">
        <f>'[1]Bieu 61'!D109</f>
        <v>0</v>
      </c>
      <c r="D113" s="57">
        <f>SUM('[2]Toan tinh'!D104)/1000000</f>
        <v>0</v>
      </c>
      <c r="E113" s="57">
        <v>0</v>
      </c>
      <c r="F113" s="29">
        <v>0</v>
      </c>
      <c r="G113" s="30" t="e">
        <f t="shared" si="14"/>
        <v>#DIV/0!</v>
      </c>
      <c r="H113" s="30" t="e">
        <f t="shared" si="14"/>
        <v>#DIV/0!</v>
      </c>
    </row>
    <row r="114" spans="1:10" s="32" customFormat="1" ht="15.75" hidden="1" x14ac:dyDescent="0.25">
      <c r="A114" s="35" t="s">
        <v>137</v>
      </c>
      <c r="B114" s="36" t="s">
        <v>138</v>
      </c>
      <c r="C114" s="37" t="e">
        <f>'[1]Bieu 61'!D110</f>
        <v>#REF!</v>
      </c>
      <c r="D114" s="57">
        <f>SUM('[2]Toan tinh'!D105)/1000000</f>
        <v>0</v>
      </c>
      <c r="E114" s="57">
        <v>36782.4372</v>
      </c>
      <c r="F114" s="29">
        <v>30800.814273999997</v>
      </c>
      <c r="G114" s="30" t="e">
        <f t="shared" si="14"/>
        <v>#REF!</v>
      </c>
      <c r="H114" s="30" t="e">
        <f t="shared" si="14"/>
        <v>#DIV/0!</v>
      </c>
    </row>
    <row r="115" spans="1:10" s="32" customFormat="1" ht="15.75" x14ac:dyDescent="0.25">
      <c r="A115" s="34">
        <v>21</v>
      </c>
      <c r="B115" s="33" t="s">
        <v>139</v>
      </c>
      <c r="C115" s="37"/>
      <c r="D115" s="29">
        <f>SUM(C115)</f>
        <v>0</v>
      </c>
      <c r="E115" s="29">
        <v>9871.77</v>
      </c>
      <c r="F115" s="29">
        <v>9871.77</v>
      </c>
      <c r="G115" s="30"/>
      <c r="H115" s="30"/>
    </row>
    <row r="116" spans="1:10" s="32" customFormat="1" ht="15.75" x14ac:dyDescent="0.25">
      <c r="A116" s="34">
        <v>22</v>
      </c>
      <c r="B116" s="33" t="s">
        <v>140</v>
      </c>
      <c r="C116" s="37"/>
      <c r="D116" s="29"/>
      <c r="E116" s="29">
        <f>'[1]Bieu 61'!E108</f>
        <v>0</v>
      </c>
      <c r="F116" s="29"/>
      <c r="G116" s="30"/>
      <c r="H116" s="30"/>
    </row>
    <row r="117" spans="1:10" s="64" customFormat="1" ht="15.75" x14ac:dyDescent="0.25">
      <c r="A117" s="27" t="s">
        <v>141</v>
      </c>
      <c r="B117" s="33" t="s">
        <v>142</v>
      </c>
      <c r="C117" s="37"/>
      <c r="D117" s="29"/>
      <c r="E117" s="29">
        <f>'[1]Bieu 61'!E109</f>
        <v>0</v>
      </c>
      <c r="F117" s="29">
        <f>SUM('[1]Bieu 61'!G108:I108)</f>
        <v>0</v>
      </c>
      <c r="G117" s="30"/>
      <c r="H117" s="30"/>
    </row>
    <row r="118" spans="1:10" s="64" customFormat="1" ht="15.75" hidden="1" x14ac:dyDescent="0.25">
      <c r="A118" s="36">
        <v>1</v>
      </c>
      <c r="B118" s="65" t="s">
        <v>143</v>
      </c>
      <c r="C118" s="37" t="e">
        <f>'[1]Bieu 61'!D114</f>
        <v>#REF!</v>
      </c>
      <c r="D118" s="29">
        <f t="shared" ref="D118" si="15">SUM(D119:D124)</f>
        <v>0</v>
      </c>
      <c r="E118" s="29">
        <f>'[1]Bieu 61'!E110</f>
        <v>0</v>
      </c>
      <c r="F118" s="29">
        <f>SUM('[1]Bieu 61'!G109:I109)</f>
        <v>0</v>
      </c>
      <c r="G118" s="30" t="e">
        <f t="shared" si="14"/>
        <v>#REF!</v>
      </c>
      <c r="H118" s="30" t="e">
        <f t="shared" si="14"/>
        <v>#DIV/0!</v>
      </c>
    </row>
    <row r="119" spans="1:10" s="64" customFormat="1" ht="15.75" hidden="1" x14ac:dyDescent="0.25">
      <c r="A119" s="35" t="s">
        <v>144</v>
      </c>
      <c r="B119" s="65" t="s">
        <v>28</v>
      </c>
      <c r="C119" s="37" t="e">
        <f>'[1]Bieu 61'!D115</f>
        <v>#REF!</v>
      </c>
      <c r="D119" s="29"/>
      <c r="E119" s="29">
        <f>'[1]Bieu 61'!E111</f>
        <v>0</v>
      </c>
      <c r="F119" s="29" t="e">
        <f>SUM('[1]Bieu 61'!G110:I110)</f>
        <v>#REF!</v>
      </c>
      <c r="G119" s="30" t="e">
        <f t="shared" si="14"/>
        <v>#REF!</v>
      </c>
      <c r="H119" s="30" t="e">
        <f t="shared" si="14"/>
        <v>#REF!</v>
      </c>
    </row>
    <row r="120" spans="1:10" s="64" customFormat="1" ht="15.75" hidden="1" x14ac:dyDescent="0.25">
      <c r="A120" s="35" t="s">
        <v>145</v>
      </c>
      <c r="B120" s="65" t="s">
        <v>23</v>
      </c>
      <c r="C120" s="37" t="e">
        <f>'[1]Bieu 61'!D116</f>
        <v>#REF!</v>
      </c>
      <c r="D120" s="29"/>
      <c r="E120" s="29">
        <f>'[1]Bieu 61'!E112</f>
        <v>0</v>
      </c>
      <c r="F120" s="29" t="e">
        <f>SUM('[1]Bieu 61'!G111:I111)</f>
        <v>#REF!</v>
      </c>
      <c r="G120" s="30" t="e">
        <f t="shared" si="14"/>
        <v>#REF!</v>
      </c>
      <c r="H120" s="30" t="e">
        <f t="shared" si="14"/>
        <v>#REF!</v>
      </c>
    </row>
    <row r="121" spans="1:10" s="64" customFormat="1" ht="15.75" hidden="1" x14ac:dyDescent="0.25">
      <c r="A121" s="35" t="s">
        <v>146</v>
      </c>
      <c r="B121" s="65" t="s">
        <v>147</v>
      </c>
      <c r="C121" s="37" t="e">
        <f>'[1]Bieu 61'!D117</f>
        <v>#REF!</v>
      </c>
      <c r="D121" s="29"/>
      <c r="E121" s="29">
        <f>'[1]Bieu 61'!E113</f>
        <v>0</v>
      </c>
      <c r="F121" s="29" t="e">
        <f>SUM('[1]Bieu 61'!G112:I112)</f>
        <v>#REF!</v>
      </c>
      <c r="G121" s="30" t="e">
        <f t="shared" si="14"/>
        <v>#REF!</v>
      </c>
      <c r="H121" s="30" t="e">
        <f t="shared" si="14"/>
        <v>#REF!</v>
      </c>
    </row>
    <row r="122" spans="1:10" s="64" customFormat="1" ht="15.75" hidden="1" x14ac:dyDescent="0.25">
      <c r="A122" s="35" t="s">
        <v>148</v>
      </c>
      <c r="B122" s="65" t="s">
        <v>149</v>
      </c>
      <c r="C122" s="37" t="e">
        <f>'[1]Bieu 61'!D118</f>
        <v>#REF!</v>
      </c>
      <c r="D122" s="29"/>
      <c r="E122" s="29">
        <f>'[1]Bieu 61'!E114</f>
        <v>0</v>
      </c>
      <c r="F122" s="29" t="e">
        <f>SUM('[1]Bieu 61'!G113:I113)</f>
        <v>#REF!</v>
      </c>
      <c r="G122" s="30" t="e">
        <f t="shared" si="14"/>
        <v>#REF!</v>
      </c>
      <c r="H122" s="30" t="e">
        <f t="shared" si="14"/>
        <v>#REF!</v>
      </c>
    </row>
    <row r="123" spans="1:10" s="64" customFormat="1" ht="15.75" hidden="1" x14ac:dyDescent="0.25">
      <c r="A123" s="35" t="s">
        <v>150</v>
      </c>
      <c r="B123" s="65" t="s">
        <v>151</v>
      </c>
      <c r="C123" s="37">
        <f>'[1]Bieu 61'!D119</f>
        <v>31000</v>
      </c>
      <c r="D123" s="29"/>
      <c r="E123" s="29">
        <f>'[1]Bieu 61'!E115</f>
        <v>0</v>
      </c>
      <c r="F123" s="29" t="e">
        <f>SUM('[1]Bieu 61'!G114:I114)</f>
        <v>#REF!</v>
      </c>
      <c r="G123" s="30">
        <f t="shared" si="14"/>
        <v>0</v>
      </c>
      <c r="H123" s="30" t="e">
        <f t="shared" si="14"/>
        <v>#REF!</v>
      </c>
    </row>
    <row r="124" spans="1:10" s="64" customFormat="1" ht="15.75" hidden="1" x14ac:dyDescent="0.25">
      <c r="A124" s="35" t="s">
        <v>152</v>
      </c>
      <c r="B124" s="65" t="s">
        <v>111</v>
      </c>
      <c r="C124" s="37">
        <f>'[1]Bieu 61'!D120</f>
        <v>5600</v>
      </c>
      <c r="D124" s="29"/>
      <c r="E124" s="29">
        <f>'[1]Bieu 61'!E116</f>
        <v>0</v>
      </c>
      <c r="F124" s="29" t="e">
        <f>SUM('[1]Bieu 61'!G115:I115)</f>
        <v>#REF!</v>
      </c>
      <c r="G124" s="30">
        <f t="shared" si="14"/>
        <v>0</v>
      </c>
      <c r="H124" s="30" t="e">
        <f t="shared" si="14"/>
        <v>#REF!</v>
      </c>
    </row>
    <row r="125" spans="1:10" s="64" customFormat="1" ht="15.75" hidden="1" x14ac:dyDescent="0.25">
      <c r="A125" s="36">
        <v>2</v>
      </c>
      <c r="B125" s="65" t="s">
        <v>153</v>
      </c>
      <c r="C125" s="37">
        <f>'[1]Bieu 61'!D121</f>
        <v>2400</v>
      </c>
      <c r="D125" s="29"/>
      <c r="E125" s="29">
        <f>'[1]Bieu 61'!E117</f>
        <v>0</v>
      </c>
      <c r="F125" s="29" t="e">
        <f>SUM('[1]Bieu 61'!G116:I116)</f>
        <v>#REF!</v>
      </c>
      <c r="G125" s="30">
        <f t="shared" si="14"/>
        <v>0</v>
      </c>
      <c r="H125" s="30" t="e">
        <f t="shared" si="14"/>
        <v>#REF!</v>
      </c>
    </row>
    <row r="126" spans="1:10" s="32" customFormat="1" ht="15.75" hidden="1" x14ac:dyDescent="0.25">
      <c r="A126" s="46">
        <v>3</v>
      </c>
      <c r="B126" s="66" t="s">
        <v>154</v>
      </c>
      <c r="C126" s="37" t="e">
        <f>'[1]Bieu 61'!D122</f>
        <v>#REF!</v>
      </c>
      <c r="D126" s="49"/>
      <c r="E126" s="29">
        <f>'[1]Bieu 61'!E118</f>
        <v>0</v>
      </c>
      <c r="F126" s="29" t="e">
        <f>SUM('[1]Bieu 61'!G117:I117)</f>
        <v>#REF!</v>
      </c>
      <c r="G126" s="30" t="e">
        <f t="shared" si="14"/>
        <v>#REF!</v>
      </c>
      <c r="H126" s="30" t="e">
        <f t="shared" si="14"/>
        <v>#REF!</v>
      </c>
    </row>
    <row r="127" spans="1:10" s="32" customFormat="1" ht="31.5" hidden="1" x14ac:dyDescent="0.25">
      <c r="A127" s="36">
        <v>4</v>
      </c>
      <c r="B127" s="65" t="s">
        <v>155</v>
      </c>
      <c r="C127" s="37">
        <f>'[1]Bieu 61'!D123</f>
        <v>23000</v>
      </c>
      <c r="D127" s="37"/>
      <c r="E127" s="29">
        <f>'[1]Bieu 61'!E119</f>
        <v>56525.772269999994</v>
      </c>
      <c r="F127" s="29" t="e">
        <f>SUM('[1]Bieu 61'!G118:I118)</f>
        <v>#REF!</v>
      </c>
      <c r="G127" s="30">
        <f t="shared" si="14"/>
        <v>245.76422726086955</v>
      </c>
      <c r="H127" s="30" t="e">
        <f t="shared" si="14"/>
        <v>#REF!</v>
      </c>
    </row>
    <row r="128" spans="1:10" s="67" customFormat="1" ht="15.75" x14ac:dyDescent="0.25">
      <c r="A128" s="27" t="s">
        <v>156</v>
      </c>
      <c r="B128" s="28" t="s">
        <v>157</v>
      </c>
      <c r="C128" s="29">
        <v>31000</v>
      </c>
      <c r="D128" s="29"/>
      <c r="E128" s="29">
        <v>56525.772269999994</v>
      </c>
      <c r="F128" s="29">
        <f>SUM('[1]Bieu 61'!G119:I119)</f>
        <v>0</v>
      </c>
      <c r="G128" s="30">
        <f t="shared" si="14"/>
        <v>182.34120087096773</v>
      </c>
      <c r="H128" s="30"/>
      <c r="J128" s="68"/>
    </row>
    <row r="129" spans="1:8" s="32" customFormat="1" ht="15.75" x14ac:dyDescent="0.25">
      <c r="A129" s="35">
        <v>1</v>
      </c>
      <c r="B129" s="36" t="s">
        <v>158</v>
      </c>
      <c r="C129" s="37">
        <v>5600</v>
      </c>
      <c r="D129" s="37"/>
      <c r="E129" s="37">
        <v>7641.0825750000004</v>
      </c>
      <c r="F129" s="29">
        <f>SUM('[1]Bieu 61'!G120:I120)</f>
        <v>0</v>
      </c>
      <c r="G129" s="38">
        <f t="shared" si="14"/>
        <v>136.44790312500001</v>
      </c>
      <c r="H129" s="30"/>
    </row>
    <row r="130" spans="1:8" s="32" customFormat="1" ht="15.75" x14ac:dyDescent="0.25">
      <c r="A130" s="44">
        <v>2</v>
      </c>
      <c r="B130" s="46" t="s">
        <v>159</v>
      </c>
      <c r="C130" s="37">
        <v>2400</v>
      </c>
      <c r="D130" s="49"/>
      <c r="E130" s="37">
        <v>2480.7042980000001</v>
      </c>
      <c r="F130" s="29">
        <f>SUM('[1]Bieu 61'!G121:I121)</f>
        <v>0</v>
      </c>
      <c r="G130" s="38">
        <f t="shared" si="14"/>
        <v>103.36267908333335</v>
      </c>
      <c r="H130" s="30"/>
    </row>
    <row r="131" spans="1:8" s="32" customFormat="1" ht="15.75" x14ac:dyDescent="0.25">
      <c r="A131" s="35">
        <v>3</v>
      </c>
      <c r="B131" s="36" t="s">
        <v>160</v>
      </c>
      <c r="C131" s="37">
        <v>0</v>
      </c>
      <c r="D131" s="37"/>
      <c r="E131" s="37"/>
      <c r="F131" s="29">
        <f>SUM('[1]Bieu 61'!G122:I122)</f>
        <v>0</v>
      </c>
      <c r="G131" s="38"/>
      <c r="H131" s="30"/>
    </row>
    <row r="132" spans="1:8" s="32" customFormat="1" ht="15.75" x14ac:dyDescent="0.25">
      <c r="A132" s="35">
        <v>4</v>
      </c>
      <c r="B132" s="36" t="s">
        <v>161</v>
      </c>
      <c r="C132" s="37">
        <v>23000</v>
      </c>
      <c r="D132" s="37"/>
      <c r="E132" s="37">
        <v>46385.845297</v>
      </c>
      <c r="F132" s="29">
        <f>SUM('[1]Bieu 61'!G123:I123)</f>
        <v>0</v>
      </c>
      <c r="G132" s="38">
        <f t="shared" si="14"/>
        <v>201.67758824782607</v>
      </c>
      <c r="H132" s="30"/>
    </row>
    <row r="133" spans="1:8" s="32" customFormat="1" ht="15.75" x14ac:dyDescent="0.25">
      <c r="A133" s="35">
        <v>5</v>
      </c>
      <c r="B133" s="46" t="s">
        <v>162</v>
      </c>
      <c r="C133" s="37"/>
      <c r="D133" s="49"/>
      <c r="E133" s="37">
        <v>7.6401000000000003</v>
      </c>
      <c r="F133" s="29">
        <f>SUM('[1]Bieu 61'!G126:I126)</f>
        <v>0</v>
      </c>
      <c r="G133" s="30"/>
      <c r="H133" s="30"/>
    </row>
    <row r="134" spans="1:8" s="32" customFormat="1" ht="15.75" x14ac:dyDescent="0.25">
      <c r="A134" s="35">
        <v>6</v>
      </c>
      <c r="B134" s="69" t="s">
        <v>33</v>
      </c>
      <c r="C134" s="37"/>
      <c r="D134" s="70"/>
      <c r="E134" s="37">
        <v>10.5</v>
      </c>
      <c r="F134" s="29">
        <f>SUM('[1]Bieu 61'!G128:I128)</f>
        <v>0</v>
      </c>
      <c r="G134" s="30"/>
      <c r="H134" s="30"/>
    </row>
    <row r="135" spans="1:8" s="64" customFormat="1" ht="15.75" x14ac:dyDescent="0.25">
      <c r="A135" s="71" t="s">
        <v>163</v>
      </c>
      <c r="B135" s="33" t="s">
        <v>164</v>
      </c>
      <c r="C135" s="29">
        <v>21700</v>
      </c>
      <c r="D135" s="29">
        <f>SUM(C135)</f>
        <v>21700</v>
      </c>
      <c r="E135" s="29">
        <v>35765.893456999998</v>
      </c>
      <c r="F135" s="29">
        <v>35765.893456999998</v>
      </c>
      <c r="G135" s="30">
        <f>E135/C135*100</f>
        <v>164.819785516129</v>
      </c>
      <c r="H135" s="30">
        <f>F135/D135*100</f>
        <v>164.819785516129</v>
      </c>
    </row>
    <row r="136" spans="1:8" s="64" customFormat="1" ht="15.75" x14ac:dyDescent="0.25">
      <c r="A136" s="35">
        <v>1</v>
      </c>
      <c r="B136" s="36" t="s">
        <v>165</v>
      </c>
      <c r="C136" s="37">
        <v>21700</v>
      </c>
      <c r="D136" s="37">
        <f>SUM(C136)</f>
        <v>21700</v>
      </c>
      <c r="E136" s="37">
        <v>29513.557721000001</v>
      </c>
      <c r="F136" s="37">
        <v>29513.557721000001</v>
      </c>
      <c r="G136" s="38">
        <f>E136/C136*100</f>
        <v>136.00717843778801</v>
      </c>
      <c r="H136" s="38">
        <f>F136/D136*100</f>
        <v>136.00717843778801</v>
      </c>
    </row>
    <row r="137" spans="1:8" s="64" customFormat="1" ht="15.75" x14ac:dyDescent="0.25">
      <c r="A137" s="44">
        <v>2</v>
      </c>
      <c r="B137" s="46" t="s">
        <v>166</v>
      </c>
      <c r="C137" s="37"/>
      <c r="D137" s="49"/>
      <c r="E137" s="37">
        <v>6252.335736</v>
      </c>
      <c r="F137" s="37">
        <v>6252.335736</v>
      </c>
      <c r="G137" s="30"/>
      <c r="H137" s="30"/>
    </row>
    <row r="138" spans="1:8" s="32" customFormat="1" ht="15.75" x14ac:dyDescent="0.25">
      <c r="A138" s="71" t="s">
        <v>167</v>
      </c>
      <c r="B138" s="42" t="s">
        <v>168</v>
      </c>
      <c r="C138" s="37"/>
      <c r="D138" s="29">
        <f>SUM('[2]Toan tinh'!D134)/1000000</f>
        <v>0</v>
      </c>
      <c r="E138" s="29"/>
      <c r="F138" s="29"/>
      <c r="G138" s="30"/>
      <c r="H138" s="30"/>
    </row>
    <row r="139" spans="1:8" s="64" customFormat="1" ht="15.75" hidden="1" x14ac:dyDescent="0.25">
      <c r="A139" s="35"/>
      <c r="B139" s="39" t="s">
        <v>169</v>
      </c>
      <c r="C139" s="37"/>
      <c r="D139" s="37">
        <f>SUM('[2]Toan tinh'!D138)/1000000</f>
        <v>0</v>
      </c>
      <c r="E139" s="29"/>
      <c r="F139" s="29"/>
      <c r="G139" s="30"/>
      <c r="H139" s="30"/>
    </row>
    <row r="140" spans="1:8" s="64" customFormat="1" ht="15.75" hidden="1" x14ac:dyDescent="0.25">
      <c r="A140" s="35">
        <v>3</v>
      </c>
      <c r="B140" s="36" t="s">
        <v>170</v>
      </c>
      <c r="C140" s="37"/>
      <c r="D140" s="37">
        <f>SUM('[2]Toan tinh'!D139)/1000000</f>
        <v>83100</v>
      </c>
      <c r="E140" s="29"/>
      <c r="F140" s="29"/>
      <c r="G140" s="30"/>
      <c r="H140" s="30"/>
    </row>
    <row r="141" spans="1:8" s="64" customFormat="1" ht="15.75" hidden="1" x14ac:dyDescent="0.25">
      <c r="A141" s="44">
        <v>4</v>
      </c>
      <c r="B141" s="46" t="s">
        <v>171</v>
      </c>
      <c r="C141" s="37"/>
      <c r="D141" s="37">
        <f>SUM('[2]Toan tinh'!D140)/1000000</f>
        <v>0</v>
      </c>
      <c r="E141" s="29"/>
      <c r="F141" s="29"/>
      <c r="G141" s="30"/>
      <c r="H141" s="30"/>
    </row>
    <row r="142" spans="1:8" s="64" customFormat="1" ht="15.75" hidden="1" x14ac:dyDescent="0.25">
      <c r="A142" s="35">
        <v>5</v>
      </c>
      <c r="B142" s="36" t="s">
        <v>172</v>
      </c>
      <c r="C142" s="37"/>
      <c r="D142" s="37">
        <f>SUM('[2]Toan tinh'!D141)/1000000</f>
        <v>13900</v>
      </c>
      <c r="E142" s="29"/>
      <c r="F142" s="29"/>
      <c r="G142" s="30"/>
      <c r="H142" s="30"/>
    </row>
    <row r="143" spans="1:8" s="64" customFormat="1" ht="15.75" hidden="1" x14ac:dyDescent="0.25">
      <c r="A143" s="35" t="s">
        <v>173</v>
      </c>
      <c r="B143" s="36" t="s">
        <v>174</v>
      </c>
      <c r="C143" s="37"/>
      <c r="D143" s="37">
        <f>SUM('[2]Toan tinh'!D142)/1000000</f>
        <v>0</v>
      </c>
      <c r="E143" s="29"/>
      <c r="F143" s="29"/>
      <c r="G143" s="30"/>
      <c r="H143" s="30"/>
    </row>
    <row r="144" spans="1:8" s="64" customFormat="1" ht="15.75" hidden="1" x14ac:dyDescent="0.25">
      <c r="A144" s="35" t="s">
        <v>175</v>
      </c>
      <c r="B144" s="36" t="s">
        <v>176</v>
      </c>
      <c r="C144" s="37"/>
      <c r="D144" s="37">
        <f>SUM('[2]Toan tinh'!D143)/1000000</f>
        <v>0</v>
      </c>
      <c r="E144" s="29"/>
      <c r="F144" s="29"/>
      <c r="G144" s="30"/>
      <c r="H144" s="30"/>
    </row>
    <row r="145" spans="1:10" s="64" customFormat="1" ht="15.75" hidden="1" x14ac:dyDescent="0.25">
      <c r="A145" s="35" t="s">
        <v>177</v>
      </c>
      <c r="B145" s="36" t="s">
        <v>178</v>
      </c>
      <c r="C145" s="37"/>
      <c r="D145" s="37">
        <f>SUM('[2]Toan tinh'!D144)/1000000</f>
        <v>0</v>
      </c>
      <c r="E145" s="29"/>
      <c r="F145" s="29"/>
      <c r="G145" s="30"/>
      <c r="H145" s="30"/>
    </row>
    <row r="146" spans="1:10" s="64" customFormat="1" ht="15.75" hidden="1" x14ac:dyDescent="0.25">
      <c r="A146" s="35" t="s">
        <v>179</v>
      </c>
      <c r="B146" s="36" t="s">
        <v>180</v>
      </c>
      <c r="C146" s="37"/>
      <c r="D146" s="37">
        <f>SUM('[2]Toan tinh'!D145)/1000000</f>
        <v>0</v>
      </c>
      <c r="E146" s="29"/>
      <c r="F146" s="29"/>
      <c r="G146" s="30"/>
      <c r="H146" s="30"/>
    </row>
    <row r="147" spans="1:10" s="64" customFormat="1" ht="15.75" hidden="1" x14ac:dyDescent="0.25">
      <c r="A147" s="35" t="s">
        <v>181</v>
      </c>
      <c r="B147" s="36" t="s">
        <v>182</v>
      </c>
      <c r="C147" s="37"/>
      <c r="D147" s="37">
        <f>SUM('[2]Toan tinh'!D146)/1000000</f>
        <v>0</v>
      </c>
      <c r="E147" s="29"/>
      <c r="F147" s="29"/>
      <c r="G147" s="30"/>
      <c r="H147" s="30"/>
    </row>
    <row r="148" spans="1:10" s="64" customFormat="1" ht="16.899999999999999" customHeight="1" x14ac:dyDescent="0.25">
      <c r="A148" s="33" t="s">
        <v>13</v>
      </c>
      <c r="B148" s="72" t="s">
        <v>183</v>
      </c>
      <c r="C148" s="43"/>
      <c r="D148" s="43">
        <f>SUM(C148)</f>
        <v>0</v>
      </c>
      <c r="E148" s="29"/>
      <c r="F148" s="29"/>
      <c r="G148" s="30"/>
      <c r="H148" s="30"/>
    </row>
    <row r="149" spans="1:10" s="64" customFormat="1" ht="15.75" x14ac:dyDescent="0.25">
      <c r="A149" s="33" t="s">
        <v>184</v>
      </c>
      <c r="B149" s="28" t="s">
        <v>185</v>
      </c>
      <c r="C149" s="29"/>
      <c r="D149" s="29"/>
      <c r="E149" s="29">
        <v>2349774.7328400002</v>
      </c>
      <c r="F149" s="29">
        <v>2349774.7328400002</v>
      </c>
      <c r="G149" s="30"/>
      <c r="H149" s="30"/>
    </row>
    <row r="150" spans="1:10" s="64" customFormat="1" ht="15.75" x14ac:dyDescent="0.25">
      <c r="A150" s="73" t="s">
        <v>186</v>
      </c>
      <c r="B150" s="74" t="s">
        <v>187</v>
      </c>
      <c r="C150" s="29">
        <f>'[1]Bieu 61'!D146</f>
        <v>0</v>
      </c>
      <c r="D150" s="29"/>
      <c r="E150" s="29">
        <v>634412.80730500014</v>
      </c>
      <c r="F150" s="29">
        <v>634412.80730500014</v>
      </c>
      <c r="G150" s="75"/>
      <c r="H150" s="75"/>
    </row>
    <row r="151" spans="1:10" s="64" customFormat="1" ht="15.75" x14ac:dyDescent="0.25">
      <c r="A151" s="76"/>
      <c r="B151" s="76" t="s">
        <v>188</v>
      </c>
      <c r="C151" s="77">
        <f>SUM(C15,C148,C149:C150)</f>
        <v>4000000</v>
      </c>
      <c r="D151" s="77">
        <f>SUM(D15,D148,D149:D150)</f>
        <v>3684765</v>
      </c>
      <c r="E151" s="77">
        <f>SUM(E15,E148,E149:E150)</f>
        <v>7558837.5707699982</v>
      </c>
      <c r="F151" s="77">
        <f t="shared" ref="F151" si="16">SUM(F15,F148,F149:F150)</f>
        <v>7224915.5841039987</v>
      </c>
      <c r="G151" s="78">
        <f>E151/C151*100</f>
        <v>188.97093926924995</v>
      </c>
      <c r="H151" s="78">
        <f>F151/D151*100</f>
        <v>196.07534222953154</v>
      </c>
      <c r="I151" s="79"/>
      <c r="J151" s="79"/>
    </row>
    <row r="152" spans="1:10" s="26" customFormat="1" ht="13.5" hidden="1" x14ac:dyDescent="0.25">
      <c r="A152" s="80"/>
      <c r="B152" s="81" t="s">
        <v>189</v>
      </c>
      <c r="C152" s="82"/>
      <c r="D152" s="82"/>
      <c r="E152" s="82"/>
      <c r="F152" s="82"/>
      <c r="G152" s="83"/>
      <c r="H152" s="83"/>
      <c r="J152" s="84"/>
    </row>
    <row r="153" spans="1:10" s="26" customFormat="1" ht="12.75" hidden="1" x14ac:dyDescent="0.2">
      <c r="A153" s="80">
        <v>1</v>
      </c>
      <c r="B153" s="26" t="s">
        <v>190</v>
      </c>
      <c r="C153" s="82"/>
      <c r="D153" s="82"/>
      <c r="E153" s="82">
        <f>E22+E24+E25+E32+E33+E34+E40+E43+E45+E47+E48+E54+E55+E56+E58++E57+E59+E64+E68+E73+E74+E84+E86+E87+E88+E98</f>
        <v>2738279.1101909997</v>
      </c>
      <c r="F153" s="82">
        <f>F22+F24+F25+F32+F33+F34+F40+F43+F45+F47+F48+F54+F55+F56+F58++F57+F59+F64+F68+F73+F74+F84+F86+F87+F88+F98</f>
        <v>2672676.0277499994</v>
      </c>
      <c r="G153" s="83"/>
      <c r="H153" s="83"/>
    </row>
    <row r="154" spans="1:10" s="26" customFormat="1" ht="12.75" hidden="1" x14ac:dyDescent="0.2">
      <c r="A154" s="80">
        <v>2</v>
      </c>
      <c r="B154" s="26" t="s">
        <v>191</v>
      </c>
      <c r="C154" s="82"/>
      <c r="D154" s="82"/>
      <c r="E154" s="82">
        <f>E18+E19+E20+E27+E28+E30+E36+E38+E41+E50+E51+E52+E60+E61</f>
        <v>1734060.9731069999</v>
      </c>
      <c r="F154" s="82">
        <f>F18+F19+F20+F27+F28+F30+F36+F38+F41+F50+F51+F52+F60+F61</f>
        <v>1522267.841152</v>
      </c>
      <c r="G154" s="83"/>
      <c r="H154" s="83"/>
    </row>
    <row r="155" spans="1:10" s="26" customFormat="1" ht="12.75" hidden="1" x14ac:dyDescent="0.2">
      <c r="A155" s="80"/>
      <c r="C155" s="82"/>
      <c r="D155" s="82"/>
      <c r="E155" s="82">
        <f>SUM(E153:E154)</f>
        <v>4472340.0832979996</v>
      </c>
      <c r="F155" s="82">
        <f>SUM(F153:F154)</f>
        <v>4194943.8689019997</v>
      </c>
      <c r="G155" s="83"/>
      <c r="H155" s="83"/>
    </row>
    <row r="156" spans="1:10" s="26" customFormat="1" ht="12.75" x14ac:dyDescent="0.2">
      <c r="A156" s="80"/>
      <c r="B156" s="16"/>
      <c r="C156" s="82"/>
      <c r="D156" s="82"/>
      <c r="E156" s="82"/>
      <c r="F156" s="82"/>
      <c r="G156" s="83"/>
      <c r="H156" s="83"/>
    </row>
    <row r="157" spans="1:10" s="26" customFormat="1" ht="12.75" x14ac:dyDescent="0.2">
      <c r="A157" s="80"/>
      <c r="C157" s="82"/>
      <c r="D157" s="82"/>
      <c r="E157" s="82"/>
      <c r="F157" s="82"/>
      <c r="G157" s="83"/>
      <c r="H157" s="83"/>
    </row>
    <row r="158" spans="1:10" s="26" customFormat="1" ht="15.75" hidden="1" x14ac:dyDescent="0.25">
      <c r="A158" s="80"/>
      <c r="B158" s="85" t="s">
        <v>192</v>
      </c>
      <c r="C158" s="82"/>
      <c r="D158" s="85" t="s">
        <v>192</v>
      </c>
      <c r="E158" s="86" t="s">
        <v>192</v>
      </c>
      <c r="F158" s="86"/>
      <c r="G158" s="86"/>
      <c r="H158" s="83"/>
    </row>
    <row r="159" spans="1:10" s="26" customFormat="1" ht="15.75" hidden="1" x14ac:dyDescent="0.25">
      <c r="A159" s="80"/>
      <c r="B159" s="87" t="s">
        <v>193</v>
      </c>
      <c r="C159" s="82"/>
      <c r="D159" s="87" t="s">
        <v>194</v>
      </c>
      <c r="E159" s="88" t="s">
        <v>195</v>
      </c>
      <c r="F159" s="88"/>
      <c r="G159" s="88"/>
      <c r="H159" s="88"/>
    </row>
    <row r="160" spans="1:10" s="26" customFormat="1" ht="12.75" x14ac:dyDescent="0.2">
      <c r="A160" s="80"/>
      <c r="C160" s="82"/>
      <c r="D160" s="82"/>
      <c r="E160" s="82"/>
      <c r="F160" s="82"/>
      <c r="G160" s="83"/>
      <c r="H160" s="83"/>
    </row>
    <row r="161" spans="1:8" s="26" customFormat="1" ht="12.75" x14ac:dyDescent="0.2">
      <c r="A161" s="80"/>
      <c r="C161" s="82"/>
      <c r="D161" s="82"/>
      <c r="E161" s="82"/>
      <c r="F161" s="82"/>
      <c r="G161" s="83"/>
      <c r="H161" s="83"/>
    </row>
    <row r="162" spans="1:8" s="26" customFormat="1" ht="12.75" x14ac:dyDescent="0.2">
      <c r="A162" s="80"/>
      <c r="C162" s="82"/>
      <c r="D162" s="82"/>
      <c r="E162" s="82"/>
      <c r="F162" s="82"/>
      <c r="G162" s="83"/>
      <c r="H162" s="83"/>
    </row>
    <row r="163" spans="1:8" s="26" customFormat="1" ht="12.75" x14ac:dyDescent="0.2">
      <c r="A163" s="80"/>
      <c r="C163" s="82"/>
      <c r="D163" s="82"/>
      <c r="E163" s="82"/>
      <c r="F163" s="82"/>
      <c r="G163" s="83"/>
      <c r="H163" s="83"/>
    </row>
    <row r="164" spans="1:8" s="26" customFormat="1" ht="12.75" x14ac:dyDescent="0.2">
      <c r="A164" s="80"/>
      <c r="C164" s="82"/>
      <c r="D164" s="82"/>
      <c r="E164" s="82"/>
      <c r="F164" s="82"/>
      <c r="G164" s="83"/>
      <c r="H164" s="83"/>
    </row>
    <row r="165" spans="1:8" s="26" customFormat="1" ht="12.75" x14ac:dyDescent="0.2">
      <c r="A165" s="80"/>
      <c r="C165" s="82"/>
      <c r="D165" s="82"/>
      <c r="E165" s="82"/>
      <c r="F165" s="82"/>
      <c r="G165" s="83"/>
      <c r="H165" s="83"/>
    </row>
    <row r="166" spans="1:8" s="26" customFormat="1" ht="12.75" x14ac:dyDescent="0.2">
      <c r="A166" s="80"/>
      <c r="C166" s="82"/>
      <c r="D166" s="82"/>
      <c r="E166" s="82"/>
      <c r="F166" s="82"/>
      <c r="G166" s="83"/>
      <c r="H166" s="83"/>
    </row>
    <row r="167" spans="1:8" s="26" customFormat="1" ht="12.75" x14ac:dyDescent="0.2">
      <c r="A167" s="80"/>
      <c r="C167" s="82"/>
      <c r="D167" s="82"/>
      <c r="E167" s="82"/>
      <c r="F167" s="82"/>
      <c r="G167" s="83"/>
      <c r="H167" s="83"/>
    </row>
    <row r="168" spans="1:8" s="26" customFormat="1" ht="12.75" x14ac:dyDescent="0.2">
      <c r="A168" s="80"/>
      <c r="C168" s="82"/>
      <c r="D168" s="82"/>
      <c r="E168" s="82"/>
      <c r="F168" s="82"/>
      <c r="G168" s="83"/>
      <c r="H168" s="83"/>
    </row>
    <row r="169" spans="1:8" s="26" customFormat="1" ht="12.75" x14ac:dyDescent="0.2">
      <c r="A169" s="80"/>
      <c r="C169" s="82"/>
      <c r="D169" s="82"/>
      <c r="E169" s="82"/>
      <c r="F169" s="82"/>
      <c r="G169" s="83"/>
      <c r="H169" s="83"/>
    </row>
    <row r="170" spans="1:8" s="26" customFormat="1" ht="12.75" x14ac:dyDescent="0.2">
      <c r="A170" s="80"/>
      <c r="C170" s="82"/>
      <c r="D170" s="82"/>
      <c r="E170" s="82"/>
      <c r="F170" s="82"/>
      <c r="G170" s="83"/>
      <c r="H170" s="83"/>
    </row>
    <row r="171" spans="1:8" s="26" customFormat="1" ht="12.75" x14ac:dyDescent="0.2">
      <c r="A171" s="80"/>
      <c r="C171" s="82"/>
      <c r="D171" s="82"/>
      <c r="E171" s="82"/>
      <c r="F171" s="82"/>
      <c r="G171" s="83"/>
      <c r="H171" s="83"/>
    </row>
    <row r="172" spans="1:8" s="26" customFormat="1" ht="12.75" x14ac:dyDescent="0.2">
      <c r="A172" s="80"/>
      <c r="C172" s="82"/>
      <c r="D172" s="82"/>
      <c r="E172" s="82"/>
      <c r="F172" s="82"/>
      <c r="G172" s="83"/>
      <c r="H172" s="83"/>
    </row>
    <row r="173" spans="1:8" s="26" customFormat="1" ht="12.75" x14ac:dyDescent="0.2">
      <c r="A173" s="80"/>
      <c r="C173" s="82"/>
      <c r="D173" s="82"/>
      <c r="E173" s="82"/>
      <c r="F173" s="82"/>
      <c r="G173" s="83"/>
      <c r="H173" s="83"/>
    </row>
    <row r="174" spans="1:8" x14ac:dyDescent="0.25">
      <c r="C174" s="82"/>
      <c r="D174" s="82"/>
      <c r="E174" s="82"/>
      <c r="F174" s="82"/>
      <c r="G174" s="83"/>
      <c r="H174" s="83"/>
    </row>
    <row r="175" spans="1:8" x14ac:dyDescent="0.25">
      <c r="C175" s="82"/>
      <c r="D175" s="82"/>
      <c r="E175" s="82"/>
      <c r="F175" s="82"/>
      <c r="G175" s="83"/>
      <c r="H175" s="83"/>
    </row>
    <row r="176" spans="1:8" x14ac:dyDescent="0.25">
      <c r="C176" s="82"/>
      <c r="D176" s="82"/>
      <c r="E176" s="82"/>
      <c r="F176" s="82"/>
      <c r="G176" s="83"/>
      <c r="H176" s="83"/>
    </row>
    <row r="177" spans="1:8" x14ac:dyDescent="0.25">
      <c r="C177" s="82"/>
      <c r="D177" s="82"/>
      <c r="E177" s="82"/>
      <c r="F177" s="82"/>
      <c r="G177" s="83"/>
      <c r="H177" s="83"/>
    </row>
    <row r="178" spans="1:8" x14ac:dyDescent="0.25">
      <c r="A178" s="2"/>
      <c r="C178" s="82"/>
      <c r="D178" s="82"/>
      <c r="E178" s="82"/>
      <c r="F178" s="82"/>
      <c r="G178" s="83"/>
      <c r="H178" s="83"/>
    </row>
    <row r="179" spans="1:8" x14ac:dyDescent="0.25">
      <c r="A179" s="2"/>
      <c r="C179" s="82"/>
      <c r="D179" s="82"/>
      <c r="E179" s="82"/>
      <c r="F179" s="82"/>
      <c r="G179" s="83"/>
      <c r="H179" s="83"/>
    </row>
    <row r="180" spans="1:8" x14ac:dyDescent="0.25">
      <c r="A180" s="2"/>
      <c r="C180" s="82"/>
      <c r="D180" s="82"/>
      <c r="E180" s="82"/>
      <c r="F180" s="82"/>
      <c r="G180" s="83"/>
      <c r="H180" s="83"/>
    </row>
    <row r="181" spans="1:8" x14ac:dyDescent="0.25">
      <c r="A181" s="2"/>
      <c r="C181" s="82"/>
      <c r="D181" s="82"/>
      <c r="E181" s="82"/>
      <c r="F181" s="82"/>
      <c r="G181" s="83"/>
      <c r="H181" s="83"/>
    </row>
    <row r="182" spans="1:8" x14ac:dyDescent="0.25">
      <c r="A182" s="2"/>
      <c r="C182" s="82"/>
      <c r="D182" s="82"/>
      <c r="E182" s="82"/>
      <c r="F182" s="82"/>
      <c r="G182" s="83"/>
      <c r="H182" s="83"/>
    </row>
    <row r="183" spans="1:8" x14ac:dyDescent="0.25">
      <c r="A183" s="2"/>
      <c r="C183" s="82"/>
      <c r="D183" s="82"/>
      <c r="E183" s="82"/>
      <c r="F183" s="82"/>
      <c r="G183" s="83"/>
      <c r="H183" s="83"/>
    </row>
    <row r="184" spans="1:8" x14ac:dyDescent="0.25">
      <c r="A184" s="2"/>
      <c r="C184" s="83"/>
      <c r="D184" s="83"/>
      <c r="E184" s="83"/>
      <c r="F184" s="83"/>
      <c r="G184" s="83"/>
      <c r="H184" s="83"/>
    </row>
    <row r="185" spans="1:8" x14ac:dyDescent="0.25">
      <c r="A185" s="2"/>
      <c r="C185" s="83"/>
      <c r="D185" s="83"/>
      <c r="E185" s="83"/>
      <c r="F185" s="83"/>
      <c r="G185" s="83"/>
      <c r="H185" s="83"/>
    </row>
    <row r="186" spans="1:8" x14ac:dyDescent="0.25">
      <c r="A186" s="2"/>
      <c r="C186" s="83"/>
      <c r="D186" s="83"/>
      <c r="E186" s="83"/>
      <c r="F186" s="83"/>
      <c r="G186" s="83"/>
      <c r="H186" s="83"/>
    </row>
    <row r="187" spans="1:8" x14ac:dyDescent="0.25">
      <c r="A187" s="2"/>
      <c r="C187" s="83"/>
      <c r="D187" s="83"/>
      <c r="E187" s="83"/>
      <c r="F187" s="83"/>
      <c r="G187" s="83"/>
      <c r="H187" s="83"/>
    </row>
    <row r="188" spans="1:8" x14ac:dyDescent="0.25">
      <c r="A188" s="2"/>
      <c r="C188" s="83"/>
      <c r="D188" s="83"/>
      <c r="E188" s="83"/>
      <c r="F188" s="83"/>
      <c r="G188" s="83"/>
      <c r="H188" s="83"/>
    </row>
    <row r="189" spans="1:8" x14ac:dyDescent="0.25">
      <c r="A189" s="2"/>
      <c r="C189" s="83"/>
      <c r="D189" s="83"/>
      <c r="E189" s="83"/>
      <c r="F189" s="83"/>
      <c r="G189" s="83"/>
      <c r="H189" s="83"/>
    </row>
    <row r="190" spans="1:8" x14ac:dyDescent="0.25">
      <c r="A190" s="2"/>
      <c r="C190" s="83"/>
      <c r="D190" s="83"/>
      <c r="E190" s="83"/>
      <c r="F190" s="83"/>
      <c r="G190" s="83"/>
      <c r="H190" s="83"/>
    </row>
    <row r="191" spans="1:8" x14ac:dyDescent="0.25">
      <c r="A191" s="2"/>
      <c r="C191" s="83"/>
      <c r="D191" s="83"/>
      <c r="E191" s="83"/>
      <c r="F191" s="83"/>
      <c r="G191" s="83"/>
      <c r="H191" s="83"/>
    </row>
    <row r="192" spans="1:8" x14ac:dyDescent="0.25">
      <c r="A192" s="2"/>
      <c r="C192" s="83"/>
      <c r="D192" s="83"/>
      <c r="E192" s="83"/>
      <c r="F192" s="83"/>
      <c r="G192" s="83"/>
      <c r="H192" s="83"/>
    </row>
    <row r="193" spans="1:8" x14ac:dyDescent="0.25">
      <c r="A193" s="2"/>
      <c r="C193" s="83"/>
      <c r="D193" s="83"/>
      <c r="E193" s="83"/>
      <c r="F193" s="83"/>
      <c r="G193" s="83"/>
      <c r="H193" s="83"/>
    </row>
    <row r="194" spans="1:8" x14ac:dyDescent="0.25">
      <c r="A194" s="2"/>
      <c r="C194" s="83"/>
      <c r="D194" s="83"/>
      <c r="E194" s="83"/>
      <c r="F194" s="83"/>
      <c r="G194" s="83"/>
      <c r="H194" s="83"/>
    </row>
    <row r="195" spans="1:8" x14ac:dyDescent="0.25">
      <c r="A195" s="2"/>
      <c r="C195" s="83"/>
      <c r="D195" s="83"/>
      <c r="E195" s="83"/>
      <c r="F195" s="83"/>
      <c r="G195" s="83"/>
      <c r="H195" s="83"/>
    </row>
    <row r="196" spans="1:8" x14ac:dyDescent="0.25">
      <c r="A196" s="2"/>
      <c r="C196" s="83"/>
      <c r="D196" s="83"/>
      <c r="E196" s="83"/>
      <c r="F196" s="83"/>
      <c r="G196" s="83"/>
      <c r="H196" s="83"/>
    </row>
    <row r="197" spans="1:8" x14ac:dyDescent="0.25">
      <c r="A197" s="2"/>
      <c r="C197" s="83"/>
      <c r="D197" s="83"/>
      <c r="E197" s="83"/>
      <c r="F197" s="83"/>
      <c r="G197" s="83"/>
      <c r="H197" s="83"/>
    </row>
    <row r="198" spans="1:8" x14ac:dyDescent="0.25">
      <c r="A198" s="2"/>
      <c r="C198" s="83"/>
      <c r="D198" s="83"/>
      <c r="E198" s="83"/>
      <c r="F198" s="83"/>
      <c r="G198" s="83"/>
      <c r="H198" s="83"/>
    </row>
    <row r="199" spans="1:8" x14ac:dyDescent="0.25">
      <c r="A199" s="2"/>
      <c r="C199" s="83"/>
      <c r="D199" s="83"/>
      <c r="E199" s="83"/>
      <c r="F199" s="83"/>
      <c r="G199" s="83"/>
      <c r="H199" s="83"/>
    </row>
    <row r="200" spans="1:8" x14ac:dyDescent="0.25">
      <c r="A200" s="2"/>
      <c r="C200" s="83"/>
      <c r="D200" s="83"/>
      <c r="E200" s="83"/>
      <c r="F200" s="83"/>
      <c r="G200" s="83"/>
      <c r="H200" s="83"/>
    </row>
    <row r="201" spans="1:8" x14ac:dyDescent="0.25">
      <c r="A201" s="2"/>
      <c r="C201" s="83"/>
      <c r="D201" s="83"/>
      <c r="E201" s="83"/>
      <c r="F201" s="83"/>
      <c r="G201" s="83"/>
      <c r="H201" s="83"/>
    </row>
    <row r="202" spans="1:8" x14ac:dyDescent="0.25">
      <c r="A202" s="2"/>
      <c r="C202" s="83"/>
      <c r="D202" s="83"/>
      <c r="E202" s="83"/>
      <c r="F202" s="83"/>
      <c r="G202" s="83"/>
      <c r="H202" s="83"/>
    </row>
    <row r="203" spans="1:8" x14ac:dyDescent="0.25">
      <c r="A203" s="2"/>
      <c r="C203" s="83"/>
      <c r="D203" s="83"/>
      <c r="E203" s="83"/>
      <c r="F203" s="83"/>
      <c r="G203" s="83"/>
      <c r="H203" s="83"/>
    </row>
    <row r="204" spans="1:8" x14ac:dyDescent="0.25">
      <c r="A204" s="2"/>
      <c r="C204" s="83"/>
      <c r="D204" s="83"/>
      <c r="E204" s="83"/>
      <c r="F204" s="83"/>
      <c r="G204" s="83"/>
      <c r="H204" s="83"/>
    </row>
    <row r="205" spans="1:8" x14ac:dyDescent="0.25">
      <c r="A205" s="2"/>
      <c r="C205" s="83"/>
      <c r="D205" s="83"/>
      <c r="E205" s="83"/>
      <c r="F205" s="83"/>
      <c r="G205" s="83"/>
      <c r="H205" s="83"/>
    </row>
    <row r="206" spans="1:8" x14ac:dyDescent="0.25">
      <c r="A206" s="2"/>
      <c r="C206" s="83"/>
      <c r="D206" s="83"/>
      <c r="E206" s="83"/>
      <c r="F206" s="83"/>
      <c r="G206" s="83"/>
      <c r="H206" s="83"/>
    </row>
    <row r="207" spans="1:8" x14ac:dyDescent="0.25">
      <c r="A207" s="2"/>
      <c r="C207" s="83"/>
      <c r="D207" s="83"/>
      <c r="E207" s="83"/>
      <c r="F207" s="83"/>
      <c r="G207" s="83"/>
      <c r="H207" s="83"/>
    </row>
    <row r="208" spans="1:8" x14ac:dyDescent="0.25">
      <c r="A208" s="2"/>
      <c r="C208" s="83"/>
      <c r="D208" s="83"/>
      <c r="E208" s="83"/>
      <c r="F208" s="83"/>
      <c r="G208" s="83"/>
      <c r="H208" s="83"/>
    </row>
    <row r="209" spans="1:8" x14ac:dyDescent="0.25">
      <c r="A209" s="2"/>
      <c r="C209" s="83"/>
      <c r="D209" s="83"/>
      <c r="E209" s="83"/>
      <c r="F209" s="83"/>
      <c r="G209" s="83"/>
      <c r="H209" s="83"/>
    </row>
    <row r="210" spans="1:8" x14ac:dyDescent="0.25">
      <c r="A210" s="2"/>
      <c r="C210" s="83"/>
      <c r="D210" s="83"/>
      <c r="E210" s="83"/>
      <c r="F210" s="83"/>
      <c r="G210" s="83"/>
      <c r="H210" s="83"/>
    </row>
    <row r="211" spans="1:8" x14ac:dyDescent="0.25">
      <c r="A211" s="2"/>
      <c r="C211" s="83"/>
      <c r="D211" s="83"/>
      <c r="E211" s="83"/>
      <c r="F211" s="83"/>
      <c r="G211" s="83"/>
      <c r="H211" s="83"/>
    </row>
    <row r="212" spans="1:8" x14ac:dyDescent="0.25">
      <c r="A212" s="2"/>
      <c r="C212" s="83"/>
      <c r="D212" s="83"/>
      <c r="E212" s="83"/>
      <c r="F212" s="83"/>
      <c r="G212" s="83"/>
      <c r="H212" s="83"/>
    </row>
    <row r="213" spans="1:8" x14ac:dyDescent="0.25">
      <c r="A213" s="2"/>
      <c r="C213" s="83"/>
      <c r="D213" s="83"/>
      <c r="E213" s="83"/>
      <c r="F213" s="83"/>
      <c r="G213" s="83"/>
      <c r="H213" s="83"/>
    </row>
    <row r="214" spans="1:8" x14ac:dyDescent="0.25">
      <c r="A214" s="2"/>
      <c r="C214" s="83"/>
      <c r="D214" s="83"/>
      <c r="E214" s="83"/>
      <c r="F214" s="83"/>
      <c r="G214" s="83"/>
      <c r="H214" s="83"/>
    </row>
    <row r="215" spans="1:8" x14ac:dyDescent="0.25">
      <c r="A215" s="2"/>
      <c r="C215" s="83"/>
      <c r="D215" s="83"/>
      <c r="E215" s="83"/>
      <c r="F215" s="83"/>
      <c r="G215" s="83"/>
      <c r="H215" s="83"/>
    </row>
    <row r="216" spans="1:8" x14ac:dyDescent="0.25">
      <c r="A216" s="2"/>
      <c r="C216" s="83"/>
      <c r="D216" s="83"/>
      <c r="E216" s="83"/>
      <c r="F216" s="83"/>
      <c r="G216" s="83"/>
      <c r="H216" s="83"/>
    </row>
    <row r="217" spans="1:8" x14ac:dyDescent="0.25">
      <c r="A217" s="2"/>
      <c r="C217" s="83"/>
      <c r="D217" s="83"/>
      <c r="E217" s="83"/>
      <c r="F217" s="83"/>
      <c r="G217" s="83"/>
      <c r="H217" s="83"/>
    </row>
    <row r="218" spans="1:8" x14ac:dyDescent="0.25">
      <c r="A218" s="2"/>
      <c r="C218" s="83"/>
      <c r="D218" s="83"/>
      <c r="E218" s="83"/>
      <c r="F218" s="83"/>
      <c r="G218" s="83"/>
      <c r="H218" s="83"/>
    </row>
    <row r="219" spans="1:8" x14ac:dyDescent="0.25">
      <c r="A219" s="2"/>
      <c r="C219" s="83"/>
      <c r="D219" s="83"/>
      <c r="E219" s="83"/>
      <c r="F219" s="83"/>
      <c r="G219" s="83"/>
      <c r="H219" s="83"/>
    </row>
    <row r="220" spans="1:8" x14ac:dyDescent="0.25">
      <c r="A220" s="2"/>
      <c r="C220" s="83"/>
      <c r="D220" s="83"/>
      <c r="E220" s="83"/>
      <c r="F220" s="83"/>
      <c r="G220" s="83"/>
      <c r="H220" s="83"/>
    </row>
    <row r="221" spans="1:8" x14ac:dyDescent="0.25">
      <c r="A221" s="2"/>
      <c r="C221" s="83"/>
      <c r="D221" s="83"/>
      <c r="E221" s="83"/>
      <c r="F221" s="83"/>
      <c r="G221" s="83"/>
      <c r="H221" s="83"/>
    </row>
    <row r="222" spans="1:8" x14ac:dyDescent="0.25">
      <c r="A222" s="2"/>
      <c r="C222" s="83"/>
      <c r="D222" s="83"/>
      <c r="E222" s="83"/>
      <c r="F222" s="83"/>
      <c r="G222" s="83"/>
      <c r="H222" s="83"/>
    </row>
    <row r="223" spans="1:8" x14ac:dyDescent="0.25">
      <c r="A223" s="2"/>
      <c r="C223" s="83"/>
      <c r="D223" s="83"/>
      <c r="E223" s="83"/>
      <c r="F223" s="83"/>
      <c r="G223" s="83"/>
      <c r="H223" s="83"/>
    </row>
    <row r="224" spans="1:8" x14ac:dyDescent="0.25">
      <c r="A224" s="2"/>
      <c r="C224" s="83"/>
      <c r="D224" s="83"/>
      <c r="E224" s="83"/>
      <c r="F224" s="83"/>
      <c r="G224" s="83"/>
      <c r="H224" s="83"/>
    </row>
    <row r="225" spans="1:8" x14ac:dyDescent="0.25">
      <c r="A225" s="2"/>
      <c r="C225" s="83"/>
      <c r="D225" s="83"/>
      <c r="E225" s="83"/>
      <c r="F225" s="83"/>
      <c r="G225" s="83"/>
      <c r="H225" s="83"/>
    </row>
    <row r="226" spans="1:8" x14ac:dyDescent="0.25">
      <c r="A226" s="2"/>
      <c r="C226" s="83"/>
      <c r="D226" s="83"/>
      <c r="E226" s="83"/>
      <c r="F226" s="83"/>
      <c r="G226" s="83"/>
      <c r="H226" s="83"/>
    </row>
    <row r="227" spans="1:8" x14ac:dyDescent="0.25">
      <c r="A227" s="2"/>
      <c r="C227" s="83"/>
      <c r="D227" s="83"/>
      <c r="E227" s="83"/>
      <c r="F227" s="83"/>
      <c r="G227" s="83"/>
      <c r="H227" s="83"/>
    </row>
    <row r="228" spans="1:8" x14ac:dyDescent="0.25">
      <c r="A228" s="2"/>
      <c r="C228" s="83"/>
      <c r="D228" s="83"/>
      <c r="E228" s="83"/>
      <c r="F228" s="83"/>
      <c r="G228" s="83"/>
      <c r="H228" s="83"/>
    </row>
    <row r="229" spans="1:8" x14ac:dyDescent="0.25">
      <c r="A229" s="2"/>
      <c r="C229" s="83"/>
      <c r="D229" s="83"/>
      <c r="E229" s="83"/>
      <c r="F229" s="83"/>
      <c r="G229" s="83"/>
      <c r="H229" s="83"/>
    </row>
    <row r="230" spans="1:8" x14ac:dyDescent="0.25">
      <c r="A230" s="2"/>
      <c r="C230" s="83"/>
      <c r="D230" s="83"/>
      <c r="E230" s="83"/>
      <c r="F230" s="83"/>
      <c r="G230" s="83"/>
      <c r="H230" s="83"/>
    </row>
    <row r="231" spans="1:8" x14ac:dyDescent="0.25">
      <c r="A231" s="2"/>
      <c r="C231" s="83"/>
      <c r="D231" s="83"/>
      <c r="E231" s="83"/>
      <c r="F231" s="83"/>
      <c r="G231" s="83"/>
      <c r="H231" s="83"/>
    </row>
    <row r="232" spans="1:8" x14ac:dyDescent="0.25">
      <c r="A232" s="2"/>
      <c r="C232" s="83"/>
      <c r="D232" s="83"/>
      <c r="E232" s="83"/>
      <c r="F232" s="83"/>
      <c r="G232" s="83"/>
      <c r="H232" s="83"/>
    </row>
    <row r="233" spans="1:8" x14ac:dyDescent="0.25">
      <c r="A233" s="2"/>
      <c r="C233" s="83"/>
      <c r="D233" s="83"/>
      <c r="E233" s="83"/>
      <c r="F233" s="83"/>
      <c r="G233" s="83"/>
      <c r="H233" s="83"/>
    </row>
    <row r="234" spans="1:8" x14ac:dyDescent="0.25">
      <c r="A234" s="2"/>
      <c r="C234" s="83"/>
      <c r="D234" s="83"/>
      <c r="E234" s="83"/>
      <c r="F234" s="83"/>
      <c r="G234" s="83"/>
      <c r="H234" s="83"/>
    </row>
    <row r="235" spans="1:8" x14ac:dyDescent="0.25">
      <c r="A235" s="2"/>
      <c r="C235" s="83"/>
      <c r="D235" s="83"/>
      <c r="E235" s="83"/>
      <c r="F235" s="83"/>
      <c r="G235" s="83"/>
      <c r="H235" s="83"/>
    </row>
    <row r="236" spans="1:8" x14ac:dyDescent="0.25">
      <c r="A236" s="2"/>
      <c r="C236" s="83"/>
      <c r="D236" s="83"/>
      <c r="E236" s="83"/>
      <c r="F236" s="83"/>
      <c r="G236" s="83"/>
      <c r="H236" s="83"/>
    </row>
    <row r="237" spans="1:8" x14ac:dyDescent="0.25">
      <c r="A237" s="2"/>
      <c r="C237" s="83"/>
      <c r="D237" s="83"/>
      <c r="E237" s="83"/>
      <c r="F237" s="83"/>
      <c r="G237" s="83"/>
      <c r="H237" s="83"/>
    </row>
    <row r="238" spans="1:8" x14ac:dyDescent="0.25">
      <c r="A238" s="2"/>
      <c r="C238" s="83"/>
      <c r="D238" s="83"/>
      <c r="E238" s="83"/>
      <c r="F238" s="83"/>
      <c r="G238" s="83"/>
      <c r="H238" s="83"/>
    </row>
    <row r="239" spans="1:8" x14ac:dyDescent="0.25">
      <c r="A239" s="2"/>
      <c r="C239" s="83"/>
      <c r="D239" s="83"/>
      <c r="E239" s="83"/>
      <c r="F239" s="83"/>
      <c r="G239" s="83"/>
      <c r="H239" s="83"/>
    </row>
    <row r="240" spans="1:8" x14ac:dyDescent="0.25">
      <c r="A240" s="2"/>
      <c r="C240" s="83"/>
      <c r="D240" s="83"/>
      <c r="E240" s="83"/>
      <c r="F240" s="83"/>
      <c r="G240" s="83"/>
      <c r="H240" s="83"/>
    </row>
    <row r="241" spans="1:8" x14ac:dyDescent="0.25">
      <c r="A241" s="2"/>
      <c r="C241" s="83"/>
      <c r="D241" s="83"/>
      <c r="E241" s="83"/>
      <c r="F241" s="83"/>
      <c r="G241" s="83"/>
      <c r="H241" s="83"/>
    </row>
    <row r="242" spans="1:8" x14ac:dyDescent="0.25">
      <c r="A242" s="2"/>
      <c r="C242" s="83"/>
      <c r="D242" s="83"/>
      <c r="E242" s="83"/>
      <c r="F242" s="83"/>
      <c r="G242" s="83"/>
      <c r="H242" s="83"/>
    </row>
    <row r="243" spans="1:8" x14ac:dyDescent="0.25">
      <c r="A243" s="2"/>
      <c r="C243" s="83"/>
      <c r="D243" s="83"/>
      <c r="E243" s="83"/>
      <c r="F243" s="83"/>
      <c r="G243" s="83"/>
      <c r="H243" s="83"/>
    </row>
    <row r="244" spans="1:8" x14ac:dyDescent="0.25">
      <c r="A244" s="2"/>
      <c r="C244" s="83"/>
      <c r="D244" s="83"/>
      <c r="E244" s="83"/>
      <c r="F244" s="83"/>
      <c r="G244" s="83"/>
      <c r="H244" s="83"/>
    </row>
    <row r="245" spans="1:8" x14ac:dyDescent="0.25">
      <c r="A245" s="2"/>
      <c r="C245" s="83"/>
      <c r="D245" s="83"/>
      <c r="E245" s="83"/>
      <c r="F245" s="83"/>
      <c r="G245" s="83"/>
      <c r="H245" s="83"/>
    </row>
    <row r="246" spans="1:8" x14ac:dyDescent="0.25">
      <c r="A246" s="2"/>
      <c r="C246" s="83"/>
      <c r="D246" s="83"/>
      <c r="E246" s="83"/>
      <c r="F246" s="83"/>
      <c r="G246" s="83"/>
      <c r="H246" s="83"/>
    </row>
    <row r="247" spans="1:8" x14ac:dyDescent="0.25">
      <c r="A247" s="2"/>
      <c r="C247" s="83"/>
      <c r="D247" s="83"/>
      <c r="E247" s="83"/>
      <c r="F247" s="83"/>
      <c r="G247" s="83"/>
      <c r="H247" s="83"/>
    </row>
    <row r="248" spans="1:8" x14ac:dyDescent="0.25">
      <c r="A248" s="2"/>
      <c r="C248" s="83"/>
      <c r="D248" s="83"/>
      <c r="E248" s="83"/>
      <c r="F248" s="83"/>
      <c r="G248" s="83"/>
      <c r="H248" s="83"/>
    </row>
    <row r="249" spans="1:8" x14ac:dyDescent="0.25">
      <c r="A249" s="2"/>
      <c r="C249" s="83"/>
      <c r="D249" s="83"/>
      <c r="E249" s="83"/>
      <c r="F249" s="83"/>
      <c r="G249" s="83"/>
      <c r="H249" s="83"/>
    </row>
    <row r="250" spans="1:8" x14ac:dyDescent="0.25">
      <c r="A250" s="2"/>
      <c r="C250" s="83"/>
      <c r="D250" s="83"/>
      <c r="E250" s="83"/>
      <c r="F250" s="83"/>
      <c r="G250" s="83"/>
      <c r="H250" s="83"/>
    </row>
    <row r="251" spans="1:8" x14ac:dyDescent="0.25">
      <c r="A251" s="2"/>
      <c r="C251" s="83"/>
      <c r="D251" s="83"/>
      <c r="E251" s="83"/>
      <c r="F251" s="83"/>
      <c r="G251" s="83"/>
      <c r="H251" s="83"/>
    </row>
    <row r="252" spans="1:8" x14ac:dyDescent="0.25">
      <c r="A252" s="2"/>
      <c r="C252" s="83"/>
      <c r="D252" s="83"/>
      <c r="E252" s="83"/>
      <c r="F252" s="83"/>
      <c r="G252" s="83"/>
      <c r="H252" s="83"/>
    </row>
    <row r="253" spans="1:8" x14ac:dyDescent="0.25">
      <c r="A253" s="2"/>
      <c r="C253" s="83"/>
      <c r="D253" s="83"/>
      <c r="E253" s="83"/>
      <c r="F253" s="83"/>
      <c r="G253" s="83"/>
      <c r="H253" s="83"/>
    </row>
    <row r="254" spans="1:8" x14ac:dyDescent="0.25">
      <c r="A254" s="2"/>
      <c r="C254" s="83"/>
      <c r="D254" s="83"/>
      <c r="E254" s="83"/>
      <c r="F254" s="83"/>
      <c r="G254" s="83"/>
      <c r="H254" s="83"/>
    </row>
    <row r="255" spans="1:8" x14ac:dyDescent="0.25">
      <c r="A255" s="2"/>
      <c r="C255" s="83"/>
      <c r="D255" s="83"/>
      <c r="E255" s="83"/>
      <c r="F255" s="83"/>
      <c r="G255" s="83"/>
      <c r="H255" s="83"/>
    </row>
    <row r="256" spans="1:8" x14ac:dyDescent="0.25">
      <c r="A256" s="2"/>
      <c r="C256" s="83"/>
      <c r="D256" s="83"/>
      <c r="E256" s="83"/>
      <c r="F256" s="83"/>
      <c r="G256" s="83"/>
      <c r="H256" s="83"/>
    </row>
    <row r="257" spans="1:8" x14ac:dyDescent="0.25">
      <c r="A257" s="2"/>
      <c r="C257" s="83"/>
      <c r="D257" s="83"/>
      <c r="E257" s="83"/>
      <c r="F257" s="83"/>
      <c r="G257" s="83"/>
      <c r="H257" s="83"/>
    </row>
    <row r="258" spans="1:8" x14ac:dyDescent="0.25">
      <c r="A258" s="2"/>
      <c r="C258" s="83"/>
      <c r="D258" s="83"/>
      <c r="E258" s="83"/>
      <c r="F258" s="83"/>
      <c r="G258" s="83"/>
      <c r="H258" s="83"/>
    </row>
    <row r="259" spans="1:8" x14ac:dyDescent="0.25">
      <c r="A259" s="2"/>
      <c r="C259" s="83"/>
      <c r="D259" s="83"/>
      <c r="E259" s="83"/>
      <c r="F259" s="83"/>
      <c r="G259" s="83"/>
      <c r="H259" s="83"/>
    </row>
    <row r="260" spans="1:8" x14ac:dyDescent="0.25">
      <c r="A260" s="2"/>
      <c r="C260" s="83"/>
      <c r="D260" s="83"/>
      <c r="E260" s="83"/>
      <c r="F260" s="83"/>
      <c r="G260" s="83"/>
      <c r="H260" s="83"/>
    </row>
    <row r="261" spans="1:8" x14ac:dyDescent="0.25">
      <c r="A261" s="2"/>
      <c r="C261" s="83"/>
      <c r="D261" s="83"/>
      <c r="E261" s="83"/>
      <c r="F261" s="83"/>
      <c r="G261" s="83"/>
      <c r="H261" s="83"/>
    </row>
    <row r="262" spans="1:8" x14ac:dyDescent="0.25">
      <c r="A262" s="2"/>
      <c r="C262" s="83"/>
      <c r="D262" s="83"/>
      <c r="E262" s="83"/>
      <c r="F262" s="83"/>
      <c r="G262" s="83"/>
      <c r="H262" s="83"/>
    </row>
    <row r="263" spans="1:8" x14ac:dyDescent="0.25">
      <c r="A263" s="2"/>
      <c r="C263" s="83"/>
      <c r="D263" s="83"/>
      <c r="E263" s="83"/>
      <c r="F263" s="83"/>
      <c r="G263" s="83"/>
      <c r="H263" s="83"/>
    </row>
    <row r="264" spans="1:8" x14ac:dyDescent="0.25">
      <c r="A264" s="2"/>
      <c r="C264" s="83"/>
      <c r="D264" s="83"/>
      <c r="E264" s="83"/>
      <c r="F264" s="83"/>
      <c r="G264" s="83"/>
      <c r="H264" s="83"/>
    </row>
    <row r="265" spans="1:8" x14ac:dyDescent="0.25">
      <c r="A265" s="2"/>
      <c r="C265" s="83"/>
      <c r="D265" s="83"/>
      <c r="E265" s="83"/>
      <c r="F265" s="83"/>
      <c r="G265" s="83"/>
      <c r="H265" s="83"/>
    </row>
    <row r="266" spans="1:8" x14ac:dyDescent="0.25">
      <c r="A266" s="2"/>
      <c r="C266" s="83"/>
      <c r="D266" s="83"/>
      <c r="E266" s="83"/>
      <c r="F266" s="83"/>
      <c r="G266" s="83"/>
      <c r="H266" s="83"/>
    </row>
    <row r="267" spans="1:8" x14ac:dyDescent="0.25">
      <c r="A267" s="2"/>
      <c r="C267" s="83"/>
      <c r="D267" s="83"/>
      <c r="E267" s="83"/>
      <c r="F267" s="83"/>
      <c r="G267" s="83"/>
      <c r="H267" s="83"/>
    </row>
    <row r="268" spans="1:8" x14ac:dyDescent="0.25">
      <c r="A268" s="2"/>
      <c r="C268" s="83"/>
      <c r="D268" s="83"/>
      <c r="E268" s="83"/>
      <c r="F268" s="83"/>
      <c r="G268" s="83"/>
      <c r="H268" s="83"/>
    </row>
    <row r="269" spans="1:8" x14ac:dyDescent="0.25">
      <c r="A269" s="2"/>
      <c r="C269" s="83"/>
      <c r="D269" s="83"/>
      <c r="E269" s="83"/>
      <c r="F269" s="83"/>
      <c r="G269" s="83"/>
      <c r="H269" s="83"/>
    </row>
    <row r="270" spans="1:8" x14ac:dyDescent="0.25">
      <c r="A270" s="2"/>
      <c r="C270" s="83"/>
      <c r="D270" s="83"/>
      <c r="E270" s="83"/>
      <c r="F270" s="83"/>
      <c r="G270" s="83"/>
      <c r="H270" s="83"/>
    </row>
    <row r="271" spans="1:8" x14ac:dyDescent="0.25">
      <c r="A271" s="2"/>
      <c r="C271" s="83"/>
      <c r="D271" s="83"/>
      <c r="E271" s="83"/>
      <c r="F271" s="83"/>
      <c r="G271" s="83"/>
      <c r="H271" s="83"/>
    </row>
    <row r="272" spans="1:8" x14ac:dyDescent="0.25">
      <c r="A272" s="2"/>
      <c r="C272" s="83"/>
      <c r="D272" s="83"/>
      <c r="E272" s="83"/>
      <c r="F272" s="83"/>
      <c r="G272" s="83"/>
      <c r="H272" s="83"/>
    </row>
    <row r="273" spans="1:8" x14ac:dyDescent="0.25">
      <c r="A273" s="2"/>
      <c r="C273" s="83"/>
      <c r="D273" s="83"/>
      <c r="E273" s="83"/>
      <c r="F273" s="83"/>
      <c r="G273" s="83"/>
      <c r="H273" s="83"/>
    </row>
    <row r="274" spans="1:8" x14ac:dyDescent="0.25">
      <c r="A274" s="2"/>
      <c r="C274" s="83"/>
      <c r="D274" s="83"/>
      <c r="E274" s="83"/>
      <c r="F274" s="83"/>
      <c r="G274" s="83"/>
      <c r="H274" s="83"/>
    </row>
    <row r="275" spans="1:8" x14ac:dyDescent="0.25">
      <c r="A275" s="2"/>
      <c r="C275" s="83"/>
      <c r="D275" s="83"/>
      <c r="E275" s="83"/>
      <c r="F275" s="83"/>
      <c r="G275" s="83"/>
      <c r="H275" s="83"/>
    </row>
    <row r="276" spans="1:8" x14ac:dyDescent="0.25">
      <c r="A276" s="2"/>
      <c r="C276" s="83"/>
      <c r="D276" s="83"/>
      <c r="E276" s="83"/>
      <c r="F276" s="83"/>
      <c r="G276" s="83"/>
      <c r="H276" s="83"/>
    </row>
    <row r="277" spans="1:8" x14ac:dyDescent="0.25">
      <c r="A277" s="2"/>
      <c r="C277" s="83"/>
      <c r="D277" s="83"/>
      <c r="E277" s="83"/>
      <c r="F277" s="83"/>
      <c r="G277" s="83"/>
      <c r="H277" s="83"/>
    </row>
    <row r="278" spans="1:8" x14ac:dyDescent="0.25">
      <c r="A278" s="2"/>
      <c r="C278" s="83"/>
      <c r="D278" s="83"/>
      <c r="E278" s="83"/>
      <c r="F278" s="83"/>
      <c r="G278" s="83"/>
      <c r="H278" s="83"/>
    </row>
    <row r="279" spans="1:8" x14ac:dyDescent="0.25">
      <c r="A279" s="2"/>
      <c r="C279" s="83"/>
      <c r="D279" s="83"/>
      <c r="E279" s="83"/>
      <c r="F279" s="83"/>
      <c r="G279" s="83"/>
      <c r="H279" s="83"/>
    </row>
    <row r="280" spans="1:8" x14ac:dyDescent="0.25">
      <c r="A280" s="2"/>
      <c r="C280" s="83"/>
      <c r="D280" s="83"/>
      <c r="E280" s="83"/>
      <c r="F280" s="83"/>
      <c r="G280" s="83"/>
      <c r="H280" s="83"/>
    </row>
    <row r="281" spans="1:8" x14ac:dyDescent="0.25">
      <c r="A281" s="2"/>
      <c r="C281" s="83"/>
      <c r="D281" s="83"/>
      <c r="E281" s="83"/>
      <c r="F281" s="83"/>
      <c r="G281" s="83"/>
      <c r="H281" s="83"/>
    </row>
    <row r="282" spans="1:8" x14ac:dyDescent="0.25">
      <c r="A282" s="2"/>
      <c r="C282" s="83"/>
      <c r="D282" s="83"/>
      <c r="E282" s="83"/>
      <c r="F282" s="83"/>
      <c r="G282" s="83"/>
      <c r="H282" s="83"/>
    </row>
    <row r="283" spans="1:8" x14ac:dyDescent="0.25">
      <c r="A283" s="2"/>
      <c r="C283" s="83"/>
      <c r="D283" s="83"/>
      <c r="E283" s="83"/>
      <c r="F283" s="83"/>
      <c r="G283" s="83"/>
      <c r="H283" s="83"/>
    </row>
    <row r="284" spans="1:8" x14ac:dyDescent="0.25">
      <c r="A284" s="2"/>
      <c r="C284" s="83"/>
      <c r="D284" s="83"/>
      <c r="E284" s="83"/>
      <c r="F284" s="83"/>
      <c r="G284" s="83"/>
      <c r="H284" s="83"/>
    </row>
    <row r="285" spans="1:8" x14ac:dyDescent="0.25">
      <c r="A285" s="2"/>
      <c r="C285" s="83"/>
      <c r="D285" s="83"/>
      <c r="E285" s="83"/>
      <c r="F285" s="83"/>
      <c r="G285" s="83"/>
      <c r="H285" s="83"/>
    </row>
    <row r="286" spans="1:8" x14ac:dyDescent="0.25">
      <c r="A286" s="2"/>
      <c r="C286" s="83"/>
      <c r="D286" s="83"/>
      <c r="E286" s="83"/>
      <c r="F286" s="83"/>
      <c r="G286" s="83"/>
      <c r="H286" s="83"/>
    </row>
    <row r="287" spans="1:8" x14ac:dyDescent="0.25">
      <c r="A287" s="2"/>
      <c r="C287" s="83"/>
      <c r="D287" s="83"/>
      <c r="E287" s="83"/>
      <c r="F287" s="83"/>
      <c r="G287" s="83"/>
      <c r="H287" s="83"/>
    </row>
    <row r="288" spans="1:8" x14ac:dyDescent="0.25">
      <c r="A288" s="2"/>
      <c r="C288" s="83"/>
      <c r="D288" s="83"/>
      <c r="E288" s="83"/>
      <c r="F288" s="83"/>
      <c r="G288" s="83"/>
      <c r="H288" s="83"/>
    </row>
    <row r="289" spans="1:8" x14ac:dyDescent="0.25">
      <c r="A289" s="2"/>
      <c r="C289" s="83"/>
      <c r="D289" s="83"/>
      <c r="E289" s="83"/>
      <c r="F289" s="83"/>
      <c r="G289" s="83"/>
      <c r="H289" s="83"/>
    </row>
    <row r="290" spans="1:8" x14ac:dyDescent="0.25">
      <c r="A290" s="2"/>
      <c r="C290" s="83"/>
      <c r="D290" s="83"/>
      <c r="E290" s="83"/>
      <c r="F290" s="83"/>
      <c r="G290" s="83"/>
      <c r="H290" s="83"/>
    </row>
    <row r="291" spans="1:8" x14ac:dyDescent="0.25">
      <c r="A291" s="2"/>
      <c r="C291" s="83"/>
      <c r="D291" s="83"/>
      <c r="E291" s="83"/>
      <c r="F291" s="83"/>
      <c r="G291" s="83"/>
      <c r="H291" s="83"/>
    </row>
    <row r="292" spans="1:8" x14ac:dyDescent="0.25">
      <c r="A292" s="2"/>
      <c r="C292" s="83"/>
      <c r="D292" s="83"/>
      <c r="E292" s="83"/>
      <c r="F292" s="83"/>
      <c r="G292" s="83"/>
      <c r="H292" s="83"/>
    </row>
    <row r="293" spans="1:8" x14ac:dyDescent="0.25">
      <c r="A293" s="2"/>
      <c r="C293" s="83"/>
      <c r="D293" s="83"/>
      <c r="E293" s="83"/>
      <c r="F293" s="83"/>
      <c r="G293" s="83"/>
      <c r="H293" s="83"/>
    </row>
    <row r="294" spans="1:8" x14ac:dyDescent="0.25">
      <c r="A294" s="2"/>
      <c r="C294" s="83"/>
      <c r="D294" s="83"/>
      <c r="E294" s="83"/>
      <c r="F294" s="83"/>
      <c r="G294" s="83"/>
      <c r="H294" s="83"/>
    </row>
    <row r="295" spans="1:8" x14ac:dyDescent="0.25">
      <c r="A295" s="2"/>
      <c r="C295" s="83"/>
      <c r="D295" s="83"/>
      <c r="E295" s="83"/>
      <c r="F295" s="83"/>
      <c r="G295" s="83"/>
      <c r="H295" s="83"/>
    </row>
    <row r="296" spans="1:8" x14ac:dyDescent="0.25">
      <c r="A296" s="2"/>
      <c r="C296" s="83"/>
      <c r="D296" s="83"/>
      <c r="E296" s="83"/>
      <c r="F296" s="83"/>
      <c r="G296" s="83"/>
      <c r="H296" s="83"/>
    </row>
    <row r="297" spans="1:8" x14ac:dyDescent="0.25">
      <c r="A297" s="2"/>
      <c r="C297" s="83"/>
      <c r="D297" s="83"/>
      <c r="E297" s="83"/>
      <c r="F297" s="83"/>
      <c r="G297" s="83"/>
      <c r="H297" s="83"/>
    </row>
    <row r="298" spans="1:8" x14ac:dyDescent="0.25">
      <c r="A298" s="2"/>
      <c r="C298" s="83"/>
      <c r="D298" s="83"/>
      <c r="E298" s="83"/>
      <c r="F298" s="83"/>
      <c r="G298" s="83"/>
      <c r="H298" s="83"/>
    </row>
    <row r="299" spans="1:8" x14ac:dyDescent="0.25">
      <c r="A299" s="2"/>
      <c r="C299" s="83"/>
      <c r="D299" s="83"/>
      <c r="E299" s="83"/>
      <c r="F299" s="83"/>
      <c r="G299" s="83"/>
      <c r="H299" s="83"/>
    </row>
    <row r="300" spans="1:8" x14ac:dyDescent="0.25">
      <c r="A300" s="2"/>
      <c r="C300" s="83"/>
      <c r="D300" s="83"/>
      <c r="E300" s="83"/>
      <c r="F300" s="83"/>
      <c r="G300" s="83"/>
      <c r="H300" s="83"/>
    </row>
    <row r="301" spans="1:8" x14ac:dyDescent="0.25">
      <c r="A301" s="2"/>
      <c r="C301" s="83"/>
      <c r="D301" s="83"/>
      <c r="E301" s="83"/>
      <c r="F301" s="83"/>
      <c r="G301" s="83"/>
      <c r="H301" s="83"/>
    </row>
    <row r="302" spans="1:8" x14ac:dyDescent="0.25">
      <c r="A302" s="2"/>
      <c r="C302" s="83"/>
      <c r="D302" s="83"/>
      <c r="E302" s="83"/>
      <c r="F302" s="83"/>
      <c r="G302" s="83"/>
      <c r="H302" s="83"/>
    </row>
    <row r="303" spans="1:8" x14ac:dyDescent="0.25">
      <c r="A303" s="2"/>
      <c r="C303" s="83"/>
      <c r="D303" s="83"/>
      <c r="E303" s="83"/>
      <c r="F303" s="83"/>
      <c r="G303" s="83"/>
      <c r="H303" s="83"/>
    </row>
    <row r="304" spans="1:8" x14ac:dyDescent="0.25">
      <c r="A304" s="2"/>
      <c r="C304" s="83"/>
      <c r="D304" s="83"/>
      <c r="E304" s="83"/>
      <c r="F304" s="83"/>
      <c r="G304" s="83"/>
      <c r="H304" s="83"/>
    </row>
    <row r="305" spans="1:8" x14ac:dyDescent="0.25">
      <c r="A305" s="2"/>
      <c r="C305" s="83"/>
      <c r="D305" s="83"/>
      <c r="E305" s="83"/>
      <c r="F305" s="83"/>
      <c r="G305" s="83"/>
      <c r="H305" s="83"/>
    </row>
    <row r="306" spans="1:8" x14ac:dyDescent="0.25">
      <c r="A306" s="2"/>
      <c r="C306" s="83"/>
      <c r="D306" s="83"/>
      <c r="E306" s="83"/>
      <c r="F306" s="83"/>
      <c r="G306" s="83"/>
      <c r="H306" s="83"/>
    </row>
    <row r="307" spans="1:8" x14ac:dyDescent="0.25">
      <c r="A307" s="2"/>
      <c r="C307" s="83"/>
      <c r="D307" s="83"/>
      <c r="E307" s="83"/>
      <c r="F307" s="83"/>
      <c r="G307" s="83"/>
      <c r="H307" s="83"/>
    </row>
    <row r="308" spans="1:8" x14ac:dyDescent="0.25">
      <c r="A308" s="2"/>
      <c r="C308" s="83"/>
      <c r="D308" s="83"/>
      <c r="E308" s="83"/>
      <c r="F308" s="83"/>
      <c r="G308" s="83"/>
      <c r="H308" s="83"/>
    </row>
    <row r="309" spans="1:8" x14ac:dyDescent="0.25">
      <c r="A309" s="2"/>
      <c r="C309" s="83"/>
      <c r="D309" s="83"/>
      <c r="E309" s="83"/>
      <c r="F309" s="83"/>
      <c r="G309" s="83"/>
      <c r="H309" s="83"/>
    </row>
    <row r="310" spans="1:8" x14ac:dyDescent="0.25">
      <c r="A310" s="2"/>
      <c r="C310" s="83"/>
      <c r="D310" s="83"/>
      <c r="E310" s="83"/>
      <c r="F310" s="83"/>
      <c r="G310" s="83"/>
      <c r="H310" s="83"/>
    </row>
    <row r="311" spans="1:8" x14ac:dyDescent="0.25">
      <c r="A311" s="2"/>
      <c r="C311" s="83"/>
      <c r="D311" s="83"/>
      <c r="E311" s="83"/>
      <c r="F311" s="83"/>
      <c r="G311" s="83"/>
      <c r="H311" s="83"/>
    </row>
    <row r="312" spans="1:8" x14ac:dyDescent="0.25">
      <c r="A312" s="2"/>
      <c r="C312" s="83"/>
      <c r="D312" s="83"/>
      <c r="E312" s="83"/>
      <c r="F312" s="83"/>
      <c r="G312" s="83"/>
      <c r="H312" s="83"/>
    </row>
    <row r="313" spans="1:8" x14ac:dyDescent="0.25">
      <c r="A313" s="2"/>
      <c r="C313" s="83"/>
      <c r="D313" s="83"/>
      <c r="E313" s="83"/>
      <c r="F313" s="83"/>
      <c r="G313" s="83"/>
      <c r="H313" s="83"/>
    </row>
    <row r="314" spans="1:8" x14ac:dyDescent="0.25">
      <c r="A314" s="2"/>
      <c r="C314" s="83"/>
      <c r="D314" s="83"/>
      <c r="E314" s="83"/>
      <c r="F314" s="83"/>
      <c r="G314" s="83"/>
      <c r="H314" s="83"/>
    </row>
    <row r="315" spans="1:8" x14ac:dyDescent="0.25">
      <c r="A315" s="2"/>
      <c r="C315" s="83"/>
      <c r="D315" s="83"/>
      <c r="E315" s="83"/>
      <c r="F315" s="83"/>
      <c r="G315" s="83"/>
      <c r="H315" s="83"/>
    </row>
    <row r="316" spans="1:8" x14ac:dyDescent="0.25">
      <c r="A316" s="2"/>
      <c r="C316" s="83"/>
      <c r="D316" s="83"/>
      <c r="E316" s="83"/>
      <c r="F316" s="83"/>
      <c r="G316" s="83"/>
      <c r="H316" s="83"/>
    </row>
    <row r="317" spans="1:8" x14ac:dyDescent="0.25">
      <c r="A317" s="2"/>
      <c r="C317" s="83"/>
      <c r="D317" s="83"/>
      <c r="E317" s="83"/>
      <c r="F317" s="83"/>
      <c r="G317" s="83"/>
      <c r="H317" s="83"/>
    </row>
    <row r="318" spans="1:8" x14ac:dyDescent="0.25">
      <c r="A318" s="2"/>
      <c r="C318" s="83"/>
      <c r="D318" s="83"/>
      <c r="E318" s="83"/>
      <c r="F318" s="83"/>
      <c r="G318" s="83"/>
      <c r="H318" s="83"/>
    </row>
    <row r="319" spans="1:8" x14ac:dyDescent="0.25">
      <c r="A319" s="2"/>
      <c r="C319" s="83"/>
      <c r="D319" s="83"/>
      <c r="E319" s="83"/>
      <c r="F319" s="83"/>
      <c r="G319" s="83"/>
      <c r="H319" s="83"/>
    </row>
    <row r="320" spans="1:8" x14ac:dyDescent="0.25">
      <c r="A320" s="2"/>
      <c r="C320" s="83"/>
      <c r="D320" s="83"/>
      <c r="E320" s="83"/>
      <c r="F320" s="83"/>
      <c r="G320" s="83"/>
      <c r="H320" s="83"/>
    </row>
    <row r="321" spans="1:8" x14ac:dyDescent="0.25">
      <c r="A321" s="2"/>
      <c r="C321" s="83"/>
      <c r="D321" s="83"/>
      <c r="E321" s="83"/>
      <c r="F321" s="83"/>
      <c r="G321" s="83"/>
      <c r="H321" s="83"/>
    </row>
    <row r="322" spans="1:8" x14ac:dyDescent="0.25">
      <c r="A322" s="2"/>
      <c r="C322" s="83"/>
      <c r="D322" s="83"/>
      <c r="E322" s="83"/>
      <c r="F322" s="83"/>
      <c r="G322" s="83"/>
      <c r="H322" s="83"/>
    </row>
    <row r="323" spans="1:8" x14ac:dyDescent="0.25">
      <c r="A323" s="2"/>
      <c r="C323" s="83"/>
      <c r="D323" s="83"/>
      <c r="E323" s="83"/>
      <c r="F323" s="83"/>
      <c r="G323" s="83"/>
      <c r="H323" s="83"/>
    </row>
    <row r="324" spans="1:8" x14ac:dyDescent="0.25">
      <c r="A324" s="2"/>
      <c r="C324" s="83"/>
      <c r="D324" s="83"/>
      <c r="E324" s="83"/>
      <c r="F324" s="83"/>
      <c r="G324" s="83"/>
      <c r="H324" s="83"/>
    </row>
    <row r="325" spans="1:8" x14ac:dyDescent="0.25">
      <c r="A325" s="2"/>
      <c r="C325" s="83"/>
      <c r="D325" s="83"/>
      <c r="E325" s="83"/>
      <c r="F325" s="83"/>
      <c r="G325" s="83"/>
      <c r="H325" s="83"/>
    </row>
    <row r="326" spans="1:8" x14ac:dyDescent="0.25">
      <c r="A326" s="2"/>
      <c r="C326" s="83"/>
      <c r="D326" s="83"/>
      <c r="E326" s="83"/>
      <c r="F326" s="83"/>
      <c r="G326" s="83"/>
      <c r="H326" s="83"/>
    </row>
    <row r="327" spans="1:8" x14ac:dyDescent="0.25">
      <c r="A327" s="2"/>
      <c r="C327" s="83"/>
      <c r="D327" s="83"/>
      <c r="E327" s="83"/>
      <c r="F327" s="83"/>
      <c r="G327" s="83"/>
      <c r="H327" s="83"/>
    </row>
    <row r="328" spans="1:8" x14ac:dyDescent="0.25">
      <c r="A328" s="2"/>
      <c r="C328" s="83"/>
      <c r="D328" s="83"/>
      <c r="E328" s="83"/>
      <c r="F328" s="83"/>
      <c r="G328" s="83"/>
      <c r="H328" s="83"/>
    </row>
    <row r="329" spans="1:8" x14ac:dyDescent="0.25">
      <c r="A329" s="2"/>
      <c r="C329" s="83"/>
      <c r="D329" s="83"/>
      <c r="E329" s="83"/>
      <c r="F329" s="83"/>
      <c r="G329" s="83"/>
      <c r="H329" s="83"/>
    </row>
    <row r="330" spans="1:8" x14ac:dyDescent="0.25">
      <c r="A330" s="2"/>
      <c r="C330" s="83"/>
      <c r="D330" s="83"/>
      <c r="E330" s="83"/>
      <c r="F330" s="83"/>
      <c r="G330" s="83"/>
      <c r="H330" s="83"/>
    </row>
    <row r="331" spans="1:8" x14ac:dyDescent="0.25">
      <c r="A331" s="2"/>
      <c r="C331" s="83"/>
      <c r="D331" s="83"/>
      <c r="E331" s="83"/>
      <c r="F331" s="83"/>
      <c r="G331" s="83"/>
      <c r="H331" s="83"/>
    </row>
    <row r="332" spans="1:8" x14ac:dyDescent="0.25">
      <c r="A332" s="2"/>
      <c r="C332" s="83"/>
      <c r="D332" s="83"/>
      <c r="E332" s="83"/>
      <c r="F332" s="83"/>
      <c r="G332" s="83"/>
      <c r="H332" s="83"/>
    </row>
    <row r="333" spans="1:8" x14ac:dyDescent="0.25">
      <c r="A333" s="2"/>
      <c r="C333" s="83"/>
      <c r="D333" s="83"/>
      <c r="E333" s="83"/>
      <c r="F333" s="83"/>
      <c r="G333" s="83"/>
      <c r="H333" s="83"/>
    </row>
    <row r="334" spans="1:8" x14ac:dyDescent="0.25">
      <c r="A334" s="2"/>
      <c r="C334" s="83"/>
      <c r="D334" s="83"/>
      <c r="E334" s="83"/>
      <c r="F334" s="83"/>
      <c r="G334" s="83"/>
      <c r="H334" s="83"/>
    </row>
    <row r="335" spans="1:8" x14ac:dyDescent="0.25">
      <c r="A335" s="2"/>
      <c r="C335" s="83"/>
      <c r="D335" s="83"/>
      <c r="E335" s="83"/>
      <c r="F335" s="83"/>
      <c r="G335" s="83"/>
      <c r="H335" s="83"/>
    </row>
    <row r="336" spans="1:8" x14ac:dyDescent="0.25">
      <c r="A336" s="2"/>
      <c r="C336" s="83"/>
      <c r="D336" s="83"/>
      <c r="E336" s="83"/>
      <c r="F336" s="83"/>
      <c r="G336" s="83"/>
      <c r="H336" s="83"/>
    </row>
    <row r="337" spans="1:8" x14ac:dyDescent="0.25">
      <c r="A337" s="2"/>
      <c r="C337" s="83"/>
      <c r="D337" s="83"/>
      <c r="E337" s="83"/>
      <c r="F337" s="83"/>
      <c r="G337" s="83"/>
      <c r="H337" s="83"/>
    </row>
    <row r="338" spans="1:8" x14ac:dyDescent="0.25">
      <c r="A338" s="2"/>
      <c r="C338" s="83"/>
      <c r="D338" s="83"/>
      <c r="E338" s="83"/>
      <c r="F338" s="83"/>
      <c r="G338" s="83"/>
      <c r="H338" s="83"/>
    </row>
    <row r="339" spans="1:8" x14ac:dyDescent="0.25">
      <c r="A339" s="2"/>
      <c r="C339" s="83"/>
      <c r="D339" s="83"/>
      <c r="E339" s="83"/>
      <c r="F339" s="83"/>
      <c r="G339" s="83"/>
      <c r="H339" s="83"/>
    </row>
    <row r="340" spans="1:8" x14ac:dyDescent="0.25">
      <c r="A340" s="2"/>
      <c r="C340" s="83"/>
      <c r="D340" s="83"/>
      <c r="E340" s="83"/>
      <c r="F340" s="83"/>
      <c r="G340" s="83"/>
      <c r="H340" s="83"/>
    </row>
    <row r="341" spans="1:8" x14ac:dyDescent="0.25">
      <c r="A341" s="2"/>
      <c r="C341" s="83"/>
      <c r="D341" s="83"/>
      <c r="E341" s="83"/>
      <c r="F341" s="83"/>
      <c r="G341" s="83"/>
      <c r="H341" s="83"/>
    </row>
    <row r="342" spans="1:8" x14ac:dyDescent="0.25">
      <c r="A342" s="2"/>
      <c r="C342" s="83"/>
      <c r="D342" s="83"/>
      <c r="E342" s="83"/>
      <c r="F342" s="83"/>
      <c r="G342" s="83"/>
      <c r="H342" s="83"/>
    </row>
    <row r="343" spans="1:8" x14ac:dyDescent="0.25">
      <c r="A343" s="2"/>
      <c r="C343" s="83"/>
      <c r="D343" s="83"/>
      <c r="E343" s="83"/>
      <c r="F343" s="83"/>
      <c r="G343" s="83"/>
      <c r="H343" s="83"/>
    </row>
    <row r="344" spans="1:8" x14ac:dyDescent="0.25">
      <c r="A344" s="2"/>
      <c r="C344" s="83"/>
      <c r="D344" s="83"/>
      <c r="E344" s="83"/>
      <c r="F344" s="83"/>
      <c r="G344" s="83"/>
      <c r="H344" s="83"/>
    </row>
    <row r="345" spans="1:8" x14ac:dyDescent="0.25">
      <c r="A345" s="2"/>
      <c r="C345" s="83"/>
      <c r="D345" s="83"/>
      <c r="E345" s="83"/>
      <c r="F345" s="83"/>
      <c r="G345" s="83"/>
      <c r="H345" s="83"/>
    </row>
    <row r="346" spans="1:8" x14ac:dyDescent="0.25">
      <c r="A346" s="2"/>
      <c r="C346" s="83"/>
      <c r="D346" s="83"/>
      <c r="E346" s="83"/>
      <c r="F346" s="83"/>
      <c r="G346" s="83"/>
      <c r="H346" s="83"/>
    </row>
    <row r="347" spans="1:8" x14ac:dyDescent="0.25">
      <c r="A347" s="2"/>
      <c r="C347" s="83"/>
      <c r="D347" s="83"/>
      <c r="E347" s="83"/>
      <c r="F347" s="83"/>
      <c r="G347" s="83"/>
      <c r="H347" s="83"/>
    </row>
    <row r="348" spans="1:8" x14ac:dyDescent="0.25">
      <c r="A348" s="2"/>
      <c r="C348" s="83"/>
      <c r="D348" s="83"/>
      <c r="E348" s="83"/>
      <c r="F348" s="83"/>
      <c r="G348" s="83"/>
      <c r="H348" s="83"/>
    </row>
    <row r="349" spans="1:8" x14ac:dyDescent="0.25">
      <c r="A349" s="2"/>
      <c r="C349" s="83"/>
      <c r="D349" s="83"/>
      <c r="E349" s="83"/>
      <c r="F349" s="83"/>
      <c r="G349" s="83"/>
      <c r="H349" s="83"/>
    </row>
    <row r="350" spans="1:8" x14ac:dyDescent="0.25">
      <c r="A350" s="2"/>
      <c r="C350" s="83"/>
      <c r="D350" s="83"/>
      <c r="E350" s="83"/>
      <c r="F350" s="83"/>
      <c r="G350" s="83"/>
      <c r="H350" s="83"/>
    </row>
    <row r="351" spans="1:8" x14ac:dyDescent="0.25">
      <c r="A351" s="2"/>
      <c r="C351" s="83"/>
      <c r="D351" s="83"/>
      <c r="E351" s="83"/>
      <c r="F351" s="83"/>
      <c r="G351" s="83"/>
      <c r="H351" s="83"/>
    </row>
    <row r="352" spans="1:8" x14ac:dyDescent="0.25">
      <c r="A352" s="2"/>
      <c r="C352" s="83"/>
      <c r="D352" s="83"/>
      <c r="E352" s="83"/>
      <c r="F352" s="83"/>
      <c r="G352" s="83"/>
      <c r="H352" s="83"/>
    </row>
    <row r="353" spans="1:8" x14ac:dyDescent="0.25">
      <c r="A353" s="2"/>
      <c r="C353" s="83"/>
      <c r="D353" s="83"/>
      <c r="E353" s="83"/>
      <c r="F353" s="83"/>
      <c r="G353" s="83"/>
      <c r="H353" s="83"/>
    </row>
    <row r="354" spans="1:8" x14ac:dyDescent="0.25">
      <c r="A354" s="2"/>
      <c r="C354" s="83"/>
      <c r="D354" s="83"/>
      <c r="E354" s="83"/>
      <c r="F354" s="83"/>
      <c r="G354" s="83"/>
      <c r="H354" s="83"/>
    </row>
    <row r="355" spans="1:8" x14ac:dyDescent="0.25">
      <c r="A355" s="2"/>
      <c r="C355" s="83"/>
      <c r="D355" s="83"/>
      <c r="E355" s="83"/>
      <c r="F355" s="83"/>
      <c r="G355" s="83"/>
      <c r="H355" s="83"/>
    </row>
    <row r="356" spans="1:8" x14ac:dyDescent="0.25">
      <c r="A356" s="2"/>
      <c r="C356" s="83"/>
      <c r="D356" s="83"/>
      <c r="E356" s="83"/>
      <c r="F356" s="83"/>
      <c r="G356" s="83"/>
      <c r="H356" s="83"/>
    </row>
    <row r="357" spans="1:8" x14ac:dyDescent="0.25">
      <c r="A357" s="2"/>
      <c r="C357" s="83"/>
      <c r="D357" s="83"/>
      <c r="E357" s="83"/>
      <c r="F357" s="83"/>
      <c r="G357" s="83"/>
      <c r="H357" s="83"/>
    </row>
    <row r="358" spans="1:8" x14ac:dyDescent="0.25">
      <c r="A358" s="2"/>
      <c r="C358" s="83"/>
      <c r="D358" s="83"/>
      <c r="E358" s="83"/>
      <c r="F358" s="83"/>
      <c r="G358" s="83"/>
      <c r="H358" s="83"/>
    </row>
    <row r="359" spans="1:8" x14ac:dyDescent="0.25">
      <c r="A359" s="2"/>
      <c r="C359" s="83"/>
      <c r="D359" s="83"/>
      <c r="E359" s="83"/>
      <c r="F359" s="83"/>
      <c r="G359" s="83"/>
      <c r="H359" s="83"/>
    </row>
    <row r="360" spans="1:8" x14ac:dyDescent="0.25">
      <c r="A360" s="2"/>
      <c r="C360" s="83"/>
      <c r="D360" s="83"/>
      <c r="E360" s="83"/>
      <c r="F360" s="83"/>
      <c r="G360" s="83"/>
      <c r="H360" s="83"/>
    </row>
    <row r="361" spans="1:8" x14ac:dyDescent="0.25">
      <c r="A361" s="2"/>
      <c r="C361" s="83"/>
      <c r="D361" s="83"/>
      <c r="E361" s="83"/>
      <c r="F361" s="83"/>
      <c r="G361" s="83"/>
      <c r="H361" s="83"/>
    </row>
    <row r="362" spans="1:8" x14ac:dyDescent="0.25">
      <c r="A362" s="2"/>
      <c r="C362" s="83"/>
      <c r="D362" s="83"/>
      <c r="E362" s="83"/>
      <c r="F362" s="83"/>
      <c r="G362" s="83"/>
      <c r="H362" s="83"/>
    </row>
    <row r="363" spans="1:8" x14ac:dyDescent="0.25">
      <c r="A363" s="2"/>
      <c r="C363" s="83"/>
      <c r="D363" s="83"/>
      <c r="E363" s="83"/>
      <c r="F363" s="83"/>
      <c r="G363" s="83"/>
      <c r="H363" s="83"/>
    </row>
    <row r="364" spans="1:8" x14ac:dyDescent="0.25">
      <c r="A364" s="2"/>
      <c r="C364" s="83"/>
      <c r="D364" s="83"/>
      <c r="E364" s="83"/>
      <c r="F364" s="83"/>
      <c r="G364" s="83"/>
      <c r="H364" s="83"/>
    </row>
    <row r="365" spans="1:8" x14ac:dyDescent="0.25">
      <c r="A365" s="2"/>
      <c r="C365" s="83"/>
      <c r="D365" s="83"/>
      <c r="E365" s="83"/>
      <c r="F365" s="83"/>
      <c r="G365" s="83"/>
      <c r="H365" s="83"/>
    </row>
    <row r="366" spans="1:8" x14ac:dyDescent="0.25">
      <c r="A366" s="2"/>
      <c r="C366" s="83"/>
      <c r="D366" s="83"/>
      <c r="E366" s="83"/>
      <c r="F366" s="83"/>
      <c r="G366" s="83"/>
      <c r="H366" s="83"/>
    </row>
    <row r="367" spans="1:8" x14ac:dyDescent="0.25">
      <c r="A367" s="2"/>
      <c r="C367" s="83"/>
      <c r="D367" s="83"/>
      <c r="E367" s="83"/>
      <c r="F367" s="83"/>
      <c r="G367" s="83"/>
      <c r="H367" s="83"/>
    </row>
    <row r="368" spans="1:8" x14ac:dyDescent="0.25">
      <c r="A368" s="2"/>
      <c r="C368" s="83"/>
      <c r="D368" s="83"/>
      <c r="E368" s="83"/>
      <c r="F368" s="83"/>
      <c r="G368" s="83"/>
      <c r="H368" s="83"/>
    </row>
    <row r="369" spans="1:8" x14ac:dyDescent="0.25">
      <c r="A369" s="2"/>
      <c r="C369" s="83"/>
      <c r="D369" s="83"/>
      <c r="E369" s="83"/>
      <c r="F369" s="83"/>
      <c r="G369" s="83"/>
      <c r="H369" s="83"/>
    </row>
    <row r="370" spans="1:8" x14ac:dyDescent="0.25">
      <c r="A370" s="2"/>
      <c r="C370" s="83"/>
      <c r="D370" s="83"/>
      <c r="E370" s="83"/>
      <c r="F370" s="83"/>
      <c r="G370" s="83"/>
      <c r="H370" s="83"/>
    </row>
    <row r="371" spans="1:8" x14ac:dyDescent="0.25">
      <c r="A371" s="2"/>
      <c r="C371" s="83"/>
      <c r="D371" s="83"/>
      <c r="E371" s="83"/>
      <c r="F371" s="83"/>
      <c r="G371" s="83"/>
      <c r="H371" s="83"/>
    </row>
    <row r="372" spans="1:8" x14ac:dyDescent="0.25">
      <c r="A372" s="2"/>
      <c r="C372" s="83"/>
      <c r="D372" s="83"/>
      <c r="E372" s="83"/>
      <c r="F372" s="83"/>
      <c r="G372" s="83"/>
      <c r="H372" s="83"/>
    </row>
    <row r="373" spans="1:8" x14ac:dyDescent="0.25">
      <c r="A373" s="2"/>
      <c r="C373" s="83"/>
      <c r="D373" s="83"/>
      <c r="E373" s="83"/>
      <c r="F373" s="83"/>
      <c r="G373" s="83"/>
      <c r="H373" s="83"/>
    </row>
    <row r="374" spans="1:8" x14ac:dyDescent="0.25">
      <c r="A374" s="2"/>
      <c r="C374" s="83"/>
      <c r="D374" s="83"/>
      <c r="E374" s="83"/>
      <c r="F374" s="83"/>
      <c r="G374" s="83"/>
      <c r="H374" s="83"/>
    </row>
    <row r="375" spans="1:8" x14ac:dyDescent="0.25">
      <c r="A375" s="2"/>
      <c r="C375" s="83"/>
      <c r="D375" s="83"/>
      <c r="E375" s="83"/>
      <c r="F375" s="83"/>
      <c r="G375" s="83"/>
      <c r="H375" s="83"/>
    </row>
    <row r="376" spans="1:8" x14ac:dyDescent="0.25">
      <c r="A376" s="2"/>
      <c r="C376" s="83"/>
      <c r="D376" s="83"/>
      <c r="E376" s="83"/>
      <c r="F376" s="83"/>
      <c r="G376" s="83"/>
      <c r="H376" s="83"/>
    </row>
    <row r="377" spans="1:8" x14ac:dyDescent="0.25">
      <c r="A377" s="2"/>
      <c r="C377" s="83"/>
      <c r="D377" s="83"/>
      <c r="E377" s="83"/>
      <c r="F377" s="83"/>
      <c r="G377" s="83"/>
      <c r="H377" s="83"/>
    </row>
    <row r="378" spans="1:8" x14ac:dyDescent="0.25">
      <c r="A378" s="2"/>
      <c r="C378" s="83"/>
      <c r="D378" s="83"/>
      <c r="E378" s="83"/>
      <c r="F378" s="83"/>
      <c r="G378" s="83"/>
      <c r="H378" s="83"/>
    </row>
    <row r="379" spans="1:8" x14ac:dyDescent="0.25">
      <c r="A379" s="2"/>
      <c r="C379" s="83"/>
      <c r="D379" s="83"/>
      <c r="E379" s="83"/>
      <c r="F379" s="83"/>
      <c r="G379" s="83"/>
      <c r="H379" s="83"/>
    </row>
    <row r="380" spans="1:8" x14ac:dyDescent="0.25">
      <c r="A380" s="2"/>
      <c r="C380" s="83"/>
      <c r="D380" s="83"/>
      <c r="E380" s="83"/>
      <c r="F380" s="83"/>
      <c r="G380" s="83"/>
      <c r="H380" s="83"/>
    </row>
    <row r="381" spans="1:8" x14ac:dyDescent="0.25">
      <c r="A381" s="2"/>
      <c r="C381" s="83"/>
      <c r="D381" s="83"/>
      <c r="E381" s="83"/>
      <c r="F381" s="83"/>
      <c r="G381" s="83"/>
      <c r="H381" s="83"/>
    </row>
    <row r="382" spans="1:8" x14ac:dyDescent="0.25">
      <c r="A382" s="2"/>
      <c r="C382" s="83"/>
      <c r="D382" s="83"/>
      <c r="E382" s="83"/>
      <c r="F382" s="83"/>
      <c r="G382" s="83"/>
      <c r="H382" s="83"/>
    </row>
    <row r="383" spans="1:8" x14ac:dyDescent="0.25">
      <c r="A383" s="2"/>
      <c r="C383" s="83"/>
      <c r="D383" s="83"/>
      <c r="E383" s="83"/>
      <c r="F383" s="83"/>
      <c r="G383" s="83"/>
      <c r="H383" s="83"/>
    </row>
    <row r="384" spans="1:8" x14ac:dyDescent="0.25">
      <c r="A384" s="2"/>
      <c r="C384" s="83"/>
      <c r="D384" s="83"/>
      <c r="E384" s="83"/>
      <c r="F384" s="83"/>
      <c r="G384" s="83"/>
      <c r="H384" s="83"/>
    </row>
    <row r="385" spans="1:8" x14ac:dyDescent="0.25">
      <c r="A385" s="2"/>
      <c r="C385" s="83"/>
      <c r="D385" s="83"/>
      <c r="E385" s="83"/>
      <c r="F385" s="83"/>
      <c r="G385" s="83"/>
      <c r="H385" s="83"/>
    </row>
    <row r="386" spans="1:8" x14ac:dyDescent="0.25">
      <c r="A386" s="2"/>
      <c r="C386" s="83"/>
      <c r="D386" s="83"/>
      <c r="E386" s="83"/>
      <c r="F386" s="83"/>
      <c r="G386" s="83"/>
      <c r="H386" s="83"/>
    </row>
    <row r="387" spans="1:8" x14ac:dyDescent="0.25">
      <c r="A387" s="2"/>
      <c r="C387" s="83"/>
      <c r="D387" s="83"/>
      <c r="E387" s="83"/>
      <c r="F387" s="83"/>
      <c r="G387" s="83"/>
      <c r="H387" s="83"/>
    </row>
    <row r="388" spans="1:8" x14ac:dyDescent="0.25">
      <c r="A388" s="2"/>
      <c r="C388" s="83"/>
      <c r="D388" s="83"/>
      <c r="E388" s="83"/>
      <c r="F388" s="83"/>
      <c r="G388" s="83"/>
      <c r="H388" s="83"/>
    </row>
    <row r="389" spans="1:8" x14ac:dyDescent="0.25">
      <c r="A389" s="2"/>
      <c r="C389" s="83"/>
      <c r="D389" s="83"/>
      <c r="E389" s="83"/>
      <c r="F389" s="83"/>
      <c r="G389" s="83"/>
      <c r="H389" s="83"/>
    </row>
    <row r="390" spans="1:8" x14ac:dyDescent="0.25">
      <c r="A390" s="2"/>
      <c r="C390" s="83"/>
      <c r="D390" s="83"/>
      <c r="E390" s="83"/>
      <c r="F390" s="83"/>
      <c r="G390" s="83"/>
      <c r="H390" s="83"/>
    </row>
    <row r="391" spans="1:8" x14ac:dyDescent="0.25">
      <c r="A391" s="2"/>
      <c r="C391" s="83"/>
      <c r="D391" s="83"/>
      <c r="E391" s="83"/>
      <c r="F391" s="83"/>
      <c r="G391" s="83"/>
      <c r="H391" s="83"/>
    </row>
    <row r="392" spans="1:8" x14ac:dyDescent="0.25">
      <c r="A392" s="2"/>
      <c r="C392" s="83"/>
      <c r="D392" s="83"/>
      <c r="E392" s="83"/>
      <c r="F392" s="83"/>
      <c r="G392" s="83"/>
      <c r="H392" s="83"/>
    </row>
    <row r="393" spans="1:8" x14ac:dyDescent="0.25">
      <c r="A393" s="2"/>
      <c r="C393" s="83"/>
      <c r="D393" s="83"/>
      <c r="E393" s="83"/>
      <c r="F393" s="83"/>
      <c r="G393" s="83"/>
      <c r="H393" s="83"/>
    </row>
    <row r="394" spans="1:8" x14ac:dyDescent="0.25">
      <c r="A394" s="2"/>
      <c r="C394" s="83"/>
      <c r="D394" s="83"/>
      <c r="E394" s="83"/>
      <c r="F394" s="83"/>
      <c r="G394" s="83"/>
      <c r="H394" s="83"/>
    </row>
    <row r="395" spans="1:8" x14ac:dyDescent="0.25">
      <c r="A395" s="2"/>
      <c r="C395" s="83"/>
      <c r="D395" s="83"/>
      <c r="E395" s="83"/>
      <c r="F395" s="83"/>
      <c r="G395" s="83"/>
      <c r="H395" s="83"/>
    </row>
    <row r="396" spans="1:8" x14ac:dyDescent="0.25">
      <c r="A396" s="2"/>
      <c r="C396" s="83"/>
      <c r="D396" s="83"/>
      <c r="E396" s="83"/>
      <c r="F396" s="83"/>
      <c r="G396" s="83"/>
      <c r="H396" s="83"/>
    </row>
    <row r="397" spans="1:8" x14ac:dyDescent="0.25">
      <c r="A397" s="2"/>
      <c r="C397" s="83"/>
      <c r="D397" s="83"/>
      <c r="E397" s="83"/>
      <c r="F397" s="83"/>
      <c r="G397" s="83"/>
      <c r="H397" s="83"/>
    </row>
    <row r="398" spans="1:8" x14ac:dyDescent="0.25">
      <c r="A398" s="2"/>
      <c r="C398" s="83"/>
      <c r="D398" s="83"/>
      <c r="E398" s="83"/>
      <c r="F398" s="83"/>
      <c r="G398" s="83"/>
      <c r="H398" s="83"/>
    </row>
    <row r="399" spans="1:8" x14ac:dyDescent="0.25">
      <c r="A399" s="2"/>
      <c r="C399" s="83"/>
      <c r="D399" s="83"/>
      <c r="E399" s="83"/>
      <c r="F399" s="83"/>
      <c r="G399" s="83"/>
      <c r="H399" s="83"/>
    </row>
    <row r="400" spans="1:8" x14ac:dyDescent="0.25">
      <c r="A400" s="2"/>
      <c r="C400" s="83"/>
      <c r="D400" s="83"/>
      <c r="E400" s="83"/>
      <c r="F400" s="83"/>
      <c r="G400" s="83"/>
      <c r="H400" s="83"/>
    </row>
    <row r="401" spans="1:8" x14ac:dyDescent="0.25">
      <c r="A401" s="2"/>
      <c r="C401" s="83"/>
      <c r="D401" s="83"/>
      <c r="E401" s="83"/>
      <c r="F401" s="83"/>
      <c r="G401" s="83"/>
      <c r="H401" s="83"/>
    </row>
    <row r="402" spans="1:8" x14ac:dyDescent="0.25">
      <c r="A402" s="2"/>
      <c r="C402" s="83"/>
      <c r="D402" s="83"/>
      <c r="E402" s="83"/>
      <c r="F402" s="83"/>
      <c r="G402" s="83"/>
      <c r="H402" s="83"/>
    </row>
    <row r="403" spans="1:8" x14ac:dyDescent="0.25">
      <c r="A403" s="2"/>
      <c r="C403" s="83"/>
      <c r="D403" s="83"/>
      <c r="E403" s="83"/>
      <c r="F403" s="83"/>
      <c r="G403" s="83"/>
      <c r="H403" s="83"/>
    </row>
    <row r="404" spans="1:8" x14ac:dyDescent="0.25">
      <c r="A404" s="2"/>
      <c r="C404" s="83"/>
      <c r="D404" s="83"/>
      <c r="E404" s="83"/>
      <c r="F404" s="83"/>
      <c r="G404" s="83"/>
      <c r="H404" s="83"/>
    </row>
    <row r="405" spans="1:8" x14ac:dyDescent="0.25">
      <c r="A405" s="2"/>
      <c r="C405" s="83"/>
      <c r="D405" s="83"/>
      <c r="E405" s="83"/>
      <c r="F405" s="83"/>
      <c r="G405" s="83"/>
      <c r="H405" s="83"/>
    </row>
    <row r="406" spans="1:8" x14ac:dyDescent="0.25">
      <c r="A406" s="2"/>
      <c r="C406" s="83"/>
      <c r="D406" s="83"/>
      <c r="E406" s="83"/>
      <c r="F406" s="83"/>
      <c r="G406" s="83"/>
      <c r="H406" s="83"/>
    </row>
    <row r="407" spans="1:8" x14ac:dyDescent="0.25">
      <c r="A407" s="2"/>
      <c r="C407" s="83"/>
      <c r="D407" s="83"/>
      <c r="E407" s="83"/>
      <c r="F407" s="83"/>
      <c r="G407" s="83"/>
      <c r="H407" s="83"/>
    </row>
    <row r="408" spans="1:8" x14ac:dyDescent="0.25">
      <c r="A408" s="2"/>
      <c r="C408" s="83"/>
      <c r="D408" s="83"/>
      <c r="E408" s="83"/>
      <c r="F408" s="83"/>
      <c r="G408" s="83"/>
      <c r="H408" s="83"/>
    </row>
    <row r="409" spans="1:8" x14ac:dyDescent="0.25">
      <c r="A409" s="2"/>
      <c r="C409" s="83"/>
      <c r="D409" s="83"/>
      <c r="E409" s="83"/>
      <c r="F409" s="83"/>
      <c r="G409" s="83"/>
      <c r="H409" s="83"/>
    </row>
    <row r="410" spans="1:8" x14ac:dyDescent="0.25">
      <c r="A410" s="2"/>
      <c r="C410" s="83"/>
      <c r="D410" s="83"/>
      <c r="E410" s="83"/>
      <c r="F410" s="83"/>
      <c r="G410" s="83"/>
      <c r="H410" s="83"/>
    </row>
    <row r="411" spans="1:8" x14ac:dyDescent="0.25">
      <c r="A411" s="2"/>
      <c r="C411" s="83"/>
      <c r="D411" s="83"/>
      <c r="E411" s="83"/>
      <c r="F411" s="83"/>
      <c r="G411" s="83"/>
      <c r="H411" s="83"/>
    </row>
    <row r="412" spans="1:8" x14ac:dyDescent="0.25">
      <c r="A412" s="2"/>
      <c r="C412" s="83"/>
      <c r="D412" s="83"/>
      <c r="E412" s="83"/>
      <c r="F412" s="83"/>
      <c r="G412" s="83"/>
      <c r="H412" s="83"/>
    </row>
    <row r="413" spans="1:8" x14ac:dyDescent="0.25">
      <c r="A413" s="2"/>
      <c r="C413" s="83"/>
      <c r="D413" s="83"/>
      <c r="E413" s="83"/>
      <c r="F413" s="83"/>
      <c r="G413" s="83"/>
      <c r="H413" s="83"/>
    </row>
    <row r="414" spans="1:8" x14ac:dyDescent="0.25">
      <c r="A414" s="2"/>
      <c r="C414" s="83"/>
      <c r="D414" s="83"/>
      <c r="E414" s="83"/>
      <c r="F414" s="83"/>
      <c r="G414" s="83"/>
      <c r="H414" s="83"/>
    </row>
    <row r="415" spans="1:8" x14ac:dyDescent="0.25">
      <c r="A415" s="2"/>
      <c r="C415" s="83"/>
      <c r="D415" s="83"/>
      <c r="E415" s="83"/>
      <c r="F415" s="83"/>
      <c r="G415" s="83"/>
      <c r="H415" s="83"/>
    </row>
    <row r="416" spans="1:8" x14ac:dyDescent="0.25">
      <c r="A416" s="2"/>
      <c r="C416" s="83"/>
      <c r="D416" s="83"/>
      <c r="E416" s="83"/>
      <c r="F416" s="83"/>
      <c r="G416" s="83"/>
      <c r="H416" s="83"/>
    </row>
    <row r="417" spans="1:8" x14ac:dyDescent="0.25">
      <c r="A417" s="2"/>
      <c r="C417" s="83"/>
      <c r="D417" s="83"/>
      <c r="E417" s="83"/>
      <c r="F417" s="83"/>
      <c r="G417" s="83"/>
      <c r="H417" s="83"/>
    </row>
    <row r="418" spans="1:8" x14ac:dyDescent="0.25">
      <c r="A418" s="2"/>
      <c r="C418" s="83"/>
      <c r="D418" s="83"/>
      <c r="E418" s="83"/>
      <c r="F418" s="83"/>
      <c r="G418" s="83"/>
      <c r="H418" s="83"/>
    </row>
    <row r="419" spans="1:8" x14ac:dyDescent="0.25">
      <c r="A419" s="2"/>
      <c r="C419" s="83"/>
      <c r="D419" s="83"/>
      <c r="E419" s="83"/>
      <c r="F419" s="83"/>
      <c r="G419" s="83"/>
      <c r="H419" s="83"/>
    </row>
    <row r="420" spans="1:8" x14ac:dyDescent="0.25">
      <c r="A420" s="2"/>
      <c r="C420" s="83"/>
      <c r="D420" s="83"/>
      <c r="E420" s="83"/>
      <c r="F420" s="83"/>
      <c r="G420" s="83"/>
      <c r="H420" s="83"/>
    </row>
    <row r="421" spans="1:8" x14ac:dyDescent="0.25">
      <c r="A421" s="2"/>
      <c r="C421" s="83"/>
      <c r="D421" s="83"/>
      <c r="E421" s="83"/>
      <c r="F421" s="83"/>
      <c r="G421" s="83"/>
      <c r="H421" s="83"/>
    </row>
    <row r="422" spans="1:8" x14ac:dyDescent="0.25">
      <c r="A422" s="2"/>
      <c r="C422" s="83"/>
      <c r="D422" s="83"/>
      <c r="E422" s="83"/>
      <c r="F422" s="83"/>
      <c r="G422" s="83"/>
      <c r="H422" s="83"/>
    </row>
    <row r="423" spans="1:8" x14ac:dyDescent="0.25">
      <c r="A423" s="2"/>
      <c r="C423" s="83"/>
      <c r="D423" s="83"/>
      <c r="E423" s="83"/>
      <c r="F423" s="83"/>
      <c r="G423" s="83"/>
      <c r="H423" s="83"/>
    </row>
  </sheetData>
  <mergeCells count="18">
    <mergeCell ref="H11:H12"/>
    <mergeCell ref="E159:H159"/>
    <mergeCell ref="A10:A12"/>
    <mergeCell ref="B10:B12"/>
    <mergeCell ref="C10:D10"/>
    <mergeCell ref="E10:F10"/>
    <mergeCell ref="G10:H10"/>
    <mergeCell ref="C11:C12"/>
    <mergeCell ref="D11:D12"/>
    <mergeCell ref="E11:E12"/>
    <mergeCell ref="F11:F12"/>
    <mergeCell ref="G11:G12"/>
    <mergeCell ref="A1:H1"/>
    <mergeCell ref="A2:B2"/>
    <mergeCell ref="F2:H2"/>
    <mergeCell ref="A5:H5"/>
    <mergeCell ref="A6:H6"/>
    <mergeCell ref="A7:H7"/>
  </mergeCells>
  <printOptions horizontalCentered="1"/>
  <pageMargins left="0" right="0" top="0.74803149606299213" bottom="0.74803149606299213" header="0.31496062992125984" footer="0.31496062992125984"/>
  <pageSetup paperSize="9" scale="95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2FF014-CC9A-4B8A-AF63-A56AE45C50BC}"/>
</file>

<file path=customXml/itemProps2.xml><?xml version="1.0" encoding="utf-8"?>
<ds:datastoreItem xmlns:ds="http://schemas.openxmlformats.org/officeDocument/2006/customXml" ds:itemID="{5FF62E43-DF22-4156-81B2-BD8294A9EBC4}"/>
</file>

<file path=customXml/itemProps3.xml><?xml version="1.0" encoding="utf-8"?>
<ds:datastoreItem xmlns:ds="http://schemas.openxmlformats.org/officeDocument/2006/customXml" ds:itemID="{F4D79221-D707-4CE7-98B3-B17B7401B1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Bieu63</vt:lpstr>
      <vt:lpstr>Bieu63!Print_Titles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Ngannnk</dc:creator>
  <cp:lastModifiedBy>Ngannnk</cp:lastModifiedBy>
  <dcterms:created xsi:type="dcterms:W3CDTF">2020-01-06T09:20:26Z</dcterms:created>
  <dcterms:modified xsi:type="dcterms:W3CDTF">2020-01-06T09:22:57Z</dcterms:modified>
</cp:coreProperties>
</file>