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Quang\NGAN SACH\CONG KHAI NS\CKQT\2018\"/>
    </mc:Choice>
  </mc:AlternateContent>
  <bookViews>
    <workbookView xWindow="0" yWindow="0" windowWidth="19200" windowHeight="11595"/>
  </bookViews>
  <sheets>
    <sheet name="64" sheetId="1" r:id="rId1"/>
  </sheets>
  <externalReferences>
    <externalReference r:id="rId2"/>
    <externalReference r:id="rId3"/>
    <externalReference r:id="rId4"/>
    <externalReference r:id="rId5"/>
    <externalReference r:id="rId6"/>
  </externalReferences>
  <definedNames>
    <definedName name="ADP">#REF!</definedName>
    <definedName name="AKHAC">#REF!</definedName>
    <definedName name="ALTINH">#REF!</definedName>
    <definedName name="Anguon" localSheetId="0">'[5]Dt 2001'!#REF!</definedName>
    <definedName name="Anguon">'[5]Dt 2001'!#REF!</definedName>
    <definedName name="ANN">#REF!</definedName>
    <definedName name="ANQD">#REF!</definedName>
    <definedName name="ANQQH" localSheetId="0">'[5]Dt 2001'!#REF!</definedName>
    <definedName name="ANQQH">'[5]Dt 2001'!#REF!</definedName>
    <definedName name="ANSNN" localSheetId="0">'[5]Dt 2001'!#REF!</definedName>
    <definedName name="ANSNN">'[5]Dt 2001'!#REF!</definedName>
    <definedName name="ANSNNxnk" localSheetId="0">'[5]Dt 2001'!#REF!</definedName>
    <definedName name="ANSNNxnk">'[5]Dt 2001'!#REF!</definedName>
    <definedName name="APC" localSheetId="0">'[5]Dt 2001'!#REF!</definedName>
    <definedName name="APC">'[5]Dt 2001'!#REF!</definedName>
    <definedName name="ATW">#REF!</definedName>
    <definedName name="Can_doi">#REF!</definedName>
    <definedName name="DNNN">#REF!</definedName>
    <definedName name="Khac">#REF!</definedName>
    <definedName name="Khong_can_doi">#REF!</definedName>
    <definedName name="NQD">#REF!</definedName>
    <definedName name="NQQH" localSheetId="0">'[5]Dt 2001'!#REF!</definedName>
    <definedName name="NQQH">'[5]Dt 2001'!#REF!</definedName>
    <definedName name="NSNN" localSheetId="0">'[5]Dt 2001'!#REF!</definedName>
    <definedName name="NSNN">'[5]Dt 2001'!#REF!</definedName>
    <definedName name="PC" localSheetId="0">'[5]Dt 2001'!#REF!</definedName>
    <definedName name="PC">'[5]Dt 2001'!#REF!</definedName>
    <definedName name="Phan_cap">#REF!</definedName>
    <definedName name="Phi_le_phi">#REF!</definedName>
    <definedName name="_xlnm.Print_Area" localSheetId="0">'64'!$A$1:$K$42</definedName>
    <definedName name="_xlnm.Print_Area">#REF!</definedName>
    <definedName name="PRINT_AREA_MI" localSheetId="0">#REF!</definedName>
    <definedName name="PRINT_AREA_MI">#REF!</definedName>
    <definedName name="_xlnm.Print_Titles" localSheetId="0">'64'!$7:$10</definedName>
    <definedName name="TW">#REF!</definedName>
  </definedNames>
  <calcPr calcId="152511"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 i="1" l="1"/>
  <c r="F41" i="1"/>
  <c r="F40" i="1"/>
  <c r="F39" i="1"/>
  <c r="F36" i="1"/>
  <c r="G36" i="1" s="1"/>
  <c r="C36" i="1"/>
  <c r="C34" i="1" s="1"/>
  <c r="C33" i="1" s="1"/>
  <c r="F35" i="1"/>
  <c r="G35" i="1" s="1"/>
  <c r="G34" i="1" s="1"/>
  <c r="D35" i="1"/>
  <c r="C35" i="1"/>
  <c r="F34" i="1"/>
  <c r="E34" i="1"/>
  <c r="H33" i="1"/>
  <c r="E33" i="1"/>
  <c r="F32" i="1"/>
  <c r="D32" i="1"/>
  <c r="C32" i="1"/>
  <c r="F31" i="1"/>
  <c r="F30" i="1"/>
  <c r="E30" i="1"/>
  <c r="D30" i="1"/>
  <c r="C30" i="1"/>
  <c r="F29" i="1"/>
  <c r="G29" i="1" s="1"/>
  <c r="C29" i="1"/>
  <c r="D29" i="1" s="1"/>
  <c r="G28" i="1"/>
  <c r="C28" i="1"/>
  <c r="D28" i="1" s="1"/>
  <c r="F27" i="1"/>
  <c r="C27" i="1"/>
  <c r="D27" i="1" s="1"/>
  <c r="H26" i="1"/>
  <c r="G26" i="1"/>
  <c r="F26" i="1"/>
  <c r="C26" i="1"/>
  <c r="F25" i="1"/>
  <c r="H24" i="1"/>
  <c r="K24" i="1" s="1"/>
  <c r="G24" i="1"/>
  <c r="J24" i="1" s="1"/>
  <c r="F24" i="1"/>
  <c r="I24" i="1" s="1"/>
  <c r="E24" i="1"/>
  <c r="D24" i="1"/>
  <c r="C24" i="1"/>
  <c r="F23" i="1"/>
  <c r="C23" i="1"/>
  <c r="C13" i="1" s="1"/>
  <c r="C12" i="1" s="1"/>
  <c r="C11" i="1" s="1"/>
  <c r="F22" i="1"/>
  <c r="G14" i="1" s="1"/>
  <c r="G13" i="1" s="1"/>
  <c r="D22" i="1"/>
  <c r="C22" i="1"/>
  <c r="F21" i="1"/>
  <c r="C21" i="1"/>
  <c r="F20" i="1"/>
  <c r="C20" i="1"/>
  <c r="F19" i="1"/>
  <c r="C19" i="1"/>
  <c r="F18" i="1"/>
  <c r="G17" i="1"/>
  <c r="F17" i="1"/>
  <c r="E17" i="1"/>
  <c r="D17" i="1"/>
  <c r="C17" i="1"/>
  <c r="H16" i="1"/>
  <c r="G16" i="1"/>
  <c r="F16" i="1"/>
  <c r="E16" i="1"/>
  <c r="D16" i="1"/>
  <c r="C16" i="1"/>
  <c r="F15" i="1"/>
  <c r="H14" i="1"/>
  <c r="F14" i="1"/>
  <c r="E14" i="1"/>
  <c r="E13" i="1" s="1"/>
  <c r="E12" i="1" s="1"/>
  <c r="E11" i="1" s="1"/>
  <c r="D14" i="1"/>
  <c r="C14" i="1"/>
  <c r="H13" i="1"/>
  <c r="F13" i="1"/>
  <c r="F12" i="1" s="1"/>
  <c r="H12" i="1"/>
  <c r="K12" i="1" s="1"/>
  <c r="H11" i="1"/>
  <c r="K11" i="1" s="1"/>
  <c r="G33" i="1" l="1"/>
  <c r="I12" i="1"/>
  <c r="K13" i="1"/>
  <c r="D13" i="1"/>
  <c r="D12" i="1" s="1"/>
  <c r="I34" i="1"/>
  <c r="J13" i="1"/>
  <c r="G12" i="1"/>
  <c r="I13" i="1"/>
  <c r="D23" i="1"/>
  <c r="F33" i="1"/>
  <c r="I33" i="1" s="1"/>
  <c r="D36" i="1"/>
  <c r="D34" i="1" s="1"/>
  <c r="D33" i="1" l="1"/>
  <c r="J33" i="1" s="1"/>
  <c r="J34" i="1"/>
  <c r="G11" i="1"/>
  <c r="J12" i="1"/>
  <c r="F11" i="1"/>
  <c r="I11" i="1" s="1"/>
  <c r="D11" i="1" l="1"/>
  <c r="J11" i="1"/>
</calcChain>
</file>

<file path=xl/comments1.xml><?xml version="1.0" encoding="utf-8"?>
<comments xmlns="http://schemas.openxmlformats.org/spreadsheetml/2006/main">
  <authors>
    <author>Phan Kieu Huong</author>
  </authors>
  <commentList>
    <comment ref="F14" authorId="0" shapeId="0">
      <text>
        <r>
          <rPr>
            <b/>
            <sz val="9"/>
            <color indexed="81"/>
            <rFont val="Tahoma"/>
            <family val="2"/>
          </rPr>
          <t>Phan Kieu Huong:</t>
        </r>
        <r>
          <rPr>
            <sz val="9"/>
            <color indexed="81"/>
            <rFont val="Tahoma"/>
            <family val="2"/>
          </rPr>
          <t xml:space="preserve">
đã tách vốn ctmtqg
</t>
        </r>
      </text>
    </comment>
    <comment ref="F24" authorId="0" shapeId="0">
      <text>
        <r>
          <rPr>
            <b/>
            <sz val="9"/>
            <color indexed="81"/>
            <rFont val="Tahoma"/>
            <family val="2"/>
          </rPr>
          <t>Phan Kieu Huong:</t>
        </r>
        <r>
          <rPr>
            <sz val="9"/>
            <color indexed="81"/>
            <rFont val="Tahoma"/>
            <family val="2"/>
          </rPr>
          <t xml:space="preserve">
đã tách vốn CTMTQG</t>
        </r>
      </text>
    </comment>
  </commentList>
</comments>
</file>

<file path=xl/sharedStrings.xml><?xml version="1.0" encoding="utf-8"?>
<sst xmlns="http://schemas.openxmlformats.org/spreadsheetml/2006/main" count="78" uniqueCount="64">
  <si>
    <t>UBND TỈNH QUẢNG BÌNH</t>
  </si>
  <si>
    <t>Biểu số 64/CK-NSNN</t>
  </si>
  <si>
    <t>QUYẾT TOÁN CHI NGÂN SÁCH ĐỊA PHƯƠNG, CHI NGÂN SÁCH CẤP TỈNH 
VÀ CHI NGÂN SÁCH HUYỆN THEO CƠ CẤU CHI NĂM 2018</t>
  </si>
  <si>
    <t>(Quyết toán đã được Hội đồng nhân dân phê chuẩn)</t>
  </si>
  <si>
    <t>(Kèm theo Quyết định số            /QĐ-UBND ngày         tháng      năm 20     của UBND tỉnh Quảng Bình)</t>
  </si>
  <si>
    <t>Đơn vị: đồng</t>
  </si>
  <si>
    <t>STT</t>
  </si>
  <si>
    <t xml:space="preserve">Nội dung </t>
  </si>
  <si>
    <t>Dự toán</t>
  </si>
  <si>
    <t>BAO GỒM</t>
  </si>
  <si>
    <t>Quyết toán</t>
  </si>
  <si>
    <t>SO SÁNH (%)</t>
  </si>
  <si>
    <t>NGÂN SÁCH CẤP TỈNH</t>
  </si>
  <si>
    <t>NGÂN SÁCH HUYỆN</t>
  </si>
  <si>
    <t>NSĐP</t>
  </si>
  <si>
    <t>A</t>
  </si>
  <si>
    <t>B</t>
  </si>
  <si>
    <t>1</t>
  </si>
  <si>
    <t>3</t>
  </si>
  <si>
    <t>5</t>
  </si>
  <si>
    <t>7=4/1</t>
  </si>
  <si>
    <t>8=5/2</t>
  </si>
  <si>
    <t>9=6/3</t>
  </si>
  <si>
    <t>TỔNG CHI NGÂN SÁCH ĐỊA PHƯƠNG</t>
  </si>
  <si>
    <t>CHI CÂN ĐỐI NGÂN SÁCH ĐỊA PHƯƠNG</t>
  </si>
  <si>
    <t>I</t>
  </si>
  <si>
    <t>Chi đầu tư phát triển</t>
  </si>
  <si>
    <t xml:space="preserve">Chi đầu tư cho các dự án </t>
  </si>
  <si>
    <t>Trong đó: Chia theo lĩnh vực</t>
  </si>
  <si>
    <t>-</t>
  </si>
  <si>
    <t>Chi giáo dục - đào tạo và dạy nghề</t>
  </si>
  <si>
    <t xml:space="preserve">Chi khoa học và công nghệ </t>
  </si>
  <si>
    <t>Trong đó: Chia theo nguồn vốn</t>
  </si>
  <si>
    <t>Vốn tập trung trong nước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</si>
  <si>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</si>
  <si>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</si>
  <si>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</si>
  <si>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từ nguồn Trung ương bổ sung có mục tiêu</t>
  </si>
  <si>
    <t>II</t>
  </si>
  <si>
    <t>Chi thường xuyên</t>
  </si>
  <si>
    <t>Trong đó:</t>
  </si>
  <si>
    <t>Chi khoa học và công nghệ</t>
  </si>
  <si>
    <t>III</t>
  </si>
  <si>
    <t>Chi trả nợ lãi các khoản do chính quyền địa phương vay</t>
  </si>
  <si>
    <t>IV</t>
  </si>
  <si>
    <t>Chi bổ sung quỹ dự trữ tài chính</t>
  </si>
  <si>
    <t>V</t>
  </si>
  <si>
    <t>Dự phòng ngân sách</t>
  </si>
  <si>
    <t>VI</t>
  </si>
  <si>
    <t>Chi tạo nguồn, điều chỉnh tiền lương</t>
  </si>
  <si>
    <t>VII</t>
  </si>
  <si>
    <t>Chi từ nguồn thu để lại chi quản lý qua NSNN</t>
  </si>
  <si>
    <t>CHI CÁC CHƯƠNG TRÌNH MỤC TIÊU</t>
  </si>
  <si>
    <t>Chi các chương trình mục tiêu quốc gia</t>
  </si>
  <si>
    <t>CTMTQG Xây dựng nông thôn mới</t>
  </si>
  <si>
    <t>CTMTQG giảm nghèo bền vững</t>
  </si>
  <si>
    <t>Chương trình dân số</t>
  </si>
  <si>
    <t>Chương trình 135</t>
  </si>
  <si>
    <t xml:space="preserve">Chi các chương trình mục tiêu, nhiệm vụ </t>
  </si>
  <si>
    <t>(Chi tiết theo từng chương trình mục tiêu, nhiệm vụ)</t>
  </si>
  <si>
    <t>C</t>
  </si>
  <si>
    <t>CHI CHUYỂN NGUỒN SANG NĂM SAU</t>
  </si>
  <si>
    <t>D</t>
  </si>
  <si>
    <t>CHI NỘP NGÂN SÁCH CẤP TRÊN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</si>
</sst>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2"/>
      <name val=".VnArial Narrow"/>
    </font>
    <font>
      <sz val="12"/>
      <name val=".VnArial Narrow"/>
    </font>
    <font>
      <b/>
      <u/>
      <sz val="12"/>
      <name val="Times New Roman"/>
      <family val="1"/>
    </font>
    <font>
      <b/>
      <sz val="12"/>
      <name val="Times New Roman"/>
      <family val="1"/>
    </font>
    <font>
      <sz val="12"/>
      <name val="Times New Roman"/>
      <family val="1"/>
    </font>
    <font>
      <b/>
      <sz val="14"/>
      <name val="Times New Roman"/>
      <family val="1"/>
    </font>
    <font>
      <sz val="16"/>
      <name val="Times New Roman"/>
      <family val="1"/>
    </font>
    <font>
      <i/>
      <sz val="12"/>
      <name val="Times New Roman"/>
      <family val="1"/>
    </font>
    <font>
      <sz val="14"/>
      <name val="Times New Roman"/>
      <family val="1"/>
    </font>
    <font>
      <i/>
      <sz val="14"/>
      <name val="Times New Roman"/>
      <family val="1"/>
    </font>
    <font>
      <i/>
      <sz val="12"/>
      <color rgb="FF000000"/>
      <name val="Times New Roman"/>
      <family val="1"/>
    </font>
    <font>
      <b/>
      <sz val="12"/>
      <color rgb="FF000000"/>
      <name val="Times New Roman"/>
      <family val="1"/>
    </font>
    <font>
      <b/>
      <sz val="11"/>
      <name val="Times New Roman"/>
      <family val="1"/>
    </font>
    <font>
      <sz val="12"/>
      <color rgb="FF000000"/>
      <name val="Times New Roman"/>
      <family val="1"/>
    </font>
    <font>
      <sz val="10"/>
      <color rgb="FF000000"/>
      <name val="Times New Roman"/>
      <family val="1"/>
    </font>
    <font>
      <sz val="10"/>
      <name val="Times New Roman"/>
      <family val="1"/>
    </font>
    <font>
      <b/>
      <sz val="12"/>
      <name val="Times New Roman"/>
      <family val="1"/>
      <charset val="163"/>
    </font>
    <font>
      <b/>
      <i/>
      <sz val="12"/>
      <name val="Times New Roman"/>
      <family val="1"/>
    </font>
    <font>
      <b/>
      <sz val="9"/>
      <color indexed="81"/>
      <name val="Tahoma"/>
      <family val="2"/>
    </font>
    <font>
      <sz val="9"/>
      <color indexed="81"/>
      <name val="Tahoma"/>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0" fontId="2"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alignment horizontal="centerContinuous"/>
    </xf>
    <xf numFmtId="0" fontId="4" fillId="0" borderId="0" xfId="0" applyFont="1" applyFill="1"/>
    <xf numFmtId="0" fontId="3" fillId="0" borderId="0" xfId="0" applyFont="1" applyFill="1" applyAlignment="1"/>
    <xf numFmtId="0" fontId="3" fillId="0" borderId="0" xfId="0" applyFont="1" applyFill="1" applyAlignment="1">
      <alignment horizontal="center" wrapText="1"/>
    </xf>
    <xf numFmtId="0" fontId="5" fillId="0" borderId="0" xfId="0" applyFont="1" applyFill="1" applyAlignment="1">
      <alignment horizontal="centerContinuous" wrapText="1"/>
    </xf>
    <xf numFmtId="0" fontId="6" fillId="0" borderId="0" xfId="0" applyFont="1" applyFill="1" applyAlignment="1">
      <alignment horizontal="centerContinuous"/>
    </xf>
    <xf numFmtId="0" fontId="7" fillId="0" borderId="0" xfId="0" applyNumberFormat="1" applyFont="1" applyFill="1" applyAlignment="1">
      <alignment horizontal="center" vertical="center" wrapText="1"/>
    </xf>
    <xf numFmtId="0" fontId="7" fillId="0" borderId="0" xfId="0" applyNumberFormat="1" applyFont="1" applyFill="1" applyAlignment="1">
      <alignment vertical="center" wrapText="1"/>
    </xf>
    <xf numFmtId="0" fontId="7" fillId="0" borderId="0" xfId="0" quotePrefix="1" applyFont="1" applyFill="1" applyAlignment="1">
      <alignment horizontal="center"/>
    </xf>
    <xf numFmtId="0" fontId="7" fillId="0" borderId="0" xfId="0" quotePrefix="1" applyFont="1" applyFill="1" applyAlignment="1"/>
    <xf numFmtId="0" fontId="7" fillId="0" borderId="0" xfId="0" quotePrefix="1" applyFont="1" applyFill="1" applyAlignment="1">
      <alignment horizontal="center"/>
    </xf>
    <xf numFmtId="0" fontId="7" fillId="0" borderId="0" xfId="0" quotePrefix="1" applyFont="1" applyFill="1" applyAlignment="1">
      <alignment horizontal="left"/>
    </xf>
    <xf numFmtId="0" fontId="8" fillId="0" borderId="0" xfId="0" applyFont="1"/>
    <xf numFmtId="0" fontId="8" fillId="0" borderId="0" xfId="0" applyFont="1" applyAlignment="1">
      <alignment horizontal="left"/>
    </xf>
    <xf numFmtId="164" fontId="8" fillId="0" borderId="0" xfId="1" applyNumberFormat="1" applyFont="1" applyAlignment="1">
      <alignment horizontal="center"/>
    </xf>
    <xf numFmtId="0" fontId="9" fillId="0" borderId="0" xfId="0" applyFont="1" applyFill="1" applyAlignment="1">
      <alignment horizontal="center"/>
    </xf>
    <xf numFmtId="9" fontId="8" fillId="0" borderId="0" xfId="0" applyNumberFormat="1" applyFont="1" applyAlignment="1">
      <alignment horizontal="center"/>
    </xf>
    <xf numFmtId="9" fontId="10" fillId="0" borderId="0" xfId="0" applyNumberFormat="1" applyFont="1" applyAlignment="1">
      <alignment horizontal="center" vertical="center"/>
    </xf>
    <xf numFmtId="0" fontId="8" fillId="0" borderId="0" xfId="0" applyFont="1" applyAlignment="1">
      <alignment horizont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164" fontId="11" fillId="0" borderId="1" xfId="1" applyNumberFormat="1" applyFont="1" applyBorder="1" applyAlignment="1">
      <alignment horizontal="center" vertical="center" wrapText="1"/>
    </xf>
    <xf numFmtId="0" fontId="12" fillId="0"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3" fillId="0" borderId="1" xfId="0" applyFont="1" applyBorder="1" applyAlignment="1">
      <alignment horizontal="center" vertical="center" wrapText="1"/>
    </xf>
    <xf numFmtId="164" fontId="14" fillId="0" borderId="1" xfId="1" quotePrefix="1" applyNumberFormat="1" applyFont="1" applyBorder="1" applyAlignment="1">
      <alignment horizontal="center" vertical="center" wrapText="1"/>
    </xf>
    <xf numFmtId="0" fontId="15" fillId="0" borderId="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left" vertical="center" wrapText="1"/>
    </xf>
    <xf numFmtId="164" fontId="11" fillId="0" borderId="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5" xfId="1" applyNumberFormat="1"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left" vertical="center" wrapText="1"/>
    </xf>
    <xf numFmtId="164" fontId="11" fillId="0" borderId="6" xfId="1" applyNumberFormat="1"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horizontal="left" vertical="center" wrapText="1"/>
    </xf>
    <xf numFmtId="164" fontId="4" fillId="0" borderId="6" xfId="1" applyNumberFormat="1" applyFont="1" applyBorder="1" applyAlignment="1">
      <alignment horizontal="center" vertical="center" wrapText="1"/>
    </xf>
    <xf numFmtId="3" fontId="4" fillId="0" borderId="6" xfId="0" applyNumberFormat="1" applyFont="1" applyFill="1" applyBorder="1" applyAlignment="1">
      <alignment horizontal="center"/>
    </xf>
    <xf numFmtId="3" fontId="9" fillId="0" borderId="6" xfId="0" applyNumberFormat="1" applyFont="1" applyFill="1" applyBorder="1" applyAlignment="1">
      <alignment horizontal="center"/>
    </xf>
    <xf numFmtId="3" fontId="8" fillId="0" borderId="6" xfId="0" applyNumberFormat="1" applyFont="1" applyFill="1" applyBorder="1" applyAlignment="1">
      <alignment horizontal="center"/>
    </xf>
    <xf numFmtId="0" fontId="9" fillId="0" borderId="0" xfId="0" applyFont="1"/>
    <xf numFmtId="0" fontId="10" fillId="0" borderId="6" xfId="0" applyFont="1" applyBorder="1" applyAlignment="1">
      <alignment horizontal="center" vertical="center" wrapText="1"/>
    </xf>
    <xf numFmtId="0" fontId="10" fillId="0" borderId="6" xfId="0" applyFont="1" applyBorder="1" applyAlignment="1">
      <alignment horizontal="left" vertical="center" wrapText="1"/>
    </xf>
    <xf numFmtId="164" fontId="7" fillId="0" borderId="6" xfId="1" applyNumberFormat="1" applyFont="1" applyBorder="1" applyAlignment="1">
      <alignment horizontal="center" vertical="center" wrapText="1"/>
    </xf>
    <xf numFmtId="3" fontId="7" fillId="0" borderId="6" xfId="0" applyNumberFormat="1" applyFont="1" applyFill="1" applyBorder="1" applyAlignment="1">
      <alignment horizontal="center"/>
    </xf>
    <xf numFmtId="0" fontId="10" fillId="0" borderId="6" xfId="0" quotePrefix="1" applyFont="1" applyBorder="1" applyAlignment="1">
      <alignment horizontal="center" vertical="center" wrapText="1"/>
    </xf>
    <xf numFmtId="3" fontId="4" fillId="0" borderId="6" xfId="0" applyNumberFormat="1"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8" fillId="0" borderId="6" xfId="0" applyNumberFormat="1" applyFont="1" applyFill="1" applyBorder="1" applyAlignment="1">
      <alignment horizontal="center" vertical="center"/>
    </xf>
    <xf numFmtId="3" fontId="3" fillId="0" borderId="6" xfId="0" applyNumberFormat="1" applyFont="1" applyFill="1" applyBorder="1" applyAlignment="1">
      <alignment horizontal="center" vertical="center"/>
    </xf>
    <xf numFmtId="3" fontId="3" fillId="0" borderId="6" xfId="0" applyNumberFormat="1" applyFont="1" applyFill="1" applyBorder="1" applyAlignment="1">
      <alignment horizontal="center"/>
    </xf>
    <xf numFmtId="164" fontId="3" fillId="0" borderId="6" xfId="1" applyNumberFormat="1" applyFont="1" applyBorder="1" applyAlignment="1">
      <alignment horizontal="center" vertical="center" wrapText="1"/>
    </xf>
    <xf numFmtId="0" fontId="5" fillId="0" borderId="0" xfId="0" applyFont="1"/>
    <xf numFmtId="3" fontId="16" fillId="0" borderId="6" xfId="0" applyNumberFormat="1" applyFont="1" applyFill="1" applyBorder="1" applyAlignment="1">
      <alignment horizontal="center"/>
    </xf>
    <xf numFmtId="3" fontId="3" fillId="0" borderId="6" xfId="0" applyNumberFormat="1" applyFont="1" applyFill="1" applyBorder="1" applyAlignment="1">
      <alignment horizontal="center" vertical="center" wrapText="1"/>
    </xf>
    <xf numFmtId="0" fontId="17"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7" xfId="0" applyFont="1" applyBorder="1" applyAlignment="1">
      <alignment horizontal="left" vertical="center" wrapText="1"/>
    </xf>
    <xf numFmtId="164" fontId="4" fillId="0" borderId="7" xfId="1" applyNumberFormat="1" applyFont="1" applyBorder="1" applyAlignment="1">
      <alignment horizontal="center" vertical="center" wrapText="1"/>
    </xf>
    <xf numFmtId="3" fontId="4" fillId="0" borderId="7" xfId="0" applyNumberFormat="1" applyFont="1" applyFill="1" applyBorder="1" applyAlignment="1">
      <alignment horizontal="center"/>
    </xf>
    <xf numFmtId="164" fontId="3" fillId="0" borderId="7" xfId="1" applyNumberFormat="1" applyFont="1" applyBorder="1" applyAlignment="1">
      <alignment horizontal="center" vertical="center" wrapText="1"/>
    </xf>
    <xf numFmtId="3" fontId="7" fillId="0" borderId="7" xfId="0" applyNumberFormat="1" applyFont="1" applyFill="1" applyBorder="1" applyAlignment="1">
      <alignment horizontal="center"/>
    </xf>
    <xf numFmtId="0" fontId="15" fillId="0" borderId="0" xfId="0" applyFont="1" applyFill="1" applyAlignment="1">
      <alignment horizontal="center"/>
    </xf>
    <xf numFmtId="0" fontId="4" fillId="0"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192.7\SoTaiChinh\CacPhongBan\PhongQuanLyNganSach\LeVietHa\C%20Huong\c&#244;ng%20khai%202018\TONGQUYETTOAN2018-PK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et%20ha/VIET%20HA%20(D)/VAN%20BAN%20VIET%20HA/NAM%202020/c&#244;ng%20khai%202018/TONGQUYETTOAN2018-PK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31.192.7\SoTaiChinh\NGAN%20SACH\QUYET%20TOAN\2017\t&#7893;ng%20quy&#7871;t%20to&#225;n\TONGQUYETTOAN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31.192.7\SoTaiChinh\Nghi%20quyet%20387%20va%20ND%2073\NQ%20387%20hoan%20thien%20trinh%20Bo%20lan%202%20(20042016)\Bieu%2013_PL%20Danh%20gia%20thu%20NSNN%20theo%20sac%20thue_FIXED%20(P&#272;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31"/>
      <sheetName val="49.31"/>
      <sheetName val="50.31"/>
      <sheetName val="51.31"/>
      <sheetName val="52.31"/>
      <sheetName val="53.31"/>
      <sheetName val="54.31"/>
      <sheetName val="55.31"/>
      <sheetName val="56.31"/>
      <sheetName val="57.31"/>
      <sheetName val="58.31"/>
      <sheetName val="59.31"/>
      <sheetName val="60.31"/>
      <sheetName val="61.31"/>
      <sheetName val="62.31"/>
      <sheetName val="63.31"/>
      <sheetName val="64.31"/>
      <sheetName val="60.342"/>
      <sheetName val="61.342"/>
      <sheetName val="CHITIETTHU"/>
      <sheetName val="62.342"/>
      <sheetName val="63."/>
      <sheetName val="64."/>
      <sheetName val="65."/>
      <sheetName val="66."/>
      <sheetName val="67."/>
      <sheetName val="68."/>
      <sheetName val="69."/>
      <sheetName val="70"/>
      <sheetName val="00000000"/>
      <sheetName val="vay"/>
      <sheetName val="Sheet1"/>
      <sheetName val="Sheet2"/>
    </sheetNames>
    <sheetDataSet>
      <sheetData sheetId="0">
        <row r="34">
          <cell r="C34">
            <v>107800000000</v>
          </cell>
        </row>
      </sheetData>
      <sheetData sheetId="1"/>
      <sheetData sheetId="2">
        <row r="32">
          <cell r="G32">
            <v>1016357618</v>
          </cell>
        </row>
      </sheetData>
      <sheetData sheetId="3">
        <row r="10">
          <cell r="C10">
            <v>1575500000000</v>
          </cell>
        </row>
      </sheetData>
      <sheetData sheetId="4"/>
      <sheetData sheetId="5"/>
      <sheetData sheetId="6">
        <row r="267">
          <cell r="L267">
            <v>4930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31"/>
      <sheetName val="49.31"/>
      <sheetName val="50.31"/>
      <sheetName val="51.31"/>
      <sheetName val="52.31"/>
      <sheetName val="53.31"/>
      <sheetName val="54.31"/>
      <sheetName val="55.31"/>
      <sheetName val="56.31"/>
      <sheetName val="57.31"/>
      <sheetName val="58.31"/>
      <sheetName val="59.31"/>
      <sheetName val="60.31"/>
      <sheetName val="61.31"/>
      <sheetName val="62.31"/>
      <sheetName val="63.31"/>
      <sheetName val="64.31"/>
      <sheetName val="60.342"/>
      <sheetName val="61.342"/>
      <sheetName val="CHITIETTHU"/>
      <sheetName val="62.342"/>
      <sheetName val="63."/>
      <sheetName val="64."/>
      <sheetName val="65."/>
      <sheetName val="66."/>
      <sheetName val="67."/>
      <sheetName val="68."/>
      <sheetName val="69."/>
      <sheetName val="70"/>
      <sheetName val="00000000"/>
      <sheetName val="vay"/>
      <sheetName val="Sheet1"/>
      <sheetName val="Sheet2"/>
    </sheetNames>
    <sheetDataSet>
      <sheetData sheetId="0">
        <row r="10">
          <cell r="C10">
            <v>1977550000000</v>
          </cell>
        </row>
        <row r="32">
          <cell r="D32">
            <v>114901945475</v>
          </cell>
        </row>
      </sheetData>
      <sheetData sheetId="1"/>
      <sheetData sheetId="2">
        <row r="12">
          <cell r="C12">
            <v>122000000000</v>
          </cell>
        </row>
      </sheetData>
      <sheetData sheetId="3">
        <row r="10">
          <cell r="D10">
            <v>3779304000655</v>
          </cell>
        </row>
        <row r="12">
          <cell r="C12">
            <v>134124000000</v>
          </cell>
          <cell r="D12">
            <v>819215361113</v>
          </cell>
        </row>
        <row r="13">
          <cell r="C13">
            <v>21558000000</v>
          </cell>
          <cell r="D13">
            <v>11280648200</v>
          </cell>
        </row>
        <row r="15">
          <cell r="C15">
            <v>455400000000</v>
          </cell>
          <cell r="D15">
            <v>510274650492</v>
          </cell>
        </row>
        <row r="16">
          <cell r="C16">
            <v>934000000000</v>
          </cell>
          <cell r="D16">
            <v>1123034623651</v>
          </cell>
        </row>
        <row r="17">
          <cell r="C17">
            <v>40000000000</v>
          </cell>
          <cell r="D17">
            <v>38387167338</v>
          </cell>
        </row>
        <row r="18">
          <cell r="C18">
            <v>1000000000</v>
          </cell>
          <cell r="D18">
            <v>5925000000</v>
          </cell>
        </row>
        <row r="19">
          <cell r="C19">
            <v>1767577000000</v>
          </cell>
          <cell r="D19">
            <v>108090000000</v>
          </cell>
        </row>
        <row r="20">
          <cell r="C20">
            <v>6450406000000</v>
          </cell>
          <cell r="D20">
            <v>6298010544316</v>
          </cell>
        </row>
        <row r="22">
          <cell r="C22">
            <v>2702351000000</v>
          </cell>
          <cell r="D22">
            <v>2463298753337</v>
          </cell>
        </row>
        <row r="23">
          <cell r="C23">
            <v>30000000000</v>
          </cell>
          <cell r="D23">
            <v>17663237450</v>
          </cell>
        </row>
        <row r="24">
          <cell r="C24">
            <v>2000000000</v>
          </cell>
        </row>
        <row r="25">
          <cell r="C25">
            <v>1000000000</v>
          </cell>
        </row>
        <row r="26">
          <cell r="C26">
            <v>145940000000</v>
          </cell>
        </row>
        <row r="28">
          <cell r="C28">
            <v>120000000000</v>
          </cell>
        </row>
        <row r="31">
          <cell r="C31">
            <v>159300000000</v>
          </cell>
          <cell r="D31">
            <v>155680547667</v>
          </cell>
        </row>
        <row r="32">
          <cell r="C32">
            <v>112280000000</v>
          </cell>
          <cell r="D32">
            <v>142260681042</v>
          </cell>
        </row>
        <row r="35">
          <cell r="D35">
            <v>2401373844361</v>
          </cell>
        </row>
      </sheetData>
      <sheetData sheetId="4">
        <row r="9">
          <cell r="C9">
            <v>3506631000000</v>
          </cell>
        </row>
      </sheetData>
      <sheetData sheetId="5">
        <row r="11">
          <cell r="D11">
            <v>727880000000</v>
          </cell>
          <cell r="E11">
            <v>848620000000</v>
          </cell>
          <cell r="G11">
            <v>2193025344000</v>
          </cell>
          <cell r="H11">
            <v>1700293656655</v>
          </cell>
        </row>
        <row r="13">
          <cell r="D13">
            <v>27806000000</v>
          </cell>
          <cell r="E13">
            <v>106318000000</v>
          </cell>
          <cell r="G13">
            <v>432156991524</v>
          </cell>
          <cell r="H13">
            <v>387058369589</v>
          </cell>
        </row>
        <row r="14">
          <cell r="D14">
            <v>10926000000</v>
          </cell>
          <cell r="E14">
            <v>10632000000</v>
          </cell>
          <cell r="G14">
            <v>11280648200</v>
          </cell>
        </row>
        <row r="15">
          <cell r="D15">
            <v>2655065000000</v>
          </cell>
          <cell r="E15">
            <v>3795341000000</v>
          </cell>
          <cell r="G15">
            <v>1943368897900</v>
          </cell>
          <cell r="H15">
            <v>4354641646416</v>
          </cell>
        </row>
        <row r="17">
          <cell r="G17">
            <v>511838789298</v>
          </cell>
          <cell r="H17">
            <v>1951459964039</v>
          </cell>
        </row>
        <row r="21">
          <cell r="D21">
            <v>69240000000</v>
          </cell>
          <cell r="E21">
            <v>76700000000</v>
          </cell>
        </row>
        <row r="25">
          <cell r="D25">
            <v>120000000000</v>
          </cell>
        </row>
      </sheetData>
      <sheetData sheetId="6">
        <row r="14">
          <cell r="B14" t="str">
            <v>Sở Lao động-TBXH</v>
          </cell>
        </row>
      </sheetData>
      <sheetData sheetId="7"/>
      <sheetData sheetId="8"/>
      <sheetData sheetId="9"/>
      <sheetData sheetId="10"/>
      <sheetData sheetId="11">
        <row r="12">
          <cell r="B12" t="str">
            <v>Minh Hóa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31"/>
      <sheetName val="49.31"/>
      <sheetName val="50.31"/>
      <sheetName val="51.31"/>
      <sheetName val="52.31"/>
      <sheetName val="53.31"/>
      <sheetName val="54.31"/>
      <sheetName val="55.31"/>
      <sheetName val="56.31"/>
      <sheetName val="57.31"/>
      <sheetName val="58.31quang"/>
      <sheetName val="59.31quang"/>
      <sheetName val="60.31quang"/>
      <sheetName val="61.31quang"/>
      <sheetName val="62.31"/>
      <sheetName val="63.31"/>
      <sheetName val="64.31"/>
      <sheetName val="60.342"/>
      <sheetName val="61.342"/>
      <sheetName val="thu"/>
      <sheetName val="62.342"/>
      <sheetName val="63."/>
      <sheetName val="64."/>
      <sheetName val="65."/>
      <sheetName val="66."/>
      <sheetName val="67."/>
      <sheetName val="68."/>
      <sheetName val="69."/>
      <sheetName val="70"/>
      <sheetName val="00000000"/>
    </sheetNames>
    <sheetDataSet>
      <sheetData sheetId="0" refreshError="1"/>
      <sheetData sheetId="1" refreshError="1"/>
      <sheetData sheetId="2" refreshError="1"/>
      <sheetData sheetId="3" refreshError="1">
        <row r="11">
          <cell r="D11"/>
        </row>
        <row r="14">
          <cell r="D14"/>
        </row>
        <row r="21">
          <cell r="D21"/>
        </row>
        <row r="26">
          <cell r="D26"/>
        </row>
        <row r="27">
          <cell r="D27"/>
        </row>
        <row r="28">
          <cell r="D28"/>
        </row>
        <row r="35">
          <cell r="D35"/>
        </row>
        <row r="36">
          <cell r="D36"/>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Q49"/>
  <sheetViews>
    <sheetView tabSelected="1" topLeftCell="D3" zoomScaleNormal="100" workbookViewId="0">
      <selection activeCell="B13" sqref="B13"/>
    </sheetView>
  </sheetViews>
  <sheetFormatPr defaultColWidth="10" defaultRowHeight="18.75" x14ac:dyDescent="0.3"/>
  <cols>
    <col min="1" max="1" width="6.42578125" style="16" customWidth="1"/>
    <col min="2" max="2" width="45.140625" style="17" customWidth="1"/>
    <col min="3" max="3" width="20.28515625" style="18" customWidth="1"/>
    <col min="4" max="4" width="19.42578125" style="69" customWidth="1"/>
    <col min="5" max="5" width="20.28515625" style="69" customWidth="1"/>
    <col min="6" max="6" width="20.7109375" style="18" bestFit="1" customWidth="1"/>
    <col min="7" max="7" width="19.28515625" style="69" customWidth="1"/>
    <col min="8" max="8" width="19.42578125" style="69" customWidth="1"/>
    <col min="9" max="9" width="10.7109375" style="20" customWidth="1"/>
    <col min="10" max="11" width="10" style="22"/>
    <col min="12" max="16384" width="10" style="16"/>
  </cols>
  <sheetData>
    <row r="1" spans="1:17" s="5" customFormat="1" ht="21" customHeight="1" x14ac:dyDescent="0.25">
      <c r="A1" s="1" t="s">
        <v>0</v>
      </c>
      <c r="B1" s="2"/>
      <c r="C1" s="3"/>
      <c r="D1" s="3"/>
      <c r="E1" s="3"/>
      <c r="F1" s="3"/>
      <c r="G1" s="3"/>
      <c r="H1" s="3"/>
      <c r="I1" s="3" t="s">
        <v>1</v>
      </c>
      <c r="J1" s="3"/>
      <c r="K1" s="3"/>
      <c r="L1" s="4"/>
      <c r="M1" s="4"/>
      <c r="P1" s="6"/>
    </row>
    <row r="2" spans="1:17" s="5" customFormat="1" ht="49.5" customHeight="1" x14ac:dyDescent="0.3">
      <c r="A2" s="7" t="s">
        <v>2</v>
      </c>
      <c r="B2" s="7"/>
      <c r="C2" s="7"/>
      <c r="D2" s="7"/>
      <c r="E2" s="7"/>
      <c r="F2" s="7"/>
      <c r="G2" s="7"/>
      <c r="H2" s="7"/>
      <c r="I2" s="7"/>
      <c r="J2" s="7"/>
      <c r="K2" s="7"/>
      <c r="L2" s="8"/>
      <c r="M2" s="8"/>
      <c r="N2" s="8"/>
      <c r="O2" s="9"/>
    </row>
    <row r="3" spans="1:17" s="5" customFormat="1" ht="21" customHeight="1" x14ac:dyDescent="0.25">
      <c r="A3" s="10" t="s">
        <v>3</v>
      </c>
      <c r="B3" s="10"/>
      <c r="C3" s="10"/>
      <c r="D3" s="10"/>
      <c r="E3" s="10"/>
      <c r="F3" s="10"/>
      <c r="G3" s="10"/>
      <c r="H3" s="10"/>
      <c r="I3" s="10"/>
      <c r="J3" s="10"/>
      <c r="K3" s="10"/>
      <c r="L3" s="11"/>
      <c r="M3" s="11"/>
      <c r="N3" s="11"/>
      <c r="O3" s="11"/>
      <c r="P3" s="11"/>
      <c r="Q3" s="11"/>
    </row>
    <row r="4" spans="1:17" s="5" customFormat="1" ht="15.75" x14ac:dyDescent="0.25">
      <c r="A4" s="12" t="s">
        <v>4</v>
      </c>
      <c r="B4" s="12"/>
      <c r="C4" s="12"/>
      <c r="D4" s="12"/>
      <c r="E4" s="12"/>
      <c r="F4" s="12"/>
      <c r="G4" s="12"/>
      <c r="H4" s="12"/>
      <c r="I4" s="12"/>
      <c r="J4" s="12"/>
      <c r="K4" s="12"/>
      <c r="L4" s="13"/>
      <c r="M4" s="13"/>
      <c r="N4" s="13"/>
      <c r="O4" s="13"/>
    </row>
    <row r="5" spans="1:17" s="5" customFormat="1" ht="15.75" x14ac:dyDescent="0.25">
      <c r="A5" s="14"/>
      <c r="B5" s="15"/>
      <c r="C5" s="14"/>
      <c r="D5" s="14"/>
      <c r="E5" s="14"/>
      <c r="F5" s="14"/>
      <c r="G5" s="14"/>
      <c r="H5" s="14"/>
      <c r="I5" s="14"/>
      <c r="J5" s="14"/>
      <c r="K5" s="14"/>
      <c r="L5" s="14"/>
      <c r="M5" s="14"/>
      <c r="N5" s="14"/>
      <c r="O5" s="14"/>
    </row>
    <row r="6" spans="1:17" x14ac:dyDescent="0.3">
      <c r="D6" s="19"/>
      <c r="E6" s="19"/>
      <c r="G6" s="19"/>
      <c r="H6" s="19"/>
      <c r="J6" s="21" t="s">
        <v>5</v>
      </c>
    </row>
    <row r="7" spans="1:17" ht="25.5" customHeight="1" x14ac:dyDescent="0.3">
      <c r="A7" s="23" t="s">
        <v>6</v>
      </c>
      <c r="B7" s="24" t="s">
        <v>7</v>
      </c>
      <c r="C7" s="25" t="s">
        <v>8</v>
      </c>
      <c r="D7" s="26" t="s">
        <v>9</v>
      </c>
      <c r="E7" s="26"/>
      <c r="F7" s="25" t="s">
        <v>10</v>
      </c>
      <c r="G7" s="26" t="s">
        <v>9</v>
      </c>
      <c r="H7" s="26"/>
      <c r="I7" s="26" t="s">
        <v>11</v>
      </c>
      <c r="J7" s="26"/>
      <c r="K7" s="26"/>
    </row>
    <row r="8" spans="1:17" ht="21.6" customHeight="1" x14ac:dyDescent="0.3">
      <c r="A8" s="23"/>
      <c r="B8" s="27"/>
      <c r="C8" s="25"/>
      <c r="D8" s="26" t="s">
        <v>12</v>
      </c>
      <c r="E8" s="26" t="s">
        <v>13</v>
      </c>
      <c r="F8" s="25"/>
      <c r="G8" s="26" t="s">
        <v>12</v>
      </c>
      <c r="H8" s="26" t="s">
        <v>13</v>
      </c>
      <c r="I8" s="26" t="s">
        <v>14</v>
      </c>
      <c r="J8" s="26" t="s">
        <v>12</v>
      </c>
      <c r="K8" s="26" t="s">
        <v>13</v>
      </c>
    </row>
    <row r="9" spans="1:17" ht="42" customHeight="1" x14ac:dyDescent="0.3">
      <c r="A9" s="23"/>
      <c r="B9" s="28"/>
      <c r="C9" s="25"/>
      <c r="D9" s="26"/>
      <c r="E9" s="26"/>
      <c r="F9" s="25"/>
      <c r="G9" s="26"/>
      <c r="H9" s="26"/>
      <c r="I9" s="26"/>
      <c r="J9" s="26"/>
      <c r="K9" s="26"/>
    </row>
    <row r="10" spans="1:17" ht="19.5" customHeight="1" x14ac:dyDescent="0.3">
      <c r="A10" s="29" t="s">
        <v>15</v>
      </c>
      <c r="B10" s="29" t="s">
        <v>16</v>
      </c>
      <c r="C10" s="30" t="s">
        <v>17</v>
      </c>
      <c r="D10" s="31">
        <v>2</v>
      </c>
      <c r="E10" s="30" t="s">
        <v>18</v>
      </c>
      <c r="F10" s="31">
        <v>4</v>
      </c>
      <c r="G10" s="30" t="s">
        <v>19</v>
      </c>
      <c r="H10" s="31">
        <v>6</v>
      </c>
      <c r="I10" s="31" t="s">
        <v>20</v>
      </c>
      <c r="J10" s="31" t="s">
        <v>21</v>
      </c>
      <c r="K10" s="31" t="s">
        <v>22</v>
      </c>
    </row>
    <row r="11" spans="1:17" x14ac:dyDescent="0.3">
      <c r="A11" s="32"/>
      <c r="B11" s="33" t="s">
        <v>23</v>
      </c>
      <c r="C11" s="34">
        <f t="shared" ref="C11:H11" si="0">C12+C33+C41</f>
        <v>10335003000000</v>
      </c>
      <c r="D11" s="34">
        <f t="shared" si="0"/>
        <v>5615342000000</v>
      </c>
      <c r="E11" s="34">
        <f t="shared" si="0"/>
        <v>4720661000000</v>
      </c>
      <c r="F11" s="34">
        <f t="shared" si="0"/>
        <v>12891644618041</v>
      </c>
      <c r="G11" s="34">
        <f t="shared" si="0"/>
        <v>4321320470609</v>
      </c>
      <c r="H11" s="34">
        <f t="shared" si="0"/>
        <v>6054935303071</v>
      </c>
      <c r="I11" s="35">
        <f t="shared" ref="I11:K13" si="1">F11/C11</f>
        <v>1.2473769594494555</v>
      </c>
      <c r="J11" s="36">
        <f t="shared" si="1"/>
        <v>0.76955606098595597</v>
      </c>
      <c r="K11" s="36">
        <f t="shared" si="1"/>
        <v>1.2826456513337856</v>
      </c>
    </row>
    <row r="12" spans="1:17" ht="21" customHeight="1" x14ac:dyDescent="0.3">
      <c r="A12" s="37" t="s">
        <v>15</v>
      </c>
      <c r="B12" s="38" t="s">
        <v>24</v>
      </c>
      <c r="C12" s="39">
        <f t="shared" ref="C12:H12" si="2">C13+C24+C28+C29+C30+C31+C32</f>
        <v>10063423000000</v>
      </c>
      <c r="D12" s="39">
        <f t="shared" si="2"/>
        <v>5343762000000</v>
      </c>
      <c r="E12" s="39">
        <f t="shared" si="2"/>
        <v>4720661000000</v>
      </c>
      <c r="F12" s="39">
        <f t="shared" si="2"/>
        <v>10192329544971</v>
      </c>
      <c r="G12" s="39">
        <f t="shared" si="2"/>
        <v>4023379241900</v>
      </c>
      <c r="H12" s="39">
        <f t="shared" si="2"/>
        <v>6054935303071</v>
      </c>
      <c r="I12" s="35">
        <f t="shared" si="1"/>
        <v>1.01280941335478</v>
      </c>
      <c r="J12" s="36">
        <f t="shared" si="1"/>
        <v>0.75291138375923183</v>
      </c>
      <c r="K12" s="36">
        <f t="shared" si="1"/>
        <v>1.2826456513337856</v>
      </c>
    </row>
    <row r="13" spans="1:17" ht="22.15" customHeight="1" x14ac:dyDescent="0.3">
      <c r="A13" s="37" t="s">
        <v>25</v>
      </c>
      <c r="B13" s="38" t="s">
        <v>26</v>
      </c>
      <c r="C13" s="39">
        <f t="shared" ref="C13:H13" si="3">C14+C22+C23</f>
        <v>3344077000000</v>
      </c>
      <c r="D13" s="39">
        <f t="shared" si="3"/>
        <v>2496457000000</v>
      </c>
      <c r="E13" s="39">
        <f t="shared" si="3"/>
        <v>848620000000</v>
      </c>
      <c r="F13" s="39">
        <f t="shared" si="3"/>
        <v>3893319000655</v>
      </c>
      <c r="G13" s="39">
        <f t="shared" si="3"/>
        <v>2079010344000</v>
      </c>
      <c r="H13" s="39">
        <f t="shared" si="3"/>
        <v>1700293656655</v>
      </c>
      <c r="I13" s="35">
        <f t="shared" si="1"/>
        <v>1.1642432278488204</v>
      </c>
      <c r="J13" s="36">
        <f t="shared" si="1"/>
        <v>0.83278435959441721</v>
      </c>
      <c r="K13" s="36">
        <f t="shared" si="1"/>
        <v>2.0035983793158305</v>
      </c>
    </row>
    <row r="14" spans="1:17" s="46" customFormat="1" ht="22.15" customHeight="1" x14ac:dyDescent="0.3">
      <c r="A14" s="40">
        <v>1</v>
      </c>
      <c r="B14" s="41" t="s">
        <v>27</v>
      </c>
      <c r="C14" s="42">
        <f>'[1]51.31'!$C$10</f>
        <v>1575500000000</v>
      </c>
      <c r="D14" s="43">
        <f>'[2]53.31'!$D$11</f>
        <v>727880000000</v>
      </c>
      <c r="E14" s="43">
        <f>'[2]53.31'!$E$11</f>
        <v>848620000000</v>
      </c>
      <c r="F14" s="42">
        <f>'[2]51.31'!$D$10</f>
        <v>3779304000655</v>
      </c>
      <c r="G14" s="43">
        <f>'[2]53.31'!$G$11-F22-F23</f>
        <v>2079010344000</v>
      </c>
      <c r="H14" s="43">
        <f>'[2]53.31'!$H$11</f>
        <v>1700293656655</v>
      </c>
      <c r="I14" s="44"/>
      <c r="J14" s="44"/>
      <c r="K14" s="45"/>
    </row>
    <row r="15" spans="1:17" s="46" customFormat="1" ht="22.15" customHeight="1" x14ac:dyDescent="0.3">
      <c r="A15" s="40"/>
      <c r="B15" s="41" t="s">
        <v>28</v>
      </c>
      <c r="C15" s="42"/>
      <c r="D15" s="43"/>
      <c r="E15" s="43"/>
      <c r="F15" s="42">
        <f>'[3]51.31'!D11</f>
        <v>0</v>
      </c>
      <c r="G15" s="43"/>
      <c r="H15" s="43"/>
      <c r="I15" s="44"/>
      <c r="J15" s="44"/>
      <c r="K15" s="45"/>
    </row>
    <row r="16" spans="1:17" ht="22.15" customHeight="1" x14ac:dyDescent="0.3">
      <c r="A16" s="47" t="s">
        <v>29</v>
      </c>
      <c r="B16" s="48" t="s">
        <v>30</v>
      </c>
      <c r="C16" s="49">
        <f>'[2]51.31'!$C$12</f>
        <v>134124000000</v>
      </c>
      <c r="D16" s="50">
        <f>'[2]53.31'!$D$13</f>
        <v>27806000000</v>
      </c>
      <c r="E16" s="50">
        <f>'[2]53.31'!$E$13</f>
        <v>106318000000</v>
      </c>
      <c r="F16" s="49">
        <f>'[2]51.31'!$D$12</f>
        <v>819215361113</v>
      </c>
      <c r="G16" s="50">
        <f>'[2]53.31'!$G$13</f>
        <v>432156991524</v>
      </c>
      <c r="H16" s="50">
        <f>'[2]53.31'!$H$13</f>
        <v>387058369589</v>
      </c>
      <c r="I16" s="44"/>
      <c r="J16" s="44"/>
      <c r="K16" s="45"/>
    </row>
    <row r="17" spans="1:11" s="46" customFormat="1" ht="22.15" customHeight="1" x14ac:dyDescent="0.3">
      <c r="A17" s="47" t="s">
        <v>29</v>
      </c>
      <c r="B17" s="48" t="s">
        <v>31</v>
      </c>
      <c r="C17" s="49">
        <f>'[2]51.31'!$C$13</f>
        <v>21558000000</v>
      </c>
      <c r="D17" s="50">
        <f>'[2]53.31'!$D$14</f>
        <v>10926000000</v>
      </c>
      <c r="E17" s="50">
        <f>'[2]53.31'!$E$14</f>
        <v>10632000000</v>
      </c>
      <c r="F17" s="49">
        <f>'[2]51.31'!$D$13</f>
        <v>11280648200</v>
      </c>
      <c r="G17" s="50">
        <f>'[2]53.31'!$G$14</f>
        <v>11280648200</v>
      </c>
      <c r="H17" s="50"/>
      <c r="I17" s="44"/>
      <c r="J17" s="44"/>
      <c r="K17" s="45"/>
    </row>
    <row r="18" spans="1:11" s="46" customFormat="1" ht="22.15" customHeight="1" x14ac:dyDescent="0.3">
      <c r="A18" s="40"/>
      <c r="B18" s="41" t="s">
        <v>32</v>
      </c>
      <c r="C18" s="42"/>
      <c r="D18" s="43"/>
      <c r="E18" s="43"/>
      <c r="F18" s="42">
        <f>'[3]51.31'!D14</f>
        <v>0</v>
      </c>
      <c r="G18" s="43"/>
      <c r="H18" s="43"/>
      <c r="I18" s="44"/>
      <c r="J18" s="44"/>
      <c r="K18" s="45"/>
    </row>
    <row r="19" spans="1:11" s="46" customFormat="1" ht="22.15" customHeight="1" x14ac:dyDescent="0.3">
      <c r="A19" s="51" t="s">
        <v>29</v>
      </c>
      <c r="B19" s="48" t="s">
        <v>33</v>
      </c>
      <c r="C19" s="49">
        <f>'[2]51.31'!$C$15</f>
        <v>455400000000</v>
      </c>
      <c r="D19" s="50"/>
      <c r="E19" s="50"/>
      <c r="F19" s="49">
        <f>'[2]51.31'!$D$15</f>
        <v>510274650492</v>
      </c>
      <c r="G19" s="50"/>
      <c r="H19" s="50"/>
      <c r="I19" s="44"/>
      <c r="J19" s="44"/>
      <c r="K19" s="45"/>
    </row>
    <row r="20" spans="1:11" x14ac:dyDescent="0.3">
      <c r="A20" s="47" t="s">
        <v>29</v>
      </c>
      <c r="B20" s="48" t="s">
        <v>34</v>
      </c>
      <c r="C20" s="49">
        <f>'[2]51.31'!$C$16</f>
        <v>934000000000</v>
      </c>
      <c r="D20" s="50"/>
      <c r="E20" s="50"/>
      <c r="F20" s="49">
        <f>'[2]51.31'!$D$16</f>
        <v>1123034623651</v>
      </c>
      <c r="G20" s="50"/>
      <c r="H20" s="50"/>
      <c r="I20" s="44"/>
      <c r="J20" s="44"/>
      <c r="K20" s="45"/>
    </row>
    <row r="21" spans="1:11" x14ac:dyDescent="0.3">
      <c r="A21" s="47" t="s">
        <v>29</v>
      </c>
      <c r="B21" s="48" t="s">
        <v>35</v>
      </c>
      <c r="C21" s="49">
        <f>'[2]51.31'!$C$17</f>
        <v>40000000000</v>
      </c>
      <c r="D21" s="52"/>
      <c r="E21" s="52"/>
      <c r="F21" s="49">
        <f>'[2]51.31'!$D$17</f>
        <v>38387167338</v>
      </c>
      <c r="G21" s="52"/>
      <c r="H21" s="52"/>
      <c r="I21" s="53"/>
      <c r="J21" s="53"/>
      <c r="K21" s="54"/>
    </row>
    <row r="22" spans="1:11" ht="73.5" customHeight="1" x14ac:dyDescent="0.3">
      <c r="A22" s="40">
        <v>2</v>
      </c>
      <c r="B22" s="41" t="s">
        <v>36</v>
      </c>
      <c r="C22" s="42">
        <f>'[2]51.31'!$C$18</f>
        <v>1000000000</v>
      </c>
      <c r="D22" s="52">
        <f>C22</f>
        <v>1000000000</v>
      </c>
      <c r="E22" s="43"/>
      <c r="F22" s="42">
        <f>'[2]51.31'!$D$18</f>
        <v>5925000000</v>
      </c>
      <c r="G22" s="43"/>
      <c r="H22" s="43"/>
      <c r="I22" s="44"/>
      <c r="J22" s="44"/>
      <c r="K22" s="45"/>
    </row>
    <row r="23" spans="1:11" ht="31.5" x14ac:dyDescent="0.3">
      <c r="A23" s="40">
        <v>3</v>
      </c>
      <c r="B23" s="41" t="s">
        <v>37</v>
      </c>
      <c r="C23" s="42">
        <f>'[2]51.31'!$C$19</f>
        <v>1767577000000</v>
      </c>
      <c r="D23" s="55">
        <f>C23</f>
        <v>1767577000000</v>
      </c>
      <c r="E23" s="56"/>
      <c r="F23" s="49">
        <f>'[2]51.31'!$D$19</f>
        <v>108090000000</v>
      </c>
      <c r="G23" s="56"/>
      <c r="H23" s="56"/>
      <c r="I23" s="44"/>
      <c r="J23" s="44"/>
      <c r="K23" s="45"/>
    </row>
    <row r="24" spans="1:11" s="58" customFormat="1" ht="22.15" customHeight="1" x14ac:dyDescent="0.3">
      <c r="A24" s="37" t="s">
        <v>38</v>
      </c>
      <c r="B24" s="38" t="s">
        <v>39</v>
      </c>
      <c r="C24" s="57">
        <f>'[2]51.31'!$C$20</f>
        <v>6450406000000</v>
      </c>
      <c r="D24" s="56">
        <f>'[2]53.31'!$D$15</f>
        <v>2655065000000</v>
      </c>
      <c r="E24" s="56">
        <f>'[2]53.31'!$E$15</f>
        <v>3795341000000</v>
      </c>
      <c r="F24" s="57">
        <f>'[2]51.31'!$D$20</f>
        <v>6298010544316</v>
      </c>
      <c r="G24" s="56">
        <f>'[2]53.31'!$G$15</f>
        <v>1943368897900</v>
      </c>
      <c r="H24" s="56">
        <f>'[2]53.31'!$H$15</f>
        <v>4354641646416</v>
      </c>
      <c r="I24" s="35">
        <f>F24/C24</f>
        <v>0.97637428470642007</v>
      </c>
      <c r="J24" s="36">
        <f>G24/D24</f>
        <v>0.73194776696615715</v>
      </c>
      <c r="K24" s="36">
        <f>H24/E24</f>
        <v>1.1473650579528953</v>
      </c>
    </row>
    <row r="25" spans="1:11" ht="22.15" customHeight="1" x14ac:dyDescent="0.3">
      <c r="A25" s="40"/>
      <c r="B25" s="48" t="s">
        <v>40</v>
      </c>
      <c r="C25" s="42"/>
      <c r="D25" s="50"/>
      <c r="E25" s="50"/>
      <c r="F25" s="42">
        <f>'[3]51.31'!D21</f>
        <v>0</v>
      </c>
      <c r="G25" s="50"/>
      <c r="H25" s="50"/>
      <c r="I25" s="44"/>
      <c r="J25" s="44"/>
      <c r="K25" s="45"/>
    </row>
    <row r="26" spans="1:11" ht="22.15" customHeight="1" x14ac:dyDescent="0.3">
      <c r="A26" s="40">
        <v>1</v>
      </c>
      <c r="B26" s="48" t="s">
        <v>30</v>
      </c>
      <c r="C26" s="42">
        <f>'[2]51.31'!$C$22</f>
        <v>2702351000000</v>
      </c>
      <c r="D26" s="50"/>
      <c r="E26" s="50"/>
      <c r="F26" s="42">
        <f>'[2]51.31'!$D$22</f>
        <v>2463298753337</v>
      </c>
      <c r="G26" s="50">
        <f>'[2]53.31'!$G$17</f>
        <v>511838789298</v>
      </c>
      <c r="H26" s="50">
        <f>'[2]53.31'!$H$17</f>
        <v>1951459964039</v>
      </c>
      <c r="I26" s="44"/>
      <c r="J26" s="44"/>
      <c r="K26" s="45"/>
    </row>
    <row r="27" spans="1:11" ht="22.15" customHeight="1" x14ac:dyDescent="0.3">
      <c r="A27" s="40">
        <v>2</v>
      </c>
      <c r="B27" s="48" t="s">
        <v>41</v>
      </c>
      <c r="C27" s="42">
        <f>'[2]51.31'!$C$23</f>
        <v>30000000000</v>
      </c>
      <c r="D27" s="56">
        <f>C27</f>
        <v>30000000000</v>
      </c>
      <c r="E27" s="56"/>
      <c r="F27" s="42">
        <f>'[2]51.31'!$D$23</f>
        <v>17663237450</v>
      </c>
      <c r="G27" s="56"/>
      <c r="H27" s="56"/>
      <c r="I27" s="44"/>
      <c r="J27" s="44"/>
      <c r="K27" s="45"/>
    </row>
    <row r="28" spans="1:11" ht="34.5" customHeight="1" x14ac:dyDescent="0.3">
      <c r="A28" s="37" t="s">
        <v>42</v>
      </c>
      <c r="B28" s="38" t="s">
        <v>43</v>
      </c>
      <c r="C28" s="57">
        <f>'[2]51.31'!$C$24</f>
        <v>2000000000</v>
      </c>
      <c r="D28" s="56">
        <f>C28</f>
        <v>2000000000</v>
      </c>
      <c r="E28" s="56"/>
      <c r="F28" s="57"/>
      <c r="G28" s="56">
        <f>F28</f>
        <v>0</v>
      </c>
      <c r="H28" s="56"/>
      <c r="I28" s="44"/>
      <c r="J28" s="44"/>
      <c r="K28" s="45"/>
    </row>
    <row r="29" spans="1:11" ht="22.15" customHeight="1" x14ac:dyDescent="0.3">
      <c r="A29" s="37" t="s">
        <v>44</v>
      </c>
      <c r="B29" s="38" t="s">
        <v>45</v>
      </c>
      <c r="C29" s="57">
        <f>'[2]51.31'!$C$25</f>
        <v>1000000000</v>
      </c>
      <c r="D29" s="56">
        <f>C29</f>
        <v>1000000000</v>
      </c>
      <c r="E29" s="56"/>
      <c r="F29" s="57">
        <f>'[2]51.31'!$C$25</f>
        <v>1000000000</v>
      </c>
      <c r="G29" s="56">
        <f>F29</f>
        <v>1000000000</v>
      </c>
      <c r="H29" s="56"/>
      <c r="I29" s="44"/>
      <c r="J29" s="44"/>
      <c r="K29" s="45"/>
    </row>
    <row r="30" spans="1:11" ht="22.15" customHeight="1" x14ac:dyDescent="0.3">
      <c r="A30" s="37" t="s">
        <v>46</v>
      </c>
      <c r="B30" s="38" t="s">
        <v>47</v>
      </c>
      <c r="C30" s="57">
        <f>'[2]51.31'!$C$26</f>
        <v>145940000000</v>
      </c>
      <c r="D30" s="56">
        <f>'[2]53.31'!$D$21</f>
        <v>69240000000</v>
      </c>
      <c r="E30" s="56">
        <f>'[2]53.31'!$E$21</f>
        <v>76700000000</v>
      </c>
      <c r="F30" s="42">
        <f>'[3]51.31'!D26</f>
        <v>0</v>
      </c>
      <c r="G30" s="56"/>
      <c r="H30" s="56"/>
      <c r="I30" s="59"/>
      <c r="J30" s="59"/>
      <c r="K30" s="50"/>
    </row>
    <row r="31" spans="1:11" ht="22.15" customHeight="1" x14ac:dyDescent="0.3">
      <c r="A31" s="37" t="s">
        <v>48</v>
      </c>
      <c r="B31" s="38" t="s">
        <v>49</v>
      </c>
      <c r="C31" s="42"/>
      <c r="D31" s="56"/>
      <c r="E31" s="56"/>
      <c r="F31" s="42">
        <f>'[3]51.31'!D27</f>
        <v>0</v>
      </c>
      <c r="G31" s="56"/>
      <c r="H31" s="56"/>
      <c r="I31" s="59"/>
      <c r="J31" s="59"/>
      <c r="K31" s="50"/>
    </row>
    <row r="32" spans="1:11" ht="31.5" x14ac:dyDescent="0.3">
      <c r="A32" s="37" t="s">
        <v>50</v>
      </c>
      <c r="B32" s="38" t="s">
        <v>51</v>
      </c>
      <c r="C32" s="57">
        <f>'[2]51.31'!$C$28</f>
        <v>120000000000</v>
      </c>
      <c r="D32" s="60">
        <f>'[2]53.31'!$D$25</f>
        <v>120000000000</v>
      </c>
      <c r="E32" s="56"/>
      <c r="F32" s="42">
        <f>'[3]51.31'!D28</f>
        <v>0</v>
      </c>
      <c r="G32" s="56"/>
      <c r="H32" s="56"/>
      <c r="I32" s="59"/>
      <c r="J32" s="59"/>
      <c r="K32" s="50"/>
    </row>
    <row r="33" spans="1:11" x14ac:dyDescent="0.3">
      <c r="A33" s="37" t="s">
        <v>16</v>
      </c>
      <c r="B33" s="38" t="s">
        <v>52</v>
      </c>
      <c r="C33" s="57">
        <f t="shared" ref="C33:H33" si="4">C34+C39</f>
        <v>271580000000</v>
      </c>
      <c r="D33" s="57">
        <f t="shared" si="4"/>
        <v>271580000000</v>
      </c>
      <c r="E33" s="57">
        <f t="shared" si="4"/>
        <v>0</v>
      </c>
      <c r="F33" s="57">
        <f t="shared" si="4"/>
        <v>297941228709</v>
      </c>
      <c r="G33" s="57">
        <f t="shared" si="4"/>
        <v>297941228709</v>
      </c>
      <c r="H33" s="57">
        <f t="shared" si="4"/>
        <v>0</v>
      </c>
      <c r="I33" s="35">
        <f>F33/C33</f>
        <v>1.0970661635945209</v>
      </c>
      <c r="J33" s="36">
        <f>G33/D33</f>
        <v>1.0970661635945209</v>
      </c>
      <c r="K33" s="36"/>
    </row>
    <row r="34" spans="1:11" ht="22.15" customHeight="1" x14ac:dyDescent="0.3">
      <c r="A34" s="37" t="s">
        <v>25</v>
      </c>
      <c r="B34" s="38" t="s">
        <v>53</v>
      </c>
      <c r="C34" s="57">
        <f>SUM(C35:C38)</f>
        <v>271580000000</v>
      </c>
      <c r="D34" s="57">
        <f>SUM(D35:D38)</f>
        <v>271580000000</v>
      </c>
      <c r="E34" s="57">
        <f>SUM(E35:E38)</f>
        <v>0</v>
      </c>
      <c r="F34" s="57">
        <f>SUM(F35:F38)</f>
        <v>297941228709</v>
      </c>
      <c r="G34" s="57">
        <f>SUM(G35:G38)</f>
        <v>297941228709</v>
      </c>
      <c r="H34" s="56"/>
      <c r="I34" s="35">
        <f>F34/C34</f>
        <v>1.0970661635945209</v>
      </c>
      <c r="J34" s="36">
        <f>G34/D34</f>
        <v>1.0970661635945209</v>
      </c>
      <c r="K34" s="56"/>
    </row>
    <row r="35" spans="1:11" ht="22.15" customHeight="1" x14ac:dyDescent="0.3">
      <c r="A35" s="40"/>
      <c r="B35" s="41" t="s">
        <v>54</v>
      </c>
      <c r="C35" s="42">
        <f>'[2]51.31'!$C$31</f>
        <v>159300000000</v>
      </c>
      <c r="D35" s="43">
        <f>C35</f>
        <v>159300000000</v>
      </c>
      <c r="E35" s="43"/>
      <c r="F35" s="42">
        <f>'[2]51.31'!$D$31</f>
        <v>155680547667</v>
      </c>
      <c r="G35" s="43">
        <f>F35</f>
        <v>155680547667</v>
      </c>
      <c r="H35" s="43"/>
      <c r="I35" s="43"/>
      <c r="J35" s="43"/>
      <c r="K35" s="50"/>
    </row>
    <row r="36" spans="1:11" ht="22.15" customHeight="1" x14ac:dyDescent="0.3">
      <c r="A36" s="40"/>
      <c r="B36" s="41" t="s">
        <v>55</v>
      </c>
      <c r="C36" s="42">
        <f>'[2]51.31'!$C$32</f>
        <v>112280000000</v>
      </c>
      <c r="D36" s="43">
        <f>C36</f>
        <v>112280000000</v>
      </c>
      <c r="E36" s="43"/>
      <c r="F36" s="42">
        <f>'[2]51.31'!$D$32</f>
        <v>142260681042</v>
      </c>
      <c r="G36" s="43">
        <f>F36</f>
        <v>142260681042</v>
      </c>
      <c r="H36" s="43"/>
      <c r="I36" s="43"/>
      <c r="J36" s="43"/>
      <c r="K36" s="50"/>
    </row>
    <row r="37" spans="1:11" ht="22.15" customHeight="1" x14ac:dyDescent="0.3">
      <c r="A37" s="40"/>
      <c r="B37" s="41" t="s">
        <v>56</v>
      </c>
      <c r="C37" s="42"/>
      <c r="D37" s="56"/>
      <c r="E37" s="56"/>
      <c r="F37" s="42"/>
      <c r="G37" s="43"/>
      <c r="H37" s="56"/>
      <c r="I37" s="56"/>
      <c r="J37" s="56"/>
      <c r="K37" s="50"/>
    </row>
    <row r="38" spans="1:11" ht="22.15" customHeight="1" x14ac:dyDescent="0.3">
      <c r="A38" s="40"/>
      <c r="B38" s="41" t="s">
        <v>57</v>
      </c>
      <c r="C38" s="42"/>
      <c r="D38" s="43"/>
      <c r="E38" s="43"/>
      <c r="F38" s="42"/>
      <c r="G38" s="43"/>
      <c r="H38" s="43"/>
      <c r="I38" s="43"/>
      <c r="J38" s="43"/>
      <c r="K38" s="50"/>
    </row>
    <row r="39" spans="1:11" ht="22.15" customHeight="1" x14ac:dyDescent="0.3">
      <c r="A39" s="37" t="s">
        <v>38</v>
      </c>
      <c r="B39" s="38" t="s">
        <v>58</v>
      </c>
      <c r="C39" s="42"/>
      <c r="D39" s="43"/>
      <c r="E39" s="43"/>
      <c r="F39" s="42">
        <f>'[3]51.31'!D35</f>
        <v>0</v>
      </c>
      <c r="G39" s="43"/>
      <c r="H39" s="43"/>
      <c r="I39" s="43"/>
      <c r="J39" s="43"/>
      <c r="K39" s="50"/>
    </row>
    <row r="40" spans="1:11" ht="26.25" customHeight="1" x14ac:dyDescent="0.3">
      <c r="A40" s="40"/>
      <c r="B40" s="41" t="s">
        <v>59</v>
      </c>
      <c r="C40" s="42"/>
      <c r="D40" s="43"/>
      <c r="E40" s="43"/>
      <c r="F40" s="42">
        <f>'[3]51.31'!D36</f>
        <v>0</v>
      </c>
      <c r="G40" s="43"/>
      <c r="H40" s="43"/>
      <c r="I40" s="43"/>
      <c r="J40" s="43"/>
      <c r="K40" s="50"/>
    </row>
    <row r="41" spans="1:11" x14ac:dyDescent="0.3">
      <c r="A41" s="37" t="s">
        <v>60</v>
      </c>
      <c r="B41" s="38" t="s">
        <v>61</v>
      </c>
      <c r="C41" s="42"/>
      <c r="D41" s="61"/>
      <c r="E41" s="61"/>
      <c r="F41" s="57">
        <f>'[2]51.31'!$D$35</f>
        <v>2401373844361</v>
      </c>
      <c r="G41" s="61"/>
      <c r="H41" s="61"/>
      <c r="I41" s="43"/>
      <c r="J41" s="43"/>
      <c r="K41" s="50"/>
    </row>
    <row r="42" spans="1:11" ht="22.15" customHeight="1" x14ac:dyDescent="0.3">
      <c r="A42" s="62" t="s">
        <v>62</v>
      </c>
      <c r="B42" s="63" t="s">
        <v>63</v>
      </c>
      <c r="C42" s="64"/>
      <c r="D42" s="65"/>
      <c r="E42" s="65"/>
      <c r="F42" s="66">
        <f>'[2]48.31'!$D$32</f>
        <v>114901945475</v>
      </c>
      <c r="G42" s="65"/>
      <c r="H42" s="65"/>
      <c r="I42" s="65"/>
      <c r="J42" s="65"/>
      <c r="K42" s="67"/>
    </row>
    <row r="43" spans="1:11" ht="21" customHeight="1" x14ac:dyDescent="0.3">
      <c r="D43" s="68"/>
      <c r="E43" s="68"/>
      <c r="G43" s="68"/>
      <c r="H43" s="68"/>
    </row>
    <row r="44" spans="1:11" x14ac:dyDescent="0.3">
      <c r="D44" s="68"/>
      <c r="E44" s="68"/>
      <c r="G44" s="68"/>
      <c r="H44" s="68"/>
    </row>
    <row r="45" spans="1:11" x14ac:dyDescent="0.3">
      <c r="D45" s="68"/>
      <c r="E45" s="68"/>
      <c r="G45" s="68"/>
      <c r="H45" s="68"/>
    </row>
    <row r="46" spans="1:11" x14ac:dyDescent="0.3">
      <c r="D46" s="68"/>
      <c r="E46" s="68"/>
      <c r="G46" s="68"/>
      <c r="H46" s="68"/>
    </row>
    <row r="47" spans="1:11" x14ac:dyDescent="0.3">
      <c r="D47" s="68"/>
      <c r="E47" s="68"/>
      <c r="G47" s="68"/>
      <c r="H47" s="68"/>
    </row>
    <row r="48" spans="1:11" x14ac:dyDescent="0.3">
      <c r="D48" s="68"/>
      <c r="E48" s="68"/>
      <c r="G48" s="68"/>
      <c r="H48" s="68"/>
    </row>
    <row r="49" spans="4:8" x14ac:dyDescent="0.3">
      <c r="D49" s="68"/>
      <c r="E49" s="68"/>
      <c r="G49" s="68"/>
      <c r="H49" s="68"/>
    </row>
  </sheetData>
  <mergeCells count="18">
    <mergeCell ref="I7:K7"/>
    <mergeCell ref="D8:D9"/>
    <mergeCell ref="E8:E9"/>
    <mergeCell ref="G8:G9"/>
    <mergeCell ref="H8:H9"/>
    <mergeCell ref="I8:I9"/>
    <mergeCell ref="J8:J9"/>
    <mergeCell ref="K8:K9"/>
    <mergeCell ref="A1:B1"/>
    <mergeCell ref="A2:K2"/>
    <mergeCell ref="A3:K3"/>
    <mergeCell ref="A4:K4"/>
    <mergeCell ref="A7:A9"/>
    <mergeCell ref="B7:B9"/>
    <mergeCell ref="C7:C9"/>
    <mergeCell ref="D7:E7"/>
    <mergeCell ref="F7:F9"/>
    <mergeCell ref="G7:H7"/>
  </mergeCells>
  <printOptions horizontalCentered="1"/>
  <pageMargins left="0.23622047244094499" right="0.23622047244094499" top="0.45" bottom="0.39370078740157499" header="0" footer="0.15748031496063"/>
  <pageSetup paperSize="9" scale="7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152371-2F24-4AD6-91DA-20CF2E41533E}"/>
</file>

<file path=customXml/itemProps2.xml><?xml version="1.0" encoding="utf-8"?>
<ds:datastoreItem xmlns:ds="http://schemas.openxmlformats.org/officeDocument/2006/customXml" ds:itemID="{F487B76B-6179-4932-A892-C31FA0E8E09C}"/>
</file>

<file path=customXml/itemProps3.xml><?xml version="1.0" encoding="utf-8"?>
<ds:datastoreItem xmlns:ds="http://schemas.openxmlformats.org/officeDocument/2006/customXml" ds:itemID="{3BA8118C-3ED1-4DB3-B1F6-7A36B91B94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64</vt:lpstr>
      <vt:lpstr>'64'!Print_Area</vt:lpstr>
      <vt:lpstr>'64'!Print_Titles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2020-03-05T07:03:13Z</dcterms:created>
  <dcterms:modified xsi:type="dcterms:W3CDTF">2020-03-05T07:03:22Z</dcterms:modified>
</cp:coreProperties>
</file>