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Quang\NGAN SACH\CONG KHAI NS\CKQT\2018\"/>
    </mc:Choice>
  </mc:AlternateContent>
  <bookViews>
    <workbookView xWindow="0" yWindow="0" windowWidth="19200" windowHeight="11595"/>
  </bookViews>
  <sheets>
    <sheet name="67" sheetId="1" r:id="rId1"/>
  </sheets>
  <externalReferences>
    <externalReference r:id="rId2"/>
    <externalReference r:id="rId3"/>
    <externalReference r:id="rId4"/>
  </externalReferences>
  <definedNames>
    <definedName name="ADP">#REF!</definedName>
    <definedName name="AKHAC">#REF!</definedName>
    <definedName name="ALTINH">#REF!</definedName>
    <definedName name="Anguon">'[3]Dt 2001'!#REF!</definedName>
    <definedName name="ANN">#REF!</definedName>
    <definedName name="ANQD">#REF!</definedName>
    <definedName name="ANQQH">'[3]Dt 2001'!#REF!</definedName>
    <definedName name="ANSNN">'[3]Dt 2001'!#REF!</definedName>
    <definedName name="ANSNNxnk">'[3]Dt 2001'!#REF!</definedName>
    <definedName name="APC">'[3]Dt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'[3]Dt 2001'!#REF!</definedName>
    <definedName name="NSNN">'[3]Dt 2001'!#REF!</definedName>
    <definedName name="PC">'[3]Dt 2001'!#REF!</definedName>
    <definedName name="Phan_cap">#REF!</definedName>
    <definedName name="Phi_le_phi">#REF!</definedName>
    <definedName name="_xlnm.Print_Area" localSheetId="0">'67'!$A$1:$Z$20</definedName>
    <definedName name="_xlnm.Print_Area">#REF!</definedName>
    <definedName name="PRINT_AREA_MI">#REF!</definedName>
    <definedName name="TW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Q20" i="1"/>
  <c r="Y20" i="1" s="1"/>
  <c r="O20" i="1"/>
  <c r="M20" i="1" s="1"/>
  <c r="L20" i="1"/>
  <c r="T20" i="1" s="1"/>
  <c r="I20" i="1"/>
  <c r="G20" i="1"/>
  <c r="E20" i="1"/>
  <c r="D20" i="1"/>
  <c r="C20" i="1"/>
  <c r="B20" i="1"/>
  <c r="R19" i="1"/>
  <c r="Q19" i="1"/>
  <c r="Q12" i="1" s="1"/>
  <c r="O19" i="1"/>
  <c r="M19" i="1" s="1"/>
  <c r="U19" i="1" s="1"/>
  <c r="L19" i="1"/>
  <c r="K19" i="1" s="1"/>
  <c r="S19" i="1" s="1"/>
  <c r="I19" i="1"/>
  <c r="G19" i="1"/>
  <c r="W19" i="1" s="1"/>
  <c r="E19" i="1"/>
  <c r="D19" i="1"/>
  <c r="C19" i="1" s="1"/>
  <c r="B19" i="1"/>
  <c r="T18" i="1"/>
  <c r="R18" i="1"/>
  <c r="R12" i="1" s="1"/>
  <c r="Q18" i="1"/>
  <c r="O18" i="1"/>
  <c r="W18" i="1" s="1"/>
  <c r="M18" i="1"/>
  <c r="U18" i="1" s="1"/>
  <c r="L18" i="1"/>
  <c r="K18" i="1"/>
  <c r="I18" i="1"/>
  <c r="Y18" i="1" s="1"/>
  <c r="G18" i="1"/>
  <c r="E18" i="1"/>
  <c r="D18" i="1"/>
  <c r="C18" i="1" s="1"/>
  <c r="S18" i="1" s="1"/>
  <c r="B18" i="1"/>
  <c r="T17" i="1"/>
  <c r="R17" i="1"/>
  <c r="Q17" i="1"/>
  <c r="Y17" i="1" s="1"/>
  <c r="O17" i="1"/>
  <c r="M17" i="1" s="1"/>
  <c r="L17" i="1"/>
  <c r="I17" i="1"/>
  <c r="G17" i="1"/>
  <c r="E17" i="1" s="1"/>
  <c r="C17" i="1" s="1"/>
  <c r="D17" i="1"/>
  <c r="B17" i="1"/>
  <c r="W16" i="1"/>
  <c r="T16" i="1"/>
  <c r="R16" i="1"/>
  <c r="Q16" i="1"/>
  <c r="O16" i="1"/>
  <c r="M16" i="1"/>
  <c r="L16" i="1"/>
  <c r="K16" i="1"/>
  <c r="I16" i="1"/>
  <c r="Y16" i="1" s="1"/>
  <c r="G16" i="1"/>
  <c r="E16" i="1" s="1"/>
  <c r="U16" i="1" s="1"/>
  <c r="D16" i="1"/>
  <c r="B16" i="1"/>
  <c r="Y15" i="1"/>
  <c r="W15" i="1"/>
  <c r="U15" i="1"/>
  <c r="R15" i="1"/>
  <c r="Q15" i="1"/>
  <c r="O15" i="1"/>
  <c r="M15" i="1"/>
  <c r="L15" i="1"/>
  <c r="T15" i="1" s="1"/>
  <c r="K15" i="1"/>
  <c r="S15" i="1" s="1"/>
  <c r="I15" i="1"/>
  <c r="G15" i="1"/>
  <c r="E15" i="1"/>
  <c r="D15" i="1"/>
  <c r="C15" i="1"/>
  <c r="B15" i="1"/>
  <c r="Y14" i="1"/>
  <c r="W14" i="1"/>
  <c r="R14" i="1"/>
  <c r="Q14" i="1"/>
  <c r="O14" i="1"/>
  <c r="M14" i="1"/>
  <c r="L14" i="1"/>
  <c r="K14" i="1" s="1"/>
  <c r="S14" i="1" s="1"/>
  <c r="I14" i="1"/>
  <c r="G14" i="1"/>
  <c r="E14" i="1" s="1"/>
  <c r="C14" i="1" s="1"/>
  <c r="D14" i="1"/>
  <c r="B14" i="1"/>
  <c r="Y13" i="1"/>
  <c r="R13" i="1"/>
  <c r="Q13" i="1"/>
  <c r="O13" i="1"/>
  <c r="W13" i="1" s="1"/>
  <c r="M13" i="1"/>
  <c r="L13" i="1"/>
  <c r="K13" i="1" s="1"/>
  <c r="I13" i="1"/>
  <c r="G13" i="1"/>
  <c r="E13" i="1"/>
  <c r="E12" i="1" s="1"/>
  <c r="D13" i="1"/>
  <c r="D12" i="1" s="1"/>
  <c r="C12" i="1" s="1"/>
  <c r="C13" i="1"/>
  <c r="B13" i="1"/>
  <c r="O12" i="1"/>
  <c r="J12" i="1"/>
  <c r="H12" i="1"/>
  <c r="F12" i="1"/>
  <c r="S13" i="1" l="1"/>
  <c r="M12" i="1"/>
  <c r="U12" i="1" s="1"/>
  <c r="C16" i="1"/>
  <c r="S16" i="1" s="1"/>
  <c r="U17" i="1"/>
  <c r="K17" i="1"/>
  <c r="S17" i="1" s="1"/>
  <c r="K20" i="1"/>
  <c r="S20" i="1" s="1"/>
  <c r="U20" i="1"/>
  <c r="U14" i="1"/>
  <c r="I12" i="1"/>
  <c r="Y12" i="1" s="1"/>
  <c r="W17" i="1"/>
  <c r="T19" i="1"/>
  <c r="G12" i="1"/>
  <c r="W12" i="1" s="1"/>
  <c r="T13" i="1"/>
  <c r="L12" i="1"/>
  <c r="T12" i="1" s="1"/>
  <c r="U13" i="1"/>
  <c r="T14" i="1"/>
  <c r="Y19" i="1"/>
  <c r="W20" i="1"/>
  <c r="K12" i="1" l="1"/>
  <c r="S12" i="1" s="1"/>
</calcChain>
</file>

<file path=xl/sharedStrings.xml><?xml version="1.0" encoding="utf-8"?>
<sst xmlns="http://schemas.openxmlformats.org/spreadsheetml/2006/main" count="54" uniqueCount="33">
  <si>
    <t>UBND TỈNH QUẢNG BÌNH</t>
  </si>
  <si>
    <t>Biểu số 67/CK-NSNN</t>
  </si>
  <si>
    <t>QUYẾT TOÁN CHI BỔ SUNG TỪ NGÂN SÁCH CẤP TỈNH CHO NGÂN SÁCH HUYỆN NĂM 2018</t>
  </si>
  <si>
    <t>(Quyết toán đã được Hội đồng nhân dân phê chuẩn)</t>
  </si>
  <si>
    <t>(Kèm theo Quyết định số            /QĐ-UBND ngày         tháng     năm 20     của UBND tỉnh Quảng Bình)</t>
  </si>
  <si>
    <t>Đơn vị: Đồng</t>
  </si>
  <si>
    <t>STT</t>
  </si>
  <si>
    <t>Tên đơn vị (1)</t>
  </si>
  <si>
    <t>Dự toán</t>
  </si>
  <si>
    <t>Quyết toán</t>
  </si>
  <si>
    <t>So sách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</si>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</sst>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5" x14ac:knownFonts="1">
    <font>
      <sz val="12"/>
      <name val=".VnArial Narrow"/>
    </font>
    <font>
      <sz val="12"/>
      <name val=".VnArial Narrow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63"/>
      <scheme val="minor"/>
    </font>
    <font>
      <sz val="14"/>
      <name val="Times New Roman"/>
      <family val="1"/>
    </font>
    <font>
      <i/>
      <sz val="12"/>
      <color rgb="FF000000"/>
      <name val="Times New Roman"/>
      <family val="1"/>
    </font>
    <font>
      <sz val="11"/>
      <name val=".VnArial Narrow"/>
      <family val="2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.VnArial Narrow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name val=".VnTime"/>
      <family val="2"/>
    </font>
    <font>
      <sz val="11"/>
      <color rgb="FFFF000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7" fillId="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3" fontId="9" fillId="0" borderId="0" xfId="0" applyNumberFormat="1" applyFont="1"/>
    <xf numFmtId="0" fontId="0" fillId="0" borderId="0" xfId="0" applyFill="1"/>
    <xf numFmtId="0" fontId="10" fillId="0" borderId="0" xfId="0" applyFont="1" applyAlignment="1">
      <alignment horizontal="right" vertical="center"/>
    </xf>
    <xf numFmtId="0" fontId="11" fillId="2" borderId="0" xfId="0" applyFont="1" applyFill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165" fontId="17" fillId="0" borderId="1" xfId="0" applyNumberFormat="1" applyFont="1" applyBorder="1" applyAlignment="1">
      <alignment vertical="center" wrapText="1"/>
    </xf>
    <xf numFmtId="0" fontId="19" fillId="2" borderId="0" xfId="0" applyFont="1" applyFill="1"/>
    <xf numFmtId="0" fontId="20" fillId="0" borderId="1" xfId="0" applyFont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left"/>
    </xf>
    <xf numFmtId="164" fontId="21" fillId="0" borderId="1" xfId="0" applyNumberFormat="1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3" fontId="21" fillId="0" borderId="1" xfId="1" applyNumberFormat="1" applyFont="1" applyFill="1" applyBorder="1" applyAlignment="1">
      <alignment vertical="center" wrapText="1"/>
    </xf>
    <xf numFmtId="164" fontId="21" fillId="0" borderId="1" xfId="1" applyNumberFormat="1" applyFont="1" applyFill="1" applyBorder="1" applyAlignment="1">
      <alignment vertical="center" wrapText="1"/>
    </xf>
    <xf numFmtId="165" fontId="21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8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et%20ha/VIET%20HA%20(D)/VAN%20BAN%20VIET%20HA/NAM%202020/c&#244;ng%20khai%202018/TONGQUYETTOAN2018-PK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1.192.7\SoTaiChinh\Nghi%20quyet%20387%20va%20ND%2073\NQ%20387%20hoan%20thien%20trinh%20Bo%20lan%202%20(20042016)\Bieu%2013_PL%20Danh%20gia%20thu%20NSNN%20theo%20sac%20thue_FIXED%20(P&#272;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.31"/>
      <sheetName val="49.31"/>
      <sheetName val="50.31"/>
      <sheetName val="51.31"/>
      <sheetName val="52.31"/>
      <sheetName val="53.31"/>
      <sheetName val="54.31"/>
      <sheetName val="55.31"/>
      <sheetName val="56.31"/>
      <sheetName val="57.31"/>
      <sheetName val="58.31"/>
      <sheetName val="59.31"/>
      <sheetName val="60.31"/>
      <sheetName val="61.31"/>
      <sheetName val="62.31"/>
      <sheetName val="63.31"/>
      <sheetName val="64.31"/>
      <sheetName val="60.342"/>
      <sheetName val="61.342"/>
      <sheetName val="CHITIETTHU"/>
      <sheetName val="62.342"/>
      <sheetName val="63."/>
      <sheetName val="64."/>
      <sheetName val="65."/>
      <sheetName val="66."/>
      <sheetName val="67."/>
      <sheetName val="68."/>
      <sheetName val="69."/>
      <sheetName val="70"/>
      <sheetName val="00000000"/>
      <sheetName val="vay"/>
      <sheetName val="Sheet1"/>
      <sheetName val="Sheet2"/>
    </sheetNames>
    <sheetDataSet>
      <sheetData sheetId="0">
        <row r="10">
          <cell r="C10">
            <v>1977550000000</v>
          </cell>
        </row>
      </sheetData>
      <sheetData sheetId="1"/>
      <sheetData sheetId="2">
        <row r="12">
          <cell r="C12">
            <v>122000000000</v>
          </cell>
        </row>
      </sheetData>
      <sheetData sheetId="3">
        <row r="10">
          <cell r="D10">
            <v>3779304000655</v>
          </cell>
        </row>
      </sheetData>
      <sheetData sheetId="4">
        <row r="9">
          <cell r="C9">
            <v>3506631000000</v>
          </cell>
        </row>
      </sheetData>
      <sheetData sheetId="5">
        <row r="11">
          <cell r="D11">
            <v>727880000000</v>
          </cell>
        </row>
      </sheetData>
      <sheetData sheetId="6">
        <row r="14">
          <cell r="B14" t="str">
            <v>Sở Lao động-TBXH</v>
          </cell>
        </row>
      </sheetData>
      <sheetData sheetId="7"/>
      <sheetData sheetId="8"/>
      <sheetData sheetId="9"/>
      <sheetData sheetId="10"/>
      <sheetData sheetId="11">
        <row r="12">
          <cell r="B12" t="str">
            <v>Minh Hóa</v>
          </cell>
          <cell r="D12">
            <v>439055000000</v>
          </cell>
          <cell r="G12">
            <v>48755000000</v>
          </cell>
          <cell r="I12">
            <v>48755000000</v>
          </cell>
          <cell r="L12">
            <v>502033000000</v>
          </cell>
          <cell r="O12">
            <v>269822264587</v>
          </cell>
          <cell r="Q12">
            <v>181431757247</v>
          </cell>
          <cell r="R12">
            <v>88390507340</v>
          </cell>
        </row>
        <row r="13">
          <cell r="B13" t="str">
            <v>Tuyên Hóa</v>
          </cell>
          <cell r="D13">
            <v>429748000000</v>
          </cell>
          <cell r="G13">
            <v>28929000000</v>
          </cell>
          <cell r="I13">
            <v>28929000000</v>
          </cell>
          <cell r="L13">
            <v>497580833000</v>
          </cell>
          <cell r="O13">
            <v>256068925620</v>
          </cell>
          <cell r="Q13">
            <v>209504679396</v>
          </cell>
          <cell r="R13">
            <v>46564246224</v>
          </cell>
        </row>
        <row r="14">
          <cell r="B14" t="str">
            <v>Quảng Trạch</v>
          </cell>
          <cell r="D14">
            <v>433820000000</v>
          </cell>
          <cell r="G14">
            <v>16097000000</v>
          </cell>
          <cell r="I14">
            <v>16097000000</v>
          </cell>
          <cell r="L14">
            <v>515425000000</v>
          </cell>
          <cell r="O14">
            <v>297062765600</v>
          </cell>
          <cell r="Q14">
            <v>275469539774</v>
          </cell>
          <cell r="R14">
            <v>21593225826</v>
          </cell>
        </row>
        <row r="15">
          <cell r="B15" t="str">
            <v>Thị xã Ba Đồn</v>
          </cell>
          <cell r="D15">
            <v>306467000000</v>
          </cell>
          <cell r="G15">
            <v>28471000000</v>
          </cell>
          <cell r="I15">
            <v>28471000000</v>
          </cell>
          <cell r="L15">
            <v>359046000000</v>
          </cell>
          <cell r="O15">
            <v>315336619705</v>
          </cell>
          <cell r="Q15">
            <v>301203284705</v>
          </cell>
          <cell r="R15">
            <v>14133335000</v>
          </cell>
        </row>
        <row r="16">
          <cell r="B16" t="str">
            <v>Bố Trạch</v>
          </cell>
          <cell r="D16">
            <v>604917000000</v>
          </cell>
          <cell r="G16">
            <v>30045000000</v>
          </cell>
          <cell r="I16">
            <v>30045000000</v>
          </cell>
          <cell r="L16">
            <v>708643400000</v>
          </cell>
          <cell r="O16">
            <v>312018319372</v>
          </cell>
          <cell r="Q16">
            <v>281284931681</v>
          </cell>
          <cell r="R16">
            <v>30733387691</v>
          </cell>
        </row>
        <row r="17">
          <cell r="B17" t="str">
            <v>TP Đồng Hới</v>
          </cell>
          <cell r="D17">
            <v>158004000000</v>
          </cell>
          <cell r="G17">
            <v>7774000000</v>
          </cell>
          <cell r="I17">
            <v>7774000000</v>
          </cell>
          <cell r="L17">
            <v>195531479000</v>
          </cell>
          <cell r="O17">
            <v>143303613425</v>
          </cell>
          <cell r="Q17">
            <v>140305782925</v>
          </cell>
          <cell r="R17">
            <v>2997830500</v>
          </cell>
        </row>
        <row r="18">
          <cell r="B18" t="str">
            <v>Quảng Ninh</v>
          </cell>
          <cell r="D18">
            <v>333579000000</v>
          </cell>
          <cell r="G18">
            <v>47066000000</v>
          </cell>
          <cell r="I18">
            <v>47066000000</v>
          </cell>
          <cell r="L18">
            <v>394965300000</v>
          </cell>
          <cell r="O18">
            <v>244458422084</v>
          </cell>
          <cell r="Q18">
            <v>223551784562</v>
          </cell>
          <cell r="R18">
            <v>20906637522</v>
          </cell>
        </row>
        <row r="19">
          <cell r="B19" t="str">
            <v>Lệ Thủy</v>
          </cell>
          <cell r="D19">
            <v>551153000000</v>
          </cell>
          <cell r="G19">
            <v>42752000000</v>
          </cell>
          <cell r="I19">
            <v>42752000000</v>
          </cell>
          <cell r="L19">
            <v>651646000000</v>
          </cell>
          <cell r="O19">
            <v>248846330100</v>
          </cell>
          <cell r="Q19">
            <v>210871268401</v>
          </cell>
          <cell r="R19">
            <v>37975061699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topLeftCell="I1" workbookViewId="0">
      <selection activeCell="T27" sqref="T27"/>
    </sheetView>
  </sheetViews>
  <sheetFormatPr defaultColWidth="10" defaultRowHeight="15" x14ac:dyDescent="0.25"/>
  <cols>
    <col min="1" max="1" width="0.140625" style="19" hidden="1" customWidth="1"/>
    <col min="2" max="2" width="13.140625" style="19" customWidth="1"/>
    <col min="3" max="3" width="16.7109375" style="19" customWidth="1"/>
    <col min="4" max="4" width="16.5703125" style="19" customWidth="1"/>
    <col min="5" max="5" width="15.5703125" style="19" customWidth="1"/>
    <col min="6" max="6" width="6.42578125" style="54" customWidth="1"/>
    <col min="7" max="7" width="15.28515625" style="55" customWidth="1"/>
    <col min="8" max="8" width="15.42578125" style="19" hidden="1" customWidth="1"/>
    <col min="9" max="9" width="15.28515625" style="19" customWidth="1"/>
    <col min="10" max="10" width="7.28515625" style="56" customWidth="1"/>
    <col min="11" max="11" width="16.5703125" style="19" customWidth="1"/>
    <col min="12" max="12" width="16.85546875" style="19" customWidth="1"/>
    <col min="13" max="13" width="16.42578125" style="57" customWidth="1"/>
    <col min="14" max="14" width="15.42578125" style="19" hidden="1" customWidth="1"/>
    <col min="15" max="15" width="16.42578125" style="19" customWidth="1"/>
    <col min="16" max="16" width="15.42578125" style="19" hidden="1" customWidth="1"/>
    <col min="17" max="17" width="16.42578125" style="19" customWidth="1"/>
    <col min="18" max="18" width="14.85546875" style="19" customWidth="1"/>
    <col min="19" max="19" width="6.42578125" style="19" customWidth="1"/>
    <col min="20" max="20" width="7.28515625" style="19" customWidth="1"/>
    <col min="21" max="21" width="6.7109375" style="19" customWidth="1"/>
    <col min="22" max="22" width="0" style="19" hidden="1" customWidth="1"/>
    <col min="23" max="23" width="6.7109375" style="19" customWidth="1"/>
    <col min="24" max="24" width="0" style="19" hidden="1" customWidth="1"/>
    <col min="25" max="25" width="7.85546875" style="19" customWidth="1"/>
    <col min="26" max="26" width="6.42578125" style="19" customWidth="1"/>
    <col min="27" max="16384" width="10" style="19"/>
  </cols>
  <sheetData>
    <row r="1" spans="1:26" s="6" customFormat="1" ht="21" customHeight="1" x14ac:dyDescent="0.3">
      <c r="A1" s="1" t="s">
        <v>0</v>
      </c>
      <c r="B1" s="1"/>
      <c r="C1" s="1"/>
      <c r="D1" s="2"/>
      <c r="E1" s="2"/>
      <c r="F1" s="3"/>
      <c r="G1" s="3"/>
      <c r="H1" s="4"/>
      <c r="I1" s="4"/>
      <c r="J1" s="4"/>
      <c r="K1" s="4"/>
      <c r="L1" s="3"/>
      <c r="M1" s="3"/>
      <c r="N1" s="4"/>
      <c r="O1" s="4"/>
      <c r="P1" s="3"/>
      <c r="Q1" s="3"/>
      <c r="R1" s="5" t="s">
        <v>1</v>
      </c>
      <c r="S1" s="5"/>
      <c r="T1" s="5"/>
      <c r="U1" s="1"/>
      <c r="V1" s="1"/>
      <c r="W1" s="1"/>
    </row>
    <row r="2" spans="1:26" s="6" customFormat="1" ht="2.25" customHeight="1" x14ac:dyDescent="0.3">
      <c r="A2" s="7"/>
      <c r="B2" s="7"/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6" s="6" customFormat="1" ht="20.25" x14ac:dyDescent="0.3">
      <c r="A3" s="8" t="s">
        <v>2</v>
      </c>
      <c r="B3" s="3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6" s="6" customFormat="1" ht="17.45" customHeight="1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2"/>
      <c r="W4" s="12"/>
      <c r="X4" s="12"/>
    </row>
    <row r="5" spans="1:26" s="6" customFormat="1" ht="15.75" x14ac:dyDescent="0.25">
      <c r="A5" s="1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6" ht="18.75" x14ac:dyDescent="0.3">
      <c r="A6" s="14"/>
      <c r="B6"/>
      <c r="C6"/>
      <c r="D6"/>
      <c r="E6"/>
      <c r="F6"/>
      <c r="G6"/>
      <c r="H6"/>
      <c r="I6"/>
      <c r="J6"/>
      <c r="K6"/>
      <c r="L6"/>
      <c r="M6"/>
      <c r="N6"/>
      <c r="O6" s="15"/>
      <c r="P6"/>
      <c r="Q6" s="16"/>
      <c r="R6" s="17"/>
      <c r="S6"/>
      <c r="T6"/>
      <c r="U6"/>
      <c r="V6"/>
      <c r="W6"/>
      <c r="X6"/>
      <c r="Y6"/>
      <c r="Z6" s="18" t="s">
        <v>5</v>
      </c>
    </row>
    <row r="7" spans="1:26" x14ac:dyDescent="0.2">
      <c r="A7" s="20" t="s">
        <v>6</v>
      </c>
      <c r="B7" s="21" t="s">
        <v>7</v>
      </c>
      <c r="C7" s="22" t="s">
        <v>8</v>
      </c>
      <c r="D7" s="23"/>
      <c r="E7" s="23"/>
      <c r="F7" s="23"/>
      <c r="G7" s="23"/>
      <c r="H7" s="23"/>
      <c r="I7" s="23"/>
      <c r="J7" s="24"/>
      <c r="K7" s="25" t="s">
        <v>9</v>
      </c>
      <c r="L7" s="26"/>
      <c r="M7" s="26"/>
      <c r="N7" s="26"/>
      <c r="O7" s="26"/>
      <c r="P7" s="26"/>
      <c r="Q7" s="26"/>
      <c r="R7" s="27"/>
      <c r="S7" s="21" t="s">
        <v>10</v>
      </c>
      <c r="T7" s="21"/>
      <c r="U7" s="21"/>
      <c r="V7" s="21"/>
      <c r="W7" s="21"/>
      <c r="X7" s="21"/>
      <c r="Y7" s="21"/>
      <c r="Z7" s="21"/>
    </row>
    <row r="8" spans="1:26" x14ac:dyDescent="0.2">
      <c r="A8" s="20"/>
      <c r="B8" s="21"/>
      <c r="C8" s="21" t="s">
        <v>11</v>
      </c>
      <c r="D8" s="21" t="s">
        <v>12</v>
      </c>
      <c r="E8" s="21" t="s">
        <v>13</v>
      </c>
      <c r="F8" s="21"/>
      <c r="G8" s="21"/>
      <c r="H8" s="21"/>
      <c r="I8" s="21"/>
      <c r="J8" s="21"/>
      <c r="K8" s="28" t="s">
        <v>11</v>
      </c>
      <c r="L8" s="21" t="s">
        <v>12</v>
      </c>
      <c r="M8" s="21" t="s">
        <v>13</v>
      </c>
      <c r="N8" s="21"/>
      <c r="O8" s="21"/>
      <c r="P8" s="21"/>
      <c r="Q8" s="21"/>
      <c r="R8" s="21"/>
      <c r="S8" s="21" t="s">
        <v>11</v>
      </c>
      <c r="T8" s="21" t="s">
        <v>12</v>
      </c>
      <c r="U8" s="21" t="s">
        <v>13</v>
      </c>
      <c r="V8" s="21"/>
      <c r="W8" s="21"/>
      <c r="X8" s="21"/>
      <c r="Y8" s="21"/>
      <c r="Z8" s="21"/>
    </row>
    <row r="9" spans="1:26" x14ac:dyDescent="0.2">
      <c r="A9" s="20"/>
      <c r="B9" s="21"/>
      <c r="C9" s="21"/>
      <c r="D9" s="21"/>
      <c r="E9" s="21" t="s">
        <v>11</v>
      </c>
      <c r="F9" s="21" t="s">
        <v>14</v>
      </c>
      <c r="G9" s="21"/>
      <c r="H9" s="21" t="s">
        <v>15</v>
      </c>
      <c r="I9" s="21" t="s">
        <v>16</v>
      </c>
      <c r="J9" s="21" t="s">
        <v>17</v>
      </c>
      <c r="K9" s="28"/>
      <c r="L9" s="21"/>
      <c r="M9" s="21" t="s">
        <v>11</v>
      </c>
      <c r="N9" s="21" t="s">
        <v>14</v>
      </c>
      <c r="O9" s="21"/>
      <c r="P9" s="21" t="s">
        <v>15</v>
      </c>
      <c r="Q9" s="29" t="s">
        <v>16</v>
      </c>
      <c r="R9" s="30" t="s">
        <v>17</v>
      </c>
      <c r="S9" s="21"/>
      <c r="T9" s="21"/>
      <c r="U9" s="21" t="s">
        <v>11</v>
      </c>
      <c r="V9" s="21" t="s">
        <v>14</v>
      </c>
      <c r="W9" s="21"/>
      <c r="X9" s="21" t="s">
        <v>15</v>
      </c>
      <c r="Y9" s="21" t="s">
        <v>16</v>
      </c>
      <c r="Z9" s="21" t="s">
        <v>17</v>
      </c>
    </row>
    <row r="10" spans="1:26" ht="45.75" customHeight="1" x14ac:dyDescent="0.2">
      <c r="A10" s="20"/>
      <c r="B10" s="21"/>
      <c r="C10" s="21"/>
      <c r="D10" s="21"/>
      <c r="E10" s="21"/>
      <c r="F10" s="31" t="s">
        <v>18</v>
      </c>
      <c r="G10" s="31" t="s">
        <v>19</v>
      </c>
      <c r="H10" s="21"/>
      <c r="I10" s="21"/>
      <c r="J10" s="21"/>
      <c r="K10" s="28"/>
      <c r="L10" s="21"/>
      <c r="M10" s="21"/>
      <c r="N10" s="31" t="s">
        <v>18</v>
      </c>
      <c r="O10" s="32" t="s">
        <v>19</v>
      </c>
      <c r="P10" s="21"/>
      <c r="Q10" s="29"/>
      <c r="R10" s="30"/>
      <c r="S10" s="21"/>
      <c r="T10" s="21"/>
      <c r="U10" s="21"/>
      <c r="V10" s="31" t="s">
        <v>18</v>
      </c>
      <c r="W10" s="31" t="s">
        <v>19</v>
      </c>
      <c r="X10" s="21"/>
      <c r="Y10" s="21"/>
      <c r="Z10" s="21"/>
    </row>
    <row r="11" spans="1:26" ht="20.100000000000001" customHeight="1" x14ac:dyDescent="0.2">
      <c r="A11" s="33" t="s">
        <v>20</v>
      </c>
      <c r="B11" s="33" t="s">
        <v>21</v>
      </c>
      <c r="C11" s="33">
        <v>1</v>
      </c>
      <c r="D11" s="33">
        <v>2</v>
      </c>
      <c r="E11" s="33" t="s">
        <v>22</v>
      </c>
      <c r="F11" s="33">
        <v>4</v>
      </c>
      <c r="G11" s="33">
        <v>5</v>
      </c>
      <c r="H11" s="33">
        <v>6</v>
      </c>
      <c r="I11" s="33">
        <v>7</v>
      </c>
      <c r="J11" s="33">
        <v>8</v>
      </c>
      <c r="K11" s="34">
        <v>9</v>
      </c>
      <c r="L11" s="33">
        <v>10</v>
      </c>
      <c r="M11" s="33" t="s">
        <v>23</v>
      </c>
      <c r="N11" s="33">
        <v>12</v>
      </c>
      <c r="O11" s="35">
        <v>13</v>
      </c>
      <c r="P11" s="33">
        <v>14</v>
      </c>
      <c r="Q11" s="36">
        <v>15</v>
      </c>
      <c r="R11" s="37">
        <v>16</v>
      </c>
      <c r="S11" s="33" t="s">
        <v>24</v>
      </c>
      <c r="T11" s="33" t="s">
        <v>25</v>
      </c>
      <c r="U11" s="33" t="s">
        <v>26</v>
      </c>
      <c r="V11" s="33" t="s">
        <v>27</v>
      </c>
      <c r="W11" s="33" t="s">
        <v>28</v>
      </c>
      <c r="X11" s="33" t="s">
        <v>29</v>
      </c>
      <c r="Y11" s="33" t="s">
        <v>30</v>
      </c>
      <c r="Z11" s="33" t="s">
        <v>31</v>
      </c>
    </row>
    <row r="12" spans="1:26" s="44" customFormat="1" ht="21.95" customHeight="1" x14ac:dyDescent="0.2">
      <c r="A12" s="38"/>
      <c r="B12" s="39" t="s">
        <v>32</v>
      </c>
      <c r="C12" s="40">
        <f>D12+E12</f>
        <v>3506631000000</v>
      </c>
      <c r="D12" s="40">
        <f>SUM(D13:D20)-1000000</f>
        <v>3256742000000</v>
      </c>
      <c r="E12" s="40">
        <f t="shared" ref="E12:M12" si="0">SUM(E13:E20)</f>
        <v>249889000000</v>
      </c>
      <c r="F12" s="40">
        <f t="shared" si="0"/>
        <v>0</v>
      </c>
      <c r="G12" s="40">
        <f t="shared" si="0"/>
        <v>249889000000</v>
      </c>
      <c r="H12" s="40">
        <f t="shared" si="0"/>
        <v>0</v>
      </c>
      <c r="I12" s="40">
        <f t="shared" si="0"/>
        <v>249889000000</v>
      </c>
      <c r="J12" s="40">
        <f t="shared" si="0"/>
        <v>0</v>
      </c>
      <c r="K12" s="40">
        <f t="shared" si="0"/>
        <v>5911788272493</v>
      </c>
      <c r="L12" s="40">
        <f t="shared" si="0"/>
        <v>3824871012000</v>
      </c>
      <c r="M12" s="40">
        <f t="shared" si="0"/>
        <v>2086917260493</v>
      </c>
      <c r="N12" s="39"/>
      <c r="O12" s="40">
        <f>SUM(O13:O20)</f>
        <v>2086917260493</v>
      </c>
      <c r="P12" s="40"/>
      <c r="Q12" s="40">
        <f>SUM(Q13:Q20)</f>
        <v>1823623028691</v>
      </c>
      <c r="R12" s="41">
        <f>SUM(R13:R20)</f>
        <v>263294231802</v>
      </c>
      <c r="S12" s="42">
        <f>K12/C12*100</f>
        <v>168.58883277119833</v>
      </c>
      <c r="T12" s="42">
        <f t="shared" ref="T12:Y20" si="1">L12/D12*100</f>
        <v>117.44470430878467</v>
      </c>
      <c r="U12" s="42">
        <f t="shared" si="1"/>
        <v>835.13770533837021</v>
      </c>
      <c r="V12" s="42"/>
      <c r="W12" s="42">
        <f t="shared" si="1"/>
        <v>835.13770533837021</v>
      </c>
      <c r="X12" s="42"/>
      <c r="Y12" s="42">
        <f>Q13/I12*100</f>
        <v>72.604939491934417</v>
      </c>
      <c r="Z12" s="43"/>
    </row>
    <row r="13" spans="1:26" s="44" customFormat="1" ht="21.95" customHeight="1" x14ac:dyDescent="0.25">
      <c r="A13" s="45">
        <v>1</v>
      </c>
      <c r="B13" s="46" t="str">
        <f>'[1]59.31'!B12</f>
        <v>Minh Hóa</v>
      </c>
      <c r="C13" s="47">
        <f>D13+E13</f>
        <v>487810000000</v>
      </c>
      <c r="D13" s="48">
        <f>'[1]59.31'!D12</f>
        <v>439055000000</v>
      </c>
      <c r="E13" s="48">
        <f>F13+G13</f>
        <v>48755000000</v>
      </c>
      <c r="F13" s="49"/>
      <c r="G13" s="48">
        <f>'[1]59.31'!G12</f>
        <v>48755000000</v>
      </c>
      <c r="H13" s="49"/>
      <c r="I13" s="48">
        <f>'[1]59.31'!I12</f>
        <v>48755000000</v>
      </c>
      <c r="J13" s="49"/>
      <c r="K13" s="47">
        <f>L13+M13</f>
        <v>771855264587</v>
      </c>
      <c r="L13" s="48">
        <f>'[1]59.31'!L12</f>
        <v>502033000000</v>
      </c>
      <c r="M13" s="48">
        <f>O13</f>
        <v>269822264587</v>
      </c>
      <c r="N13" s="49"/>
      <c r="O13" s="47">
        <f>'[1]59.31'!O12</f>
        <v>269822264587</v>
      </c>
      <c r="P13" s="47"/>
      <c r="Q13" s="50">
        <f>'[1]59.31'!Q12</f>
        <v>181431757247</v>
      </c>
      <c r="R13" s="51">
        <f>'[1]59.31'!R12</f>
        <v>88390507340</v>
      </c>
      <c r="S13" s="52">
        <f t="shared" ref="S13:S20" si="2">K13/C13*100</f>
        <v>158.22866783932267</v>
      </c>
      <c r="T13" s="52">
        <f t="shared" si="1"/>
        <v>114.34398879411462</v>
      </c>
      <c r="U13" s="48">
        <f>M13/E13*100</f>
        <v>553.42480686493695</v>
      </c>
      <c r="V13" s="48"/>
      <c r="W13" s="48">
        <f t="shared" si="1"/>
        <v>553.42480686493695</v>
      </c>
      <c r="X13" s="48"/>
      <c r="Y13" s="42">
        <f>Q14/I13*100</f>
        <v>429.70911577479234</v>
      </c>
      <c r="Z13" s="53"/>
    </row>
    <row r="14" spans="1:26" s="44" customFormat="1" ht="21.95" customHeight="1" x14ac:dyDescent="0.25">
      <c r="A14" s="45">
        <v>2</v>
      </c>
      <c r="B14" s="46" t="str">
        <f>'[1]59.31'!B13</f>
        <v>Tuyên Hóa</v>
      </c>
      <c r="C14" s="47">
        <f>D14+E14</f>
        <v>458677000000</v>
      </c>
      <c r="D14" s="48">
        <f>'[1]59.31'!D13</f>
        <v>429748000000</v>
      </c>
      <c r="E14" s="48">
        <f t="shared" ref="E14:E20" si="3">F14+G14</f>
        <v>28929000000</v>
      </c>
      <c r="F14" s="49"/>
      <c r="G14" s="48">
        <f>'[1]59.31'!G13</f>
        <v>28929000000</v>
      </c>
      <c r="H14" s="49"/>
      <c r="I14" s="48">
        <f>'[1]59.31'!I13</f>
        <v>28929000000</v>
      </c>
      <c r="J14" s="49"/>
      <c r="K14" s="47">
        <f>L14+M14</f>
        <v>753649758620</v>
      </c>
      <c r="L14" s="48">
        <f>'[1]59.31'!L13</f>
        <v>497580833000</v>
      </c>
      <c r="M14" s="48">
        <f t="shared" ref="M14:M20" si="4">O14</f>
        <v>256068925620</v>
      </c>
      <c r="N14" s="49"/>
      <c r="O14" s="47">
        <f>'[1]59.31'!O13</f>
        <v>256068925620</v>
      </c>
      <c r="P14" s="47"/>
      <c r="Q14" s="50">
        <f>'[1]59.31'!Q13</f>
        <v>209504679396</v>
      </c>
      <c r="R14" s="51">
        <f>'[1]59.31'!R13</f>
        <v>46564246224</v>
      </c>
      <c r="S14" s="52">
        <f t="shared" si="2"/>
        <v>164.30947237816588</v>
      </c>
      <c r="T14" s="52">
        <f t="shared" si="1"/>
        <v>115.78432779210142</v>
      </c>
      <c r="U14" s="48">
        <f t="shared" si="1"/>
        <v>885.16341947526701</v>
      </c>
      <c r="V14" s="48"/>
      <c r="W14" s="48">
        <f t="shared" si="1"/>
        <v>885.16341947526701</v>
      </c>
      <c r="X14" s="48"/>
      <c r="Y14" s="48">
        <f>Q15/I14*100</f>
        <v>952.22627734798982</v>
      </c>
      <c r="Z14" s="53"/>
    </row>
    <row r="15" spans="1:26" s="44" customFormat="1" ht="21.95" customHeight="1" x14ac:dyDescent="0.25">
      <c r="A15" s="45">
        <v>3</v>
      </c>
      <c r="B15" s="46" t="str">
        <f>'[1]59.31'!B14</f>
        <v>Quảng Trạch</v>
      </c>
      <c r="C15" s="47">
        <f t="shared" ref="C15:C20" si="5">D15+E15</f>
        <v>449917000000</v>
      </c>
      <c r="D15" s="48">
        <f>'[1]59.31'!D14</f>
        <v>433820000000</v>
      </c>
      <c r="E15" s="48">
        <f t="shared" si="3"/>
        <v>16097000000</v>
      </c>
      <c r="F15" s="49"/>
      <c r="G15" s="48">
        <f>'[1]59.31'!G14</f>
        <v>16097000000</v>
      </c>
      <c r="H15" s="49"/>
      <c r="I15" s="48">
        <f>'[1]59.31'!I14</f>
        <v>16097000000</v>
      </c>
      <c r="J15" s="49"/>
      <c r="K15" s="47">
        <f t="shared" ref="K15:K20" si="6">L15+M15</f>
        <v>812487765600</v>
      </c>
      <c r="L15" s="48">
        <f>'[1]59.31'!L14</f>
        <v>515425000000</v>
      </c>
      <c r="M15" s="48">
        <f t="shared" si="4"/>
        <v>297062765600</v>
      </c>
      <c r="N15" s="49"/>
      <c r="O15" s="47">
        <f>'[1]59.31'!O14</f>
        <v>297062765600</v>
      </c>
      <c r="P15" s="47"/>
      <c r="Q15" s="50">
        <f>'[1]59.31'!Q14</f>
        <v>275469539774</v>
      </c>
      <c r="R15" s="51">
        <f>'[1]59.31'!R14</f>
        <v>21593225826</v>
      </c>
      <c r="S15" s="52">
        <f t="shared" si="2"/>
        <v>180.58614491117251</v>
      </c>
      <c r="T15" s="52">
        <f t="shared" si="1"/>
        <v>118.81079710479001</v>
      </c>
      <c r="U15" s="48">
        <f t="shared" si="1"/>
        <v>1845.4542187985339</v>
      </c>
      <c r="V15" s="48"/>
      <c r="W15" s="48">
        <f t="shared" si="1"/>
        <v>1845.4542187985339</v>
      </c>
      <c r="X15" s="48"/>
      <c r="Y15" s="48">
        <f>Q16/I15*100</f>
        <v>1871.1765217431819</v>
      </c>
      <c r="Z15" s="53"/>
    </row>
    <row r="16" spans="1:26" s="44" customFormat="1" ht="21.95" customHeight="1" x14ac:dyDescent="0.25">
      <c r="A16" s="45">
        <v>4</v>
      </c>
      <c r="B16" s="46" t="str">
        <f>'[1]59.31'!B15</f>
        <v>Thị xã Ba Đồn</v>
      </c>
      <c r="C16" s="47">
        <f t="shared" si="5"/>
        <v>334938000000</v>
      </c>
      <c r="D16" s="48">
        <f>'[1]59.31'!D15</f>
        <v>306467000000</v>
      </c>
      <c r="E16" s="48">
        <f t="shared" si="3"/>
        <v>28471000000</v>
      </c>
      <c r="F16" s="49"/>
      <c r="G16" s="48">
        <f>'[1]59.31'!G15</f>
        <v>28471000000</v>
      </c>
      <c r="H16" s="49"/>
      <c r="I16" s="48">
        <f>'[1]59.31'!I15</f>
        <v>28471000000</v>
      </c>
      <c r="J16" s="49"/>
      <c r="K16" s="47">
        <f t="shared" si="6"/>
        <v>674382619705</v>
      </c>
      <c r="L16" s="48">
        <f>'[1]59.31'!L15</f>
        <v>359046000000</v>
      </c>
      <c r="M16" s="48">
        <f t="shared" si="4"/>
        <v>315336619705</v>
      </c>
      <c r="N16" s="49"/>
      <c r="O16" s="47">
        <f>'[1]59.31'!O15</f>
        <v>315336619705</v>
      </c>
      <c r="P16" s="47"/>
      <c r="Q16" s="50">
        <f>'[1]59.31'!Q15</f>
        <v>301203284705</v>
      </c>
      <c r="R16" s="51">
        <f>'[1]59.31'!R15</f>
        <v>14133335000</v>
      </c>
      <c r="S16" s="52">
        <f t="shared" si="2"/>
        <v>201.34550863294103</v>
      </c>
      <c r="T16" s="52">
        <f t="shared" si="1"/>
        <v>117.15649645801996</v>
      </c>
      <c r="U16" s="48">
        <f t="shared" si="1"/>
        <v>1107.5712820238136</v>
      </c>
      <c r="V16" s="48"/>
      <c r="W16" s="48">
        <f t="shared" si="1"/>
        <v>1107.5712820238136</v>
      </c>
      <c r="X16" s="48"/>
      <c r="Y16" s="48">
        <f t="shared" si="1"/>
        <v>1057.9301208422605</v>
      </c>
      <c r="Z16" s="53"/>
    </row>
    <row r="17" spans="1:26" s="44" customFormat="1" ht="21.95" customHeight="1" x14ac:dyDescent="0.25">
      <c r="A17" s="45">
        <v>5</v>
      </c>
      <c r="B17" s="46" t="str">
        <f>'[1]59.31'!B16</f>
        <v>Bố Trạch</v>
      </c>
      <c r="C17" s="47">
        <f t="shared" si="5"/>
        <v>634962000000</v>
      </c>
      <c r="D17" s="48">
        <f>'[1]59.31'!D16</f>
        <v>604917000000</v>
      </c>
      <c r="E17" s="48">
        <f t="shared" si="3"/>
        <v>30045000000</v>
      </c>
      <c r="F17" s="49"/>
      <c r="G17" s="48">
        <f>'[1]59.31'!G16</f>
        <v>30045000000</v>
      </c>
      <c r="H17" s="49"/>
      <c r="I17" s="48">
        <f>'[1]59.31'!I16</f>
        <v>30045000000</v>
      </c>
      <c r="J17" s="49"/>
      <c r="K17" s="47">
        <f t="shared" si="6"/>
        <v>1020661719372</v>
      </c>
      <c r="L17" s="48">
        <f>'[1]59.31'!L16</f>
        <v>708643400000</v>
      </c>
      <c r="M17" s="48">
        <f t="shared" si="4"/>
        <v>312018319372</v>
      </c>
      <c r="N17" s="49"/>
      <c r="O17" s="47">
        <f>'[1]59.31'!O16</f>
        <v>312018319372</v>
      </c>
      <c r="P17" s="47"/>
      <c r="Q17" s="50">
        <f>'[1]59.31'!Q16</f>
        <v>281284931681</v>
      </c>
      <c r="R17" s="51">
        <f>'[1]59.31'!R16</f>
        <v>30733387691</v>
      </c>
      <c r="S17" s="52">
        <f t="shared" si="2"/>
        <v>160.74374834588528</v>
      </c>
      <c r="T17" s="52">
        <f t="shared" si="1"/>
        <v>117.14721193155424</v>
      </c>
      <c r="U17" s="48">
        <f t="shared" si="1"/>
        <v>1038.5033096089198</v>
      </c>
      <c r="V17" s="48"/>
      <c r="W17" s="48">
        <f t="shared" si="1"/>
        <v>1038.5033096089198</v>
      </c>
      <c r="X17" s="48"/>
      <c r="Y17" s="48">
        <f t="shared" si="1"/>
        <v>936.21212075553331</v>
      </c>
      <c r="Z17" s="53"/>
    </row>
    <row r="18" spans="1:26" s="44" customFormat="1" ht="21.95" customHeight="1" x14ac:dyDescent="0.25">
      <c r="A18" s="45">
        <v>6</v>
      </c>
      <c r="B18" s="46" t="str">
        <f>'[1]59.31'!B17</f>
        <v>TP Đồng Hới</v>
      </c>
      <c r="C18" s="47">
        <f t="shared" si="5"/>
        <v>165778000000</v>
      </c>
      <c r="D18" s="48">
        <f>'[1]59.31'!D17</f>
        <v>158004000000</v>
      </c>
      <c r="E18" s="48">
        <f t="shared" si="3"/>
        <v>7774000000</v>
      </c>
      <c r="F18" s="49"/>
      <c r="G18" s="48">
        <f>'[1]59.31'!G17</f>
        <v>7774000000</v>
      </c>
      <c r="H18" s="49"/>
      <c r="I18" s="48">
        <f>'[1]59.31'!I17</f>
        <v>7774000000</v>
      </c>
      <c r="J18" s="49"/>
      <c r="K18" s="47">
        <f t="shared" si="6"/>
        <v>338835092425</v>
      </c>
      <c r="L18" s="48">
        <f>'[1]59.31'!L17</f>
        <v>195531479000</v>
      </c>
      <c r="M18" s="48">
        <f t="shared" si="4"/>
        <v>143303613425</v>
      </c>
      <c r="N18" s="49"/>
      <c r="O18" s="47">
        <f>'[1]59.31'!O17</f>
        <v>143303613425</v>
      </c>
      <c r="P18" s="47"/>
      <c r="Q18" s="50">
        <f>'[1]59.31'!Q17</f>
        <v>140305782925</v>
      </c>
      <c r="R18" s="51">
        <f>'[1]59.31'!R17</f>
        <v>2997830500</v>
      </c>
      <c r="S18" s="52">
        <f t="shared" si="2"/>
        <v>204.39086756083435</v>
      </c>
      <c r="T18" s="52">
        <f t="shared" si="1"/>
        <v>123.75096769702031</v>
      </c>
      <c r="U18" s="48">
        <f t="shared" si="1"/>
        <v>1843.3703810779523</v>
      </c>
      <c r="V18" s="48"/>
      <c r="W18" s="48">
        <f t="shared" si="1"/>
        <v>1843.3703810779523</v>
      </c>
      <c r="X18" s="48"/>
      <c r="Y18" s="48">
        <f t="shared" si="1"/>
        <v>1804.8081158348343</v>
      </c>
      <c r="Z18" s="53"/>
    </row>
    <row r="19" spans="1:26" s="44" customFormat="1" ht="21.95" customHeight="1" x14ac:dyDescent="0.25">
      <c r="A19" s="45">
        <v>7</v>
      </c>
      <c r="B19" s="46" t="str">
        <f>'[1]59.31'!B18</f>
        <v>Quảng Ninh</v>
      </c>
      <c r="C19" s="47">
        <f t="shared" si="5"/>
        <v>380645000000</v>
      </c>
      <c r="D19" s="48">
        <f>'[1]59.31'!D18</f>
        <v>333579000000</v>
      </c>
      <c r="E19" s="48">
        <f t="shared" si="3"/>
        <v>47066000000</v>
      </c>
      <c r="F19" s="49"/>
      <c r="G19" s="48">
        <f>'[1]59.31'!G18</f>
        <v>47066000000</v>
      </c>
      <c r="H19" s="49"/>
      <c r="I19" s="48">
        <f>'[1]59.31'!I18</f>
        <v>47066000000</v>
      </c>
      <c r="J19" s="49"/>
      <c r="K19" s="47">
        <f t="shared" si="6"/>
        <v>639423722084</v>
      </c>
      <c r="L19" s="48">
        <f>'[1]59.31'!L18</f>
        <v>394965300000</v>
      </c>
      <c r="M19" s="48">
        <f t="shared" si="4"/>
        <v>244458422084</v>
      </c>
      <c r="N19" s="49"/>
      <c r="O19" s="47">
        <f>'[1]59.31'!O18</f>
        <v>244458422084</v>
      </c>
      <c r="P19" s="47"/>
      <c r="Q19" s="50">
        <f>'[1]59.31'!Q18</f>
        <v>223551784562</v>
      </c>
      <c r="R19" s="51">
        <f>'[1]59.31'!R18</f>
        <v>20906637522</v>
      </c>
      <c r="S19" s="52">
        <f t="shared" si="2"/>
        <v>167.98426935438533</v>
      </c>
      <c r="T19" s="52">
        <f t="shared" si="1"/>
        <v>118.40232748464381</v>
      </c>
      <c r="U19" s="48">
        <f t="shared" si="1"/>
        <v>519.39493920027201</v>
      </c>
      <c r="V19" s="48"/>
      <c r="W19" s="48">
        <f t="shared" si="1"/>
        <v>519.39493920027201</v>
      </c>
      <c r="X19" s="48"/>
      <c r="Y19" s="48">
        <f t="shared" si="1"/>
        <v>474.97510849020523</v>
      </c>
      <c r="Z19" s="53"/>
    </row>
    <row r="20" spans="1:26" s="44" customFormat="1" ht="21.95" customHeight="1" x14ac:dyDescent="0.25">
      <c r="A20" s="45">
        <v>8</v>
      </c>
      <c r="B20" s="46" t="str">
        <f>'[1]59.31'!B19</f>
        <v>Lệ Thủy</v>
      </c>
      <c r="C20" s="47">
        <f t="shared" si="5"/>
        <v>593905000000</v>
      </c>
      <c r="D20" s="48">
        <f>'[1]59.31'!D19</f>
        <v>551153000000</v>
      </c>
      <c r="E20" s="48">
        <f t="shared" si="3"/>
        <v>42752000000</v>
      </c>
      <c r="F20" s="49"/>
      <c r="G20" s="48">
        <f>'[1]59.31'!G19</f>
        <v>42752000000</v>
      </c>
      <c r="H20" s="49"/>
      <c r="I20" s="48">
        <f>'[1]59.31'!I19</f>
        <v>42752000000</v>
      </c>
      <c r="J20" s="49"/>
      <c r="K20" s="47">
        <f t="shared" si="6"/>
        <v>900492330100</v>
      </c>
      <c r="L20" s="48">
        <f>'[1]59.31'!L19</f>
        <v>651646000000</v>
      </c>
      <c r="M20" s="48">
        <f t="shared" si="4"/>
        <v>248846330100</v>
      </c>
      <c r="N20" s="49"/>
      <c r="O20" s="47">
        <f>'[1]59.31'!O19</f>
        <v>248846330100</v>
      </c>
      <c r="P20" s="47"/>
      <c r="Q20" s="50">
        <f>'[1]59.31'!Q19</f>
        <v>210871268401</v>
      </c>
      <c r="R20" s="51">
        <f>'[1]59.31'!R19</f>
        <v>37975061699</v>
      </c>
      <c r="S20" s="52">
        <f t="shared" si="2"/>
        <v>151.62228472567162</v>
      </c>
      <c r="T20" s="52">
        <f t="shared" si="1"/>
        <v>118.2332310628809</v>
      </c>
      <c r="U20" s="48">
        <f t="shared" si="1"/>
        <v>582.06944727732036</v>
      </c>
      <c r="V20" s="48"/>
      <c r="W20" s="48">
        <f t="shared" si="1"/>
        <v>582.06944727732036</v>
      </c>
      <c r="X20" s="48"/>
      <c r="Y20" s="48">
        <f t="shared" si="1"/>
        <v>493.24304921641095</v>
      </c>
      <c r="Z20" s="53"/>
    </row>
  </sheetData>
  <mergeCells count="32">
    <mergeCell ref="U9:U10"/>
    <mergeCell ref="V9:W9"/>
    <mergeCell ref="X9:X10"/>
    <mergeCell ref="Y9:Y10"/>
    <mergeCell ref="Z9:Z10"/>
    <mergeCell ref="U8:Z8"/>
    <mergeCell ref="E9:E10"/>
    <mergeCell ref="F9:G9"/>
    <mergeCell ref="H9:H10"/>
    <mergeCell ref="I9:I10"/>
    <mergeCell ref="J9:J10"/>
    <mergeCell ref="M9:M10"/>
    <mergeCell ref="N9:O9"/>
    <mergeCell ref="P9:P10"/>
    <mergeCell ref="Q9:Q10"/>
    <mergeCell ref="E8:J8"/>
    <mergeCell ref="K8:K10"/>
    <mergeCell ref="L8:L10"/>
    <mergeCell ref="M8:R8"/>
    <mergeCell ref="S8:S10"/>
    <mergeCell ref="T8:T10"/>
    <mergeCell ref="R9:R10"/>
    <mergeCell ref="R1:T1"/>
    <mergeCell ref="A4:T4"/>
    <mergeCell ref="A5:T5"/>
    <mergeCell ref="A7:A10"/>
    <mergeCell ref="B7:B10"/>
    <mergeCell ref="C7:J7"/>
    <mergeCell ref="K7:R7"/>
    <mergeCell ref="S7:Z7"/>
    <mergeCell ref="C8:C10"/>
    <mergeCell ref="D8:D10"/>
  </mergeCells>
  <printOptions horizontalCentered="1"/>
  <pageMargins left="0" right="0.19" top="0.511811023622047" bottom="0.196850393700787" header="0.15748031496063" footer="0.15748031496063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17452E-B124-4884-9585-3061888DEC67}"/>
</file>

<file path=customXml/itemProps2.xml><?xml version="1.0" encoding="utf-8"?>
<ds:datastoreItem xmlns:ds="http://schemas.openxmlformats.org/officeDocument/2006/customXml" ds:itemID="{932FC6D2-87EA-4B3B-AA5D-1C1B61EB0CCF}"/>
</file>

<file path=customXml/itemProps3.xml><?xml version="1.0" encoding="utf-8"?>
<ds:datastoreItem xmlns:ds="http://schemas.openxmlformats.org/officeDocument/2006/customXml" ds:itemID="{8B376E86-98AD-4CE6-98D7-C839A17AA3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67</vt:lpstr>
      <vt:lpstr>'67'!Print_Area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2020-03-05T07:04:05Z</dcterms:created>
  <dcterms:modified xsi:type="dcterms:W3CDTF">2020-03-05T07:04:15Z</dcterms:modified>
</cp:coreProperties>
</file>