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?><Relationships xmlns="http://schemas.openxmlformats.org/package/2006/relationships"><Relationship Target="xl/workbook.xml" Type="http://schemas.openxmlformats.org/officeDocument/2006/relationships/officeDocument" Id="rId1"></Relationship><Relationship Target="docProps/core.xml" Type="http://schemas.openxmlformats.org/package/2006/relationships/metadata/core-properties" Id="rId2"></Relationship><Relationship Target="docProps/app.xml" Type="http://schemas.openxmlformats.org/officeDocument/2006/relationships/extended-properties" Id="rId3"></Relationship><Relationship Target="docProps/custom.xml" Type="http://schemas.openxmlformats.org/officeDocument/2006/relationships/custom-properties" Id="rId4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1625" windowHeight="6285" tabRatio="601"/>
  </bookViews>
  <sheets>
    <sheet name="10" sheetId="1" r:id="rId1"/>
    <sheet name="11" sheetId="2" r:id="rId2"/>
    <sheet name="12" sheetId="3" r:id="rId3"/>
    <sheet name="13" sheetId="4" r:id="rId4"/>
    <sheet name="14" sheetId="5" r:id="rId5"/>
    <sheet name="15" sheetId="6" r:id="rId6"/>
    <sheet name="M16" sheetId="7" r:id="rId7"/>
    <sheet name="17" sheetId="8" r:id="rId8"/>
    <sheet name="18" sheetId="9" r:id="rId9"/>
  </sheets>
  <definedNames>
    <definedName name="_xlnm.Print_Titles" localSheetId="2">'12'!$6:$6</definedName>
    <definedName name="_xlnm.Print_Titles" localSheetId="5">'15'!$5:$6</definedName>
    <definedName name="_xlnm.Print_Titles" localSheetId="6">'M16'!$4:$5</definedName>
  </definedNames>
  <calcPr calcId="125725"/>
</workbook>
</file>

<file path=xl/calcChain.xml><?xml version="1.0" encoding="utf-8"?>
<calcChain xmlns="http://schemas.openxmlformats.org/spreadsheetml/2006/main">
  <c r="C11" i="8"/>
  <c r="C23" i="2"/>
  <c r="C10"/>
  <c r="C8" i="4"/>
  <c r="C7" s="1"/>
  <c r="C8" i="1"/>
  <c r="E8" i="8"/>
  <c r="E12" s="1"/>
  <c r="D8"/>
  <c r="D12" s="1"/>
  <c r="C10"/>
  <c r="C9"/>
  <c r="C9" i="5"/>
  <c r="C8" s="1"/>
  <c r="C10"/>
  <c r="C45" i="3"/>
  <c r="C44" s="1"/>
  <c r="C40"/>
  <c r="C31"/>
  <c r="C22"/>
  <c r="C18"/>
  <c r="C13"/>
  <c r="C10"/>
  <c r="A8" i="7"/>
  <c r="A9" i="6"/>
  <c r="A10" s="1"/>
  <c r="A16" i="5"/>
  <c r="A17" s="1"/>
  <c r="A18" s="1"/>
  <c r="A19" s="1"/>
  <c r="A20" s="1"/>
  <c r="A21" s="1"/>
  <c r="A22" s="1"/>
  <c r="A23" s="1"/>
  <c r="C18" i="1"/>
  <c r="E12" i="9"/>
  <c r="C18" i="2"/>
  <c r="C16" s="1"/>
  <c r="D21" i="9"/>
  <c r="F21"/>
  <c r="G21"/>
  <c r="C12" i="1"/>
  <c r="C11" s="1"/>
  <c r="C15"/>
  <c r="E18" i="9"/>
  <c r="C24" i="2"/>
  <c r="E11" i="9"/>
  <c r="E13"/>
  <c r="E14"/>
  <c r="E15"/>
  <c r="E16"/>
  <c r="E17"/>
  <c r="E19"/>
  <c r="E20"/>
  <c r="E10"/>
  <c r="C21"/>
  <c r="C8" i="8" l="1"/>
  <c r="C12" s="1"/>
  <c r="C9" i="3"/>
  <c r="C8"/>
  <c r="C7" s="1"/>
  <c r="A11" i="6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E21" i="9"/>
  <c r="C13" i="2"/>
  <c r="C9" s="1"/>
  <c r="C29"/>
  <c r="C27" s="1"/>
</calcChain>
</file>

<file path=xl/sharedStrings.xml><?xml version="1.0" encoding="utf-8"?>
<sst xmlns="http://schemas.openxmlformats.org/spreadsheetml/2006/main" count="315" uniqueCount="222">
  <si>
    <t>Thị xã Cai Lậy</t>
  </si>
  <si>
    <t>Tổng số thu ngân sách nhà nước trên địa bàn</t>
  </si>
  <si>
    <t>Thu nội địa (không kể thu từ dầu thô)</t>
  </si>
  <si>
    <t>Thu từ xuất khẩu, nhập khẩu (số cân đối)</t>
  </si>
  <si>
    <t>Thu ngân sách địa phương</t>
  </si>
  <si>
    <t>Thu ngân sách địa phương hưởng theo phân cấp</t>
  </si>
  <si>
    <t>- Các khoản thu ngân sách địa phương hưởng 100%</t>
  </si>
  <si>
    <t>Thu bổ sung từ ngân sách trung ương</t>
  </si>
  <si>
    <t>- Bổ sung cân đối</t>
  </si>
  <si>
    <t>- Bổ sung có mục tiêu</t>
  </si>
  <si>
    <t>Chi ngân sách địa phương</t>
  </si>
  <si>
    <t>Chi đầu tư phát triển</t>
  </si>
  <si>
    <t>Chi thường xuyên</t>
  </si>
  <si>
    <t>Chi trả nợ (cả gốc và lãi) các khoản tiền huy động đầu tư theo khoản 3 Điều 8 của Luật NSNN</t>
  </si>
  <si>
    <t>Chi bổ sung quỹ dự trữ tài chính</t>
  </si>
  <si>
    <t>Mẫu số 11/CKTC-NSĐP</t>
  </si>
  <si>
    <t>A</t>
  </si>
  <si>
    <t>B</t>
  </si>
  <si>
    <t>NGÂN SÁCH CẤP TỈNH</t>
  </si>
  <si>
    <t>Nguồn thu ngân sách cấp tỉnh</t>
  </si>
  <si>
    <t>Thu ngân sách cấp tỉnh hưởng theo phân cấp</t>
  </si>
  <si>
    <t xml:space="preserve"> - Các khoản thu ngân sách cấp tỉnh hưởng 100%</t>
  </si>
  <si>
    <t xml:space="preserve"> - Các khoản thu ngân sách phân chia phần ngân sách cấp tỉnh hưởng theo tỷ lệ phần trăm (%)</t>
  </si>
  <si>
    <t xml:space="preserve">- Bổ sung có mục tiêu </t>
  </si>
  <si>
    <t>Chi ngân sách cấp tỉnh</t>
  </si>
  <si>
    <t>Chi thuộc nhiệm vụ của ngân sách cấp tỉnh theo phân cấp (không kể số bổ sung cho ngân sách cấp dưới)</t>
  </si>
  <si>
    <t>Bổ sung cho ngân sách huyện, quận, thị xã, thành phố thuộc tỉnh</t>
  </si>
  <si>
    <t>Thu ngân sách hưởng theo phân cấp:</t>
  </si>
  <si>
    <t>- Các khoản thu ngân sách huyện hưởng 100%</t>
  </si>
  <si>
    <t>- Các khoản thu phân chia phần ngân sách huyện hưởng theo tỷ lệ phần trăm (%)</t>
  </si>
  <si>
    <t>Thu bổ sung từ ngân sách cấp tỉnh:</t>
  </si>
  <si>
    <t>a</t>
  </si>
  <si>
    <t>b</t>
  </si>
  <si>
    <t>c</t>
  </si>
  <si>
    <t>d</t>
  </si>
  <si>
    <t>IV</t>
  </si>
  <si>
    <t>Tổng thu các khoản cân đối ngân sách nhà nước</t>
  </si>
  <si>
    <t xml:space="preserve">Thu từ hoạt động sản xuất kinh doanh trong nước </t>
  </si>
  <si>
    <t>Thu từ doanh nghiệp nhà nước trung ương</t>
  </si>
  <si>
    <t>- Thuế giá trị gia tăng</t>
  </si>
  <si>
    <t>- Thuế thu nhập doanh nghiệp</t>
  </si>
  <si>
    <t>- Thuế tiêu thụ đặc biệt hàng hóa, dịch vụ trong nước</t>
  </si>
  <si>
    <t>- Thuế tài nguyên</t>
  </si>
  <si>
    <t>Thu từ doanh nghiệp nhà nước địa phương</t>
  </si>
  <si>
    <t xml:space="preserve">Thu từ doanh nghiệp có vốn đầu tư nước ngoài </t>
  </si>
  <si>
    <t xml:space="preserve">Thu từ khu vực ngoài quốc doanh </t>
  </si>
  <si>
    <t>Lệ phí trước bạ</t>
  </si>
  <si>
    <t>Thu phí, lệ phí</t>
  </si>
  <si>
    <t>Các khoản thu về nhà, đất:</t>
  </si>
  <si>
    <t>Thu bán nhà ở thuộc sở hữu nhà nước</t>
  </si>
  <si>
    <t>Thu quỹ đất công ích, hoa lợi công sản tại xã</t>
  </si>
  <si>
    <t>Thu khác ngân sách</t>
  </si>
  <si>
    <t>Thu thuế xuất khẩu, nhập khẩu, thuế TTĐB, thuế giá trị gia tăng hàng nhập khẩu do Hải quan thu</t>
  </si>
  <si>
    <t>Thu thuế xuất khẩu, thuế nhập khẩu, thuế TTĐB hàng NK</t>
  </si>
  <si>
    <t xml:space="preserve">Thuế giá trị gia tăng hàng nhập khẩu (thực thu trên địa bàn) </t>
  </si>
  <si>
    <t>TỔNG THU NGÂN SÁCH ĐỊA PHƯƠNG</t>
  </si>
  <si>
    <t>Các khoản thu cân đối ngân sách địa phương</t>
  </si>
  <si>
    <t>Các khoản thu hưởng 100%</t>
  </si>
  <si>
    <t>Các khoản thu được để lại chi quản lý qua NSNN</t>
  </si>
  <si>
    <t>V</t>
  </si>
  <si>
    <t>VI</t>
  </si>
  <si>
    <t>TỔNG CHI NGÂN SÁCH ĐỊA PHƯƠNG</t>
  </si>
  <si>
    <t>Tổng chi cân đối ngân sách địa phương</t>
  </si>
  <si>
    <t>Chi bổ sung Quỹ dự trữ tài chính</t>
  </si>
  <si>
    <t>Các khoản chi được quản lý qua NSNN</t>
  </si>
  <si>
    <t>TỔNG CHI NGÂN SÁCH CẤP TỈNH</t>
  </si>
  <si>
    <t xml:space="preserve"> Chi đầu tư xây dựng cơ bản</t>
  </si>
  <si>
    <t>Chi đầu tư phát triển khác</t>
  </si>
  <si>
    <t>Chi giáo dục, đào tạo và dạy nghề</t>
  </si>
  <si>
    <t>Chi y tế</t>
  </si>
  <si>
    <t xml:space="preserve">Chi khoa học công nghệ </t>
  </si>
  <si>
    <t>Chi văn hoá thông tin</t>
  </si>
  <si>
    <t>Chi phát thanh, truyền hình</t>
  </si>
  <si>
    <t>Chi thể dục thể thao</t>
  </si>
  <si>
    <t>Chi đảm bảo xã hội</t>
  </si>
  <si>
    <t>Chi quản lý hành chính</t>
  </si>
  <si>
    <t>Chi trả nợ gốc và lãi huy động đầu tư CSHT theo khoản 3 Điều 8 của Luật NSNN</t>
  </si>
  <si>
    <t>Chi bổ sung cho ngân sách cấp dưới</t>
  </si>
  <si>
    <t>Cơ quan, đơn vị</t>
  </si>
  <si>
    <t>Tổng số</t>
  </si>
  <si>
    <t>Trong đó:</t>
  </si>
  <si>
    <t>Chia ra</t>
  </si>
  <si>
    <t>Vốn đầu tư</t>
  </si>
  <si>
    <t>Vốn sự nghiệp</t>
  </si>
  <si>
    <t>Tổng thu NSNN trên địa bàn huyện theo phân cấp</t>
  </si>
  <si>
    <t xml:space="preserve">Tổng chi cân đối ngân sách huyện </t>
  </si>
  <si>
    <t xml:space="preserve">Bổ sung từ ngân sách cấp tỉnh </t>
  </si>
  <si>
    <t>cho ngân sách cấp huyện</t>
  </si>
  <si>
    <t>Bổ sung cân đối</t>
  </si>
  <si>
    <t>Bổ sung có mục tiêu</t>
  </si>
  <si>
    <t xml:space="preserve">CÂN ĐỐI  DỰ TOÁN NGÂN SÁCH CẤP TỈNH VÀ NGÂN SÁCH CỦA </t>
  </si>
  <si>
    <t>DỰ TOÁN CHI NGÂN SÁCH CẤP TỈNH</t>
  </si>
  <si>
    <t>Mẫu số 14/CKTC-NSĐP</t>
  </si>
  <si>
    <t xml:space="preserve">DỰ TOÁN THU, CHI NGÂN SÁCH CỦA CÁC </t>
  </si>
  <si>
    <t>- Các khoản thu phân chia NSĐP hưởng theo tỷ lệ phần trăm (%)</t>
  </si>
  <si>
    <r>
      <t xml:space="preserve"> </t>
    </r>
    <r>
      <rPr>
        <i/>
        <sz val="12"/>
        <rFont val="Times New Roman"/>
        <family val="1"/>
      </rPr>
      <t>Trong đó</t>
    </r>
    <r>
      <rPr>
        <sz val="12"/>
        <rFont val="Times New Roman"/>
        <family val="1"/>
      </rPr>
      <t>:</t>
    </r>
  </si>
  <si>
    <r>
      <t>Chi trả nợ gốc và lãi huy động đầu tư CSHT theo khoản 3 Điều 8 của Luật NSNN</t>
    </r>
    <r>
      <rPr>
        <sz val="12"/>
        <rFont val="Times New Roman"/>
        <family val="1"/>
      </rPr>
      <t>.</t>
    </r>
  </si>
  <si>
    <t>VII</t>
  </si>
  <si>
    <t>Chi bổ quỹ dự trữ tài chính</t>
  </si>
  <si>
    <t>Huyện Cái Bè</t>
  </si>
  <si>
    <t>Huyện Cai Lậy</t>
  </si>
  <si>
    <t>Huyện Châu Thành</t>
  </si>
  <si>
    <t>Huyện Chợ Gạo</t>
  </si>
  <si>
    <t>Huyện Gò Công Tây</t>
  </si>
  <si>
    <t>Huyện Gò Công Đông</t>
  </si>
  <si>
    <t>Huyện Tân Phước</t>
  </si>
  <si>
    <t>Thành phố Mỹ Tho</t>
  </si>
  <si>
    <t>Thị xã Gò Công</t>
  </si>
  <si>
    <t>Tổng cộng</t>
  </si>
  <si>
    <t>SN kinh tế</t>
  </si>
  <si>
    <t>Y tế</t>
  </si>
  <si>
    <t>Đảm bảo XH</t>
  </si>
  <si>
    <t>QLHC</t>
  </si>
  <si>
    <t>KH, công nghệ</t>
  </si>
  <si>
    <t>Văn phòng UBND tỉnh</t>
  </si>
  <si>
    <t>Sở Xây dựng</t>
  </si>
  <si>
    <t>Sở Tư pháp</t>
  </si>
  <si>
    <t>Sở Nông nghiệp và PTNT</t>
  </si>
  <si>
    <t>Thanh tra tỉnh</t>
  </si>
  <si>
    <t>Sở Y tế</t>
  </si>
  <si>
    <t>Sở Khoa học và Công nghệ</t>
  </si>
  <si>
    <t>Hội Cựu chiến binh</t>
  </si>
  <si>
    <t>Tỉnh đoàn</t>
  </si>
  <si>
    <t>Hội Nông dân</t>
  </si>
  <si>
    <t xml:space="preserve">TỔNG THU NGÂN SÁCH NHÀ NƯỚC </t>
  </si>
  <si>
    <t>GD-ĐT và dạy nghề</t>
  </si>
  <si>
    <t xml:space="preserve">DỰ TOÁN CHI NGÂN SÁCH CẤP TỈNH </t>
  </si>
  <si>
    <t xml:space="preserve"> - Chi Giáo dục, đào tạo và dạy nghề</t>
  </si>
  <si>
    <t xml:space="preserve"> - Chi Khoa học, công nghệ</t>
  </si>
  <si>
    <t>Huyện Tân Phú Đông</t>
  </si>
  <si>
    <t>Sở Công Thương</t>
  </si>
  <si>
    <t>Sở Văn hóa Thể thao và Du lịch</t>
  </si>
  <si>
    <t>Sở Thông tin Truyền thông</t>
  </si>
  <si>
    <t>VP Đoàn Đại biểu QH và HĐND tỉnh</t>
  </si>
  <si>
    <t>Mẫu số 10/CKTC-NSĐP</t>
  </si>
  <si>
    <t>STT</t>
  </si>
  <si>
    <t>Chỉ tiêu</t>
  </si>
  <si>
    <t>I</t>
  </si>
  <si>
    <t>II</t>
  </si>
  <si>
    <t>Hội Liên hiệp Phụ nữ</t>
  </si>
  <si>
    <t>III</t>
  </si>
  <si>
    <t>Mẫu số 12/CKTC-NSĐP</t>
  </si>
  <si>
    <t>Mẫu số 13/CKTC-NSĐP</t>
  </si>
  <si>
    <t>Mẫu số 15/CKTC-NSĐP</t>
  </si>
  <si>
    <t>Mẫu số 17/CKTC-NSĐP</t>
  </si>
  <si>
    <t xml:space="preserve"> ĐVT: triệu đồng</t>
  </si>
  <si>
    <t>Mẫu số 18/CKTC-NSĐP</t>
  </si>
  <si>
    <t>Chương trình mục tiêu quốc gia</t>
  </si>
  <si>
    <t>Một số mục tiêu nhiệm vụ khác</t>
  </si>
  <si>
    <t>Thu tiền sử dụng đất</t>
  </si>
  <si>
    <t>Chi trong cân đối ngân sách</t>
  </si>
  <si>
    <t>NGÂN SÁCH HUYỆN, THỊ XÃ, THÀNH PHỐ THUỘC TỈNH (BAO GỒM NGÂN SÁCH CẤP HUYỆN VÀ NGÂN SÁCH XÃ)</t>
  </si>
  <si>
    <t>Chi ngân sách huyện, thị xã, thành phố thuộc tỉnh</t>
  </si>
  <si>
    <t>Nguồn thu ngân sách huyện, thị xã, thành phố thuộc tỉnh</t>
  </si>
  <si>
    <t>Tên các huyện, thị xã, thành phố thuộc tỉnh</t>
  </si>
  <si>
    <t>Thuế thu nhập cá nhân</t>
  </si>
  <si>
    <t>Thuế bảo vệ môi trường</t>
  </si>
  <si>
    <t>Tiền thuê mặt đất, mặt nước</t>
  </si>
  <si>
    <t>Sở Ngoại vụ</t>
  </si>
  <si>
    <t>TT</t>
  </si>
  <si>
    <t>Danh mục dự án</t>
  </si>
  <si>
    <t>Địa điểm XD</t>
  </si>
  <si>
    <t>Đơn vị: Triệu đồng</t>
  </si>
  <si>
    <t>Thời gian KC-HT</t>
  </si>
  <si>
    <t>Đài phát thanh truyền hình</t>
  </si>
  <si>
    <t>Chi chương trình mục tiêu, nguồn bổ sung có mục tiêu</t>
  </si>
  <si>
    <t>Chương trình giảm nghèo bền vững</t>
  </si>
  <si>
    <t>Chương trình xây dựng nông thôn mới</t>
  </si>
  <si>
    <t>Thuế sử dụng đất phi nông nghiệp</t>
  </si>
  <si>
    <t>UBND TỈNH TIỀN GIANG</t>
  </si>
  <si>
    <r>
      <t xml:space="preserve">- </t>
    </r>
    <r>
      <rPr>
        <i/>
        <sz val="12"/>
        <rFont val="Times New Roman"/>
        <family val="1"/>
      </rPr>
      <t>Bổ sung có mục tiêu</t>
    </r>
  </si>
  <si>
    <t>Một số cơ quan, đơn vị</t>
  </si>
  <si>
    <t>Sở Kế hoạch và Đầu tư</t>
  </si>
  <si>
    <t>Sở Tài chính</t>
  </si>
  <si>
    <t>Sở Giao thông vận tải</t>
  </si>
  <si>
    <t>Sở Lao động thương binh và xã hội</t>
  </si>
  <si>
    <t>Sở Tài nguyên và Môi trường</t>
  </si>
  <si>
    <t>Sở Nội vụ</t>
  </si>
  <si>
    <t>Văn phòng Tỉnh Ủy</t>
  </si>
  <si>
    <t>Sở Giáo dục và Đào tạo</t>
  </si>
  <si>
    <t xml:space="preserve">Một số công trình, dự án </t>
  </si>
  <si>
    <t>Đường tỉnh 871B</t>
  </si>
  <si>
    <t>Nâng cấp đê biển Gò Công</t>
  </si>
  <si>
    <t>Mẫu số 16/CKTC-NSĐP</t>
  </si>
  <si>
    <t>H.CG</t>
  </si>
  <si>
    <t>Tổng mức đầu tưu</t>
  </si>
  <si>
    <t>Các huyện</t>
  </si>
  <si>
    <t>2015-2019</t>
  </si>
  <si>
    <t>2010-2017</t>
  </si>
  <si>
    <t>2014-2018</t>
  </si>
  <si>
    <t xml:space="preserve"> </t>
  </si>
  <si>
    <t>CÂN ĐỐI DỰ TOÁN NGÂN SÁCH ĐỊA PHƯƠNG NĂM 2017</t>
  </si>
  <si>
    <t>Dự toán năm 2017</t>
  </si>
  <si>
    <t>Dự phòng</t>
  </si>
  <si>
    <t>HUYỆN, THỊ XÃ, THÀNH PHỐ THUỘC TỈNH NĂM 2017</t>
  </si>
  <si>
    <t>DỰ TOÁN  THU NGÂN SÁCH NHÀ NƯỚC NĂM 2017</t>
  </si>
  <si>
    <t>Thu tiền cấp quyền khai thác khoáng sản</t>
  </si>
  <si>
    <t>Thu từ hoạt động xổ số kiến thiết</t>
  </si>
  <si>
    <t>DỰ TOÁN CHI NGÂN SÁCH ĐỊA PHƯƠNG NĂM 2017</t>
  </si>
  <si>
    <t xml:space="preserve"> THEO TỪNG LĨNH VỰC NĂM 2017</t>
  </si>
  <si>
    <t>Chi sự nghiệp kinh tế, môi trường</t>
  </si>
  <si>
    <t>DỰ TOÁN CHI NGÂN SÁCH CHO CÁC DỰ ÁN CHƯƠNG TRÌNH MỤC TIÊU QUỐC GIA  VÀ CÁC MỤC TIÊU NHIỆM VỤ KHÁC DO ĐỊA PHƯƠNG THỰC HIỆN NĂM 2017</t>
  </si>
  <si>
    <t>Dự  toán 2017</t>
  </si>
  <si>
    <t>CHO TỪNG CƠ QUAN, ĐƠN VỊ THUỘC CẤP TỈNH  NĂM 2017</t>
  </si>
  <si>
    <t>Ủy ban Mặt trận Tổ quốc Việt Nam</t>
  </si>
  <si>
    <t>DỰ TOÁN CHI XDCB CỦA NGÂN SÁCH CẤP TỈNH NĂM 2017</t>
  </si>
  <si>
    <t>Kế hoạch năm 2017</t>
  </si>
  <si>
    <t>Cầu Chợ Gạo</t>
  </si>
  <si>
    <t>Đường tỉnh 872B (Đoạn Quốc lộ 50 đến Đường tỉnh 877)</t>
  </si>
  <si>
    <t>H.GCT</t>
  </si>
  <si>
    <t>2017-2020</t>
  </si>
  <si>
    <t>Tuyến tránh đường tỉnh 868 (đoạn từ QL1 đến cao tốc)</t>
  </si>
  <si>
    <t>H.CT</t>
  </si>
  <si>
    <t>TXGC, GCĐ</t>
  </si>
  <si>
    <t>Đường tỉnh 878</t>
  </si>
  <si>
    <t>H. TPĐ</t>
  </si>
  <si>
    <t>Hạ tầng kỹ thuật - Khu trung tâm hành chính huyện Cai Lậy (giai đoạn 1)</t>
  </si>
  <si>
    <t>H. CL</t>
  </si>
  <si>
    <t>H.GCĐ</t>
  </si>
  <si>
    <t>Trường địa học Tiền Giang</t>
  </si>
  <si>
    <t>Trạm y tế xã, phường, thị trấn</t>
  </si>
  <si>
    <t>Trụ sở làm việc Huyện ủy - UBND huyện Tân Phú Đông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</si>
</sst>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#,##0.0000"/>
    <numFmt numFmtId="166" formatCode="_(* #,##0_);_(* \(#,##0\);_(* &quot;-&quot;??_);_(@_)"/>
  </numFmts>
  <fonts count="34">
    <font>
      <sz val="12"/>
      <name val="Times New Roman"/>
    </font>
    <font>
      <sz val="12"/>
      <name val="Times New Roman"/>
      <family val="1"/>
      <charset val="163"/>
    </font>
    <font>
      <b/>
      <sz val="13"/>
      <name val="Times New Roman"/>
      <family val="1"/>
    </font>
    <font>
      <sz val="13"/>
      <name val="Times New Roman"/>
      <family val="1"/>
    </font>
    <font>
      <i/>
      <sz val="12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name val=".VnTime"/>
      <family val="2"/>
    </font>
    <font>
      <i/>
      <sz val="12"/>
      <name val=".VnTime"/>
      <family val="2"/>
    </font>
    <font>
      <sz val="12"/>
      <name val=".VnTime"/>
      <family val="2"/>
    </font>
    <font>
      <sz val="10"/>
      <name val="Arial"/>
      <family val="2"/>
    </font>
    <font>
      <b/>
      <i/>
      <sz val="12"/>
      <name val="Times New Roman"/>
      <family val="1"/>
    </font>
    <font>
      <b/>
      <i/>
      <sz val="12"/>
      <name val=".VnTime"/>
      <family val="2"/>
    </font>
    <font>
      <b/>
      <sz val="14"/>
      <name val="Times New Roman"/>
      <family val="1"/>
    </font>
    <font>
      <sz val="12"/>
      <name val="VNI-Times"/>
    </font>
    <font>
      <sz val="14"/>
      <name val="Times New Roman"/>
      <family val="1"/>
    </font>
    <font>
      <sz val="14"/>
      <name val="Times New Roman"/>
      <family val="1"/>
      <charset val="163"/>
    </font>
    <font>
      <sz val="11"/>
      <color indexed="8"/>
      <name val="Calibri"/>
      <family val="2"/>
    </font>
    <font>
      <b/>
      <sz val="16"/>
      <name val="Times New Roman"/>
      <family val="1"/>
    </font>
    <font>
      <sz val="16"/>
      <name val="Times New Roman"/>
      <family val="1"/>
    </font>
    <font>
      <i/>
      <sz val="12"/>
      <name val="Times New Roman"/>
      <family val="1"/>
      <charset val="163"/>
    </font>
    <font>
      <sz val="12"/>
      <name val="Times New Roman"/>
      <family val="1"/>
      <charset val="163"/>
    </font>
    <font>
      <b/>
      <sz val="12"/>
      <name val="Times New Roman"/>
      <family val="1"/>
      <charset val="163"/>
    </font>
    <font>
      <b/>
      <i/>
      <sz val="12"/>
      <name val="Times New Roman"/>
      <family val="1"/>
      <charset val="163"/>
    </font>
    <font>
      <i/>
      <sz val="14"/>
      <name val="Times New Roman"/>
      <family val="1"/>
      <charset val="163"/>
    </font>
    <font>
      <b/>
      <sz val="11"/>
      <name val="Times New Roman"/>
      <family val="1"/>
      <charset val="163"/>
    </font>
    <font>
      <sz val="11"/>
      <name val="Times New Roman"/>
      <family val="1"/>
      <charset val="163"/>
    </font>
    <font>
      <i/>
      <sz val="11"/>
      <name val="Times New Roman"/>
      <family val="1"/>
      <charset val="163"/>
    </font>
    <font>
      <sz val="12"/>
      <name val="Times New Roman"/>
      <family val="1"/>
    </font>
    <font>
      <b/>
      <sz val="10"/>
      <name val="Times New Roman"/>
      <family val="1"/>
      <charset val="163"/>
    </font>
    <font>
      <sz val="10"/>
      <name val="Times New Roman"/>
      <family val="1"/>
      <charset val="163"/>
    </font>
    <font>
      <sz val="10"/>
      <name val="Times New Roman"/>
      <family val="1"/>
    </font>
    <font>
      <b/>
      <u/>
      <sz val="12"/>
      <name val="Times New Roman"/>
      <family val="1"/>
      <charset val="163"/>
    </font>
    <font>
      <sz val="12"/>
      <color indexed="10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9">
    <xf numFmtId="0" fontId="0" fillId="0" borderId="0"/>
    <xf numFmtId="164" fontId="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5" fillId="0" borderId="0"/>
    <xf numFmtId="0" fontId="17" fillId="0" borderId="0"/>
    <xf numFmtId="0" fontId="10" fillId="0" borderId="0"/>
    <xf numFmtId="0" fontId="14" fillId="0" borderId="0"/>
    <xf numFmtId="0" fontId="10" fillId="0" borderId="0"/>
    <xf numFmtId="0" fontId="9" fillId="0" borderId="0"/>
    <xf numFmtId="0" fontId="9" fillId="0" borderId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28" fillId="0" borderId="0" applyFont="0" applyFill="0" applyBorder="0" applyAlignment="0" applyProtection="0"/>
  </cellStyleXfs>
  <cellXfs count="227">
    <xf numFmtId="0" fontId="0" fillId="0" borderId="0" xfId="0"/>
    <xf numFmtId="3" fontId="6" fillId="0" borderId="0" xfId="0" applyNumberFormat="1" applyFont="1"/>
    <xf numFmtId="3" fontId="6" fillId="0" borderId="0" xfId="0" applyNumberFormat="1" applyFont="1" applyAlignment="1">
      <alignment horizontal="center"/>
    </xf>
    <xf numFmtId="3" fontId="4" fillId="0" borderId="0" xfId="0" quotePrefix="1" applyNumberFormat="1" applyFont="1" applyAlignment="1">
      <alignment horizontal="right"/>
    </xf>
    <xf numFmtId="3" fontId="6" fillId="0" borderId="1" xfId="0" applyNumberFormat="1" applyFont="1" applyBorder="1" applyAlignment="1">
      <alignment vertical="top" wrapText="1"/>
    </xf>
    <xf numFmtId="3" fontId="5" fillId="0" borderId="1" xfId="0" applyNumberFormat="1" applyFont="1" applyBorder="1" applyAlignment="1">
      <alignment vertical="top" wrapText="1"/>
    </xf>
    <xf numFmtId="3" fontId="6" fillId="0" borderId="1" xfId="0" applyNumberFormat="1" applyFont="1" applyBorder="1" applyAlignment="1">
      <alignment vertical="center" wrapText="1"/>
    </xf>
    <xf numFmtId="3" fontId="4" fillId="0" borderId="1" xfId="0" applyNumberFormat="1" applyFont="1" applyBorder="1" applyAlignment="1">
      <alignment vertical="top" wrapText="1"/>
    </xf>
    <xf numFmtId="3" fontId="8" fillId="0" borderId="0" xfId="0" applyNumberFormat="1" applyFont="1"/>
    <xf numFmtId="3" fontId="5" fillId="0" borderId="1" xfId="0" applyNumberFormat="1" applyFont="1" applyBorder="1" applyAlignment="1">
      <alignment vertical="center" wrapText="1"/>
    </xf>
    <xf numFmtId="3" fontId="5" fillId="0" borderId="1" xfId="0" quotePrefix="1" applyNumberFormat="1" applyFont="1" applyBorder="1" applyAlignment="1">
      <alignment horizontal="left" vertical="top" wrapText="1"/>
    </xf>
    <xf numFmtId="3" fontId="5" fillId="0" borderId="1" xfId="0" applyNumberFormat="1" applyFont="1" applyBorder="1" applyAlignment="1">
      <alignment horizontal="left" vertical="top" wrapText="1"/>
    </xf>
    <xf numFmtId="0" fontId="4" fillId="0" borderId="0" xfId="0" quotePrefix="1" applyFont="1" applyAlignment="1">
      <alignment horizontal="right"/>
    </xf>
    <xf numFmtId="3" fontId="11" fillId="0" borderId="1" xfId="0" applyNumberFormat="1" applyFont="1" applyBorder="1" applyAlignment="1">
      <alignment vertical="top" wrapText="1"/>
    </xf>
    <xf numFmtId="3" fontId="11" fillId="0" borderId="1" xfId="0" quotePrefix="1" applyNumberFormat="1" applyFont="1" applyBorder="1" applyAlignment="1">
      <alignment horizontal="left" vertical="top" wrapText="1"/>
    </xf>
    <xf numFmtId="3" fontId="5" fillId="0" borderId="0" xfId="0" applyNumberFormat="1" applyFont="1"/>
    <xf numFmtId="3" fontId="4" fillId="0" borderId="0" xfId="0" applyNumberFormat="1" applyFont="1"/>
    <xf numFmtId="3" fontId="6" fillId="0" borderId="1" xfId="0" quotePrefix="1" applyNumberFormat="1" applyFont="1" applyBorder="1" applyAlignment="1">
      <alignment vertical="top" wrapText="1"/>
    </xf>
    <xf numFmtId="1" fontId="5" fillId="2" borderId="0" xfId="12" applyNumberFormat="1" applyFont="1" applyFill="1" applyAlignment="1">
      <alignment vertical="center" wrapText="1"/>
    </xf>
    <xf numFmtId="1" fontId="18" fillId="0" borderId="0" xfId="12" applyNumberFormat="1" applyFont="1" applyFill="1" applyAlignment="1">
      <alignment vertical="center" wrapText="1"/>
    </xf>
    <xf numFmtId="1" fontId="6" fillId="2" borderId="0" xfId="12" applyNumberFormat="1" applyFont="1" applyFill="1" applyAlignment="1">
      <alignment horizontal="center" vertical="center" wrapText="1"/>
    </xf>
    <xf numFmtId="1" fontId="6" fillId="2" borderId="4" xfId="12" applyNumberFormat="1" applyFont="1" applyFill="1" applyBorder="1" applyAlignment="1">
      <alignment vertical="center" wrapText="1"/>
    </xf>
    <xf numFmtId="1" fontId="5" fillId="0" borderId="0" xfId="12" applyNumberFormat="1" applyFont="1" applyFill="1" applyAlignment="1">
      <alignment vertical="center" wrapText="1"/>
    </xf>
    <xf numFmtId="1" fontId="6" fillId="0" borderId="0" xfId="12" applyNumberFormat="1" applyFont="1" applyFill="1" applyAlignment="1">
      <alignment vertical="center" wrapText="1"/>
    </xf>
    <xf numFmtId="3" fontId="6" fillId="0" borderId="0" xfId="12" applyNumberFormat="1" applyFont="1" applyFill="1" applyAlignment="1">
      <alignment vertical="center" wrapText="1"/>
    </xf>
    <xf numFmtId="3" fontId="4" fillId="0" borderId="0" xfId="0" applyNumberFormat="1" applyFont="1" applyAlignment="1">
      <alignment horizontal="center"/>
    </xf>
    <xf numFmtId="3" fontId="20" fillId="0" borderId="1" xfId="0" applyNumberFormat="1" applyFont="1" applyBorder="1" applyAlignment="1">
      <alignment vertical="top" wrapText="1"/>
    </xf>
    <xf numFmtId="3" fontId="20" fillId="0" borderId="0" xfId="0" applyNumberFormat="1" applyFont="1"/>
    <xf numFmtId="3" fontId="5" fillId="0" borderId="3" xfId="0" applyNumberFormat="1" applyFont="1" applyBorder="1" applyAlignment="1">
      <alignment horizontal="center" vertical="top" wrapText="1"/>
    </xf>
    <xf numFmtId="3" fontId="5" fillId="0" borderId="3" xfId="0" applyNumberFormat="1" applyFont="1" applyBorder="1" applyAlignment="1">
      <alignment vertical="top" wrapText="1"/>
    </xf>
    <xf numFmtId="3" fontId="5" fillId="0" borderId="3" xfId="0" applyNumberFormat="1" applyFont="1" applyBorder="1"/>
    <xf numFmtId="3" fontId="6" fillId="0" borderId="1" xfId="0" applyNumberFormat="1" applyFont="1" applyBorder="1" applyAlignment="1">
      <alignment horizontal="center" vertical="top" wrapText="1"/>
    </xf>
    <xf numFmtId="3" fontId="6" fillId="0" borderId="1" xfId="0" applyNumberFormat="1" applyFont="1" applyBorder="1"/>
    <xf numFmtId="3" fontId="5" fillId="0" borderId="1" xfId="0" applyNumberFormat="1" applyFont="1" applyBorder="1" applyAlignment="1">
      <alignment horizontal="center" vertical="top" wrapText="1"/>
    </xf>
    <xf numFmtId="3" fontId="5" fillId="0" borderId="1" xfId="0" applyNumberFormat="1" applyFont="1" applyBorder="1"/>
    <xf numFmtId="3" fontId="20" fillId="0" borderId="1" xfId="0" applyNumberFormat="1" applyFont="1" applyBorder="1" applyAlignment="1">
      <alignment horizontal="center" vertical="top" wrapText="1"/>
    </xf>
    <xf numFmtId="3" fontId="6" fillId="0" borderId="1" xfId="0" applyNumberFormat="1" applyFont="1" applyBorder="1" applyAlignment="1">
      <alignment horizontal="center" vertical="center" wrapText="1"/>
    </xf>
    <xf numFmtId="3" fontId="6" fillId="0" borderId="6" xfId="0" applyNumberFormat="1" applyFont="1" applyBorder="1" applyAlignment="1">
      <alignment horizontal="center" vertical="top" wrapText="1"/>
    </xf>
    <xf numFmtId="3" fontId="6" fillId="0" borderId="6" xfId="0" applyNumberFormat="1" applyFont="1" applyBorder="1"/>
    <xf numFmtId="3" fontId="6" fillId="0" borderId="0" xfId="0" quotePrefix="1" applyNumberFormat="1" applyFont="1" applyAlignment="1">
      <alignment horizontal="right" vertical="center" wrapText="1"/>
    </xf>
    <xf numFmtId="3" fontId="5" fillId="0" borderId="0" xfId="0" quotePrefix="1" applyNumberFormat="1" applyFont="1" applyAlignment="1">
      <alignment horizontal="left" vertical="top" wrapText="1"/>
    </xf>
    <xf numFmtId="3" fontId="5" fillId="0" borderId="0" xfId="0" applyNumberFormat="1" applyFont="1" applyAlignment="1">
      <alignment horizontal="left" vertical="top" wrapText="1"/>
    </xf>
    <xf numFmtId="3" fontId="5" fillId="0" borderId="0" xfId="0" quotePrefix="1" applyNumberFormat="1" applyFont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top" wrapText="1"/>
    </xf>
    <xf numFmtId="3" fontId="4" fillId="0" borderId="1" xfId="0" applyNumberFormat="1" applyFont="1" applyBorder="1"/>
    <xf numFmtId="3" fontId="4" fillId="0" borderId="1" xfId="0" quotePrefix="1" applyNumberFormat="1" applyFont="1" applyBorder="1" applyAlignment="1">
      <alignment horizontal="left" vertical="top" wrapText="1"/>
    </xf>
    <xf numFmtId="3" fontId="5" fillId="0" borderId="0" xfId="0" applyNumberFormat="1" applyFont="1" applyBorder="1" applyAlignment="1"/>
    <xf numFmtId="3" fontId="5" fillId="0" borderId="0" xfId="0" applyNumberFormat="1" applyFont="1" applyAlignment="1">
      <alignment vertical="top" wrapText="1"/>
    </xf>
    <xf numFmtId="3" fontId="5" fillId="0" borderId="0" xfId="0" applyNumberFormat="1" applyFont="1" applyAlignment="1">
      <alignment vertical="top"/>
    </xf>
    <xf numFmtId="3" fontId="21" fillId="0" borderId="0" xfId="0" applyNumberFormat="1" applyFont="1"/>
    <xf numFmtId="3" fontId="21" fillId="0" borderId="0" xfId="0" applyNumberFormat="1" applyFont="1" applyBorder="1"/>
    <xf numFmtId="3" fontId="22" fillId="0" borderId="0" xfId="0" applyNumberFormat="1" applyFont="1"/>
    <xf numFmtId="3" fontId="22" fillId="0" borderId="0" xfId="0" applyNumberFormat="1" applyFont="1" applyBorder="1"/>
    <xf numFmtId="3" fontId="4" fillId="0" borderId="0" xfId="0" quotePrefix="1" applyNumberFormat="1" applyFont="1" applyBorder="1" applyAlignment="1"/>
    <xf numFmtId="3" fontId="5" fillId="0" borderId="1" xfId="0" quotePrefix="1" applyNumberFormat="1" applyFont="1" applyBorder="1" applyAlignment="1">
      <alignment horizontal="left" vertical="center" wrapText="1"/>
    </xf>
    <xf numFmtId="3" fontId="20" fillId="0" borderId="0" xfId="0" applyNumberFormat="1" applyFont="1" applyBorder="1"/>
    <xf numFmtId="3" fontId="4" fillId="0" borderId="1" xfId="0" applyNumberFormat="1" applyFont="1" applyBorder="1" applyAlignment="1">
      <alignment vertical="center" wrapText="1"/>
    </xf>
    <xf numFmtId="3" fontId="20" fillId="0" borderId="1" xfId="0" applyNumberFormat="1" applyFont="1" applyBorder="1" applyAlignment="1">
      <alignment vertical="center" wrapText="1"/>
    </xf>
    <xf numFmtId="3" fontId="8" fillId="0" borderId="1" xfId="0" applyNumberFormat="1" applyFont="1" applyBorder="1" applyAlignment="1">
      <alignment vertical="top" wrapText="1"/>
    </xf>
    <xf numFmtId="3" fontId="5" fillId="0" borderId="5" xfId="0" applyNumberFormat="1" applyFont="1" applyBorder="1" applyAlignment="1">
      <alignment horizontal="center" vertical="center" wrapText="1"/>
    </xf>
    <xf numFmtId="3" fontId="9" fillId="0" borderId="3" xfId="0" applyNumberFormat="1" applyFont="1" applyBorder="1" applyAlignment="1" applyProtection="1">
      <alignment horizontal="right" vertical="top"/>
      <protection hidden="1"/>
    </xf>
    <xf numFmtId="3" fontId="5" fillId="0" borderId="1" xfId="0" applyNumberFormat="1" applyFont="1" applyBorder="1" applyAlignment="1" applyProtection="1">
      <alignment horizontal="right" vertical="top"/>
      <protection hidden="1"/>
    </xf>
    <xf numFmtId="3" fontId="6" fillId="0" borderId="1" xfId="0" applyNumberFormat="1" applyFont="1" applyBorder="1" applyAlignment="1" applyProtection="1">
      <alignment horizontal="right" vertical="top"/>
      <protection hidden="1"/>
    </xf>
    <xf numFmtId="3" fontId="4" fillId="0" borderId="1" xfId="0" applyNumberFormat="1" applyFont="1" applyBorder="1" applyAlignment="1" applyProtection="1">
      <alignment horizontal="right" vertical="top"/>
      <protection hidden="1"/>
    </xf>
    <xf numFmtId="3" fontId="20" fillId="0" borderId="1" xfId="0" applyNumberFormat="1" applyFont="1" applyBorder="1" applyAlignment="1" applyProtection="1">
      <alignment horizontal="right" vertical="top"/>
      <protection hidden="1"/>
    </xf>
    <xf numFmtId="3" fontId="23" fillId="0" borderId="1" xfId="0" applyNumberFormat="1" applyFont="1" applyBorder="1" applyAlignment="1">
      <alignment horizontal="center" vertical="top" wrapText="1"/>
    </xf>
    <xf numFmtId="3" fontId="5" fillId="0" borderId="1" xfId="0" applyNumberFormat="1" applyFont="1" applyBorder="1" applyAlignment="1">
      <alignment horizontal="center" vertical="center" wrapText="1"/>
    </xf>
    <xf numFmtId="3" fontId="5" fillId="0" borderId="6" xfId="0" applyNumberFormat="1" applyFont="1" applyBorder="1" applyAlignment="1">
      <alignment horizontal="center" vertical="top" wrapText="1"/>
    </xf>
    <xf numFmtId="3" fontId="5" fillId="0" borderId="6" xfId="0" applyNumberFormat="1" applyFont="1" applyBorder="1" applyAlignment="1">
      <alignment vertical="top" wrapText="1"/>
    </xf>
    <xf numFmtId="3" fontId="5" fillId="0" borderId="6" xfId="0" applyNumberFormat="1" applyFont="1" applyBorder="1" applyAlignment="1" applyProtection="1">
      <alignment horizontal="right" vertical="top"/>
      <protection hidden="1"/>
    </xf>
    <xf numFmtId="3" fontId="21" fillId="0" borderId="0" xfId="0" quotePrefix="1" applyNumberFormat="1" applyFont="1" applyAlignment="1">
      <alignment horizontal="right" vertical="center" wrapText="1"/>
    </xf>
    <xf numFmtId="3" fontId="21" fillId="0" borderId="0" xfId="0" quotePrefix="1" applyNumberFormat="1" applyFont="1" applyAlignment="1">
      <alignment horizontal="right" vertical="center"/>
    </xf>
    <xf numFmtId="3" fontId="5" fillId="0" borderId="0" xfId="0" quotePrefix="1" applyNumberFormat="1" applyFont="1" applyAlignment="1">
      <alignment horizontal="right" vertical="center" wrapText="1"/>
    </xf>
    <xf numFmtId="3" fontId="11" fillId="0" borderId="0" xfId="0" applyNumberFormat="1" applyFont="1"/>
    <xf numFmtId="165" fontId="6" fillId="0" borderId="0" xfId="0" applyNumberFormat="1" applyFont="1"/>
    <xf numFmtId="3" fontId="5" fillId="0" borderId="0" xfId="0" applyNumberFormat="1" applyFont="1" applyAlignment="1">
      <alignment horizontal="left" vertical="center" wrapText="1"/>
    </xf>
    <xf numFmtId="9" fontId="5" fillId="0" borderId="5" xfId="15" quotePrefix="1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right" vertical="center"/>
    </xf>
    <xf numFmtId="3" fontId="11" fillId="0" borderId="1" xfId="0" applyNumberFormat="1" applyFont="1" applyBorder="1" applyAlignment="1">
      <alignment horizontal="center" vertical="top" wrapText="1"/>
    </xf>
    <xf numFmtId="3" fontId="11" fillId="0" borderId="1" xfId="0" applyNumberFormat="1" applyFont="1" applyBorder="1" applyAlignment="1">
      <alignment horizontal="right" vertical="center"/>
    </xf>
    <xf numFmtId="3" fontId="5" fillId="0" borderId="1" xfId="0" applyNumberFormat="1" applyFont="1" applyBorder="1" applyAlignment="1">
      <alignment horizontal="right" vertical="center"/>
    </xf>
    <xf numFmtId="3" fontId="6" fillId="0" borderId="1" xfId="0" applyNumberFormat="1" applyFont="1" applyBorder="1" applyAlignment="1">
      <alignment horizontal="right" vertical="center"/>
    </xf>
    <xf numFmtId="3" fontId="5" fillId="0" borderId="1" xfId="0" quotePrefix="1" applyNumberFormat="1" applyFont="1" applyBorder="1" applyAlignment="1">
      <alignment horizontal="center" vertical="top" wrapText="1"/>
    </xf>
    <xf numFmtId="3" fontId="11" fillId="0" borderId="6" xfId="0" applyNumberFormat="1" applyFont="1" applyBorder="1" applyAlignment="1">
      <alignment horizontal="center" vertical="top" wrapText="1"/>
    </xf>
    <xf numFmtId="3" fontId="11" fillId="0" borderId="6" xfId="0" applyNumberFormat="1" applyFont="1" applyBorder="1" applyAlignment="1">
      <alignment vertical="top" wrapText="1"/>
    </xf>
    <xf numFmtId="3" fontId="11" fillId="0" borderId="6" xfId="0" applyNumberFormat="1" applyFont="1" applyBorder="1" applyAlignment="1">
      <alignment horizontal="right" vertical="center"/>
    </xf>
    <xf numFmtId="3" fontId="20" fillId="0" borderId="1" xfId="0" applyNumberFormat="1" applyFont="1" applyBorder="1" applyAlignment="1">
      <alignment horizontal="right" vertical="center"/>
    </xf>
    <xf numFmtId="3" fontId="21" fillId="0" borderId="1" xfId="0" applyNumberFormat="1" applyFont="1" applyBorder="1" applyAlignment="1">
      <alignment horizontal="center" vertical="top" wrapText="1"/>
    </xf>
    <xf numFmtId="3" fontId="21" fillId="0" borderId="1" xfId="0" applyNumberFormat="1" applyFont="1" applyBorder="1" applyAlignment="1">
      <alignment vertical="top" wrapText="1"/>
    </xf>
    <xf numFmtId="3" fontId="21" fillId="0" borderId="1" xfId="0" applyNumberFormat="1" applyFont="1" applyBorder="1" applyAlignment="1">
      <alignment horizontal="right" vertical="center"/>
    </xf>
    <xf numFmtId="3" fontId="5" fillId="0" borderId="0" xfId="0" quotePrefix="1" applyNumberFormat="1" applyFont="1" applyAlignment="1">
      <alignment horizontal="left" vertical="center" wrapText="1"/>
    </xf>
    <xf numFmtId="3" fontId="23" fillId="0" borderId="0" xfId="0" applyNumberFormat="1" applyFont="1"/>
    <xf numFmtId="3" fontId="5" fillId="0" borderId="3" xfId="0" applyNumberFormat="1" applyFont="1" applyBorder="1" applyAlignment="1">
      <alignment horizontal="right" vertical="top"/>
    </xf>
    <xf numFmtId="3" fontId="11" fillId="0" borderId="1" xfId="0" applyNumberFormat="1" applyFont="1" applyBorder="1" applyAlignment="1">
      <alignment horizontal="right" vertical="top"/>
    </xf>
    <xf numFmtId="3" fontId="6" fillId="0" borderId="1" xfId="0" applyNumberFormat="1" applyFont="1" applyBorder="1" applyAlignment="1">
      <alignment horizontal="right" vertical="top"/>
    </xf>
    <xf numFmtId="3" fontId="5" fillId="0" borderId="1" xfId="0" applyNumberFormat="1" applyFont="1" applyBorder="1" applyAlignment="1">
      <alignment horizontal="right" vertical="top"/>
    </xf>
    <xf numFmtId="3" fontId="12" fillId="0" borderId="6" xfId="0" applyNumberFormat="1" applyFont="1" applyBorder="1" applyAlignment="1">
      <alignment horizontal="center" vertical="top" wrapText="1"/>
    </xf>
    <xf numFmtId="3" fontId="11" fillId="0" borderId="6" xfId="0" applyNumberFormat="1" applyFont="1" applyBorder="1" applyAlignment="1">
      <alignment horizontal="right" vertical="top"/>
    </xf>
    <xf numFmtId="3" fontId="11" fillId="0" borderId="1" xfId="0" applyNumberFormat="1" applyFont="1" applyBorder="1" applyAlignment="1">
      <alignment horizontal="left" vertical="top" wrapText="1"/>
    </xf>
    <xf numFmtId="3" fontId="6" fillId="0" borderId="1" xfId="0" applyNumberFormat="1" applyFont="1" applyFill="1" applyBorder="1" applyAlignment="1">
      <alignment horizontal="right" vertical="top"/>
    </xf>
    <xf numFmtId="3" fontId="11" fillId="0" borderId="6" xfId="0" quotePrefix="1" applyNumberFormat="1" applyFont="1" applyBorder="1" applyAlignment="1">
      <alignment horizontal="left" vertical="top" wrapText="1"/>
    </xf>
    <xf numFmtId="3" fontId="6" fillId="0" borderId="0" xfId="0" quotePrefix="1" applyNumberFormat="1" applyFont="1" applyAlignment="1">
      <alignment horizontal="right" vertical="center"/>
    </xf>
    <xf numFmtId="3" fontId="22" fillId="0" borderId="0" xfId="0" applyNumberFormat="1" applyFont="1" applyAlignment="1">
      <alignment horizontal="left" vertical="top" wrapText="1"/>
    </xf>
    <xf numFmtId="3" fontId="22" fillId="0" borderId="0" xfId="0" quotePrefix="1" applyNumberFormat="1" applyFont="1" applyAlignment="1">
      <alignment horizontal="left" vertical="top" wrapText="1"/>
    </xf>
    <xf numFmtId="3" fontId="20" fillId="0" borderId="0" xfId="0" applyNumberFormat="1" applyFont="1" applyAlignment="1">
      <alignment horizontal="center"/>
    </xf>
    <xf numFmtId="3" fontId="21" fillId="0" borderId="1" xfId="0" applyNumberFormat="1" applyFont="1" applyBorder="1" applyAlignment="1">
      <alignment vertical="center"/>
    </xf>
    <xf numFmtId="1" fontId="24" fillId="2" borderId="4" xfId="12" applyNumberFormat="1" applyFont="1" applyFill="1" applyBorder="1" applyAlignment="1">
      <alignment horizontal="right" vertical="center"/>
    </xf>
    <xf numFmtId="0" fontId="5" fillId="2" borderId="3" xfId="13" applyFont="1" applyFill="1" applyBorder="1" applyAlignment="1">
      <alignment horizontal="center" vertical="center" wrapText="1"/>
    </xf>
    <xf numFmtId="0" fontId="23" fillId="2" borderId="3" xfId="14" applyFont="1" applyFill="1" applyBorder="1" applyAlignment="1">
      <alignment horizontal="center" vertical="center" wrapText="1"/>
    </xf>
    <xf numFmtId="1" fontId="2" fillId="0" borderId="3" xfId="12" applyNumberFormat="1" applyFont="1" applyFill="1" applyBorder="1" applyAlignment="1">
      <alignment horizontal="center" vertical="center" wrapText="1"/>
    </xf>
    <xf numFmtId="0" fontId="2" fillId="0" borderId="3" xfId="13" applyFont="1" applyFill="1" applyBorder="1" applyAlignment="1">
      <alignment horizontal="center" vertical="center" wrapText="1"/>
    </xf>
    <xf numFmtId="166" fontId="5" fillId="0" borderId="3" xfId="0" applyNumberFormat="1" applyFont="1" applyFill="1" applyBorder="1" applyAlignment="1">
      <alignment vertical="center" wrapText="1"/>
    </xf>
    <xf numFmtId="0" fontId="3" fillId="0" borderId="1" xfId="13" applyFont="1" applyFill="1" applyBorder="1" applyAlignment="1">
      <alignment horizontal="center" vertical="center" wrapText="1"/>
    </xf>
    <xf numFmtId="49" fontId="3" fillId="0" borderId="1" xfId="13" applyNumberFormat="1" applyFont="1" applyFill="1" applyBorder="1" applyAlignment="1">
      <alignment vertical="center" wrapText="1"/>
    </xf>
    <xf numFmtId="49" fontId="3" fillId="0" borderId="1" xfId="13" applyNumberFormat="1" applyFont="1" applyFill="1" applyBorder="1" applyAlignment="1">
      <alignment horizontal="center" vertical="center" wrapText="1"/>
    </xf>
    <xf numFmtId="166" fontId="3" fillId="0" borderId="1" xfId="5" quotePrefix="1" applyNumberFormat="1" applyFont="1" applyFill="1" applyBorder="1" applyAlignment="1">
      <alignment horizontal="right" vertical="center" wrapText="1"/>
    </xf>
    <xf numFmtId="0" fontId="3" fillId="0" borderId="6" xfId="13" applyFont="1" applyFill="1" applyBorder="1" applyAlignment="1">
      <alignment horizontal="center" vertical="center" wrapText="1"/>
    </xf>
    <xf numFmtId="49" fontId="3" fillId="0" borderId="6" xfId="13" applyNumberFormat="1" applyFont="1" applyFill="1" applyBorder="1" applyAlignment="1">
      <alignment vertical="center" wrapText="1"/>
    </xf>
    <xf numFmtId="49" fontId="3" fillId="0" borderId="6" xfId="13" applyNumberFormat="1" applyFont="1" applyFill="1" applyBorder="1" applyAlignment="1">
      <alignment horizontal="center" vertical="center" wrapText="1"/>
    </xf>
    <xf numFmtId="166" fontId="3" fillId="0" borderId="6" xfId="5" quotePrefix="1" applyNumberFormat="1" applyFont="1" applyFill="1" applyBorder="1" applyAlignment="1">
      <alignment horizontal="right" vertical="center" wrapText="1"/>
    </xf>
    <xf numFmtId="1" fontId="6" fillId="0" borderId="0" xfId="12" applyNumberFormat="1" applyFont="1" applyFill="1" applyAlignment="1">
      <alignment horizontal="center" vertical="center" wrapText="1"/>
    </xf>
    <xf numFmtId="1" fontId="19" fillId="0" borderId="0" xfId="12" applyNumberFormat="1" applyFont="1" applyFill="1" applyAlignment="1">
      <alignment vertical="center" wrapText="1"/>
    </xf>
    <xf numFmtId="3" fontId="6" fillId="0" borderId="0" xfId="12" applyNumberFormat="1" applyFont="1" applyFill="1" applyBorder="1" applyAlignment="1">
      <alignment horizontal="center" vertical="center" wrapText="1"/>
    </xf>
    <xf numFmtId="3" fontId="21" fillId="0" borderId="0" xfId="0" quotePrefix="1" applyNumberFormat="1" applyFont="1" applyAlignment="1">
      <alignment vertical="center"/>
    </xf>
    <xf numFmtId="3" fontId="21" fillId="0" borderId="0" xfId="0" quotePrefix="1" applyNumberFormat="1" applyFont="1" applyAlignment="1">
      <alignment vertical="center" wrapText="1"/>
    </xf>
    <xf numFmtId="3" fontId="21" fillId="0" borderId="0" xfId="0" applyNumberFormat="1" applyFont="1" applyAlignment="1"/>
    <xf numFmtId="3" fontId="22" fillId="0" borderId="0" xfId="0" quotePrefix="1" applyNumberFormat="1" applyFont="1" applyAlignment="1">
      <alignment horizontal="center" vertical="center" wrapText="1"/>
    </xf>
    <xf numFmtId="3" fontId="21" fillId="0" borderId="2" xfId="0" applyNumberFormat="1" applyFont="1" applyBorder="1" applyAlignment="1">
      <alignment horizontal="center" vertical="top" wrapText="1"/>
    </xf>
    <xf numFmtId="3" fontId="22" fillId="0" borderId="3" xfId="0" applyNumberFormat="1" applyFont="1" applyBorder="1" applyAlignment="1">
      <alignment horizontal="center" vertical="top" wrapText="1"/>
    </xf>
    <xf numFmtId="3" fontId="22" fillId="0" borderId="3" xfId="0" applyNumberFormat="1" applyFont="1" applyBorder="1" applyAlignment="1">
      <alignment vertical="top" wrapText="1"/>
    </xf>
    <xf numFmtId="3" fontId="22" fillId="0" borderId="3" xfId="0" applyNumberFormat="1" applyFont="1" applyBorder="1" applyAlignment="1">
      <alignment vertical="center"/>
    </xf>
    <xf numFmtId="3" fontId="22" fillId="0" borderId="1" xfId="0" applyNumberFormat="1" applyFont="1" applyBorder="1" applyAlignment="1">
      <alignment horizontal="center" vertical="top" wrapText="1"/>
    </xf>
    <xf numFmtId="3" fontId="22" fillId="0" borderId="1" xfId="0" applyNumberFormat="1" applyFont="1" applyBorder="1" applyAlignment="1">
      <alignment vertical="top" wrapText="1"/>
    </xf>
    <xf numFmtId="3" fontId="22" fillId="0" borderId="1" xfId="0" applyNumberFormat="1" applyFont="1" applyBorder="1" applyAlignment="1">
      <alignment vertical="center"/>
    </xf>
    <xf numFmtId="3" fontId="20" fillId="0" borderId="0" xfId="0" quotePrefix="1" applyNumberFormat="1" applyFont="1" applyBorder="1" applyAlignment="1"/>
    <xf numFmtId="3" fontId="22" fillId="0" borderId="0" xfId="0" applyNumberFormat="1" applyFont="1" applyBorder="1" applyAlignment="1"/>
    <xf numFmtId="3" fontId="22" fillId="0" borderId="6" xfId="0" applyNumberFormat="1" applyFont="1" applyBorder="1" applyAlignment="1">
      <alignment horizontal="center" vertical="top" wrapText="1"/>
    </xf>
    <xf numFmtId="3" fontId="22" fillId="0" borderId="6" xfId="0" applyNumberFormat="1" applyFont="1" applyBorder="1" applyAlignment="1">
      <alignment vertical="top"/>
    </xf>
    <xf numFmtId="0" fontId="21" fillId="0" borderId="0" xfId="0" applyFont="1"/>
    <xf numFmtId="0" fontId="21" fillId="0" borderId="2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top" wrapText="1"/>
    </xf>
    <xf numFmtId="0" fontId="21" fillId="0" borderId="3" xfId="0" applyFont="1" applyBorder="1" applyAlignment="1">
      <alignment vertical="top" wrapText="1"/>
    </xf>
    <xf numFmtId="0" fontId="21" fillId="0" borderId="1" xfId="0" applyFont="1" applyBorder="1" applyAlignment="1">
      <alignment horizontal="center" vertical="top" wrapText="1"/>
    </xf>
    <xf numFmtId="0" fontId="21" fillId="0" borderId="1" xfId="0" applyFont="1" applyBorder="1" applyAlignment="1">
      <alignment vertical="top" wrapText="1"/>
    </xf>
    <xf numFmtId="0" fontId="21" fillId="0" borderId="1" xfId="0" quotePrefix="1" applyFont="1" applyBorder="1" applyAlignment="1">
      <alignment horizontal="left" vertical="top" wrapText="1"/>
    </xf>
    <xf numFmtId="0" fontId="22" fillId="0" borderId="6" xfId="0" applyFont="1" applyBorder="1" applyAlignment="1">
      <alignment horizontal="center" vertical="top" wrapText="1"/>
    </xf>
    <xf numFmtId="0" fontId="22" fillId="0" borderId="6" xfId="0" quotePrefix="1" applyFont="1" applyBorder="1" applyAlignment="1">
      <alignment horizontal="center" vertical="top" wrapText="1"/>
    </xf>
    <xf numFmtId="0" fontId="22" fillId="0" borderId="0" xfId="0" applyFont="1" applyAlignment="1">
      <alignment horizontal="center"/>
    </xf>
    <xf numFmtId="0" fontId="21" fillId="0" borderId="0" xfId="0" quotePrefix="1" applyFont="1" applyAlignment="1">
      <alignment horizontal="center"/>
    </xf>
    <xf numFmtId="0" fontId="20" fillId="0" borderId="0" xfId="0" applyFont="1" applyAlignment="1">
      <alignment horizontal="center"/>
    </xf>
    <xf numFmtId="3" fontId="21" fillId="0" borderId="3" xfId="0" applyNumberFormat="1" applyFont="1" applyBorder="1" applyAlignment="1">
      <alignment horizontal="right" vertical="top"/>
    </xf>
    <xf numFmtId="3" fontId="21" fillId="0" borderId="1" xfId="0" applyNumberFormat="1" applyFont="1" applyBorder="1" applyAlignment="1">
      <alignment horizontal="right" vertical="top"/>
    </xf>
    <xf numFmtId="3" fontId="26" fillId="0" borderId="0" xfId="0" applyNumberFormat="1" applyFont="1"/>
    <xf numFmtId="3" fontId="27" fillId="0" borderId="0" xfId="0" applyNumberFormat="1" applyFont="1" applyAlignment="1">
      <alignment horizontal="center"/>
    </xf>
    <xf numFmtId="0" fontId="27" fillId="0" borderId="0" xfId="0" quotePrefix="1" applyFont="1" applyBorder="1" applyAlignment="1">
      <alignment horizontal="center"/>
    </xf>
    <xf numFmtId="3" fontId="26" fillId="0" borderId="0" xfId="0" applyNumberFormat="1" applyFont="1" applyAlignment="1">
      <alignment vertical="center"/>
    </xf>
    <xf numFmtId="3" fontId="1" fillId="0" borderId="0" xfId="0" quotePrefix="1" applyNumberFormat="1" applyFont="1" applyAlignment="1">
      <alignment horizontal="right" vertical="center"/>
    </xf>
    <xf numFmtId="166" fontId="5" fillId="2" borderId="0" xfId="18" applyNumberFormat="1" applyFont="1" applyFill="1" applyAlignment="1">
      <alignment vertical="center" wrapText="1"/>
    </xf>
    <xf numFmtId="166" fontId="6" fillId="2" borderId="4" xfId="18" applyNumberFormat="1" applyFont="1" applyFill="1" applyBorder="1" applyAlignment="1">
      <alignment vertical="center" wrapText="1"/>
    </xf>
    <xf numFmtId="166" fontId="2" fillId="0" borderId="3" xfId="18" applyNumberFormat="1" applyFont="1" applyFill="1" applyBorder="1" applyAlignment="1">
      <alignment horizontal="center" vertical="center" wrapText="1"/>
    </xf>
    <xf numFmtId="166" fontId="3" fillId="0" borderId="1" xfId="18" applyNumberFormat="1" applyFont="1" applyFill="1" applyBorder="1" applyAlignment="1">
      <alignment horizontal="center" vertical="center" wrapText="1"/>
    </xf>
    <xf numFmtId="166" fontId="3" fillId="0" borderId="6" xfId="18" applyNumberFormat="1" applyFont="1" applyFill="1" applyBorder="1" applyAlignment="1">
      <alignment horizontal="center" vertical="center" wrapText="1"/>
    </xf>
    <xf numFmtId="166" fontId="6" fillId="0" borderId="0" xfId="18" applyNumberFormat="1" applyFont="1" applyFill="1" applyAlignment="1">
      <alignment horizontal="center" vertical="center" wrapText="1"/>
    </xf>
    <xf numFmtId="3" fontId="30" fillId="0" borderId="5" xfId="0" applyNumberFormat="1" applyFont="1" applyBorder="1" applyAlignment="1">
      <alignment horizontal="center" vertical="center" wrapText="1"/>
    </xf>
    <xf numFmtId="3" fontId="30" fillId="0" borderId="5" xfId="0" quotePrefix="1" applyNumberFormat="1" applyFont="1" applyBorder="1" applyAlignment="1">
      <alignment horizontal="center" vertical="center" wrapText="1"/>
    </xf>
    <xf numFmtId="3" fontId="31" fillId="0" borderId="0" xfId="0" quotePrefix="1" applyNumberFormat="1" applyFont="1" applyAlignment="1">
      <alignment horizontal="right" vertical="center" wrapText="1"/>
    </xf>
    <xf numFmtId="3" fontId="7" fillId="0" borderId="1" xfId="0" applyNumberFormat="1" applyFont="1" applyBorder="1" applyAlignment="1">
      <alignment horizontal="center" vertical="top" wrapText="1"/>
    </xf>
    <xf numFmtId="3" fontId="5" fillId="0" borderId="5" xfId="0" quotePrefix="1" applyNumberFormat="1" applyFont="1" applyBorder="1" applyAlignment="1">
      <alignment horizontal="center" vertical="center" wrapText="1"/>
    </xf>
    <xf numFmtId="3" fontId="6" fillId="0" borderId="6" xfId="0" applyNumberFormat="1" applyFont="1" applyBorder="1" applyAlignment="1">
      <alignment vertical="top" wrapText="1"/>
    </xf>
    <xf numFmtId="3" fontId="22" fillId="0" borderId="6" xfId="0" applyNumberFormat="1" applyFont="1" applyBorder="1" applyAlignment="1">
      <alignment horizontal="right" vertical="top"/>
    </xf>
    <xf numFmtId="3" fontId="26" fillId="0" borderId="0" xfId="0" quotePrefix="1" applyNumberFormat="1" applyFont="1" applyAlignment="1">
      <alignment vertical="center" wrapText="1"/>
    </xf>
    <xf numFmtId="3" fontId="26" fillId="0" borderId="0" xfId="0" quotePrefix="1" applyNumberFormat="1" applyFont="1" applyAlignment="1">
      <alignment horizontal="right" vertical="center"/>
    </xf>
    <xf numFmtId="3" fontId="5" fillId="0" borderId="5" xfId="0" quotePrefix="1" applyNumberFormat="1" applyFont="1" applyBorder="1" applyAlignment="1">
      <alignment horizontal="center" vertical="center" wrapText="1"/>
    </xf>
    <xf numFmtId="3" fontId="5" fillId="0" borderId="5" xfId="0" applyNumberFormat="1" applyFont="1" applyBorder="1" applyAlignment="1">
      <alignment horizontal="center" vertical="center" wrapText="1"/>
    </xf>
    <xf numFmtId="3" fontId="5" fillId="0" borderId="0" xfId="0" quotePrefix="1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left" vertical="center" wrapText="1"/>
    </xf>
    <xf numFmtId="3" fontId="4" fillId="0" borderId="0" xfId="0" quotePrefix="1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3" fontId="25" fillId="0" borderId="0" xfId="0" applyNumberFormat="1" applyFont="1" applyAlignment="1">
      <alignment horizontal="left" vertical="top" wrapText="1"/>
    </xf>
    <xf numFmtId="3" fontId="25" fillId="0" borderId="0" xfId="0" quotePrefix="1" applyNumberFormat="1" applyFont="1" applyAlignment="1">
      <alignment horizontal="left" vertical="top" wrapText="1"/>
    </xf>
    <xf numFmtId="3" fontId="25" fillId="0" borderId="0" xfId="0" quotePrefix="1" applyNumberFormat="1" applyFont="1" applyAlignment="1">
      <alignment horizontal="center"/>
    </xf>
    <xf numFmtId="3" fontId="25" fillId="0" borderId="0" xfId="0" applyNumberFormat="1" applyFont="1" applyAlignment="1">
      <alignment horizontal="center"/>
    </xf>
    <xf numFmtId="3" fontId="30" fillId="0" borderId="5" xfId="0" applyNumberFormat="1" applyFont="1" applyBorder="1" applyAlignment="1">
      <alignment horizontal="center" vertical="center" wrapText="1"/>
    </xf>
    <xf numFmtId="3" fontId="29" fillId="0" borderId="7" xfId="0" applyNumberFormat="1" applyFont="1" applyBorder="1" applyAlignment="1">
      <alignment horizontal="center" vertical="center" wrapText="1"/>
    </xf>
    <xf numFmtId="3" fontId="29" fillId="0" borderId="2" xfId="0" applyNumberFormat="1" applyFont="1" applyBorder="1" applyAlignment="1">
      <alignment horizontal="center" vertical="center" wrapText="1"/>
    </xf>
    <xf numFmtId="3" fontId="30" fillId="0" borderId="7" xfId="0" applyNumberFormat="1" applyFont="1" applyBorder="1" applyAlignment="1">
      <alignment horizontal="center" vertical="center" wrapText="1"/>
    </xf>
    <xf numFmtId="3" fontId="30" fillId="0" borderId="2" xfId="0" applyNumberFormat="1" applyFont="1" applyBorder="1" applyAlignment="1">
      <alignment horizontal="center" vertical="center" wrapText="1"/>
    </xf>
    <xf numFmtId="1" fontId="13" fillId="0" borderId="0" xfId="12" applyNumberFormat="1" applyFont="1" applyFill="1" applyAlignment="1">
      <alignment horizontal="left" vertical="center"/>
    </xf>
    <xf numFmtId="1" fontId="18" fillId="0" borderId="0" xfId="12" applyNumberFormat="1" applyFont="1" applyFill="1" applyAlignment="1">
      <alignment horizontal="center" vertical="center" wrapText="1"/>
    </xf>
    <xf numFmtId="3" fontId="5" fillId="2" borderId="5" xfId="12" applyNumberFormat="1" applyFont="1" applyFill="1" applyBorder="1" applyAlignment="1">
      <alignment horizontal="center" vertical="center" wrapText="1"/>
    </xf>
    <xf numFmtId="166" fontId="5" fillId="0" borderId="5" xfId="5" applyNumberFormat="1" applyFont="1" applyFill="1" applyBorder="1" applyAlignment="1">
      <alignment horizontal="center" vertical="center" wrapText="1"/>
    </xf>
    <xf numFmtId="166" fontId="5" fillId="2" borderId="7" xfId="18" applyNumberFormat="1" applyFont="1" applyFill="1" applyBorder="1" applyAlignment="1">
      <alignment horizontal="center" vertical="center" wrapText="1"/>
    </xf>
    <xf numFmtId="166" fontId="5" fillId="2" borderId="2" xfId="18" applyNumberFormat="1" applyFont="1" applyFill="1" applyBorder="1" applyAlignment="1">
      <alignment horizontal="center" vertical="center" wrapText="1"/>
    </xf>
    <xf numFmtId="3" fontId="22" fillId="0" borderId="3" xfId="0" applyNumberFormat="1" applyFont="1" applyBorder="1" applyAlignment="1">
      <alignment horizontal="center" vertical="center" wrapText="1"/>
    </xf>
    <xf numFmtId="0" fontId="21" fillId="0" borderId="6" xfId="0" applyFont="1" applyBorder="1" applyAlignment="1">
      <alignment vertical="center" wrapText="1"/>
    </xf>
    <xf numFmtId="0" fontId="20" fillId="0" borderId="0" xfId="0" quotePrefix="1" applyFont="1" applyBorder="1" applyAlignment="1">
      <alignment horizontal="right"/>
    </xf>
    <xf numFmtId="3" fontId="22" fillId="0" borderId="0" xfId="0" applyNumberFormat="1" applyFont="1" applyAlignment="1">
      <alignment horizontal="left" vertical="top" wrapText="1"/>
    </xf>
    <xf numFmtId="3" fontId="1" fillId="0" borderId="3" xfId="0" quotePrefix="1" applyNumberFormat="1" applyFont="1" applyBorder="1" applyAlignment="1">
      <alignment horizontal="center" vertical="center" wrapText="1"/>
    </xf>
    <xf numFmtId="3" fontId="21" fillId="0" borderId="6" xfId="0" applyNumberFormat="1" applyFont="1" applyBorder="1" applyAlignment="1">
      <alignment horizontal="center" vertical="center" wrapText="1"/>
    </xf>
    <xf numFmtId="3" fontId="20" fillId="0" borderId="5" xfId="0" applyNumberFormat="1" applyFont="1" applyBorder="1" applyAlignment="1">
      <alignment horizontal="center" vertical="center" wrapText="1"/>
    </xf>
    <xf numFmtId="3" fontId="22" fillId="0" borderId="0" xfId="0" applyNumberFormat="1" applyFont="1" applyAlignment="1">
      <alignment horizontal="center" wrapText="1"/>
    </xf>
    <xf numFmtId="3" fontId="22" fillId="0" borderId="0" xfId="0" applyNumberFormat="1" applyFont="1" applyAlignment="1">
      <alignment horizontal="center"/>
    </xf>
    <xf numFmtId="0" fontId="21" fillId="0" borderId="6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top" wrapText="1"/>
    </xf>
    <xf numFmtId="0" fontId="21" fillId="0" borderId="2" xfId="0" applyFont="1" applyBorder="1" applyAlignment="1">
      <alignment horizontal="center" vertical="top" wrapText="1"/>
    </xf>
    <xf numFmtId="3" fontId="22" fillId="0" borderId="0" xfId="0" quotePrefix="1" applyNumberFormat="1" applyFont="1" applyAlignment="1">
      <alignment horizontal="left" vertical="top" wrapText="1"/>
    </xf>
    <xf numFmtId="0" fontId="21" fillId="0" borderId="1" xfId="0" applyFont="1" applyBorder="1" applyAlignment="1">
      <alignment vertical="center" wrapText="1"/>
    </xf>
    <xf numFmtId="0" fontId="21" fillId="0" borderId="3" xfId="0" quotePrefix="1" applyFont="1" applyBorder="1" applyAlignment="1">
      <alignment horizontal="center" vertical="center" wrapText="1"/>
    </xf>
    <xf numFmtId="0" fontId="22" fillId="0" borderId="0" xfId="0" quotePrefix="1" applyFont="1" applyAlignment="1">
      <alignment horizontal="center"/>
    </xf>
    <xf numFmtId="0" fontId="22" fillId="0" borderId="0" xfId="0" applyFont="1" applyAlignment="1">
      <alignment horizontal="center"/>
    </xf>
    <xf numFmtId="3" fontId="6" fillId="0" borderId="1" xfId="0" applyNumberFormat="1" applyFont="1" applyBorder="1" applyAlignment="1">
      <alignment vertical="center"/>
    </xf>
    <xf numFmtId="3" fontId="32" fillId="0" borderId="3" xfId="0" applyNumberFormat="1" applyFont="1" applyBorder="1" applyAlignment="1">
      <alignment horizontal="center" vertical="center" wrapText="1"/>
    </xf>
    <xf numFmtId="3" fontId="23" fillId="0" borderId="3" xfId="0" applyNumberFormat="1" applyFont="1" applyBorder="1" applyAlignment="1">
      <alignment horizontal="center" vertical="center" wrapText="1"/>
    </xf>
    <xf numFmtId="3" fontId="32" fillId="0" borderId="3" xfId="0" applyNumberFormat="1" applyFont="1" applyBorder="1" applyAlignment="1">
      <alignment vertical="center"/>
    </xf>
    <xf numFmtId="3" fontId="32" fillId="0" borderId="0" xfId="0" applyNumberFormat="1" applyFont="1"/>
    <xf numFmtId="3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left" vertical="center" wrapText="1"/>
    </xf>
    <xf numFmtId="3" fontId="1" fillId="0" borderId="1" xfId="0" applyNumberFormat="1" applyFont="1" applyBorder="1" applyAlignment="1">
      <alignment vertical="center"/>
    </xf>
    <xf numFmtId="3" fontId="1" fillId="2" borderId="1" xfId="0" applyNumberFormat="1" applyFont="1" applyFill="1" applyBorder="1" applyAlignment="1">
      <alignment vertical="center"/>
    </xf>
    <xf numFmtId="3" fontId="33" fillId="0" borderId="0" xfId="0" applyNumberFormat="1" applyFont="1"/>
    <xf numFmtId="3" fontId="1" fillId="0" borderId="1" xfId="0" applyNumberFormat="1" applyFont="1" applyFill="1" applyBorder="1" applyAlignment="1">
      <alignment vertical="center"/>
    </xf>
    <xf numFmtId="3" fontId="1" fillId="0" borderId="6" xfId="0" applyNumberFormat="1" applyFont="1" applyBorder="1" applyAlignment="1">
      <alignment horizontal="center" vertical="center" wrapText="1"/>
    </xf>
    <xf numFmtId="3" fontId="1" fillId="0" borderId="6" xfId="0" applyNumberFormat="1" applyFont="1" applyFill="1" applyBorder="1" applyAlignment="1">
      <alignment horizontal="left" vertical="center" wrapText="1"/>
    </xf>
    <xf numFmtId="3" fontId="1" fillId="0" borderId="6" xfId="0" applyNumberFormat="1" applyFont="1" applyBorder="1" applyAlignment="1">
      <alignment vertical="center"/>
    </xf>
  </cellXfs>
  <cellStyles count="19">
    <cellStyle name="Comma" xfId="18" builtinId="3"/>
    <cellStyle name="Comma 10" xfId="1"/>
    <cellStyle name="Comma 12 2 2" xfId="2"/>
    <cellStyle name="Comma 15" xfId="3"/>
    <cellStyle name="Comma 15 2" xfId="4"/>
    <cellStyle name="Comma 17" xfId="5"/>
    <cellStyle name="Comma 2 2" xfId="6"/>
    <cellStyle name="Comma 5 2" xfId="7"/>
    <cellStyle name="Normal" xfId="0" builtinId="0"/>
    <cellStyle name="Normal 10" xfId="8"/>
    <cellStyle name="Normal 14" xfId="9"/>
    <cellStyle name="Normal 15" xfId="10"/>
    <cellStyle name="Normal 6 2" xfId="11"/>
    <cellStyle name="Normal_Bieu mau (CV )" xfId="12"/>
    <cellStyle name="Normal_Sheet1 2 2" xfId="13"/>
    <cellStyle name="Normal_Sheet1 3 2" xfId="14"/>
    <cellStyle name="Percent" xfId="15" builtinId="5"/>
    <cellStyle name="Percent 10" xfId="16"/>
    <cellStyle name="Percent 2" xfId="17"/>
  </cellStyles>
  <dxfs count="0"/>
  <tableStyles count="0" defaultTableStyle="TableStyleMedium9" defaultPivotStyle="PivotStyleLight16"/>
</styleSheet>
</file>

<file path=xl/_rels/workbook.xml.rels><?xml version="1.0" encoding="UTF-8" ?><Relationships xmlns="http://schemas.openxmlformats.org/package/2006/relationships"><Relationship Target="worksheets/sheet8.xml" Type="http://schemas.openxmlformats.org/officeDocument/2006/relationships/worksheet" Id="rId8"></Relationship><Relationship Target="calcChain.xml" Type="http://schemas.openxmlformats.org/officeDocument/2006/relationships/calcChain" Id="rId13"></Relationship><Relationship Target="worksheets/sheet3.xml" Type="http://schemas.openxmlformats.org/officeDocument/2006/relationships/worksheet" Id="rId3"></Relationship><Relationship Target="worksheets/sheet7.xml" Type="http://schemas.openxmlformats.org/officeDocument/2006/relationships/worksheet" Id="rId7"></Relationship><Relationship Target="sharedStrings.xml" Type="http://schemas.openxmlformats.org/officeDocument/2006/relationships/sharedStrings" Id="rId12"></Relationship><Relationship Target="worksheets/sheet2.xml" Type="http://schemas.openxmlformats.org/officeDocument/2006/relationships/worksheet" Id="rId2"></Relationship><Relationship Target="worksheets/sheet1.xml" Type="http://schemas.openxmlformats.org/officeDocument/2006/relationships/worksheet" Id="rId1"></Relationship><Relationship Target="worksheets/sheet6.xml" Type="http://schemas.openxmlformats.org/officeDocument/2006/relationships/worksheet" Id="rId6"></Relationship><Relationship Target="styles.xml" Type="http://schemas.openxmlformats.org/officeDocument/2006/relationships/styles" Id="rId11"></Relationship><Relationship Target="worksheets/sheet5.xml" Type="http://schemas.openxmlformats.org/officeDocument/2006/relationships/worksheet" Id="rId5"></Relationship><Relationship Target="theme/theme1.xml" Type="http://schemas.openxmlformats.org/officeDocument/2006/relationships/theme" Id="rId10"></Relationship><Relationship Target="worksheets/sheet4.xml" Type="http://schemas.openxmlformats.org/officeDocument/2006/relationships/worksheet" Id="rId4"></Relationship><Relationship Target="worksheets/sheet9.xml" Type="http://schemas.openxmlformats.org/officeDocument/2006/relationships/worksheet" Id="rId9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C24"/>
  <sheetViews>
    <sheetView tabSelected="1" zoomScale="115" zoomScaleNormal="115" workbookViewId="0"/>
  </sheetViews>
  <sheetFormatPr defaultRowHeight="15.75"/>
  <cols>
    <col min="1" max="1" width="5.75" style="1" customWidth="1"/>
    <col min="2" max="2" width="54.875" style="1" customWidth="1"/>
    <col min="3" max="3" width="18.625" style="1" customWidth="1"/>
    <col min="4" max="4" width="10.875" style="1" customWidth="1"/>
    <col min="5" max="5" width="10.75" style="1" customWidth="1"/>
    <col min="6" max="16384" width="9" style="1"/>
  </cols>
  <sheetData>
    <row r="1" spans="1:3" ht="18.75" customHeight="1">
      <c r="A1" s="48" t="s">
        <v>169</v>
      </c>
      <c r="B1" s="47"/>
      <c r="C1" s="165" t="s">
        <v>134</v>
      </c>
    </row>
    <row r="2" spans="1:3" ht="12.75" customHeight="1">
      <c r="A2" s="40"/>
      <c r="B2" s="41"/>
      <c r="C2" s="42"/>
    </row>
    <row r="3" spans="1:3">
      <c r="A3" s="174" t="s">
        <v>191</v>
      </c>
      <c r="B3" s="175"/>
      <c r="C3" s="175"/>
    </row>
    <row r="4" spans="1:3">
      <c r="C4" s="3"/>
    </row>
    <row r="5" spans="1:3">
      <c r="A5" s="25"/>
      <c r="C5" s="12" t="s">
        <v>145</v>
      </c>
    </row>
    <row r="6" spans="1:3">
      <c r="A6" s="173" t="s">
        <v>135</v>
      </c>
      <c r="B6" s="173" t="s">
        <v>136</v>
      </c>
      <c r="C6" s="172" t="s">
        <v>192</v>
      </c>
    </row>
    <row r="7" spans="1:3" ht="15" customHeight="1">
      <c r="A7" s="173"/>
      <c r="B7" s="173"/>
      <c r="C7" s="172"/>
    </row>
    <row r="8" spans="1:3" s="15" customFormat="1" ht="19.5" customHeight="1">
      <c r="A8" s="28" t="s">
        <v>137</v>
      </c>
      <c r="B8" s="29" t="s">
        <v>1</v>
      </c>
      <c r="C8" s="30">
        <f>+C9+C10</f>
        <v>7045000</v>
      </c>
    </row>
    <row r="9" spans="1:3" ht="19.5" customHeight="1">
      <c r="A9" s="31">
        <v>1</v>
      </c>
      <c r="B9" s="4" t="s">
        <v>2</v>
      </c>
      <c r="C9" s="32">
        <v>6695000</v>
      </c>
    </row>
    <row r="10" spans="1:3" ht="19.5" customHeight="1">
      <c r="A10" s="31">
        <v>2</v>
      </c>
      <c r="B10" s="4" t="s">
        <v>3</v>
      </c>
      <c r="C10" s="32">
        <v>350000</v>
      </c>
    </row>
    <row r="11" spans="1:3" s="15" customFormat="1" ht="19.5" customHeight="1">
      <c r="A11" s="33" t="s">
        <v>138</v>
      </c>
      <c r="B11" s="5" t="s">
        <v>4</v>
      </c>
      <c r="C11" s="34">
        <f>C12+C15</f>
        <v>8569371</v>
      </c>
    </row>
    <row r="12" spans="1:3" ht="19.5" customHeight="1">
      <c r="A12" s="31">
        <v>1</v>
      </c>
      <c r="B12" s="4" t="s">
        <v>5</v>
      </c>
      <c r="C12" s="32">
        <f>C13+C14</f>
        <v>6201100</v>
      </c>
    </row>
    <row r="13" spans="1:3" s="16" customFormat="1" ht="19.5" customHeight="1">
      <c r="A13" s="43"/>
      <c r="B13" s="7" t="s">
        <v>6</v>
      </c>
      <c r="C13" s="44">
        <v>6201100</v>
      </c>
    </row>
    <row r="14" spans="1:3" s="16" customFormat="1" ht="19.5" customHeight="1">
      <c r="A14" s="43"/>
      <c r="B14" s="45" t="s">
        <v>94</v>
      </c>
      <c r="C14" s="44"/>
    </row>
    <row r="15" spans="1:3" ht="19.5" customHeight="1">
      <c r="A15" s="31">
        <v>2</v>
      </c>
      <c r="B15" s="4" t="s">
        <v>7</v>
      </c>
      <c r="C15" s="32">
        <f>C16+C17</f>
        <v>2368271</v>
      </c>
    </row>
    <row r="16" spans="1:3" s="16" customFormat="1" ht="19.5" customHeight="1">
      <c r="A16" s="43"/>
      <c r="B16" s="7" t="s">
        <v>8</v>
      </c>
      <c r="C16" s="44">
        <v>1904237</v>
      </c>
    </row>
    <row r="17" spans="1:3" s="16" customFormat="1" ht="19.5" customHeight="1">
      <c r="A17" s="43"/>
      <c r="B17" s="7" t="s">
        <v>9</v>
      </c>
      <c r="C17" s="44">
        <v>464034</v>
      </c>
    </row>
    <row r="18" spans="1:3" s="15" customFormat="1" ht="19.5" customHeight="1">
      <c r="A18" s="33" t="s">
        <v>140</v>
      </c>
      <c r="B18" s="5" t="s">
        <v>10</v>
      </c>
      <c r="C18" s="34">
        <f>SUM(C19:C24)</f>
        <v>8661671</v>
      </c>
    </row>
    <row r="19" spans="1:3" ht="19.5" customHeight="1">
      <c r="A19" s="31">
        <v>1</v>
      </c>
      <c r="B19" s="4" t="s">
        <v>11</v>
      </c>
      <c r="C19" s="32">
        <v>2502458</v>
      </c>
    </row>
    <row r="20" spans="1:3" ht="19.5" customHeight="1">
      <c r="A20" s="31">
        <v>2</v>
      </c>
      <c r="B20" s="4" t="s">
        <v>12</v>
      </c>
      <c r="C20" s="32">
        <v>5832217</v>
      </c>
    </row>
    <row r="21" spans="1:3" ht="39.75" customHeight="1">
      <c r="A21" s="36">
        <v>3</v>
      </c>
      <c r="B21" s="6" t="s">
        <v>13</v>
      </c>
      <c r="C21" s="213">
        <v>117710</v>
      </c>
    </row>
    <row r="22" spans="1:3" ht="19.5" customHeight="1">
      <c r="A22" s="31">
        <v>4</v>
      </c>
      <c r="B22" s="4" t="s">
        <v>14</v>
      </c>
      <c r="C22" s="32">
        <v>1000</v>
      </c>
    </row>
    <row r="23" spans="1:3" ht="19.5" customHeight="1">
      <c r="A23" s="31">
        <v>5</v>
      </c>
      <c r="B23" s="4" t="s">
        <v>193</v>
      </c>
      <c r="C23" s="32">
        <v>162110</v>
      </c>
    </row>
    <row r="24" spans="1:3" ht="19.5" customHeight="1">
      <c r="A24" s="37">
        <v>6</v>
      </c>
      <c r="B24" s="168" t="s">
        <v>165</v>
      </c>
      <c r="C24" s="38">
        <v>46176</v>
      </c>
    </row>
  </sheetData>
  <mergeCells count="4">
    <mergeCell ref="C6:C7"/>
    <mergeCell ref="B6:B7"/>
    <mergeCell ref="A6:A7"/>
    <mergeCell ref="A3:C3"/>
  </mergeCells>
  <phoneticPr fontId="0" type="noConversion"/>
  <printOptions horizontalCentered="1"/>
  <pageMargins left="0.17" right="0.16" top="0.75" bottom="0.5" header="0.511811023622047" footer="0.511811023622047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H32"/>
  <sheetViews>
    <sheetView workbookViewId="0"/>
  </sheetViews>
  <sheetFormatPr defaultRowHeight="15.75"/>
  <cols>
    <col min="1" max="1" width="4.875" style="49" customWidth="1"/>
    <col min="2" max="2" width="55.375" style="49" customWidth="1"/>
    <col min="3" max="3" width="19.25" style="49" customWidth="1"/>
    <col min="4" max="5" width="9" style="50"/>
    <col min="6" max="6" width="17.625" style="50" customWidth="1"/>
    <col min="7" max="8" width="9" style="50"/>
    <col min="9" max="16384" width="9" style="49"/>
  </cols>
  <sheetData>
    <row r="1" spans="1:8" ht="18.75" customHeight="1">
      <c r="A1" s="48" t="s">
        <v>169</v>
      </c>
      <c r="B1" s="47"/>
      <c r="C1" s="71" t="s">
        <v>15</v>
      </c>
    </row>
    <row r="2" spans="1:8" ht="18.75" customHeight="1">
      <c r="A2" s="40"/>
      <c r="B2" s="41"/>
      <c r="C2" s="42"/>
    </row>
    <row r="3" spans="1:8">
      <c r="A3" s="174" t="s">
        <v>90</v>
      </c>
      <c r="B3" s="174"/>
      <c r="C3" s="174"/>
    </row>
    <row r="4" spans="1:8">
      <c r="A4" s="174" t="s">
        <v>194</v>
      </c>
      <c r="B4" s="174"/>
      <c r="C4" s="174"/>
    </row>
    <row r="6" spans="1:8">
      <c r="A6" s="25"/>
      <c r="C6" s="12" t="s">
        <v>145</v>
      </c>
    </row>
    <row r="7" spans="1:8">
      <c r="A7" s="59" t="s">
        <v>135</v>
      </c>
      <c r="B7" s="59" t="s">
        <v>136</v>
      </c>
      <c r="C7" s="167" t="s">
        <v>192</v>
      </c>
    </row>
    <row r="8" spans="1:8" ht="18.75" customHeight="1">
      <c r="A8" s="28" t="s">
        <v>16</v>
      </c>
      <c r="B8" s="29" t="s">
        <v>18</v>
      </c>
      <c r="C8" s="60"/>
    </row>
    <row r="9" spans="1:8" s="51" customFormat="1" ht="18.75" customHeight="1">
      <c r="A9" s="33" t="s">
        <v>137</v>
      </c>
      <c r="B9" s="5" t="s">
        <v>19</v>
      </c>
      <c r="C9" s="61">
        <f>C10+C13</f>
        <v>7365596</v>
      </c>
      <c r="D9" s="52"/>
      <c r="E9" s="52"/>
      <c r="F9" s="52"/>
      <c r="G9" s="52"/>
      <c r="H9" s="52"/>
    </row>
    <row r="10" spans="1:8" ht="18.75" customHeight="1">
      <c r="A10" s="31">
        <v>1</v>
      </c>
      <c r="B10" s="4" t="s">
        <v>20</v>
      </c>
      <c r="C10" s="62">
        <f>C11+C12</f>
        <v>4997325</v>
      </c>
    </row>
    <row r="11" spans="1:8" s="27" customFormat="1" ht="18.75" customHeight="1">
      <c r="A11" s="43"/>
      <c r="B11" s="7" t="s">
        <v>21</v>
      </c>
      <c r="C11" s="63">
        <v>4997325</v>
      </c>
      <c r="D11" s="55"/>
      <c r="E11" s="55"/>
      <c r="F11" s="55"/>
      <c r="G11" s="55"/>
      <c r="H11" s="55"/>
    </row>
    <row r="12" spans="1:8" s="27" customFormat="1" ht="36.75" customHeight="1">
      <c r="A12" s="43"/>
      <c r="B12" s="56" t="s">
        <v>22</v>
      </c>
      <c r="C12" s="63"/>
      <c r="D12" s="55"/>
      <c r="E12" s="55"/>
      <c r="F12" s="55"/>
      <c r="G12" s="55"/>
      <c r="H12" s="55"/>
    </row>
    <row r="13" spans="1:8" ht="18.75" customHeight="1">
      <c r="A13" s="31">
        <v>2</v>
      </c>
      <c r="B13" s="4" t="s">
        <v>7</v>
      </c>
      <c r="C13" s="62">
        <f>C14+C15</f>
        <v>2368271</v>
      </c>
    </row>
    <row r="14" spans="1:8" s="27" customFormat="1" ht="18.75" customHeight="1">
      <c r="A14" s="35"/>
      <c r="B14" s="26" t="s">
        <v>8</v>
      </c>
      <c r="C14" s="64">
        <v>1904237</v>
      </c>
      <c r="D14" s="55"/>
      <c r="E14" s="55"/>
      <c r="F14" s="55"/>
      <c r="G14" s="55"/>
      <c r="H14" s="55"/>
    </row>
    <row r="15" spans="1:8" s="27" customFormat="1" ht="18.75" customHeight="1">
      <c r="A15" s="65"/>
      <c r="B15" s="26" t="s">
        <v>23</v>
      </c>
      <c r="C15" s="64">
        <v>464034</v>
      </c>
      <c r="D15" s="55"/>
      <c r="E15" s="55"/>
      <c r="F15" s="55"/>
      <c r="G15" s="55"/>
      <c r="H15" s="55"/>
    </row>
    <row r="16" spans="1:8" s="51" customFormat="1" ht="18.75" customHeight="1">
      <c r="A16" s="33" t="s">
        <v>138</v>
      </c>
      <c r="B16" s="5" t="s">
        <v>24</v>
      </c>
      <c r="C16" s="61">
        <f>C17+C18+C21</f>
        <v>7457896</v>
      </c>
      <c r="D16" s="52"/>
      <c r="E16" s="52"/>
      <c r="F16" s="52"/>
      <c r="G16" s="52"/>
      <c r="H16" s="52"/>
    </row>
    <row r="17" spans="1:8" ht="37.5" customHeight="1">
      <c r="A17" s="36">
        <v>1</v>
      </c>
      <c r="B17" s="6" t="s">
        <v>25</v>
      </c>
      <c r="C17" s="62">
        <v>4219529</v>
      </c>
    </row>
    <row r="18" spans="1:8" ht="18.75" customHeight="1">
      <c r="A18" s="31">
        <v>2</v>
      </c>
      <c r="B18" s="4" t="s">
        <v>26</v>
      </c>
      <c r="C18" s="62">
        <f>C19+C20</f>
        <v>3238367</v>
      </c>
    </row>
    <row r="19" spans="1:8" s="27" customFormat="1" ht="18.75" customHeight="1">
      <c r="A19" s="35"/>
      <c r="B19" s="26" t="s">
        <v>8</v>
      </c>
      <c r="C19" s="64">
        <v>3089500</v>
      </c>
      <c r="D19" s="55"/>
      <c r="E19" s="55"/>
      <c r="F19" s="55"/>
      <c r="G19" s="55"/>
      <c r="H19" s="55"/>
    </row>
    <row r="20" spans="1:8" s="27" customFormat="1" ht="18.75" customHeight="1">
      <c r="A20" s="35"/>
      <c r="B20" s="26" t="s">
        <v>9</v>
      </c>
      <c r="C20" s="64">
        <v>148867</v>
      </c>
      <c r="D20" s="55"/>
      <c r="E20" s="55"/>
      <c r="F20" s="55"/>
      <c r="G20" s="55"/>
      <c r="H20" s="55"/>
    </row>
    <row r="21" spans="1:8" ht="18.75" hidden="1" customHeight="1">
      <c r="A21" s="31">
        <v>4</v>
      </c>
      <c r="B21" s="4" t="s">
        <v>64</v>
      </c>
      <c r="C21" s="62"/>
    </row>
    <row r="22" spans="1:8" ht="54.75" customHeight="1">
      <c r="A22" s="66" t="s">
        <v>17</v>
      </c>
      <c r="B22" s="54" t="s">
        <v>151</v>
      </c>
      <c r="C22" s="62"/>
    </row>
    <row r="23" spans="1:8" s="51" customFormat="1" ht="18.75" customHeight="1">
      <c r="A23" s="33" t="s">
        <v>137</v>
      </c>
      <c r="B23" s="5" t="s">
        <v>153</v>
      </c>
      <c r="C23" s="61">
        <f>C24+C27</f>
        <v>4442143</v>
      </c>
      <c r="D23" s="52"/>
      <c r="E23" s="52"/>
      <c r="F23" s="52"/>
      <c r="G23" s="52"/>
      <c r="H23" s="52"/>
    </row>
    <row r="24" spans="1:8" ht="18.75" customHeight="1">
      <c r="A24" s="31">
        <v>1</v>
      </c>
      <c r="B24" s="4" t="s">
        <v>27</v>
      </c>
      <c r="C24" s="62">
        <f>C25+C26</f>
        <v>1203776</v>
      </c>
    </row>
    <row r="25" spans="1:8" s="27" customFormat="1" ht="18.75" customHeight="1">
      <c r="A25" s="35"/>
      <c r="B25" s="26" t="s">
        <v>28</v>
      </c>
      <c r="C25" s="64">
        <v>1203776</v>
      </c>
      <c r="D25" s="55"/>
      <c r="E25" s="55"/>
      <c r="F25" s="55"/>
      <c r="G25" s="55"/>
      <c r="H25" s="55"/>
    </row>
    <row r="26" spans="1:8" s="27" customFormat="1" ht="36.75" customHeight="1">
      <c r="A26" s="35"/>
      <c r="B26" s="57" t="s">
        <v>29</v>
      </c>
      <c r="C26" s="64"/>
      <c r="D26" s="55"/>
      <c r="E26" s="55"/>
      <c r="F26" s="55"/>
      <c r="G26" s="55"/>
      <c r="H26" s="55"/>
    </row>
    <row r="27" spans="1:8" ht="18.75" customHeight="1">
      <c r="A27" s="31">
        <v>2</v>
      </c>
      <c r="B27" s="4" t="s">
        <v>30</v>
      </c>
      <c r="C27" s="62">
        <f>C28+C29</f>
        <v>3238367</v>
      </c>
    </row>
    <row r="28" spans="1:8" s="27" customFormat="1" ht="18.75" customHeight="1">
      <c r="A28" s="43"/>
      <c r="B28" s="7" t="s">
        <v>8</v>
      </c>
      <c r="C28" s="63">
        <v>3089500</v>
      </c>
      <c r="D28" s="55"/>
      <c r="E28" s="55"/>
      <c r="F28" s="55"/>
      <c r="G28" s="55"/>
      <c r="H28" s="55"/>
    </row>
    <row r="29" spans="1:8" s="27" customFormat="1" ht="18.75" customHeight="1">
      <c r="A29" s="43"/>
      <c r="B29" s="58" t="s">
        <v>170</v>
      </c>
      <c r="C29" s="63">
        <f>C20</f>
        <v>148867</v>
      </c>
      <c r="D29" s="55"/>
      <c r="E29" s="55"/>
      <c r="F29" s="55"/>
      <c r="G29" s="55"/>
      <c r="H29" s="55"/>
    </row>
    <row r="30" spans="1:8" s="51" customFormat="1" ht="18.75" customHeight="1">
      <c r="A30" s="67" t="s">
        <v>138</v>
      </c>
      <c r="B30" s="68" t="s">
        <v>152</v>
      </c>
      <c r="C30" s="69">
        <v>4442143</v>
      </c>
      <c r="D30" s="52"/>
      <c r="E30" s="52"/>
      <c r="F30" s="52"/>
      <c r="G30" s="52"/>
      <c r="H30" s="52"/>
    </row>
    <row r="31" spans="1:8">
      <c r="A31" s="8"/>
      <c r="B31" s="53"/>
    </row>
    <row r="32" spans="1:8">
      <c r="B32" s="46"/>
    </row>
  </sheetData>
  <mergeCells count="2">
    <mergeCell ref="A3:C3"/>
    <mergeCell ref="A4:C4"/>
  </mergeCells>
  <phoneticPr fontId="0" type="noConversion"/>
  <printOptions horizontalCentered="1"/>
  <pageMargins left="0.17" right="0.16" top="0.75" bottom="0.5" header="0.511811023622047" footer="0.511811023622047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F54"/>
  <sheetViews>
    <sheetView workbookViewId="0">
      <selection sqref="A1:B1"/>
    </sheetView>
  </sheetViews>
  <sheetFormatPr defaultRowHeight="15.75"/>
  <cols>
    <col min="1" max="1" width="6.125" style="1" customWidth="1"/>
    <col min="2" max="2" width="51" style="1" customWidth="1"/>
    <col min="3" max="3" width="24.5" style="1" customWidth="1"/>
    <col min="4" max="16384" width="9" style="1"/>
  </cols>
  <sheetData>
    <row r="1" spans="1:6" ht="18.75" customHeight="1">
      <c r="A1" s="176" t="s">
        <v>169</v>
      </c>
      <c r="B1" s="176"/>
      <c r="C1" s="39" t="s">
        <v>141</v>
      </c>
    </row>
    <row r="2" spans="1:6" ht="18.75" customHeight="1">
      <c r="A2" s="75"/>
      <c r="B2" s="75"/>
      <c r="C2" s="39"/>
    </row>
    <row r="3" spans="1:6">
      <c r="A3" s="174" t="s">
        <v>195</v>
      </c>
      <c r="B3" s="175"/>
      <c r="C3" s="175"/>
    </row>
    <row r="4" spans="1:6">
      <c r="F4" s="2"/>
    </row>
    <row r="5" spans="1:6">
      <c r="A5" s="25"/>
      <c r="C5" s="12" t="s">
        <v>145</v>
      </c>
    </row>
    <row r="6" spans="1:6" ht="21.75" customHeight="1">
      <c r="A6" s="59" t="s">
        <v>135</v>
      </c>
      <c r="B6" s="59" t="s">
        <v>136</v>
      </c>
      <c r="C6" s="76" t="s">
        <v>192</v>
      </c>
    </row>
    <row r="7" spans="1:6" ht="19.5" customHeight="1">
      <c r="A7" s="28"/>
      <c r="B7" s="28" t="s">
        <v>124</v>
      </c>
      <c r="C7" s="77">
        <f>C8+C43</f>
        <v>7045000</v>
      </c>
    </row>
    <row r="8" spans="1:6" s="73" customFormat="1" ht="19.5" customHeight="1">
      <c r="A8" s="78" t="s">
        <v>16</v>
      </c>
      <c r="B8" s="13" t="s">
        <v>36</v>
      </c>
      <c r="C8" s="79">
        <f>C9+C40</f>
        <v>7045000</v>
      </c>
    </row>
    <row r="9" spans="1:6" s="15" customFormat="1" ht="19.5" customHeight="1">
      <c r="A9" s="33" t="s">
        <v>137</v>
      </c>
      <c r="B9" s="5" t="s">
        <v>37</v>
      </c>
      <c r="C9" s="80">
        <f>C10+C13+C18+C22+C27+C28+C29+C30+C31+C36+C37+C38+C39</f>
        <v>6695000</v>
      </c>
    </row>
    <row r="10" spans="1:6" s="27" customFormat="1" ht="19.5" customHeight="1">
      <c r="A10" s="35">
        <v>1</v>
      </c>
      <c r="B10" s="26" t="s">
        <v>38</v>
      </c>
      <c r="C10" s="86">
        <f>SUM(C11:C12)</f>
        <v>180000</v>
      </c>
    </row>
    <row r="11" spans="1:6" ht="19.5" customHeight="1">
      <c r="A11" s="31"/>
      <c r="B11" s="4" t="s">
        <v>39</v>
      </c>
      <c r="C11" s="81">
        <v>177200</v>
      </c>
    </row>
    <row r="12" spans="1:6" ht="19.5" customHeight="1">
      <c r="A12" s="31"/>
      <c r="B12" s="17" t="s">
        <v>40</v>
      </c>
      <c r="C12" s="81">
        <v>2800</v>
      </c>
    </row>
    <row r="13" spans="1:6" s="27" customFormat="1" ht="19.5" customHeight="1">
      <c r="A13" s="35">
        <v>2</v>
      </c>
      <c r="B13" s="26" t="s">
        <v>43</v>
      </c>
      <c r="C13" s="86">
        <f>SUM(C14:C17)</f>
        <v>139900</v>
      </c>
    </row>
    <row r="14" spans="1:6" ht="19.5" customHeight="1">
      <c r="A14" s="31"/>
      <c r="B14" s="4" t="s">
        <v>39</v>
      </c>
      <c r="C14" s="81">
        <v>104190</v>
      </c>
    </row>
    <row r="15" spans="1:6" ht="19.5" customHeight="1">
      <c r="A15" s="31"/>
      <c r="B15" s="4" t="s">
        <v>40</v>
      </c>
      <c r="C15" s="81">
        <v>33000</v>
      </c>
    </row>
    <row r="16" spans="1:6" ht="19.5" customHeight="1">
      <c r="A16" s="31"/>
      <c r="B16" s="4" t="s">
        <v>41</v>
      </c>
      <c r="C16" s="81">
        <v>110</v>
      </c>
    </row>
    <row r="17" spans="1:4" ht="19.5" customHeight="1">
      <c r="A17" s="31"/>
      <c r="B17" s="4" t="s">
        <v>42</v>
      </c>
      <c r="C17" s="81">
        <v>2600</v>
      </c>
    </row>
    <row r="18" spans="1:4" s="27" customFormat="1" ht="19.5" customHeight="1">
      <c r="A18" s="35">
        <v>3</v>
      </c>
      <c r="B18" s="26" t="s">
        <v>44</v>
      </c>
      <c r="C18" s="86">
        <f>SUM(C19:C21)</f>
        <v>1959900</v>
      </c>
    </row>
    <row r="19" spans="1:4" ht="19.5" customHeight="1">
      <c r="A19" s="31"/>
      <c r="B19" s="4" t="s">
        <v>39</v>
      </c>
      <c r="C19" s="81">
        <v>229900</v>
      </c>
    </row>
    <row r="20" spans="1:4" ht="19.5" customHeight="1">
      <c r="A20" s="31"/>
      <c r="B20" s="4" t="s">
        <v>40</v>
      </c>
      <c r="C20" s="81">
        <v>190000</v>
      </c>
    </row>
    <row r="21" spans="1:4" ht="19.5" customHeight="1">
      <c r="A21" s="31"/>
      <c r="B21" s="4" t="s">
        <v>41</v>
      </c>
      <c r="C21" s="81">
        <v>1540000</v>
      </c>
    </row>
    <row r="22" spans="1:4" s="27" customFormat="1" ht="19.5" customHeight="1">
      <c r="A22" s="35">
        <v>4</v>
      </c>
      <c r="B22" s="26" t="s">
        <v>45</v>
      </c>
      <c r="C22" s="86">
        <f>SUM(C23:C26)</f>
        <v>1107300</v>
      </c>
    </row>
    <row r="23" spans="1:4" ht="19.5" customHeight="1">
      <c r="A23" s="31"/>
      <c r="B23" s="4" t="s">
        <v>39</v>
      </c>
      <c r="C23" s="81">
        <v>880100</v>
      </c>
    </row>
    <row r="24" spans="1:4" ht="19.5" customHeight="1">
      <c r="A24" s="31"/>
      <c r="B24" s="4" t="s">
        <v>40</v>
      </c>
      <c r="C24" s="81">
        <v>220000</v>
      </c>
      <c r="D24" s="74"/>
    </row>
    <row r="25" spans="1:4" ht="19.5" customHeight="1">
      <c r="A25" s="31"/>
      <c r="B25" s="4" t="s">
        <v>41</v>
      </c>
      <c r="C25" s="81">
        <v>4000</v>
      </c>
    </row>
    <row r="26" spans="1:4" ht="19.5" customHeight="1">
      <c r="A26" s="31"/>
      <c r="B26" s="4" t="s">
        <v>42</v>
      </c>
      <c r="C26" s="81">
        <v>3200</v>
      </c>
    </row>
    <row r="27" spans="1:4" s="27" customFormat="1" ht="19.5" customHeight="1">
      <c r="A27" s="35">
        <v>5</v>
      </c>
      <c r="B27" s="26" t="s">
        <v>46</v>
      </c>
      <c r="C27" s="86">
        <v>225000</v>
      </c>
    </row>
    <row r="28" spans="1:4" s="27" customFormat="1" ht="19.5" customHeight="1">
      <c r="A28" s="35">
        <v>6</v>
      </c>
      <c r="B28" s="26" t="s">
        <v>155</v>
      </c>
      <c r="C28" s="86">
        <v>570000</v>
      </c>
    </row>
    <row r="29" spans="1:4" s="27" customFormat="1" ht="19.5" customHeight="1">
      <c r="A29" s="35">
        <v>7</v>
      </c>
      <c r="B29" s="26" t="s">
        <v>156</v>
      </c>
      <c r="C29" s="86">
        <v>640000</v>
      </c>
    </row>
    <row r="30" spans="1:4" s="27" customFormat="1" ht="19.5" customHeight="1">
      <c r="A30" s="35">
        <v>8</v>
      </c>
      <c r="B30" s="26" t="s">
        <v>47</v>
      </c>
      <c r="C30" s="86">
        <v>114000</v>
      </c>
    </row>
    <row r="31" spans="1:4" s="27" customFormat="1" ht="19.5" customHeight="1">
      <c r="A31" s="35">
        <v>9</v>
      </c>
      <c r="B31" s="26" t="s">
        <v>48</v>
      </c>
      <c r="C31" s="86">
        <f>SUM(C32:C35)</f>
        <v>297000</v>
      </c>
    </row>
    <row r="32" spans="1:4" s="49" customFormat="1" ht="19.5" customHeight="1">
      <c r="A32" s="87" t="s">
        <v>31</v>
      </c>
      <c r="B32" s="88" t="s">
        <v>168</v>
      </c>
      <c r="C32" s="89">
        <v>15000</v>
      </c>
    </row>
    <row r="33" spans="1:3" s="49" customFormat="1" ht="19.5" customHeight="1">
      <c r="A33" s="87" t="s">
        <v>32</v>
      </c>
      <c r="B33" s="88" t="s">
        <v>149</v>
      </c>
      <c r="C33" s="89">
        <v>250000</v>
      </c>
    </row>
    <row r="34" spans="1:3" s="49" customFormat="1" ht="19.5" customHeight="1">
      <c r="A34" s="87" t="s">
        <v>33</v>
      </c>
      <c r="B34" s="88" t="s">
        <v>157</v>
      </c>
      <c r="C34" s="89">
        <v>30000</v>
      </c>
    </row>
    <row r="35" spans="1:3" s="49" customFormat="1" ht="19.5" customHeight="1">
      <c r="A35" s="87" t="s">
        <v>34</v>
      </c>
      <c r="B35" s="88" t="s">
        <v>49</v>
      </c>
      <c r="C35" s="89">
        <v>2000</v>
      </c>
    </row>
    <row r="36" spans="1:3" s="27" customFormat="1" ht="19.5" customHeight="1">
      <c r="A36" s="35">
        <v>10</v>
      </c>
      <c r="B36" s="26" t="s">
        <v>50</v>
      </c>
      <c r="C36" s="86">
        <v>30000</v>
      </c>
    </row>
    <row r="37" spans="1:3" s="27" customFormat="1" ht="19.5" customHeight="1">
      <c r="A37" s="35">
        <v>11</v>
      </c>
      <c r="B37" s="26" t="s">
        <v>51</v>
      </c>
      <c r="C37" s="86">
        <v>185900</v>
      </c>
    </row>
    <row r="38" spans="1:3" s="27" customFormat="1" ht="19.5" customHeight="1">
      <c r="A38" s="35">
        <v>11</v>
      </c>
      <c r="B38" s="26" t="s">
        <v>196</v>
      </c>
      <c r="C38" s="86">
        <v>1000</v>
      </c>
    </row>
    <row r="39" spans="1:3" s="27" customFormat="1" ht="19.5" customHeight="1">
      <c r="A39" s="35">
        <v>12</v>
      </c>
      <c r="B39" s="26" t="s">
        <v>197</v>
      </c>
      <c r="C39" s="86">
        <v>1245000</v>
      </c>
    </row>
    <row r="40" spans="1:3" s="15" customFormat="1" ht="36" customHeight="1">
      <c r="A40" s="66" t="s">
        <v>138</v>
      </c>
      <c r="B40" s="5" t="s">
        <v>52</v>
      </c>
      <c r="C40" s="80">
        <f>C41+C42</f>
        <v>350000</v>
      </c>
    </row>
    <row r="41" spans="1:3" ht="19.5" customHeight="1">
      <c r="A41" s="31">
        <v>1</v>
      </c>
      <c r="B41" s="4" t="s">
        <v>53</v>
      </c>
      <c r="C41" s="81">
        <v>115000</v>
      </c>
    </row>
    <row r="42" spans="1:3" ht="19.5" customHeight="1">
      <c r="A42" s="31">
        <v>2</v>
      </c>
      <c r="B42" s="4" t="s">
        <v>54</v>
      </c>
      <c r="C42" s="81">
        <v>235000</v>
      </c>
    </row>
    <row r="43" spans="1:3" s="16" customFormat="1" ht="19.5" customHeight="1">
      <c r="A43" s="78" t="s">
        <v>17</v>
      </c>
      <c r="B43" s="14" t="s">
        <v>58</v>
      </c>
      <c r="C43" s="79">
        <v>0</v>
      </c>
    </row>
    <row r="44" spans="1:3" ht="19.5" customHeight="1">
      <c r="A44" s="4"/>
      <c r="B44" s="33" t="s">
        <v>55</v>
      </c>
      <c r="C44" s="80">
        <f>C45+C48</f>
        <v>8569371</v>
      </c>
    </row>
    <row r="45" spans="1:3" s="73" customFormat="1" ht="19.5" customHeight="1">
      <c r="A45" s="78" t="s">
        <v>16</v>
      </c>
      <c r="B45" s="13" t="s">
        <v>56</v>
      </c>
      <c r="C45" s="79">
        <f>SUM(C46:C47)</f>
        <v>8569371</v>
      </c>
    </row>
    <row r="46" spans="1:3" ht="19.5" customHeight="1">
      <c r="A46" s="31">
        <v>1</v>
      </c>
      <c r="B46" s="4" t="s">
        <v>57</v>
      </c>
      <c r="C46" s="32">
        <v>6201100</v>
      </c>
    </row>
    <row r="47" spans="1:3" ht="19.5" customHeight="1">
      <c r="A47" s="31">
        <v>2</v>
      </c>
      <c r="B47" s="4" t="s">
        <v>7</v>
      </c>
      <c r="C47" s="81">
        <v>2368271</v>
      </c>
    </row>
    <row r="48" spans="1:3" s="16" customFormat="1" ht="19.5" customHeight="1">
      <c r="A48" s="83" t="s">
        <v>17</v>
      </c>
      <c r="B48" s="84" t="s">
        <v>58</v>
      </c>
      <c r="C48" s="85">
        <v>0</v>
      </c>
    </row>
    <row r="49" ht="19.5" customHeight="1"/>
    <row r="50" ht="19.5" customHeight="1"/>
    <row r="51" ht="19.5" customHeight="1"/>
    <row r="52" ht="19.5" customHeight="1"/>
    <row r="53" ht="19.5" customHeight="1"/>
    <row r="54" ht="19.5" customHeight="1"/>
  </sheetData>
  <mergeCells count="2">
    <mergeCell ref="A3:C3"/>
    <mergeCell ref="A1:B1"/>
  </mergeCells>
  <phoneticPr fontId="0" type="noConversion"/>
  <printOptions horizontalCentered="1"/>
  <pageMargins left="0.17" right="0.16" top="0.74803149606299202" bottom="0.511811023622047" header="0.511811023622047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C44"/>
  <sheetViews>
    <sheetView workbookViewId="0">
      <selection sqref="A1:B1"/>
    </sheetView>
  </sheetViews>
  <sheetFormatPr defaultRowHeight="15.75"/>
  <cols>
    <col min="1" max="1" width="5.625" style="49" customWidth="1"/>
    <col min="2" max="2" width="51.875" style="49" customWidth="1"/>
    <col min="3" max="3" width="22.125" style="49" customWidth="1"/>
    <col min="4" max="16384" width="9" style="49"/>
  </cols>
  <sheetData>
    <row r="1" spans="1:3" ht="18.75" customHeight="1">
      <c r="A1" s="176" t="s">
        <v>169</v>
      </c>
      <c r="B1" s="176"/>
      <c r="C1" s="70" t="s">
        <v>142</v>
      </c>
    </row>
    <row r="2" spans="1:3" ht="18.75" customHeight="1">
      <c r="A2" s="90"/>
      <c r="B2" s="75"/>
      <c r="C2" s="72"/>
    </row>
    <row r="3" spans="1:3">
      <c r="A3" s="174" t="s">
        <v>198</v>
      </c>
      <c r="B3" s="174"/>
      <c r="C3" s="174"/>
    </row>
    <row r="4" spans="1:3">
      <c r="A4" s="2"/>
    </row>
    <row r="5" spans="1:3">
      <c r="C5" s="12" t="s">
        <v>145</v>
      </c>
    </row>
    <row r="6" spans="1:3" ht="21.75" customHeight="1">
      <c r="A6" s="59" t="s">
        <v>135</v>
      </c>
      <c r="B6" s="59" t="s">
        <v>136</v>
      </c>
      <c r="C6" s="167" t="s">
        <v>192</v>
      </c>
    </row>
    <row r="7" spans="1:3" s="51" customFormat="1" ht="18.75" customHeight="1">
      <c r="A7" s="28"/>
      <c r="B7" s="28" t="s">
        <v>61</v>
      </c>
      <c r="C7" s="92">
        <f>C8+C18</f>
        <v>8661671</v>
      </c>
    </row>
    <row r="8" spans="1:3" s="91" customFormat="1" ht="18.75" customHeight="1">
      <c r="A8" s="78" t="s">
        <v>16</v>
      </c>
      <c r="B8" s="13" t="s">
        <v>62</v>
      </c>
      <c r="C8" s="93">
        <f>C9+C10+C14+C15+C16+C17</f>
        <v>8661671</v>
      </c>
    </row>
    <row r="9" spans="1:3" ht="18.75" customHeight="1">
      <c r="A9" s="33" t="s">
        <v>137</v>
      </c>
      <c r="B9" s="5" t="s">
        <v>11</v>
      </c>
      <c r="C9" s="94">
        <v>2502458</v>
      </c>
    </row>
    <row r="10" spans="1:3" ht="18.75" customHeight="1">
      <c r="A10" s="33" t="s">
        <v>138</v>
      </c>
      <c r="B10" s="5" t="s">
        <v>12</v>
      </c>
      <c r="C10" s="94">
        <v>5832217</v>
      </c>
    </row>
    <row r="11" spans="1:3" ht="18.75" customHeight="1">
      <c r="A11" s="31"/>
      <c r="B11" s="4" t="s">
        <v>95</v>
      </c>
      <c r="C11" s="94"/>
    </row>
    <row r="12" spans="1:3" ht="18.75" customHeight="1">
      <c r="A12" s="31"/>
      <c r="B12" s="4" t="s">
        <v>127</v>
      </c>
      <c r="C12" s="94">
        <v>2511334</v>
      </c>
    </row>
    <row r="13" spans="1:3" ht="18.75" customHeight="1">
      <c r="A13" s="31"/>
      <c r="B13" s="4" t="s">
        <v>128</v>
      </c>
      <c r="C13" s="94">
        <v>29130</v>
      </c>
    </row>
    <row r="14" spans="1:3" ht="36.75" customHeight="1">
      <c r="A14" s="66" t="s">
        <v>140</v>
      </c>
      <c r="B14" s="9" t="s">
        <v>96</v>
      </c>
      <c r="C14" s="80">
        <v>117710</v>
      </c>
    </row>
    <row r="15" spans="1:3" ht="18.75" customHeight="1">
      <c r="A15" s="33" t="s">
        <v>35</v>
      </c>
      <c r="B15" s="5" t="s">
        <v>63</v>
      </c>
      <c r="C15" s="95">
        <v>1000</v>
      </c>
    </row>
    <row r="16" spans="1:3" ht="18.75" customHeight="1">
      <c r="A16" s="33" t="s">
        <v>59</v>
      </c>
      <c r="B16" s="5" t="s">
        <v>193</v>
      </c>
      <c r="C16" s="95">
        <v>162110</v>
      </c>
    </row>
    <row r="17" spans="1:3" ht="18.75" customHeight="1">
      <c r="A17" s="166" t="s">
        <v>60</v>
      </c>
      <c r="B17" s="10" t="s">
        <v>165</v>
      </c>
      <c r="C17" s="95">
        <v>46176</v>
      </c>
    </row>
    <row r="18" spans="1:3" s="27" customFormat="1" ht="18.75" customHeight="1">
      <c r="A18" s="96" t="s">
        <v>17</v>
      </c>
      <c r="B18" s="84" t="s">
        <v>64</v>
      </c>
      <c r="C18" s="97">
        <v>0</v>
      </c>
    </row>
    <row r="19" spans="1:3" ht="18.75" customHeight="1">
      <c r="B19" s="46"/>
    </row>
    <row r="20" spans="1:3" ht="18.75" customHeight="1"/>
    <row r="21" spans="1:3" ht="18.75" customHeight="1"/>
    <row r="22" spans="1:3" ht="18.75" customHeight="1"/>
    <row r="23" spans="1:3" ht="18.75" customHeight="1"/>
    <row r="24" spans="1:3" ht="18.75" customHeight="1"/>
    <row r="25" spans="1:3" ht="18.75" customHeight="1"/>
    <row r="26" spans="1:3" ht="18.75" customHeight="1"/>
    <row r="27" spans="1:3" ht="18.75" customHeight="1"/>
    <row r="28" spans="1:3" ht="18.75" customHeight="1"/>
    <row r="29" spans="1:3" ht="18.75" customHeight="1"/>
    <row r="30" spans="1:3" ht="18.75" customHeight="1"/>
    <row r="31" spans="1:3" ht="18.75" customHeight="1"/>
    <row r="32" spans="1:3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</sheetData>
  <mergeCells count="2">
    <mergeCell ref="A3:C3"/>
    <mergeCell ref="A1:B1"/>
  </mergeCells>
  <phoneticPr fontId="0" type="noConversion"/>
  <printOptions horizontalCentered="1"/>
  <pageMargins left="0.17" right="0.16" top="0.74803149606299202" bottom="0.511811023622047" header="0.511811023622047" footer="0.511811023622047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J34"/>
  <sheetViews>
    <sheetView workbookViewId="0"/>
  </sheetViews>
  <sheetFormatPr defaultRowHeight="15.75"/>
  <cols>
    <col min="1" max="1" width="6.625" style="1" customWidth="1"/>
    <col min="2" max="2" width="48.125" style="1" customWidth="1"/>
    <col min="3" max="3" width="24.375" style="1" customWidth="1"/>
    <col min="4" max="16384" width="9" style="1"/>
  </cols>
  <sheetData>
    <row r="1" spans="1:10" ht="18.75" customHeight="1">
      <c r="A1" s="48" t="s">
        <v>169</v>
      </c>
      <c r="B1" s="48"/>
      <c r="C1" s="101" t="s">
        <v>92</v>
      </c>
    </row>
    <row r="2" spans="1:10" ht="18.75" customHeight="1">
      <c r="A2" s="48"/>
      <c r="B2" s="48"/>
      <c r="C2" s="72"/>
    </row>
    <row r="3" spans="1:10">
      <c r="A3" s="174" t="s">
        <v>91</v>
      </c>
      <c r="B3" s="175"/>
      <c r="C3" s="175"/>
    </row>
    <row r="4" spans="1:10">
      <c r="A4" s="174" t="s">
        <v>199</v>
      </c>
      <c r="B4" s="175"/>
      <c r="C4" s="175"/>
    </row>
    <row r="5" spans="1:10">
      <c r="A5" s="177"/>
      <c r="B5" s="178"/>
      <c r="C5" s="178"/>
    </row>
    <row r="6" spans="1:10">
      <c r="C6" s="12" t="s">
        <v>145</v>
      </c>
      <c r="J6" s="25"/>
    </row>
    <row r="7" spans="1:10" ht="23.25" customHeight="1">
      <c r="A7" s="59" t="s">
        <v>135</v>
      </c>
      <c r="B7" s="59" t="s">
        <v>136</v>
      </c>
      <c r="C7" s="167" t="s">
        <v>192</v>
      </c>
    </row>
    <row r="8" spans="1:10" s="15" customFormat="1" ht="18.75" customHeight="1">
      <c r="A8" s="28"/>
      <c r="B8" s="28" t="s">
        <v>65</v>
      </c>
      <c r="C8" s="92">
        <f>C9+C29</f>
        <v>7457896</v>
      </c>
    </row>
    <row r="9" spans="1:10" s="73" customFormat="1" ht="18.75" customHeight="1">
      <c r="A9" s="78" t="s">
        <v>16</v>
      </c>
      <c r="B9" s="98" t="s">
        <v>150</v>
      </c>
      <c r="C9" s="93">
        <f>C10+C13+C24+C25+C26+C27+C28</f>
        <v>7457896</v>
      </c>
    </row>
    <row r="10" spans="1:10" s="15" customFormat="1" ht="18.75" customHeight="1">
      <c r="A10" s="33" t="s">
        <v>137</v>
      </c>
      <c r="B10" s="5" t="s">
        <v>11</v>
      </c>
      <c r="C10" s="95">
        <f>C11+C12</f>
        <v>2206992</v>
      </c>
    </row>
    <row r="11" spans="1:10" ht="18.75" customHeight="1">
      <c r="A11" s="31">
        <v>1</v>
      </c>
      <c r="B11" s="4" t="s">
        <v>66</v>
      </c>
      <c r="C11" s="94">
        <v>2206992</v>
      </c>
    </row>
    <row r="12" spans="1:10" ht="18.75" customHeight="1">
      <c r="A12" s="31">
        <v>2</v>
      </c>
      <c r="B12" s="4" t="s">
        <v>67</v>
      </c>
      <c r="C12" s="94"/>
    </row>
    <row r="13" spans="1:10" s="15" customFormat="1" ht="18.75" customHeight="1">
      <c r="A13" s="33" t="s">
        <v>138</v>
      </c>
      <c r="B13" s="5" t="s">
        <v>12</v>
      </c>
      <c r="C13" s="95">
        <v>1772642</v>
      </c>
    </row>
    <row r="14" spans="1:10" ht="18.75" customHeight="1">
      <c r="A14" s="31"/>
      <c r="B14" s="26" t="s">
        <v>80</v>
      </c>
      <c r="C14" s="94"/>
    </row>
    <row r="15" spans="1:10" ht="18.75" customHeight="1">
      <c r="A15" s="31">
        <v>1</v>
      </c>
      <c r="B15" s="4" t="s">
        <v>68</v>
      </c>
      <c r="C15" s="94">
        <v>511811</v>
      </c>
    </row>
    <row r="16" spans="1:10" ht="18.75" customHeight="1">
      <c r="A16" s="31">
        <f t="shared" ref="A16:A23" si="0">+A15+1</f>
        <v>2</v>
      </c>
      <c r="B16" s="4" t="s">
        <v>69</v>
      </c>
      <c r="C16" s="94">
        <v>195016</v>
      </c>
    </row>
    <row r="17" spans="1:3" ht="18.75" customHeight="1">
      <c r="A17" s="31">
        <f t="shared" si="0"/>
        <v>3</v>
      </c>
      <c r="B17" s="4" t="s">
        <v>70</v>
      </c>
      <c r="C17" s="94">
        <v>29130</v>
      </c>
    </row>
    <row r="18" spans="1:3" ht="18.75" customHeight="1">
      <c r="A18" s="31">
        <f t="shared" si="0"/>
        <v>4</v>
      </c>
      <c r="B18" s="4" t="s">
        <v>71</v>
      </c>
      <c r="C18" s="99">
        <v>21401</v>
      </c>
    </row>
    <row r="19" spans="1:3" ht="18.75" customHeight="1">
      <c r="A19" s="31">
        <f t="shared" si="0"/>
        <v>5</v>
      </c>
      <c r="B19" s="4" t="s">
        <v>72</v>
      </c>
      <c r="C19" s="94">
        <v>8317</v>
      </c>
    </row>
    <row r="20" spans="1:3" ht="21" customHeight="1">
      <c r="A20" s="31">
        <f t="shared" si="0"/>
        <v>6</v>
      </c>
      <c r="B20" s="4" t="s">
        <v>73</v>
      </c>
      <c r="C20" s="94">
        <v>17287</v>
      </c>
    </row>
    <row r="21" spans="1:3" ht="18.75" customHeight="1">
      <c r="A21" s="31">
        <f t="shared" si="0"/>
        <v>7</v>
      </c>
      <c r="B21" s="4" t="s">
        <v>74</v>
      </c>
      <c r="C21" s="94">
        <v>296019</v>
      </c>
    </row>
    <row r="22" spans="1:3" ht="18.75" customHeight="1">
      <c r="A22" s="31">
        <f t="shared" si="0"/>
        <v>8</v>
      </c>
      <c r="B22" s="4" t="s">
        <v>200</v>
      </c>
      <c r="C22" s="94">
        <v>206702</v>
      </c>
    </row>
    <row r="23" spans="1:3" ht="18.75" customHeight="1">
      <c r="A23" s="31">
        <f t="shared" si="0"/>
        <v>9</v>
      </c>
      <c r="B23" s="4" t="s">
        <v>75</v>
      </c>
      <c r="C23" s="94">
        <v>280740</v>
      </c>
    </row>
    <row r="24" spans="1:3" ht="38.25" customHeight="1">
      <c r="A24" s="66" t="s">
        <v>140</v>
      </c>
      <c r="B24" s="9" t="s">
        <v>76</v>
      </c>
      <c r="C24" s="80">
        <v>117710</v>
      </c>
    </row>
    <row r="25" spans="1:3" ht="18.75" customHeight="1">
      <c r="A25" s="33" t="s">
        <v>35</v>
      </c>
      <c r="B25" s="5" t="s">
        <v>193</v>
      </c>
      <c r="C25" s="95">
        <v>75009</v>
      </c>
    </row>
    <row r="26" spans="1:3" ht="18.75" customHeight="1">
      <c r="A26" s="33" t="s">
        <v>59</v>
      </c>
      <c r="B26" s="5" t="s">
        <v>77</v>
      </c>
      <c r="C26" s="95">
        <v>3238367</v>
      </c>
    </row>
    <row r="27" spans="1:3" ht="18.75" customHeight="1">
      <c r="A27" s="33" t="s">
        <v>60</v>
      </c>
      <c r="B27" s="10" t="s">
        <v>98</v>
      </c>
      <c r="C27" s="95">
        <v>1000</v>
      </c>
    </row>
    <row r="28" spans="1:3" ht="18.75" customHeight="1">
      <c r="A28" s="82" t="s">
        <v>97</v>
      </c>
      <c r="B28" s="11" t="s">
        <v>165</v>
      </c>
      <c r="C28" s="95">
        <v>46176</v>
      </c>
    </row>
    <row r="29" spans="1:3" s="16" customFormat="1" ht="18.75" customHeight="1">
      <c r="A29" s="83" t="s">
        <v>17</v>
      </c>
      <c r="B29" s="100" t="s">
        <v>64</v>
      </c>
      <c r="C29" s="97">
        <v>0</v>
      </c>
    </row>
    <row r="30" spans="1:3" ht="18.75" customHeight="1">
      <c r="B30" s="46"/>
    </row>
    <row r="31" spans="1:3" ht="18.75" customHeight="1"/>
    <row r="32" spans="1:3" ht="18.75" customHeight="1"/>
    <row r="33" ht="18.75" customHeight="1"/>
    <row r="34" ht="18.75" customHeight="1"/>
  </sheetData>
  <mergeCells count="3">
    <mergeCell ref="A5:C5"/>
    <mergeCell ref="A3:C3"/>
    <mergeCell ref="A4:C4"/>
  </mergeCells>
  <phoneticPr fontId="0" type="noConversion"/>
  <printOptions horizontalCentered="1"/>
  <pageMargins left="0.17" right="0.16" top="0.74803149606299202" bottom="0.511811023622047" header="0.511811023622047" footer="0.511811023622047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1:J33"/>
  <sheetViews>
    <sheetView workbookViewId="0">
      <selection sqref="A1:C1"/>
    </sheetView>
  </sheetViews>
  <sheetFormatPr defaultRowHeight="15"/>
  <cols>
    <col min="1" max="1" width="5.125" style="152" customWidth="1"/>
    <col min="2" max="2" width="32.25" style="152" customWidth="1"/>
    <col min="3" max="3" width="13.125" style="152" customWidth="1"/>
    <col min="4" max="4" width="10.875" style="152" customWidth="1"/>
    <col min="5" max="5" width="11.375" style="152" customWidth="1"/>
    <col min="6" max="6" width="11.625" style="152" customWidth="1"/>
    <col min="7" max="7" width="10.625" style="152" customWidth="1"/>
    <col min="8" max="8" width="10.375" style="152" customWidth="1"/>
    <col min="9" max="9" width="12.625" style="152" customWidth="1"/>
    <col min="10" max="10" width="11.125" style="152" customWidth="1"/>
    <col min="11" max="16384" width="9" style="152"/>
  </cols>
  <sheetData>
    <row r="1" spans="1:10" ht="17.25" customHeight="1">
      <c r="A1" s="179" t="s">
        <v>169</v>
      </c>
      <c r="B1" s="180"/>
      <c r="C1" s="180"/>
      <c r="G1" s="170"/>
      <c r="H1" s="170"/>
      <c r="I1" s="171" t="s">
        <v>143</v>
      </c>
    </row>
    <row r="2" spans="1:10">
      <c r="A2" s="181" t="s">
        <v>126</v>
      </c>
      <c r="B2" s="182"/>
      <c r="C2" s="182"/>
      <c r="D2" s="182"/>
      <c r="E2" s="182"/>
      <c r="F2" s="182"/>
      <c r="G2" s="182"/>
      <c r="H2" s="182"/>
      <c r="I2" s="182"/>
    </row>
    <row r="3" spans="1:10">
      <c r="A3" s="181" t="s">
        <v>203</v>
      </c>
      <c r="B3" s="182"/>
      <c r="C3" s="182"/>
      <c r="D3" s="182"/>
      <c r="E3" s="182"/>
      <c r="F3" s="182"/>
      <c r="G3" s="182"/>
      <c r="H3" s="182"/>
      <c r="I3" s="182"/>
    </row>
    <row r="4" spans="1:10">
      <c r="H4" s="154" t="s">
        <v>145</v>
      </c>
      <c r="J4" s="153"/>
    </row>
    <row r="5" spans="1:10" s="155" customFormat="1" ht="15" customHeight="1">
      <c r="A5" s="184" t="s">
        <v>135</v>
      </c>
      <c r="B5" s="184" t="s">
        <v>78</v>
      </c>
      <c r="C5" s="186" t="s">
        <v>79</v>
      </c>
      <c r="D5" s="183" t="s">
        <v>80</v>
      </c>
      <c r="E5" s="183"/>
      <c r="F5" s="183"/>
      <c r="G5" s="183"/>
      <c r="H5" s="183"/>
      <c r="I5" s="183"/>
    </row>
    <row r="6" spans="1:10" s="155" customFormat="1" ht="27.75" customHeight="1">
      <c r="A6" s="185"/>
      <c r="B6" s="185"/>
      <c r="C6" s="187"/>
      <c r="D6" s="163" t="s">
        <v>109</v>
      </c>
      <c r="E6" s="164" t="s">
        <v>125</v>
      </c>
      <c r="F6" s="163" t="s">
        <v>110</v>
      </c>
      <c r="G6" s="163" t="s">
        <v>111</v>
      </c>
      <c r="H6" s="164" t="s">
        <v>113</v>
      </c>
      <c r="I6" s="163" t="s">
        <v>112</v>
      </c>
    </row>
    <row r="7" spans="1:10" s="217" customFormat="1" ht="21.75" customHeight="1">
      <c r="A7" s="214"/>
      <c r="B7" s="215" t="s">
        <v>171</v>
      </c>
      <c r="C7" s="216"/>
      <c r="D7" s="216"/>
      <c r="E7" s="216"/>
      <c r="F7" s="216"/>
      <c r="G7" s="216"/>
      <c r="H7" s="216"/>
      <c r="I7" s="216"/>
    </row>
    <row r="8" spans="1:10" s="222" customFormat="1" ht="21.75" customHeight="1">
      <c r="A8" s="218">
        <v>1</v>
      </c>
      <c r="B8" s="219" t="s">
        <v>133</v>
      </c>
      <c r="C8" s="220">
        <v>10031</v>
      </c>
      <c r="D8" s="220"/>
      <c r="E8" s="220"/>
      <c r="F8" s="220"/>
      <c r="G8" s="220"/>
      <c r="H8" s="220"/>
      <c r="I8" s="221">
        <v>10031</v>
      </c>
    </row>
    <row r="9" spans="1:10" s="222" customFormat="1" ht="21.75" customHeight="1">
      <c r="A9" s="218">
        <f t="shared" ref="A9:A27" si="0">+A8+1</f>
        <v>2</v>
      </c>
      <c r="B9" s="219" t="s">
        <v>114</v>
      </c>
      <c r="C9" s="220">
        <v>23427</v>
      </c>
      <c r="D9" s="220">
        <v>2280</v>
      </c>
      <c r="E9" s="220"/>
      <c r="F9" s="220"/>
      <c r="G9" s="220"/>
      <c r="H9" s="220"/>
      <c r="I9" s="221">
        <v>16647</v>
      </c>
    </row>
    <row r="10" spans="1:10" s="222" customFormat="1" ht="21.75" customHeight="1">
      <c r="A10" s="218">
        <f t="shared" si="0"/>
        <v>3</v>
      </c>
      <c r="B10" s="219" t="s">
        <v>117</v>
      </c>
      <c r="C10" s="220">
        <v>84415</v>
      </c>
      <c r="D10" s="220">
        <v>54671</v>
      </c>
      <c r="E10" s="221"/>
      <c r="F10" s="220"/>
      <c r="G10" s="220"/>
      <c r="H10" s="220"/>
      <c r="I10" s="220">
        <v>25031</v>
      </c>
    </row>
    <row r="11" spans="1:10" s="222" customFormat="1" ht="21.75" customHeight="1">
      <c r="A11" s="218">
        <f>+A10+1</f>
        <v>4</v>
      </c>
      <c r="B11" s="219" t="s">
        <v>172</v>
      </c>
      <c r="C11" s="220">
        <v>6054</v>
      </c>
      <c r="D11" s="223"/>
      <c r="E11" s="220"/>
      <c r="F11" s="220"/>
      <c r="G11" s="220"/>
      <c r="H11" s="220"/>
      <c r="I11" s="221">
        <v>6054</v>
      </c>
    </row>
    <row r="12" spans="1:10" s="222" customFormat="1" ht="21.75" customHeight="1">
      <c r="A12" s="218">
        <f t="shared" si="0"/>
        <v>5</v>
      </c>
      <c r="B12" s="219" t="s">
        <v>116</v>
      </c>
      <c r="C12" s="220">
        <v>10294</v>
      </c>
      <c r="D12" s="220">
        <v>4506</v>
      </c>
      <c r="E12" s="220"/>
      <c r="F12" s="220"/>
      <c r="G12" s="220"/>
      <c r="H12" s="220"/>
      <c r="I12" s="221">
        <v>5788</v>
      </c>
    </row>
    <row r="13" spans="1:10" s="222" customFormat="1" ht="21.75" customHeight="1">
      <c r="A13" s="218">
        <f t="shared" si="0"/>
        <v>6</v>
      </c>
      <c r="B13" s="219" t="s">
        <v>130</v>
      </c>
      <c r="C13" s="220">
        <v>26521</v>
      </c>
      <c r="D13" s="220">
        <v>4371</v>
      </c>
      <c r="E13" s="220"/>
      <c r="F13" s="220"/>
      <c r="G13" s="220"/>
      <c r="H13" s="220"/>
      <c r="I13" s="221">
        <v>19120</v>
      </c>
    </row>
    <row r="14" spans="1:10" s="222" customFormat="1" ht="21.75" customHeight="1">
      <c r="A14" s="218">
        <f t="shared" si="0"/>
        <v>7</v>
      </c>
      <c r="B14" s="219" t="s">
        <v>120</v>
      </c>
      <c r="C14" s="220">
        <v>19812</v>
      </c>
      <c r="D14" s="220"/>
      <c r="E14" s="220"/>
      <c r="F14" s="220"/>
      <c r="G14" s="220"/>
      <c r="H14" s="220">
        <v>14343</v>
      </c>
      <c r="I14" s="221">
        <v>5389</v>
      </c>
    </row>
    <row r="15" spans="1:10" s="222" customFormat="1" ht="21.75" customHeight="1">
      <c r="A15" s="218">
        <f t="shared" si="0"/>
        <v>8</v>
      </c>
      <c r="B15" s="219" t="s">
        <v>173</v>
      </c>
      <c r="C15" s="220">
        <v>13130</v>
      </c>
      <c r="D15" s="220">
        <v>605</v>
      </c>
      <c r="E15" s="220"/>
      <c r="F15" s="220"/>
      <c r="G15" s="220"/>
      <c r="H15" s="220"/>
      <c r="I15" s="220">
        <v>12525</v>
      </c>
    </row>
    <row r="16" spans="1:10" s="222" customFormat="1" ht="21.75" customHeight="1">
      <c r="A16" s="218">
        <f t="shared" si="0"/>
        <v>9</v>
      </c>
      <c r="B16" s="219" t="s">
        <v>115</v>
      </c>
      <c r="C16" s="220">
        <v>6655</v>
      </c>
      <c r="D16" s="220"/>
      <c r="E16" s="220"/>
      <c r="F16" s="220"/>
      <c r="G16" s="220"/>
      <c r="H16" s="220"/>
      <c r="I16" s="220">
        <v>6605</v>
      </c>
    </row>
    <row r="17" spans="1:9" s="222" customFormat="1" ht="21.75" customHeight="1">
      <c r="A17" s="218">
        <f t="shared" si="0"/>
        <v>10</v>
      </c>
      <c r="B17" s="219" t="s">
        <v>174</v>
      </c>
      <c r="C17" s="220">
        <v>44559</v>
      </c>
      <c r="D17" s="220">
        <v>34006</v>
      </c>
      <c r="E17" s="221"/>
      <c r="F17" s="220"/>
      <c r="G17" s="220"/>
      <c r="H17" s="220"/>
      <c r="I17" s="220">
        <v>10553</v>
      </c>
    </row>
    <row r="18" spans="1:9" s="222" customFormat="1" ht="21.75" customHeight="1">
      <c r="A18" s="218">
        <f t="shared" si="0"/>
        <v>11</v>
      </c>
      <c r="B18" s="219" t="s">
        <v>179</v>
      </c>
      <c r="C18" s="220">
        <v>368383</v>
      </c>
      <c r="D18" s="220"/>
      <c r="E18" s="220">
        <v>358831</v>
      </c>
      <c r="F18" s="220"/>
      <c r="G18" s="220"/>
      <c r="H18" s="220"/>
      <c r="I18" s="220">
        <v>9552</v>
      </c>
    </row>
    <row r="19" spans="1:9" s="222" customFormat="1" ht="21.75" customHeight="1">
      <c r="A19" s="218">
        <f t="shared" si="0"/>
        <v>12</v>
      </c>
      <c r="B19" s="219" t="s">
        <v>119</v>
      </c>
      <c r="C19" s="220">
        <v>198024</v>
      </c>
      <c r="D19" s="220"/>
      <c r="E19" s="221"/>
      <c r="F19" s="220">
        <v>186975</v>
      </c>
      <c r="G19" s="220"/>
      <c r="H19" s="220"/>
      <c r="I19" s="220">
        <v>10989</v>
      </c>
    </row>
    <row r="20" spans="1:9" s="222" customFormat="1" ht="21.75" customHeight="1">
      <c r="A20" s="218">
        <f t="shared" si="0"/>
        <v>13</v>
      </c>
      <c r="B20" s="219" t="s">
        <v>175</v>
      </c>
      <c r="C20" s="220">
        <v>72976</v>
      </c>
      <c r="D20" s="220">
        <v>1729</v>
      </c>
      <c r="E20" s="220">
        <v>11279</v>
      </c>
      <c r="F20" s="220"/>
      <c r="G20" s="220">
        <v>49780</v>
      </c>
      <c r="H20" s="220"/>
      <c r="I20" s="221">
        <v>10098</v>
      </c>
    </row>
    <row r="21" spans="1:9" s="222" customFormat="1" ht="21.75" customHeight="1">
      <c r="A21" s="218">
        <f t="shared" si="0"/>
        <v>14</v>
      </c>
      <c r="B21" s="219" t="s">
        <v>131</v>
      </c>
      <c r="C21" s="220">
        <v>60274</v>
      </c>
      <c r="D21" s="220"/>
      <c r="E21" s="220">
        <v>15170</v>
      </c>
      <c r="F21" s="220"/>
      <c r="G21" s="220"/>
      <c r="H21" s="220"/>
      <c r="I21" s="220">
        <v>7026</v>
      </c>
    </row>
    <row r="22" spans="1:9" s="222" customFormat="1" ht="21.75" customHeight="1">
      <c r="A22" s="218">
        <f t="shared" si="0"/>
        <v>15</v>
      </c>
      <c r="B22" s="219" t="s">
        <v>176</v>
      </c>
      <c r="C22" s="220">
        <v>25598</v>
      </c>
      <c r="D22" s="220">
        <v>978</v>
      </c>
      <c r="E22" s="220"/>
      <c r="F22" s="220"/>
      <c r="G22" s="220"/>
      <c r="H22" s="220"/>
      <c r="I22" s="220">
        <v>7865</v>
      </c>
    </row>
    <row r="23" spans="1:9" s="222" customFormat="1" ht="21.75" customHeight="1">
      <c r="A23" s="218">
        <f t="shared" si="0"/>
        <v>16</v>
      </c>
      <c r="B23" s="219" t="s">
        <v>132</v>
      </c>
      <c r="C23" s="220">
        <v>9284</v>
      </c>
      <c r="D23" s="220">
        <v>4781</v>
      </c>
      <c r="E23" s="220"/>
      <c r="F23" s="220"/>
      <c r="G23" s="220"/>
      <c r="H23" s="220"/>
      <c r="I23" s="220">
        <v>4078</v>
      </c>
    </row>
    <row r="24" spans="1:9" s="222" customFormat="1" ht="21.75" customHeight="1">
      <c r="A24" s="218">
        <f t="shared" si="0"/>
        <v>17</v>
      </c>
      <c r="B24" s="219" t="s">
        <v>177</v>
      </c>
      <c r="C24" s="220">
        <v>34623</v>
      </c>
      <c r="D24" s="220">
        <v>1089</v>
      </c>
      <c r="E24" s="220">
        <v>23000</v>
      </c>
      <c r="F24" s="220"/>
      <c r="G24" s="220"/>
      <c r="H24" s="220"/>
      <c r="I24" s="220">
        <v>10534</v>
      </c>
    </row>
    <row r="25" spans="1:9" s="222" customFormat="1" ht="21.75" customHeight="1">
      <c r="A25" s="218">
        <f t="shared" si="0"/>
        <v>18</v>
      </c>
      <c r="B25" s="219" t="s">
        <v>158</v>
      </c>
      <c r="C25" s="220">
        <v>6446</v>
      </c>
      <c r="D25" s="220">
        <v>378</v>
      </c>
      <c r="E25" s="221"/>
      <c r="F25" s="220"/>
      <c r="G25" s="220"/>
      <c r="H25" s="220"/>
      <c r="I25" s="220">
        <v>6068</v>
      </c>
    </row>
    <row r="26" spans="1:9" s="222" customFormat="1" ht="21.75" customHeight="1">
      <c r="A26" s="218">
        <f t="shared" si="0"/>
        <v>19</v>
      </c>
      <c r="B26" s="219" t="s">
        <v>118</v>
      </c>
      <c r="C26" s="220">
        <v>6421</v>
      </c>
      <c r="D26" s="220"/>
      <c r="E26" s="220"/>
      <c r="F26" s="220"/>
      <c r="G26" s="220"/>
      <c r="H26" s="220"/>
      <c r="I26" s="220">
        <v>6421</v>
      </c>
    </row>
    <row r="27" spans="1:9" s="222" customFormat="1" ht="21.75" customHeight="1">
      <c r="A27" s="218">
        <f t="shared" si="0"/>
        <v>20</v>
      </c>
      <c r="B27" s="219" t="s">
        <v>164</v>
      </c>
      <c r="C27" s="220">
        <v>8317</v>
      </c>
      <c r="D27" s="220"/>
      <c r="E27" s="221"/>
      <c r="F27" s="220"/>
      <c r="G27" s="220"/>
      <c r="H27" s="220"/>
      <c r="I27" s="220"/>
    </row>
    <row r="28" spans="1:9" s="222" customFormat="1" ht="21.75" customHeight="1">
      <c r="A28" s="218">
        <f t="shared" ref="A28:A33" si="1">+A27+1</f>
        <v>21</v>
      </c>
      <c r="B28" s="219" t="s">
        <v>178</v>
      </c>
      <c r="C28" s="220">
        <v>60545</v>
      </c>
      <c r="D28" s="220"/>
      <c r="E28" s="220">
        <v>1430</v>
      </c>
      <c r="F28" s="220">
        <v>6000</v>
      </c>
      <c r="G28" s="220"/>
      <c r="H28" s="220"/>
      <c r="I28" s="220">
        <v>53115</v>
      </c>
    </row>
    <row r="29" spans="1:9" s="222" customFormat="1" ht="21.75" customHeight="1">
      <c r="A29" s="218">
        <f t="shared" si="1"/>
        <v>22</v>
      </c>
      <c r="B29" s="219" t="s">
        <v>204</v>
      </c>
      <c r="C29" s="220">
        <v>4898</v>
      </c>
      <c r="D29" s="220"/>
      <c r="E29" s="220"/>
      <c r="F29" s="220"/>
      <c r="G29" s="220"/>
      <c r="H29" s="220"/>
      <c r="I29" s="220">
        <v>4898</v>
      </c>
    </row>
    <row r="30" spans="1:9" s="222" customFormat="1" ht="21.75" customHeight="1">
      <c r="A30" s="218">
        <f t="shared" si="1"/>
        <v>23</v>
      </c>
      <c r="B30" s="219" t="s">
        <v>122</v>
      </c>
      <c r="C30" s="220">
        <v>5200</v>
      </c>
      <c r="D30" s="220"/>
      <c r="E30" s="220"/>
      <c r="F30" s="220"/>
      <c r="G30" s="220"/>
      <c r="H30" s="220"/>
      <c r="I30" s="220">
        <v>4800</v>
      </c>
    </row>
    <row r="31" spans="1:9" s="222" customFormat="1" ht="21.75" customHeight="1">
      <c r="A31" s="218">
        <f t="shared" si="1"/>
        <v>24</v>
      </c>
      <c r="B31" s="219" t="s">
        <v>139</v>
      </c>
      <c r="C31" s="220">
        <v>3642</v>
      </c>
      <c r="D31" s="220"/>
      <c r="E31" s="220"/>
      <c r="F31" s="220"/>
      <c r="G31" s="220"/>
      <c r="H31" s="220"/>
      <c r="I31" s="220">
        <v>3642</v>
      </c>
    </row>
    <row r="32" spans="1:9" s="222" customFormat="1" ht="21.75" customHeight="1">
      <c r="A32" s="218">
        <f t="shared" si="1"/>
        <v>25</v>
      </c>
      <c r="B32" s="219" t="s">
        <v>123</v>
      </c>
      <c r="C32" s="220">
        <v>4060</v>
      </c>
      <c r="D32" s="220"/>
      <c r="E32" s="220"/>
      <c r="F32" s="220"/>
      <c r="G32" s="220"/>
      <c r="H32" s="220"/>
      <c r="I32" s="220">
        <v>4060</v>
      </c>
    </row>
    <row r="33" spans="1:9" s="222" customFormat="1" ht="21.75" customHeight="1">
      <c r="A33" s="224">
        <f t="shared" si="1"/>
        <v>26</v>
      </c>
      <c r="B33" s="225" t="s">
        <v>121</v>
      </c>
      <c r="C33" s="226">
        <v>2087</v>
      </c>
      <c r="D33" s="226"/>
      <c r="E33" s="226"/>
      <c r="F33" s="226"/>
      <c r="G33" s="226"/>
      <c r="H33" s="226"/>
      <c r="I33" s="226">
        <v>2087</v>
      </c>
    </row>
  </sheetData>
  <mergeCells count="7">
    <mergeCell ref="A1:C1"/>
    <mergeCell ref="A2:I2"/>
    <mergeCell ref="A3:I3"/>
    <mergeCell ref="D5:I5"/>
    <mergeCell ref="A5:A6"/>
    <mergeCell ref="B5:B6"/>
    <mergeCell ref="C5:C6"/>
  </mergeCells>
  <phoneticPr fontId="0" type="noConversion"/>
  <printOptions horizontalCentered="1"/>
  <pageMargins left="0.23" right="0" top="0.31" bottom="0.511811023622047" header="0.2" footer="0.511811023622047"/>
  <pageSetup paperSize="9" orientation="landscape" r:id="rId1"/>
  <headerFooter alignWithMargins="0">
    <oddFooter xml:space="preserve">&amp;R
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I16"/>
  <sheetViews>
    <sheetView zoomScale="85" zoomScaleNormal="85" workbookViewId="0">
      <selection sqref="A1:B1"/>
    </sheetView>
  </sheetViews>
  <sheetFormatPr defaultRowHeight="15.75"/>
  <cols>
    <col min="1" max="1" width="5.875" style="120" customWidth="1"/>
    <col min="2" max="2" width="53.875" style="23" customWidth="1"/>
    <col min="3" max="4" width="18.375" style="120" customWidth="1"/>
    <col min="5" max="5" width="18.375" style="162" customWidth="1"/>
    <col min="6" max="6" width="18.375" style="24" customWidth="1"/>
    <col min="7" max="16384" width="9" style="23"/>
  </cols>
  <sheetData>
    <row r="1" spans="1:9" ht="32.25" customHeight="1">
      <c r="A1" s="188" t="s">
        <v>169</v>
      </c>
      <c r="B1" s="188"/>
      <c r="C1" s="18"/>
      <c r="D1" s="18"/>
      <c r="E1" s="157"/>
      <c r="F1" s="156" t="s">
        <v>183</v>
      </c>
      <c r="G1" s="123"/>
      <c r="H1" s="123"/>
      <c r="I1" s="123"/>
    </row>
    <row r="2" spans="1:9" s="121" customFormat="1" ht="28.5" customHeight="1">
      <c r="A2" s="189" t="s">
        <v>205</v>
      </c>
      <c r="B2" s="189"/>
      <c r="C2" s="189"/>
      <c r="D2" s="189"/>
      <c r="E2" s="189"/>
      <c r="F2" s="189"/>
      <c r="G2" s="19"/>
      <c r="H2" s="19"/>
    </row>
    <row r="3" spans="1:9" ht="16.5" customHeight="1">
      <c r="A3" s="20"/>
      <c r="B3" s="21"/>
      <c r="C3" s="21"/>
      <c r="D3" s="21"/>
      <c r="E3" s="158"/>
      <c r="F3" s="106" t="s">
        <v>162</v>
      </c>
    </row>
    <row r="4" spans="1:9" s="122" customFormat="1" ht="38.25" customHeight="1">
      <c r="A4" s="190" t="s">
        <v>159</v>
      </c>
      <c r="B4" s="190" t="s">
        <v>160</v>
      </c>
      <c r="C4" s="190" t="s">
        <v>161</v>
      </c>
      <c r="D4" s="190" t="s">
        <v>163</v>
      </c>
      <c r="E4" s="192" t="s">
        <v>185</v>
      </c>
      <c r="F4" s="191" t="s">
        <v>206</v>
      </c>
    </row>
    <row r="5" spans="1:9" s="122" customFormat="1">
      <c r="A5" s="190"/>
      <c r="B5" s="190"/>
      <c r="C5" s="190"/>
      <c r="D5" s="190"/>
      <c r="E5" s="193"/>
      <c r="F5" s="191"/>
    </row>
    <row r="6" spans="1:9" s="22" customFormat="1" ht="28.5" customHeight="1">
      <c r="A6" s="107"/>
      <c r="B6" s="108" t="s">
        <v>180</v>
      </c>
      <c r="C6" s="109"/>
      <c r="D6" s="110"/>
      <c r="E6" s="159"/>
      <c r="F6" s="111"/>
    </row>
    <row r="7" spans="1:9" s="22" customFormat="1" ht="36" customHeight="1">
      <c r="A7" s="112">
        <v>1</v>
      </c>
      <c r="B7" s="113" t="s">
        <v>221</v>
      </c>
      <c r="C7" s="114" t="s">
        <v>215</v>
      </c>
      <c r="D7" s="112" t="s">
        <v>189</v>
      </c>
      <c r="E7" s="160">
        <v>139624</v>
      </c>
      <c r="F7" s="115">
        <v>20000</v>
      </c>
    </row>
    <row r="8" spans="1:9" s="22" customFormat="1" ht="41.25" customHeight="1">
      <c r="A8" s="112">
        <f t="shared" ref="A8" si="0">+A7+1</f>
        <v>2</v>
      </c>
      <c r="B8" s="113" t="s">
        <v>216</v>
      </c>
      <c r="C8" s="114" t="s">
        <v>217</v>
      </c>
      <c r="D8" s="112" t="s">
        <v>187</v>
      </c>
      <c r="E8" s="160">
        <v>486309</v>
      </c>
      <c r="F8" s="115">
        <v>27550</v>
      </c>
    </row>
    <row r="9" spans="1:9" s="22" customFormat="1" ht="18" customHeight="1">
      <c r="A9" s="112">
        <v>3</v>
      </c>
      <c r="B9" s="113" t="s">
        <v>207</v>
      </c>
      <c r="C9" s="114" t="s">
        <v>184</v>
      </c>
      <c r="D9" s="112" t="s">
        <v>187</v>
      </c>
      <c r="E9" s="160">
        <v>102321</v>
      </c>
      <c r="F9" s="115">
        <v>20000</v>
      </c>
    </row>
    <row r="10" spans="1:9" s="22" customFormat="1" ht="37.5" customHeight="1">
      <c r="A10" s="112">
        <v>4</v>
      </c>
      <c r="B10" s="113" t="s">
        <v>208</v>
      </c>
      <c r="C10" s="114" t="s">
        <v>209</v>
      </c>
      <c r="D10" s="112" t="s">
        <v>210</v>
      </c>
      <c r="E10" s="160">
        <v>140340</v>
      </c>
      <c r="F10" s="115">
        <v>15000</v>
      </c>
    </row>
    <row r="11" spans="1:9" s="22" customFormat="1" ht="38.25" customHeight="1">
      <c r="A11" s="112">
        <v>5</v>
      </c>
      <c r="B11" s="113" t="s">
        <v>211</v>
      </c>
      <c r="C11" s="114" t="s">
        <v>212</v>
      </c>
      <c r="D11" s="112" t="s">
        <v>210</v>
      </c>
      <c r="E11" s="160">
        <v>199670</v>
      </c>
      <c r="F11" s="115">
        <v>25000</v>
      </c>
    </row>
    <row r="12" spans="1:9" s="22" customFormat="1" ht="39" customHeight="1">
      <c r="A12" s="112">
        <v>6</v>
      </c>
      <c r="B12" s="113" t="s">
        <v>219</v>
      </c>
      <c r="C12" s="114" t="s">
        <v>212</v>
      </c>
      <c r="D12" s="112" t="s">
        <v>188</v>
      </c>
      <c r="E12" s="160">
        <v>342624</v>
      </c>
      <c r="F12" s="115">
        <v>30000</v>
      </c>
    </row>
    <row r="13" spans="1:9" s="22" customFormat="1" ht="38.25" customHeight="1">
      <c r="A13" s="112">
        <v>7</v>
      </c>
      <c r="B13" s="113" t="s">
        <v>220</v>
      </c>
      <c r="C13" s="114" t="s">
        <v>186</v>
      </c>
      <c r="D13" s="112"/>
      <c r="E13" s="160"/>
      <c r="F13" s="115">
        <v>20000</v>
      </c>
    </row>
    <row r="14" spans="1:9" s="22" customFormat="1" ht="39" customHeight="1">
      <c r="A14" s="112">
        <v>8</v>
      </c>
      <c r="B14" s="113" t="s">
        <v>182</v>
      </c>
      <c r="C14" s="114" t="s">
        <v>218</v>
      </c>
      <c r="D14" s="112" t="s">
        <v>188</v>
      </c>
      <c r="E14" s="160">
        <v>887166</v>
      </c>
      <c r="F14" s="115">
        <v>20000</v>
      </c>
    </row>
    <row r="15" spans="1:9" s="22" customFormat="1" ht="41.25" customHeight="1">
      <c r="A15" s="112">
        <v>9</v>
      </c>
      <c r="B15" s="113" t="s">
        <v>181</v>
      </c>
      <c r="C15" s="114" t="s">
        <v>213</v>
      </c>
      <c r="D15" s="112" t="s">
        <v>187</v>
      </c>
      <c r="E15" s="160">
        <v>272426</v>
      </c>
      <c r="F15" s="115">
        <v>25000</v>
      </c>
    </row>
    <row r="16" spans="1:9" s="22" customFormat="1" ht="41.25" customHeight="1">
      <c r="A16" s="116">
        <v>10</v>
      </c>
      <c r="B16" s="117" t="s">
        <v>214</v>
      </c>
      <c r="C16" s="118" t="s">
        <v>212</v>
      </c>
      <c r="D16" s="116" t="s">
        <v>187</v>
      </c>
      <c r="E16" s="161">
        <v>984319</v>
      </c>
      <c r="F16" s="119">
        <v>30000</v>
      </c>
    </row>
  </sheetData>
  <mergeCells count="8">
    <mergeCell ref="A1:B1"/>
    <mergeCell ref="A2:F2"/>
    <mergeCell ref="A4:A5"/>
    <mergeCell ref="B4:B5"/>
    <mergeCell ref="F4:F5"/>
    <mergeCell ref="C4:C5"/>
    <mergeCell ref="D4:D5"/>
    <mergeCell ref="E4:E5"/>
  </mergeCells>
  <phoneticPr fontId="0" type="noConversion"/>
  <printOptions horizontalCentered="1"/>
  <pageMargins left="0.19685039370078741" right="0" top="0.28999999999999998" bottom="0.35433070866141736" header="0.17" footer="0.31496062992125984"/>
  <pageSetup paperSize="9" scale="95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:E14"/>
  <sheetViews>
    <sheetView workbookViewId="0">
      <selection sqref="A1:B1"/>
    </sheetView>
  </sheetViews>
  <sheetFormatPr defaultRowHeight="15.75"/>
  <cols>
    <col min="1" max="1" width="5.75" style="49" customWidth="1"/>
    <col min="2" max="2" width="33.75" style="49" customWidth="1"/>
    <col min="3" max="3" width="12.125" style="49" customWidth="1"/>
    <col min="4" max="4" width="12.375" style="49" customWidth="1"/>
    <col min="5" max="5" width="15.75" style="49" customWidth="1"/>
    <col min="6" max="16384" width="9" style="49"/>
  </cols>
  <sheetData>
    <row r="1" spans="1:5" ht="18.75" customHeight="1">
      <c r="A1" s="197" t="s">
        <v>169</v>
      </c>
      <c r="B1" s="197"/>
      <c r="D1" s="124"/>
      <c r="E1" s="71" t="s">
        <v>144</v>
      </c>
    </row>
    <row r="2" spans="1:5" ht="18.75" customHeight="1">
      <c r="A2" s="103"/>
      <c r="B2" s="102"/>
      <c r="D2" s="126"/>
      <c r="E2" s="126"/>
    </row>
    <row r="3" spans="1:5" ht="43.5" customHeight="1">
      <c r="A3" s="201" t="s">
        <v>201</v>
      </c>
      <c r="B3" s="201"/>
      <c r="C3" s="201"/>
      <c r="D3" s="201"/>
      <c r="E3" s="201"/>
    </row>
    <row r="4" spans="1:5">
      <c r="A4" s="202" t="s">
        <v>190</v>
      </c>
      <c r="B4" s="202"/>
      <c r="C4" s="202"/>
      <c r="D4" s="202"/>
      <c r="E4" s="202"/>
    </row>
    <row r="5" spans="1:5">
      <c r="A5" s="104"/>
      <c r="D5" s="196" t="s">
        <v>145</v>
      </c>
      <c r="E5" s="196"/>
    </row>
    <row r="6" spans="1:5" ht="21" customHeight="1">
      <c r="A6" s="194" t="s">
        <v>135</v>
      </c>
      <c r="B6" s="194" t="s">
        <v>136</v>
      </c>
      <c r="C6" s="198" t="s">
        <v>202</v>
      </c>
      <c r="D6" s="200" t="s">
        <v>81</v>
      </c>
      <c r="E6" s="200"/>
    </row>
    <row r="7" spans="1:5" ht="20.25" customHeight="1">
      <c r="A7" s="203"/>
      <c r="B7" s="195"/>
      <c r="C7" s="199"/>
      <c r="D7" s="127" t="s">
        <v>82</v>
      </c>
      <c r="E7" s="127" t="s">
        <v>83</v>
      </c>
    </row>
    <row r="8" spans="1:5" s="51" customFormat="1" ht="19.5" customHeight="1">
      <c r="A8" s="128" t="s">
        <v>137</v>
      </c>
      <c r="B8" s="129" t="s">
        <v>147</v>
      </c>
      <c r="C8" s="130">
        <f>C9+C10</f>
        <v>154098</v>
      </c>
      <c r="D8" s="130">
        <f>D9+D10</f>
        <v>115839</v>
      </c>
      <c r="E8" s="130">
        <f>E9+E10</f>
        <v>38259</v>
      </c>
    </row>
    <row r="9" spans="1:5" ht="19.5" customHeight="1">
      <c r="A9" s="87">
        <v>1</v>
      </c>
      <c r="B9" s="88" t="s">
        <v>166</v>
      </c>
      <c r="C9" s="105">
        <f>D9+E9</f>
        <v>34998</v>
      </c>
      <c r="D9" s="105">
        <v>26839</v>
      </c>
      <c r="E9" s="105">
        <v>8159</v>
      </c>
    </row>
    <row r="10" spans="1:5" ht="19.5" customHeight="1">
      <c r="A10" s="87">
        <v>2</v>
      </c>
      <c r="B10" s="88" t="s">
        <v>167</v>
      </c>
      <c r="C10" s="105">
        <f>D10+E10</f>
        <v>119100</v>
      </c>
      <c r="D10" s="105">
        <v>89000</v>
      </c>
      <c r="E10" s="105">
        <v>30100</v>
      </c>
    </row>
    <row r="11" spans="1:5" s="51" customFormat="1" ht="20.25" customHeight="1">
      <c r="A11" s="131" t="s">
        <v>138</v>
      </c>
      <c r="B11" s="132" t="s">
        <v>148</v>
      </c>
      <c r="C11" s="133">
        <f>+D11+E11</f>
        <v>309936</v>
      </c>
      <c r="D11" s="133">
        <v>302019</v>
      </c>
      <c r="E11" s="133">
        <v>7917</v>
      </c>
    </row>
    <row r="12" spans="1:5" s="51" customFormat="1" ht="19.5" customHeight="1">
      <c r="A12" s="136"/>
      <c r="B12" s="136" t="s">
        <v>108</v>
      </c>
      <c r="C12" s="137">
        <f>C8+C11</f>
        <v>464034</v>
      </c>
      <c r="D12" s="137">
        <f>D8+D11</f>
        <v>417858</v>
      </c>
      <c r="E12" s="137">
        <f>E8+E11</f>
        <v>46176</v>
      </c>
    </row>
    <row r="13" spans="1:5">
      <c r="B13" s="134"/>
      <c r="C13" s="125"/>
      <c r="D13" s="125"/>
      <c r="E13" s="125"/>
    </row>
    <row r="14" spans="1:5">
      <c r="B14" s="135"/>
    </row>
  </sheetData>
  <mergeCells count="8">
    <mergeCell ref="B6:B7"/>
    <mergeCell ref="D5:E5"/>
    <mergeCell ref="A1:B1"/>
    <mergeCell ref="C6:C7"/>
    <mergeCell ref="D6:E6"/>
    <mergeCell ref="A3:E3"/>
    <mergeCell ref="A4:E4"/>
    <mergeCell ref="A6:A7"/>
  </mergeCells>
  <phoneticPr fontId="0" type="noConversion"/>
  <printOptions horizontalCentered="1"/>
  <pageMargins left="0.15748031496062992" right="0.15748031496062992" top="0.9055118110236221" bottom="0.82677165354330717" header="0.51181102362204722" footer="0.51181102362204722"/>
  <pageSetup paperSize="9"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A1:H22"/>
  <sheetViews>
    <sheetView workbookViewId="0">
      <selection activeCell="K9" sqref="K9"/>
    </sheetView>
  </sheetViews>
  <sheetFormatPr defaultRowHeight="15.75"/>
  <cols>
    <col min="1" max="1" width="5.75" style="138" customWidth="1"/>
    <col min="2" max="2" width="21.5" style="138" customWidth="1"/>
    <col min="3" max="3" width="12.75" style="138" customWidth="1"/>
    <col min="4" max="4" width="12.5" style="138" customWidth="1"/>
    <col min="5" max="7" width="11.375" style="138" customWidth="1"/>
    <col min="8" max="8" width="11" style="138" customWidth="1"/>
    <col min="9" max="16384" width="9" style="138"/>
  </cols>
  <sheetData>
    <row r="1" spans="1:8" s="49" customFormat="1" ht="18.75" customHeight="1">
      <c r="A1" s="197" t="s">
        <v>169</v>
      </c>
      <c r="B1" s="208"/>
      <c r="C1" s="208"/>
      <c r="G1" s="71" t="s">
        <v>146</v>
      </c>
    </row>
    <row r="2" spans="1:8" s="49" customFormat="1" ht="18.75" customHeight="1">
      <c r="A2" s="102"/>
      <c r="B2" s="103"/>
      <c r="C2" s="103"/>
      <c r="G2" s="71"/>
    </row>
    <row r="3" spans="1:8">
      <c r="A3" s="211" t="s">
        <v>93</v>
      </c>
      <c r="B3" s="212"/>
      <c r="C3" s="212"/>
      <c r="D3" s="212"/>
      <c r="E3" s="212"/>
      <c r="F3" s="212"/>
      <c r="G3" s="212"/>
    </row>
    <row r="4" spans="1:8">
      <c r="A4" s="211" t="s">
        <v>194</v>
      </c>
      <c r="B4" s="212"/>
      <c r="C4" s="212"/>
      <c r="D4" s="212"/>
      <c r="E4" s="212"/>
      <c r="F4" s="212"/>
      <c r="G4" s="212"/>
    </row>
    <row r="5" spans="1:8">
      <c r="C5" s="148"/>
    </row>
    <row r="6" spans="1:8">
      <c r="A6" s="149"/>
      <c r="F6" s="196" t="s">
        <v>145</v>
      </c>
      <c r="G6" s="196"/>
    </row>
    <row r="7" spans="1:8" ht="19.5" customHeight="1">
      <c r="A7" s="210" t="s">
        <v>135</v>
      </c>
      <c r="B7" s="204" t="s">
        <v>154</v>
      </c>
      <c r="C7" s="204" t="s">
        <v>84</v>
      </c>
      <c r="D7" s="204" t="s">
        <v>85</v>
      </c>
      <c r="E7" s="206" t="s">
        <v>86</v>
      </c>
      <c r="F7" s="206"/>
      <c r="G7" s="206"/>
    </row>
    <row r="8" spans="1:8" ht="19.5" customHeight="1">
      <c r="A8" s="209"/>
      <c r="B8" s="209"/>
      <c r="C8" s="205"/>
      <c r="D8" s="209"/>
      <c r="E8" s="207" t="s">
        <v>87</v>
      </c>
      <c r="F8" s="207"/>
      <c r="G8" s="207"/>
    </row>
    <row r="9" spans="1:8" ht="59.25" customHeight="1">
      <c r="A9" s="195"/>
      <c r="B9" s="195"/>
      <c r="C9" s="203"/>
      <c r="D9" s="195"/>
      <c r="E9" s="139" t="s">
        <v>79</v>
      </c>
      <c r="F9" s="139" t="s">
        <v>88</v>
      </c>
      <c r="G9" s="139" t="s">
        <v>89</v>
      </c>
    </row>
    <row r="10" spans="1:8" ht="22.5" customHeight="1">
      <c r="A10" s="140">
        <v>1</v>
      </c>
      <c r="B10" s="141" t="s">
        <v>99</v>
      </c>
      <c r="C10" s="150">
        <v>121500</v>
      </c>
      <c r="D10" s="150">
        <v>630508</v>
      </c>
      <c r="E10" s="150">
        <f>F10+G10</f>
        <v>513308</v>
      </c>
      <c r="F10" s="150">
        <v>492819</v>
      </c>
      <c r="G10" s="150">
        <v>20489</v>
      </c>
      <c r="H10" s="49"/>
    </row>
    <row r="11" spans="1:8" ht="22.5" customHeight="1">
      <c r="A11" s="142">
        <v>2</v>
      </c>
      <c r="B11" s="143" t="s">
        <v>100</v>
      </c>
      <c r="C11" s="151">
        <v>63000</v>
      </c>
      <c r="D11" s="151">
        <v>424964</v>
      </c>
      <c r="E11" s="151">
        <f t="shared" ref="E11:E20" si="0">F11+G11</f>
        <v>365614</v>
      </c>
      <c r="F11" s="151">
        <v>352718</v>
      </c>
      <c r="G11" s="151">
        <v>12896</v>
      </c>
    </row>
    <row r="12" spans="1:8" ht="22.5" customHeight="1">
      <c r="A12" s="142">
        <v>3</v>
      </c>
      <c r="B12" s="143" t="s">
        <v>0</v>
      </c>
      <c r="C12" s="151">
        <v>83500</v>
      </c>
      <c r="D12" s="151">
        <v>355535</v>
      </c>
      <c r="E12" s="151">
        <f t="shared" si="0"/>
        <v>277275</v>
      </c>
      <c r="F12" s="151">
        <v>265919</v>
      </c>
      <c r="G12" s="151">
        <v>11356</v>
      </c>
    </row>
    <row r="13" spans="1:8" ht="22.5" customHeight="1">
      <c r="A13" s="142">
        <v>4</v>
      </c>
      <c r="B13" s="143" t="s">
        <v>101</v>
      </c>
      <c r="C13" s="151">
        <v>126600</v>
      </c>
      <c r="D13" s="151">
        <v>537091</v>
      </c>
      <c r="E13" s="151">
        <f t="shared" si="0"/>
        <v>417016</v>
      </c>
      <c r="F13" s="151">
        <v>399574</v>
      </c>
      <c r="G13" s="151">
        <v>17442</v>
      </c>
    </row>
    <row r="14" spans="1:8" ht="22.5" customHeight="1">
      <c r="A14" s="142">
        <v>5</v>
      </c>
      <c r="B14" s="143" t="s">
        <v>102</v>
      </c>
      <c r="C14" s="151">
        <v>65000</v>
      </c>
      <c r="D14" s="151">
        <v>453976</v>
      </c>
      <c r="E14" s="151">
        <f t="shared" si="0"/>
        <v>393626</v>
      </c>
      <c r="F14" s="151">
        <v>380585</v>
      </c>
      <c r="G14" s="151">
        <v>13041</v>
      </c>
    </row>
    <row r="15" spans="1:8" ht="22.5" customHeight="1">
      <c r="A15" s="142">
        <v>6</v>
      </c>
      <c r="B15" s="143" t="s">
        <v>103</v>
      </c>
      <c r="C15" s="151">
        <v>46800</v>
      </c>
      <c r="D15" s="151">
        <v>350459</v>
      </c>
      <c r="E15" s="151">
        <f t="shared" si="0"/>
        <v>306984</v>
      </c>
      <c r="F15" s="151">
        <v>295519</v>
      </c>
      <c r="G15" s="151">
        <v>11465</v>
      </c>
    </row>
    <row r="16" spans="1:8" ht="22.5" customHeight="1">
      <c r="A16" s="142">
        <v>7</v>
      </c>
      <c r="B16" s="144" t="s">
        <v>104</v>
      </c>
      <c r="C16" s="151">
        <v>44800</v>
      </c>
      <c r="D16" s="151">
        <v>371326</v>
      </c>
      <c r="E16" s="151">
        <f t="shared" si="0"/>
        <v>328646</v>
      </c>
      <c r="F16" s="151">
        <v>316658</v>
      </c>
      <c r="G16" s="151">
        <v>11988</v>
      </c>
    </row>
    <row r="17" spans="1:7" ht="22.5" customHeight="1">
      <c r="A17" s="142">
        <v>8</v>
      </c>
      <c r="B17" s="144" t="s">
        <v>105</v>
      </c>
      <c r="C17" s="151">
        <v>49700</v>
      </c>
      <c r="D17" s="151">
        <v>232302</v>
      </c>
      <c r="E17" s="151">
        <f t="shared" si="0"/>
        <v>184874</v>
      </c>
      <c r="F17" s="151">
        <v>173843</v>
      </c>
      <c r="G17" s="151">
        <v>11031</v>
      </c>
    </row>
    <row r="18" spans="1:7" ht="22.5" customHeight="1">
      <c r="A18" s="142">
        <v>9</v>
      </c>
      <c r="B18" s="144" t="s">
        <v>129</v>
      </c>
      <c r="C18" s="151">
        <v>19200</v>
      </c>
      <c r="D18" s="151">
        <v>140914</v>
      </c>
      <c r="E18" s="151">
        <f t="shared" si="0"/>
        <v>122523</v>
      </c>
      <c r="F18" s="151">
        <v>115304</v>
      </c>
      <c r="G18" s="151">
        <v>7219</v>
      </c>
    </row>
    <row r="19" spans="1:7" ht="22.5" customHeight="1">
      <c r="A19" s="142">
        <v>10</v>
      </c>
      <c r="B19" s="143" t="s">
        <v>106</v>
      </c>
      <c r="C19" s="151">
        <v>558700</v>
      </c>
      <c r="D19" s="151">
        <v>644685</v>
      </c>
      <c r="E19" s="151">
        <f t="shared" si="0"/>
        <v>93575</v>
      </c>
      <c r="F19" s="151">
        <v>71563</v>
      </c>
      <c r="G19" s="151">
        <v>22012</v>
      </c>
    </row>
    <row r="20" spans="1:7" ht="22.5" customHeight="1">
      <c r="A20" s="142">
        <v>11</v>
      </c>
      <c r="B20" s="143" t="s">
        <v>107</v>
      </c>
      <c r="C20" s="151">
        <v>71300</v>
      </c>
      <c r="D20" s="151">
        <v>300383</v>
      </c>
      <c r="E20" s="151">
        <f t="shared" si="0"/>
        <v>234925</v>
      </c>
      <c r="F20" s="151">
        <v>224998</v>
      </c>
      <c r="G20" s="151">
        <v>9927</v>
      </c>
    </row>
    <row r="21" spans="1:7" s="147" customFormat="1" ht="22.5" customHeight="1">
      <c r="A21" s="145"/>
      <c r="B21" s="146" t="s">
        <v>108</v>
      </c>
      <c r="C21" s="169">
        <f>SUM(C10:C20)</f>
        <v>1250100</v>
      </c>
      <c r="D21" s="169">
        <f>SUM(D10:D20)</f>
        <v>4442143</v>
      </c>
      <c r="E21" s="169">
        <f>SUM(E10:E20)</f>
        <v>3238366</v>
      </c>
      <c r="F21" s="169">
        <f>SUM(F10:F20)</f>
        <v>3089500</v>
      </c>
      <c r="G21" s="169">
        <f>SUM(G10:G20)</f>
        <v>148866</v>
      </c>
    </row>
    <row r="22" spans="1:7">
      <c r="D22" s="135"/>
    </row>
  </sheetData>
  <mergeCells count="10">
    <mergeCell ref="C7:C9"/>
    <mergeCell ref="E7:G7"/>
    <mergeCell ref="E8:G8"/>
    <mergeCell ref="F6:G6"/>
    <mergeCell ref="A1:C1"/>
    <mergeCell ref="D7:D9"/>
    <mergeCell ref="B7:B9"/>
    <mergeCell ref="A7:A9"/>
    <mergeCell ref="A3:G3"/>
    <mergeCell ref="A4:G4"/>
  </mergeCells>
  <phoneticPr fontId="0" type="noConversion"/>
  <printOptions horizontalCentered="1"/>
  <pageMargins left="0.17" right="0.18" top="0.8" bottom="0.5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10</vt:lpstr>
      <vt:lpstr>11</vt:lpstr>
      <vt:lpstr>12</vt:lpstr>
      <vt:lpstr>13</vt:lpstr>
      <vt:lpstr>14</vt:lpstr>
      <vt:lpstr>15</vt:lpstr>
      <vt:lpstr>M16</vt:lpstr>
      <vt:lpstr>17</vt:lpstr>
      <vt:lpstr>18</vt:lpstr>
      <vt:lpstr>'12'!Print_Titles</vt:lpstr>
      <vt:lpstr>'15'!Print_Titles</vt:lpstr>
      <vt:lpstr>'M16'!Print_Titles</vt:lpstr>
    </vt:vector>
  </TitlesOfParts>
  <Company>Vitinh49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QLNS</dc:creator>
  <cp:lastModifiedBy>nguyenminhtam</cp:lastModifiedBy>
  <cp:lastPrinted>2016-12-20T06:40:36Z</cp:lastPrinted>
  <dcterms:created xsi:type="dcterms:W3CDTF">2005-03-15T08:10:43Z</dcterms:created>
  <dcterms:modified xsi:type="dcterms:W3CDTF">2017-10-09T02:17:32Z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ISdDocName">
    <vt:lpwstr>MOFUCM113181</vt:lpwstr>
  </property>
  <property fmtid="{D5CDD505-2E9C-101B-9397-08002B2CF9AE}" pid="3" name="DISProperties">
    <vt:lpwstr>DISdDocName,DIScgiUrl,DISdUser,DISdID,DISidcName,DISTaskPaneUrl</vt:lpwstr>
  </property>
  <property fmtid="{D5CDD505-2E9C-101B-9397-08002B2CF9AE}" pid="4" name="DIScgiUrl">
    <vt:lpwstr>http://svr-portal2:16250/cs/idcplg</vt:lpwstr>
  </property>
  <property fmtid="{D5CDD505-2E9C-101B-9397-08002B2CF9AE}" pid="5" name="DISdUser">
    <vt:lpwstr>anonymous</vt:lpwstr>
  </property>
  <property fmtid="{D5CDD505-2E9C-101B-9397-08002B2CF9AE}" pid="6" name="DISdID">
    <vt:lpwstr>75389</vt:lpwstr>
  </property>
  <property fmtid="{D5CDD505-2E9C-101B-9397-08002B2CF9AE}" pid="7" name="DISTaskPaneUrl">
    <vt:lpwstr>http://svr-portal2:16250/cs/idcplg?IdcService=DESKTOP_DOC_INFO&amp;dDocName=MOFUCM113181&amp;dID=75389&amp;ClientControlled=DocMan,taskpane&amp;coreContentOnly=1</vt:lpwstr>
  </property>
  <property fmtid="{D5CDD505-2E9C-101B-9397-08002B2CF9AE}" pid="8" name="DISidcName">
    <vt:lpwstr>ucmtmp</vt:lpwstr>
  </property>
</Properties>
</file>