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Relationships xmlns="http://schemas.openxmlformats.org/package/2006/relationships"><Relationship Target="xl/workbook.xml" Type="http://schemas.openxmlformats.org/officeDocument/2006/relationships/officeDocument" Id="rId1"></Relationship><Relationship Target="docProps/core.xml" Type="http://schemas.openxmlformats.org/package/2006/relationships/metadata/core-properties" Id="rId2"></Relationship><Relationship Target="docProps/app.xml" Type="http://schemas.openxmlformats.org/officeDocument/2006/relationships/extended-properties" Id="rId3"></Relationship><Relationship Target="docProps/custom.xml" Type="http://schemas.openxmlformats.org/officeDocument/2006/relationships/custom-properties" Id="rId4"></Relationship></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9440" windowHeight="7935"/>
  </bookViews>
  <sheets>
    <sheet name="46" sheetId="1" r:id="rId1"/>
    <sheet name="47" sheetId="2" r:id="rId2"/>
    <sheet name="48" sheetId="3" r:id="rId3"/>
    <sheet name="49" sheetId="4" r:id="rId4"/>
    <sheet name="50" sheetId="5" r:id="rId5"/>
    <sheet name="51" sheetId="6" r:id="rId6"/>
    <sheet name="52" sheetId="7" r:id="rId7"/>
    <sheet name="53" sheetId="8" r:id="rId8"/>
    <sheet name="55" sheetId="10" r:id="rId9"/>
    <sheet name="57" sheetId="12" r:id="rId10"/>
    <sheet name="58" sheetId="13" r:id="rId11"/>
  </sheets>
  <externalReferences>
    <externalReference r:id="rId12"/>
  </externalReferences>
  <definedNames>
    <definedName name="_xlnm._FilterDatabase" localSheetId="0" hidden="1">'46'!$A$6:$E$34</definedName>
    <definedName name="_xlnm._FilterDatabase" localSheetId="6" hidden="1">'52'!$A$10:$O$29</definedName>
    <definedName name="ADP">#REF!</definedName>
    <definedName name="AKHAC">#REF!</definedName>
    <definedName name="ALTINH">#REF!</definedName>
    <definedName name="ANN">#REF!</definedName>
    <definedName name="ANQD">#REF!</definedName>
    <definedName name="ANQQH" localSheetId="4">'[1]Dt 2001'!#REF!</definedName>
    <definedName name="ANQQH" localSheetId="5">'[1]Dt 2001'!#REF!</definedName>
    <definedName name="ANQQH" localSheetId="8">'[1]Dt 2001'!#REF!</definedName>
    <definedName name="ANQQH" localSheetId="10">'[1]Dt 2001'!#REF!</definedName>
    <definedName name="ANQQH">'[1]Dt 2001'!#REF!</definedName>
    <definedName name="ANSNN" localSheetId="4">'[1]Dt 2001'!#REF!</definedName>
    <definedName name="ANSNN" localSheetId="5">'[1]Dt 2001'!#REF!</definedName>
    <definedName name="ANSNN" localSheetId="8">'[1]Dt 2001'!#REF!</definedName>
    <definedName name="ANSNN" localSheetId="10">'[1]Dt 2001'!#REF!</definedName>
    <definedName name="ANSNN">'[1]Dt 2001'!#REF!</definedName>
    <definedName name="ANSNNxnk" localSheetId="4">'[1]Dt 2001'!#REF!</definedName>
    <definedName name="ANSNNxnk" localSheetId="5">'[1]Dt 2001'!#REF!</definedName>
    <definedName name="ANSNNxnk" localSheetId="8">'[1]Dt 2001'!#REF!</definedName>
    <definedName name="ANSNNxnk" localSheetId="10">'[1]Dt 2001'!#REF!</definedName>
    <definedName name="ANSNNxnk">'[1]Dt 2001'!#REF!</definedName>
    <definedName name="Anguon" localSheetId="4">'[1]Dt 2001'!#REF!</definedName>
    <definedName name="Anguon" localSheetId="5">'[1]Dt 2001'!#REF!</definedName>
    <definedName name="Anguon" localSheetId="8">'[1]Dt 2001'!#REF!</definedName>
    <definedName name="Anguon" localSheetId="10">'[1]Dt 2001'!#REF!</definedName>
    <definedName name="Anguon">'[1]Dt 2001'!#REF!</definedName>
    <definedName name="APC" localSheetId="4">'[1]Dt 2001'!#REF!</definedName>
    <definedName name="APC" localSheetId="5">'[1]Dt 2001'!#REF!</definedName>
    <definedName name="APC" localSheetId="8">'[1]Dt 2001'!#REF!</definedName>
    <definedName name="APC" localSheetId="10">'[1]Dt 2001'!#REF!</definedName>
    <definedName name="APC">'[1]Dt 2001'!#REF!</definedName>
    <definedName name="ATW">#REF!</definedName>
    <definedName name="Can_doi">#REF!</definedName>
    <definedName name="DNNN">#REF!</definedName>
    <definedName name="Khac">#REF!</definedName>
    <definedName name="Khong_can_doi">#REF!</definedName>
    <definedName name="NQD">#REF!</definedName>
    <definedName name="NQQH" localSheetId="4">'[1]Dt 2001'!#REF!</definedName>
    <definedName name="NQQH" localSheetId="5">'[1]Dt 2001'!#REF!</definedName>
    <definedName name="NQQH" localSheetId="8">'[1]Dt 2001'!#REF!</definedName>
    <definedName name="NQQH" localSheetId="10">'[1]Dt 2001'!#REF!</definedName>
    <definedName name="NQQH">'[1]Dt 2001'!#REF!</definedName>
    <definedName name="NSNN" localSheetId="4">'[1]Dt 2001'!#REF!</definedName>
    <definedName name="NSNN" localSheetId="5">'[1]Dt 2001'!#REF!</definedName>
    <definedName name="NSNN" localSheetId="8">'[1]Dt 2001'!#REF!</definedName>
    <definedName name="NSNN" localSheetId="10">'[1]Dt 2001'!#REF!</definedName>
    <definedName name="NSNN">'[1]Dt 2001'!#REF!</definedName>
    <definedName name="PC" localSheetId="4">'[1]Dt 2001'!#REF!</definedName>
    <definedName name="PC" localSheetId="5">'[1]Dt 2001'!#REF!</definedName>
    <definedName name="PC" localSheetId="8">'[1]Dt 2001'!#REF!</definedName>
    <definedName name="PC" localSheetId="10">'[1]Dt 2001'!#REF!</definedName>
    <definedName name="PC">'[1]Dt 2001'!#REF!</definedName>
    <definedName name="_xlnm.Print_Area" localSheetId="0">'46'!$A$1:$C$34</definedName>
    <definedName name="_xlnm.Print_Area" localSheetId="1">'47'!$A$1:$C$36</definedName>
    <definedName name="_xlnm.Print_Area" localSheetId="2">'48'!$A$1:$C$34</definedName>
    <definedName name="_xlnm.Print_Area" localSheetId="3">'49'!$A$1:$E$29</definedName>
    <definedName name="_xlnm.Print_Area" localSheetId="4">'50'!$A$1:$C$30</definedName>
    <definedName name="_xlnm.Print_Area" localSheetId="5">'51'!$A$1:$H$34</definedName>
    <definedName name="_xlnm.Print_Area" localSheetId="6">'52'!$A$1:$O$29</definedName>
    <definedName name="_xlnm.Print_Area" localSheetId="8">'55'!$A$1:$G$20</definedName>
    <definedName name="_xlnm.Print_Area" localSheetId="10">'58'!$A$1:$R$31</definedName>
    <definedName name="_xlnm.Print_Area">#REF!</definedName>
    <definedName name="PRINT_AREA_MI" localSheetId="4">#REF!</definedName>
    <definedName name="PRINT_AREA_MI" localSheetId="5">#REF!</definedName>
    <definedName name="PRINT_AREA_MI" localSheetId="8">#REF!</definedName>
    <definedName name="PRINT_AREA_MI" localSheetId="10">#REF!</definedName>
    <definedName name="PRINT_AREA_MI">#REF!</definedName>
    <definedName name="_xlnm.Print_Titles" localSheetId="0">'46'!$6:$6</definedName>
    <definedName name="_xlnm.Print_Titles" localSheetId="1">'47'!$8:$8</definedName>
    <definedName name="_xlnm.Print_Titles" localSheetId="2">'48'!$6:$8</definedName>
    <definedName name="_xlnm.Print_Titles" localSheetId="3">'49'!$5:$5</definedName>
    <definedName name="_xlnm.Print_Titles" localSheetId="6">'52'!$6:$8</definedName>
    <definedName name="_xlnm.Print_Titles" localSheetId="7">'53'!$6:$8</definedName>
    <definedName name="_xlnm.Print_Titles" localSheetId="9">'57'!$6:$9</definedName>
    <definedName name="_xlnm.Print_Titles" localSheetId="10">'58'!$5:$10</definedName>
    <definedName name="Phan_cap">#REF!</definedName>
    <definedName name="Phi_le_phi">#REF!</definedName>
    <definedName name="TW">#REF!</definedName>
  </definedNames>
  <calcPr calcId="144525"/>
</workbook>
</file>

<file path=xl/calcChain.xml><?xml version="1.0" encoding="utf-8"?>
<calcChain xmlns="http://schemas.openxmlformats.org/spreadsheetml/2006/main">
  <c r="G11" i="10" l="1"/>
  <c r="F11" i="10"/>
  <c r="E11" i="10"/>
  <c r="D11" i="10"/>
  <c r="C11" i="10"/>
  <c r="C8" i="4"/>
  <c r="C26" i="4"/>
  <c r="E26" i="4"/>
  <c r="E8" i="4" s="1"/>
  <c r="C7" i="5"/>
  <c r="C10" i="2"/>
  <c r="A13" i="13"/>
  <c r="A14" i="13"/>
  <c r="A15" i="13" s="1"/>
  <c r="A16" i="13" s="1"/>
  <c r="A17" i="13" s="1"/>
  <c r="A18" i="13" s="1"/>
  <c r="A19" i="13" s="1"/>
  <c r="A20" i="13" s="1"/>
  <c r="A21" i="13" s="1"/>
  <c r="A22" i="13" s="1"/>
  <c r="A23" i="13" s="1"/>
  <c r="A24" i="13" s="1"/>
  <c r="A25" i="13" s="1"/>
  <c r="A26" i="13" s="1"/>
  <c r="A27" i="13" s="1"/>
  <c r="A28" i="13" s="1"/>
  <c r="A29" i="13" s="1"/>
  <c r="A30" i="13" s="1"/>
  <c r="A31" i="13" s="1"/>
  <c r="Q11" i="12"/>
  <c r="E11" i="12" s="1"/>
  <c r="Q12" i="12"/>
  <c r="Q13" i="12"/>
  <c r="Q14" i="12"/>
  <c r="E14" i="12" s="1"/>
  <c r="Q15" i="12"/>
  <c r="M15" i="12" s="1"/>
  <c r="Q16" i="12"/>
  <c r="M16" i="12" s="1"/>
  <c r="Q17" i="12"/>
  <c r="Q18" i="12"/>
  <c r="Q19" i="12"/>
  <c r="M19" i="12" s="1"/>
  <c r="Q20" i="12"/>
  <c r="M20" i="12" s="1"/>
  <c r="Q21" i="12"/>
  <c r="Q22" i="12"/>
  <c r="Q23" i="12"/>
  <c r="Q24" i="12"/>
  <c r="M24" i="12" s="1"/>
  <c r="Q25" i="12"/>
  <c r="Q26" i="12"/>
  <c r="E26" i="12" s="1"/>
  <c r="Q27" i="12"/>
  <c r="Q28" i="12"/>
  <c r="M28" i="12" s="1"/>
  <c r="N11" i="12"/>
  <c r="N12" i="12"/>
  <c r="D12" i="12" s="1"/>
  <c r="N13" i="12"/>
  <c r="N14" i="12"/>
  <c r="D14" i="12" s="1"/>
  <c r="C14" i="12" s="1"/>
  <c r="N15" i="12"/>
  <c r="N16" i="12"/>
  <c r="N17" i="12"/>
  <c r="N18" i="12"/>
  <c r="N19" i="12"/>
  <c r="N20" i="12"/>
  <c r="N21" i="12"/>
  <c r="N22" i="12"/>
  <c r="N23" i="12"/>
  <c r="N24" i="12"/>
  <c r="N25" i="12"/>
  <c r="N26" i="12"/>
  <c r="N27" i="12"/>
  <c r="N28" i="12"/>
  <c r="M11" i="12"/>
  <c r="M12" i="12"/>
  <c r="J11" i="12"/>
  <c r="J12" i="12"/>
  <c r="J13" i="12"/>
  <c r="J14" i="12"/>
  <c r="J15" i="12"/>
  <c r="J16" i="12"/>
  <c r="F16" i="12" s="1"/>
  <c r="J17" i="12"/>
  <c r="J18" i="12"/>
  <c r="J19" i="12"/>
  <c r="E19" i="12" s="1"/>
  <c r="J20" i="12"/>
  <c r="J21" i="12"/>
  <c r="J22" i="12"/>
  <c r="J23" i="12"/>
  <c r="J24" i="12"/>
  <c r="J25" i="12"/>
  <c r="J26" i="12"/>
  <c r="J27" i="12"/>
  <c r="J28" i="12"/>
  <c r="G11" i="12"/>
  <c r="F11" i="12" s="1"/>
  <c r="G12" i="12"/>
  <c r="G13" i="12"/>
  <c r="G14" i="12"/>
  <c r="G15" i="12"/>
  <c r="D15" i="12" s="1"/>
  <c r="G16" i="12"/>
  <c r="G17" i="12"/>
  <c r="G18" i="12"/>
  <c r="D18" i="12" s="1"/>
  <c r="G19" i="12"/>
  <c r="F19" i="12" s="1"/>
  <c r="G20" i="12"/>
  <c r="G21" i="12"/>
  <c r="G22" i="12"/>
  <c r="G23" i="12"/>
  <c r="D23" i="12" s="1"/>
  <c r="G24" i="12"/>
  <c r="G25" i="12"/>
  <c r="G26" i="12"/>
  <c r="G27" i="12"/>
  <c r="G28" i="12"/>
  <c r="F14" i="12"/>
  <c r="F15" i="12"/>
  <c r="E15" i="12"/>
  <c r="E18" i="12"/>
  <c r="D16" i="12"/>
  <c r="D28" i="12"/>
  <c r="A13" i="12"/>
  <c r="A14" i="12"/>
  <c r="A15" i="12" s="1"/>
  <c r="A16" i="12" s="1"/>
  <c r="A17" i="12" s="1"/>
  <c r="A18" i="12" s="1"/>
  <c r="A12" i="7"/>
  <c r="A13" i="7" s="1"/>
  <c r="A14" i="7" s="1"/>
  <c r="A15" i="7" s="1"/>
  <c r="A16" i="7" s="1"/>
  <c r="A17" i="7" s="1"/>
  <c r="A18" i="7" s="1"/>
  <c r="A19" i="7" s="1"/>
  <c r="A20" i="7" s="1"/>
  <c r="A21" i="7" s="1"/>
  <c r="A22" i="7" s="1"/>
  <c r="A23" i="7" s="1"/>
  <c r="A24" i="7" s="1"/>
  <c r="A25" i="7" s="1"/>
  <c r="A26" i="7" s="1"/>
  <c r="A27" i="7" s="1"/>
  <c r="A28" i="7" s="1"/>
  <c r="A29" i="7" s="1"/>
  <c r="A13" i="10"/>
  <c r="A14" i="10" s="1"/>
  <c r="A15" i="10" s="1"/>
  <c r="A16" i="10" s="1"/>
  <c r="A17" i="10" s="1"/>
  <c r="A18" i="10" s="1"/>
  <c r="A19" i="10" s="1"/>
  <c r="A20" i="10" s="1"/>
  <c r="A12" i="8"/>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F30" i="6"/>
  <c r="F10" i="6"/>
  <c r="C10" i="6" s="1"/>
  <c r="F11" i="6"/>
  <c r="C11" i="6" s="1"/>
  <c r="F12" i="6"/>
  <c r="F13" i="6"/>
  <c r="C13" i="6" s="1"/>
  <c r="F14" i="6"/>
  <c r="C14" i="6" s="1"/>
  <c r="F15" i="6"/>
  <c r="C15" i="6" s="1"/>
  <c r="F16" i="6"/>
  <c r="F17" i="6"/>
  <c r="F18" i="6"/>
  <c r="C18" i="6" s="1"/>
  <c r="F19" i="6"/>
  <c r="C19" i="6" s="1"/>
  <c r="F20" i="6"/>
  <c r="F21" i="6"/>
  <c r="F22" i="6"/>
  <c r="F23" i="6"/>
  <c r="C23" i="6" s="1"/>
  <c r="F24" i="6"/>
  <c r="C24" i="6" s="1"/>
  <c r="F25" i="6"/>
  <c r="C25" i="6" s="1"/>
  <c r="F26" i="6"/>
  <c r="C26" i="6" s="1"/>
  <c r="F27" i="6"/>
  <c r="C27" i="6" s="1"/>
  <c r="F28" i="6"/>
  <c r="C28" i="6" s="1"/>
  <c r="F29" i="6"/>
  <c r="F31" i="6"/>
  <c r="C31" i="6" s="1"/>
  <c r="F34" i="6"/>
  <c r="C9" i="6"/>
  <c r="C12" i="6"/>
  <c r="C16" i="6"/>
  <c r="C17" i="6"/>
  <c r="C20" i="6"/>
  <c r="C21" i="6"/>
  <c r="C22" i="6"/>
  <c r="C29" i="6"/>
  <c r="C30" i="6"/>
  <c r="C32" i="6"/>
  <c r="C33" i="6"/>
  <c r="C34" i="6"/>
  <c r="A11" i="6"/>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D26" i="4"/>
  <c r="D10" i="4"/>
  <c r="D9" i="4" s="1"/>
  <c r="C10" i="4"/>
  <c r="C9" i="4" s="1"/>
  <c r="E10" i="4"/>
  <c r="E11" i="4"/>
  <c r="E12" i="4"/>
  <c r="E14" i="4"/>
  <c r="E15" i="4"/>
  <c r="E16" i="4"/>
  <c r="E17" i="4"/>
  <c r="E18" i="4"/>
  <c r="E19" i="4"/>
  <c r="E20" i="4"/>
  <c r="E21" i="4"/>
  <c r="E22" i="4"/>
  <c r="E23" i="4"/>
  <c r="E24" i="4"/>
  <c r="E25" i="4"/>
  <c r="E27" i="4"/>
  <c r="E28" i="4"/>
  <c r="E29" i="4"/>
  <c r="C9" i="3"/>
  <c r="C10" i="3"/>
  <c r="A12" i="3"/>
  <c r="A13" i="3" s="1"/>
  <c r="A14" i="3" s="1"/>
  <c r="A15" i="3" s="1"/>
  <c r="A16" i="3" s="1"/>
  <c r="A17" i="3" s="1"/>
  <c r="A18" i="3" s="1"/>
  <c r="A19" i="3" s="1"/>
  <c r="A20" i="3" s="1"/>
  <c r="A21" i="3" s="1"/>
  <c r="A22" i="3" s="1"/>
  <c r="A23" i="3" s="1"/>
  <c r="A24" i="3" s="1"/>
  <c r="A25" i="3" s="1"/>
  <c r="C28" i="2"/>
  <c r="C26" i="2"/>
  <c r="C34" i="2"/>
  <c r="C12" i="2"/>
  <c r="C18" i="2"/>
  <c r="C16" i="2" s="1"/>
  <c r="C24" i="2" s="1"/>
  <c r="C32" i="1"/>
  <c r="C29" i="1"/>
  <c r="C25" i="1"/>
  <c r="C17" i="1" s="1"/>
  <c r="C28" i="1" s="1"/>
  <c r="C18" i="1"/>
  <c r="C11" i="1"/>
  <c r="C8" i="1"/>
  <c r="C7" i="1" s="1"/>
  <c r="A21" i="12"/>
  <c r="A22" i="12" s="1"/>
  <c r="A23" i="12" s="1"/>
  <c r="A24" i="12" s="1"/>
  <c r="A25" i="12" s="1"/>
  <c r="A26" i="12" s="1"/>
  <c r="A27" i="12" s="1"/>
  <c r="A28" i="12" s="1"/>
  <c r="A18" i="5"/>
  <c r="A19" i="5" s="1"/>
  <c r="A20" i="5" s="1"/>
  <c r="A21" i="5" s="1"/>
  <c r="A22" i="5" s="1"/>
  <c r="A23" i="5" s="1"/>
  <c r="A24" i="5" s="1"/>
  <c r="A25" i="5" s="1"/>
  <c r="A29" i="3"/>
  <c r="A30" i="3" s="1"/>
  <c r="A31" i="3" s="1"/>
  <c r="A28" i="2"/>
  <c r="A12" i="2"/>
  <c r="A27" i="1"/>
  <c r="C18" i="12" l="1"/>
  <c r="C15" i="12"/>
  <c r="D26" i="12"/>
  <c r="D22" i="12"/>
  <c r="E12" i="12"/>
  <c r="C12" i="12" s="1"/>
  <c r="D19" i="12"/>
  <c r="C19" i="12" s="1"/>
  <c r="D11" i="12"/>
  <c r="C11" i="12" s="1"/>
  <c r="E27" i="12"/>
  <c r="F23" i="12"/>
  <c r="M22" i="12"/>
  <c r="M18" i="12"/>
  <c r="F26" i="12"/>
  <c r="F22" i="12"/>
  <c r="F18" i="12"/>
  <c r="E28" i="12"/>
  <c r="C28" i="12" s="1"/>
  <c r="F28" i="12"/>
  <c r="M27" i="12"/>
  <c r="F27" i="12"/>
  <c r="D27" i="12"/>
  <c r="C26" i="12"/>
  <c r="M26" i="12"/>
  <c r="E24" i="12"/>
  <c r="D24" i="12"/>
  <c r="M23" i="12"/>
  <c r="E23" i="12"/>
  <c r="C23" i="12" s="1"/>
  <c r="D20" i="12"/>
  <c r="F20" i="12"/>
  <c r="M14" i="12"/>
  <c r="E22" i="12"/>
  <c r="E25" i="12"/>
  <c r="E21" i="12"/>
  <c r="E17" i="12"/>
  <c r="E13" i="12"/>
  <c r="M25" i="12"/>
  <c r="M21" i="12"/>
  <c r="M17" i="12"/>
  <c r="M13" i="12"/>
  <c r="F12" i="12"/>
  <c r="F24" i="12"/>
  <c r="E20" i="12"/>
  <c r="E16" i="12"/>
  <c r="C16" i="12" s="1"/>
  <c r="F25" i="12"/>
  <c r="F21" i="12"/>
  <c r="F17" i="12"/>
  <c r="F13" i="12"/>
  <c r="D25" i="12"/>
  <c r="C25" i="12" s="1"/>
  <c r="D21" i="12"/>
  <c r="D17" i="12"/>
  <c r="D13" i="12"/>
  <c r="E9" i="4"/>
  <c r="D8" i="4"/>
  <c r="C27" i="12" l="1"/>
  <c r="C17" i="12"/>
  <c r="C13" i="12"/>
  <c r="C22" i="12"/>
  <c r="C24" i="12"/>
  <c r="C21" i="12"/>
  <c r="C20" i="12"/>
  <c r="E13" i="4"/>
</calcChain>
</file>

<file path=xl/sharedStrings.xml><?xml version="1.0" encoding="utf-8"?>
<sst xmlns="http://schemas.openxmlformats.org/spreadsheetml/2006/main" count="538" uniqueCount="296">
  <si>
    <t>Biểu số 46/CK-NSNN</t>
  </si>
  <si>
    <t>(Dự toán đã được Hội đồng nhân dân quyết định)</t>
  </si>
  <si>
    <t>Đơn vị: Triệu đồng</t>
  </si>
  <si>
    <t>STT</t>
  </si>
  <si>
    <t>NỘI DUNG</t>
  </si>
  <si>
    <t>DỰ TOÁN</t>
  </si>
  <si>
    <t>A</t>
  </si>
  <si>
    <t>TỔNG NGUỒN THU NSĐP</t>
  </si>
  <si>
    <t>I</t>
  </si>
  <si>
    <t>Thu NSĐP được hưởng theo phân cấp</t>
  </si>
  <si>
    <t>Thu NSĐP hưởng 100%</t>
  </si>
  <si>
    <t>Thu NSĐP hưởng từ các khoản thu phân chia</t>
  </si>
  <si>
    <t>II</t>
  </si>
  <si>
    <t>Thu bổ sung từ NSTW</t>
  </si>
  <si>
    <t>-</t>
  </si>
  <si>
    <t>Thu bổ sung cân đối</t>
  </si>
  <si>
    <t>Thu bổ sung có mục tiêu</t>
  </si>
  <si>
    <t>III</t>
  </si>
  <si>
    <t>Thu từ quỹ dự trữ tài chính</t>
  </si>
  <si>
    <t>IV</t>
  </si>
  <si>
    <t>Thu kết dư</t>
  </si>
  <si>
    <t>V</t>
  </si>
  <si>
    <t>Thu chuyển nguồn từ năm trước chuyển sang</t>
  </si>
  <si>
    <t>B</t>
  </si>
  <si>
    <t>TỔNG CHI NSĐP</t>
  </si>
  <si>
    <t>Tổng chi cân đối NSĐP</t>
  </si>
  <si>
    <t xml:space="preserve">Chi đầu tư phát triển </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</si>
  <si>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</si>
  <si>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</si>
  <si>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</si>
  <si>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</si>
  <si>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</si>
  <si>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</si>
  <si>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</si>
  <si>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</si>
  <si>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t>
  </si>
  <si>
    <t>D</t>
  </si>
  <si>
    <t>CHI TRẢ NỢ GỐC CỦA NSĐP</t>
  </si>
  <si>
    <t>Từ nguồn vay để trả nợ gốc</t>
  </si>
  <si>
    <t>Từ nguồn bội thu, tăng thu, tiết kiệm chi, kết dư ngân sách cấp tỉnh</t>
  </si>
  <si>
    <t>Đ</t>
  </si>
  <si>
    <t>TỔNG MỨC VAY CỦA NSĐP</t>
  </si>
  <si>
    <t>Vay để bù đắp bội chi</t>
  </si>
  <si>
    <t>Vay để trả nợ gốc</t>
  </si>
  <si>
    <t>Biểu số 47/CK-NSNN</t>
  </si>
  <si>
    <t xml:space="preserve">CÂN ĐỐI NGUỒN THU, CHI DỰ TOÁN NGÂN SÁCH CẤP TỈNH </t>
  </si>
  <si>
    <t>NGÂN SÁCH CẤP TỈNH</t>
  </si>
  <si>
    <t>Nguồn thu ngân sách</t>
  </si>
  <si>
    <t>Thu ngân sách được hưởng theo phân cấp</t>
  </si>
  <si>
    <t>Chi ngân sách</t>
  </si>
  <si>
    <t>Chi thuộc nhiệm vụ của ngân sách cấp tỉnh</t>
  </si>
  <si>
    <t>Chi bổ sung cho ngân sách huyện</t>
  </si>
  <si>
    <t>Chi bổ sung cân đối</t>
  </si>
  <si>
    <t>Chi bổ sung có mục tiêu</t>
  </si>
  <si>
    <t>Chi chuyển nguồn sang năm sau</t>
  </si>
  <si>
    <t>NGÂN SÁCH HUYỆN (BAO GỒM NGÂN SÁCH CẤP HUYỆN VÀ NGÂN SÁCH XÃ)</t>
  </si>
  <si>
    <t>Thu ngân sách huyện được hưởng theo phân cấp</t>
  </si>
  <si>
    <t>Thu bổ sung từ ngân sách cấp tỉnh</t>
  </si>
  <si>
    <t xml:space="preserve">Thu bổ sung cân đối </t>
  </si>
  <si>
    <t>Chi thuộc nhiệm vụ của ngân sách cấp huyện</t>
  </si>
  <si>
    <t>NSĐP</t>
  </si>
  <si>
    <t>TỔNG THU NGÂN SÁCH NHÀ NƯỚC</t>
  </si>
  <si>
    <t>Thu nội địa</t>
  </si>
  <si>
    <t>Thu từ khu vực DNNN do Trung ương quản lý</t>
  </si>
  <si>
    <t>Thu từ khu vực DNNN do địa phương quản lý</t>
  </si>
  <si>
    <t xml:space="preserve">Thu từ khu vực doanh nghiệp có vốn đầu tư nước ngoài </t>
  </si>
  <si>
    <t>Thu từ khu vực kinh tế ngoài quốc doanh</t>
  </si>
  <si>
    <t>Thuế thu nhập cá nhân</t>
  </si>
  <si>
    <t>Thuế bảo vệ môi trường</t>
  </si>
  <si>
    <t>Lệ phí trước bạ</t>
  </si>
  <si>
    <t>Thuế sử dụng đất nông nghiệp</t>
  </si>
  <si>
    <t>Tiền cho thuê đất, thuê mặt nước</t>
  </si>
  <si>
    <t>Thu tiền sử dụng đất</t>
  </si>
  <si>
    <t>Thu từ hoạt động xổ số kiến thiết</t>
  </si>
  <si>
    <t>Thu từ quỹ đất công ích, hoa lợi công sản khác</t>
  </si>
  <si>
    <t xml:space="preserve">Thu từ dầu thô </t>
  </si>
  <si>
    <t>Thu từ hoạt động xuất, nhập khẩu</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</si>
  <si>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</si>
  <si>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</si>
  <si>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</si>
  <si>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</si>
  <si>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</si>
  <si>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Thu khác</t>
  </si>
  <si>
    <t>Thu viện trợ</t>
  </si>
  <si>
    <t>Biểu số 49/CK-NSNN</t>
  </si>
  <si>
    <t>CHIA RA</t>
  </si>
  <si>
    <t>NGÂN SÁCH HUYỆN</t>
  </si>
  <si>
    <t>TỔNG CHI NGÂN SÁCH ĐỊA PHƯƠNG</t>
  </si>
  <si>
    <t>CHI CÂN ĐỐI NGÂN SÁCH ĐỊA PHƯƠNG</t>
  </si>
  <si>
    <t>Chi đầu tư phát triển</t>
  </si>
  <si>
    <t>Chi đầu tư cho các dự án</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</si>
  <si>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</si>
  <si>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</si>
  <si>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</si>
  <si>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</si>
  <si>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</si>
  <si>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</si>
  <si>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Chi giáo dục - đào tạo và dạy nghề</t>
  </si>
  <si>
    <t>Chi khoa học và công nghệ</t>
  </si>
  <si>
    <t>CHI CÁC CHƯƠNG TRÌNH MỤC TIÊU</t>
  </si>
  <si>
    <t>CHI CHUYỂN NGUỒN SANG NĂM SAU</t>
  </si>
  <si>
    <t>Biểu số 50/CK-NSNN</t>
  </si>
  <si>
    <t>CHI BỔ SUNG CÂN ĐỐI CHO NGÂN SÁCH HUYỆN</t>
  </si>
  <si>
    <t>CHI NGÂN SÁCH CẤP TỈNH THEO LĨNH VỰC</t>
  </si>
  <si>
    <t>Chi y tế, dân số và gia đình</t>
  </si>
  <si>
    <t>Chi phát thanh, truyền hình, thông tấn</t>
  </si>
  <si>
    <t>Chi bảo vệ môi trường</t>
  </si>
  <si>
    <t>Chi các hoạt động kinh tế</t>
  </si>
  <si>
    <t>Chi hoạt động của cơ quan quản lý nhà nước, đảng, đoàn thể</t>
  </si>
  <si>
    <t>Chi bảo đảm xã hội</t>
  </si>
  <si>
    <t>Biểu số 51/CK-NSNN</t>
  </si>
  <si>
    <t>TÊN ĐƠN VỊ</t>
  </si>
  <si>
    <t>TỔNG SỐ</t>
  </si>
  <si>
    <t>CHI ĐẦU TƯ PHÁT TRIỂN  (KHÔNG KỂ CHƯƠNG TRÌNH MỤC TIÊU QUỐC GIA)</t>
  </si>
  <si>
    <t>CHI THƯỜNG XUYÊN (KHÔNG KỂ CHƯƠNG TRÌNH MỤC TIÊU QUỐC GIA)</t>
  </si>
  <si>
    <t>CHI CHƯƠNG TRÌNH MTQG</t>
  </si>
  <si>
    <t>TỔNG SỔ</t>
  </si>
  <si>
    <t>Biểu số 52/CK-NSNN</t>
  </si>
  <si>
    <t>TRONG ĐÓ:</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</si>
  <si>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</si>
  <si>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</si>
  <si>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</si>
  <si>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</si>
  <si>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</si>
  <si>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</si>
  <si>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</si>
  <si>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</si>
  <si>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TRONG ĐÓ</t>
  </si>
  <si>
    <t>CHI HOẠT ĐỘNG CỦA CƠ QUAN QUẢN LÝ NHÀ NƯỚC, ĐẢNG, ĐOÀN THỂ</t>
  </si>
  <si>
    <t>CHI BẢO ĐẢM XÃ HỘI</t>
  </si>
  <si>
    <t>CHI GIAO THÔNG</t>
  </si>
  <si>
    <t>CHI NÔNG NGHIỆP, LÂM NGHIỆP, THỦY LỢI, THỦY SẢN</t>
  </si>
  <si>
    <t>Biểu số 53/CK-NSNN</t>
  </si>
  <si>
    <t>Tên đơn vị</t>
  </si>
  <si>
    <t>Biểu số 55/CK-NSNN</t>
  </si>
  <si>
    <t>Tổng thu NSNN trên địa bàn</t>
  </si>
  <si>
    <t>Số bổ sung cân đối từ ngân sách cấp tỉnh</t>
  </si>
  <si>
    <t>Tổng chi cân đối ngân sách huyện</t>
  </si>
  <si>
    <t>Tổng số</t>
  </si>
  <si>
    <t>Biểu số 57/CK-NSNN</t>
  </si>
  <si>
    <t>Nội dung</t>
  </si>
  <si>
    <t>Trong đó</t>
  </si>
  <si>
    <t>Đầu tư phát triển</t>
  </si>
  <si>
    <t>Kinh phí sự nghiệp</t>
  </si>
  <si>
    <t>Vốn trong nước</t>
  </si>
  <si>
    <t>Vốn ngoài nước</t>
  </si>
  <si>
    <t>1=2+3</t>
  </si>
  <si>
    <t>2=5+12</t>
  </si>
  <si>
    <t>3=8+15</t>
  </si>
  <si>
    <t>4=5+8</t>
  </si>
  <si>
    <t>5=6+7</t>
  </si>
  <si>
    <t>8=9+10</t>
  </si>
  <si>
    <t>11=12+15</t>
  </si>
  <si>
    <t>12=13+14</t>
  </si>
  <si>
    <t>15=16+17</t>
  </si>
  <si>
    <t>Ngân sách cấp tỉnh</t>
  </si>
  <si>
    <t>Ngân sách huyện</t>
  </si>
  <si>
    <t>Biểu số 58/CK-NSNN</t>
  </si>
  <si>
    <t>Danh mục dự án</t>
  </si>
  <si>
    <t>Địa điểm xây dựng</t>
  </si>
  <si>
    <t>Năng lực thiết kế</t>
  </si>
  <si>
    <t>Thời gian khởi công - hoàn thành</t>
  </si>
  <si>
    <t>Quyết định đầu tư</t>
  </si>
  <si>
    <t>Lũy kế vốn đã bố trí đến 31/12/…</t>
  </si>
  <si>
    <t>Số Quyết định, ngày, tháng, năm ban hành</t>
  </si>
  <si>
    <t>Tổng mức đầu tư được duyệt</t>
  </si>
  <si>
    <r>
      <t>Tổng số</t>
    </r>
    <r>
      <rPr>
        <sz val="12"/>
        <rFont val="Times New Roman"/>
        <family val="1"/>
      </rPr>
      <t xml:space="preserve"> (tất cả các nguồn vốn)</t>
    </r>
  </si>
  <si>
    <t>Chia theo nguồn vốn</t>
  </si>
  <si>
    <t>Ngân sách trung ương</t>
  </si>
  <si>
    <t>UBND TỈNH THÁI NGUYÊN</t>
  </si>
  <si>
    <t>CÂN ĐỐI NGÂN SÁCH ĐỊA PHƯƠNG NĂM 2018</t>
  </si>
  <si>
    <t>BỘI CHI NSĐP</t>
  </si>
  <si>
    <t>VÀ NGÂN SÁCH HUYỆN NĂM 2018</t>
  </si>
  <si>
    <t>Chi bổ sung phí bảo vệ môi trường đối với khai thác khoáng sản cho các huyện</t>
  </si>
  <si>
    <t>Chi chương trình mục tiêu, nhiệm vụ khác</t>
  </si>
  <si>
    <t>Phí bảo vệ môi trường cấp trả cho các địa phương</t>
  </si>
  <si>
    <t>Bội chi NSĐP</t>
  </si>
  <si>
    <t>DỰ TOÁN THU NGÂN SÁCH NHÀ NƯỚC NĂM 2018</t>
  </si>
  <si>
    <t>Thu cấp quyền khai thác khoáng sản</t>
  </si>
  <si>
    <t xml:space="preserve">Thu khác ngân sách </t>
  </si>
  <si>
    <t>Thu phí, lệ phí</t>
  </si>
  <si>
    <t>Chi đầu tư xây dựng cơ bản tập trung</t>
  </si>
  <si>
    <t>Chi đầu tư từ nguồn tiền thuê đất 50 năm trả 1 lần</t>
  </si>
  <si>
    <t>Chi đầu tư phát triển khác (Nguồn vốn vay)</t>
  </si>
  <si>
    <t>DỰ TOÁN CHI NGÂN SÁCH ĐỊA PHƯƠNG, CHI NGÂN SÁCH CẤP TỈNH 
VÀ CHI NGÂN SÁCH HUYỆN THEO CƠ CẤU CHI NĂM  2018</t>
  </si>
  <si>
    <t>DỰ TOÁN CHI NGÂN SÁCH CẤP TỈNH THEO TỪNG LĨNH VỰC NĂM 2018</t>
  </si>
  <si>
    <t>Chi văn hóa thông tin, thể dục thể thao</t>
  </si>
  <si>
    <t>CHI CTMTQG, CT, DA, NHIỆM VỤ KHÁC</t>
  </si>
  <si>
    <t>DỰ TOÁN CHI NGÂN SÁCH CẤP TỈNH CHO TỪNG CƠ QUAN, TỔ CHỨC NĂM 2018</t>
  </si>
  <si>
    <t>Vốn đầu tư</t>
  </si>
  <si>
    <t>Vốn sự nghiệp</t>
  </si>
  <si>
    <t>Một số cơ quan, đơn vị</t>
  </si>
  <si>
    <t>Đoàn đại biểu Quốc hội tỉnh</t>
  </si>
  <si>
    <t>VP Hội đồng nhân dân tỉnh</t>
  </si>
  <si>
    <t>Văn phòng UBND tỉnh</t>
  </si>
  <si>
    <t>Sở Ngoại vụ</t>
  </si>
  <si>
    <t>Sở Nông nghiệp và PTNT</t>
  </si>
  <si>
    <t>Sở Kế hoạch và đầu tư</t>
  </si>
  <si>
    <t>Sở Tư pháp</t>
  </si>
  <si>
    <t>Sở Công thương</t>
  </si>
  <si>
    <t>Sở Khoa học và công nghệ</t>
  </si>
  <si>
    <t>Sở Tài chính</t>
  </si>
  <si>
    <t>Sở Xây dựng</t>
  </si>
  <si>
    <t>Sở Giao thông vận tải</t>
  </si>
  <si>
    <t>Sở Y tế</t>
  </si>
  <si>
    <t>Sở Lao động - TB và xã hội</t>
  </si>
  <si>
    <t>Sở Văn hóa, thể thao và du lịch</t>
  </si>
  <si>
    <t>Sở Thông tin và truyền thông</t>
  </si>
  <si>
    <t>Sở Nội vụ</t>
  </si>
  <si>
    <t>Thanh tra tỉnh</t>
  </si>
  <si>
    <t>Mặt trận tổ quốc</t>
  </si>
  <si>
    <t>Tỉnh đoàn thanh niên</t>
  </si>
  <si>
    <t>Hội liên hiệp phụ nữ</t>
  </si>
  <si>
    <t>Hội Nông dân</t>
  </si>
  <si>
    <t>Hội Cựu chiến binh</t>
  </si>
  <si>
    <t>Sở Giáo dục và đào tạo</t>
  </si>
  <si>
    <t>TP Thái Nguyên</t>
  </si>
  <si>
    <t>TP Sông Công</t>
  </si>
  <si>
    <t>TX Phổ Yên</t>
  </si>
  <si>
    <t>Huyện Định Hóa</t>
  </si>
  <si>
    <t>Huyện Phú Lương</t>
  </si>
  <si>
    <t>Huyện Đại Từ</t>
  </si>
  <si>
    <t>Huyện Phú Bình</t>
  </si>
  <si>
    <t>Huyện Võ Nhai</t>
  </si>
  <si>
    <t>Huyện Đồng Hỷ</t>
  </si>
  <si>
    <t>DỰ TOÁN THU, SỐ BỔ SUNG VÀ DỰ TOÁN CHI CÂN ĐỐI NGÂN SÁCH TỪNG HUYỆN NĂM 2018</t>
  </si>
  <si>
    <t>Văn phòng tỉnh ủy</t>
  </si>
  <si>
    <t>UBND TP Thái Nguyên</t>
  </si>
  <si>
    <t>UBND TP Sông Công</t>
  </si>
  <si>
    <t>UBND huyện Phú Lương</t>
  </si>
  <si>
    <t>UBND huyện Đồng Hỷ</t>
  </si>
  <si>
    <t>UBND huyện Đại Từ</t>
  </si>
  <si>
    <t>UBND huyện Võ Nhai</t>
  </si>
  <si>
    <t>UBND huyện Phú Bình</t>
  </si>
  <si>
    <t>UBND thị xã Phổ Yên</t>
  </si>
  <si>
    <t>DỰ TOÁN CHI ĐẦU TƯ PHÁT TRIỂN CỦA NGÂN SÁCH CẤP TỈNH CHO TỪNG CƠ QUAN, TỔ CHỨC THEO LĨNH VỰC NĂM 2018</t>
  </si>
  <si>
    <t>CHI QUẢN LÝ NHÀ NƯỚC</t>
  </si>
  <si>
    <t>DỰ TOÁN CHI THƯỜNG XUYÊN CỦA NGÂN SÁCH CẤP TỈNH CHO TỪNG CƠ QUAN, TỔ CHỨC THEO LĨNH VỰC NĂM 2018</t>
  </si>
  <si>
    <t>Sở Lao động - Thương binh và xã hội</t>
  </si>
  <si>
    <t>Hội Liên hiệp phụ nữ</t>
  </si>
  <si>
    <t>Huyện Phổ Yên</t>
  </si>
  <si>
    <t>Chương trình mục tiêu quốc gia Giảm nghèo bền vững</t>
  </si>
  <si>
    <t>Chương trình mục tiêu quốc gia Xây dựng nông thôn mới</t>
  </si>
  <si>
    <t>DANH MỤC CÁC CHƯƠNG TRÌNH, DỰ ÁN SỬ DỤNG VỐN NGÂN SÁCH NHÀ NƯỚC NĂM 2018</t>
  </si>
  <si>
    <t>Một số công trình, dự án có kế hoạch vốn năm 2018 trên 10 tỷ đồng</t>
  </si>
  <si>
    <t>Trường Chính trị, tỉnh Thái Nguyên giai đoạn 2013-2015</t>
  </si>
  <si>
    <t>Ngân sách địa phương</t>
  </si>
  <si>
    <t>Giá trị khối lượng thực hiện từ khởi công đến 31/12/2017</t>
  </si>
  <si>
    <t>Kế hoạch vốn năm 2018</t>
  </si>
  <si>
    <t>2013-2017</t>
  </si>
  <si>
    <t>498-17/3/2014</t>
  </si>
  <si>
    <t>Kiên cố hóa trường lớp học mầm non, tiểu học cho đồng bào dân tộc vùng sâu, vùng xa huyện Phú Lương tỉnh Thái Nguyên, giai đoạn 2016-2020</t>
  </si>
  <si>
    <t>Phú Lương</t>
  </si>
  <si>
    <t>2017-2019</t>
  </si>
  <si>
    <t>Kiên cố hóa trường lớp học mầm non, tiểu học cho đồng bào dân tộc vùng sâu, vùng xa huyện Đồng Hỷ tỉnh Thái Nguyên, giai đoạn 2016-2020</t>
  </si>
  <si>
    <t>Đồng Hỷ</t>
  </si>
  <si>
    <t>Kiên cố hóa trường lớp học mầm non, tiểu học cho đồng bào dân tộc vùng sâu, vùng xa huyện Phổ Yên tỉnh Thái Nguyên, giai đoạn 2016-2020</t>
  </si>
  <si>
    <t>Phổ Yên</t>
  </si>
  <si>
    <t>Định Hóa</t>
  </si>
  <si>
    <t>Kiên cố hóa trường lớp học mầm non, tiểu học cho đồng bào dân tộc vùng sâu, vùng xa huyện Võ Nhai tỉnh Thái Nguyên, giai đoạn 2016-2020</t>
  </si>
  <si>
    <t>Võ Nhai</t>
  </si>
  <si>
    <t>Dự án xây dựng hạ tầng kỹ thuật công nghệ thông tin tập trung trong cơ quan nhà nước tỉnh Thái Nguyên</t>
  </si>
  <si>
    <t>2967a-30/10/2015</t>
  </si>
  <si>
    <t>Tăng cường quản lý đất đai và cơ sở dữ liệu đất đai tỉnh Thái Nguyên</t>
  </si>
  <si>
    <t>Tỉnh Thái Nguyên</t>
  </si>
  <si>
    <t>2017-2022</t>
  </si>
  <si>
    <t>2833-28/10/2016</t>
  </si>
  <si>
    <t>Quảng trường Võ Nguyên Giáp</t>
  </si>
  <si>
    <t>Đầu tư xây dựng phù điêu tại quàng trường Võ Nguyên Giáp, thành phố Thái Nguyên</t>
  </si>
  <si>
    <t>3297-27/10/2017</t>
  </si>
  <si>
    <t>Hồ sinh thái - Công viên cây xanh thị trấn Đình Cả, huyện Võ Nhai</t>
  </si>
  <si>
    <t>2872-31/10/2016</t>
  </si>
  <si>
    <t>Chương trình mở rộng quy mô vệ sinh và nước sạch nông thôn tỉnh Thái Nguyên (WB)</t>
  </si>
  <si>
    <t>2016-2020</t>
  </si>
  <si>
    <t>2812-28/10/2016</t>
  </si>
  <si>
    <t>Hệ thống thoát nước và xử lý nước thải TP Thái Nguyên</t>
  </si>
  <si>
    <t>2303-11/10/2012
3025-11/11/2016</t>
  </si>
  <si>
    <t>Đầu tư xây dựng, nâng cấp cơ sở hạ tầng, phát triển sản xuất giống cây trồng, vật nuôi tỉnh Thái Nguyên</t>
  </si>
  <si>
    <t>2980-30/10/2015</t>
  </si>
  <si>
    <t>Dự án sửa chữa và nâng cao an toàn đập tỉnh thái nguyên</t>
  </si>
  <si>
    <t>1858-02/11/2015
4638-09/11/2015</t>
  </si>
  <si>
    <t>Đường vành đai V vùng thủ đô Hà Nội (đoạn tuyến đi trùng Đại lộ Đông - Tây Khu tổ hợp Yên Bình và cầu vượt sông Cầu</t>
  </si>
  <si>
    <t>Phú Bình; Phổ Yên</t>
  </si>
  <si>
    <t>2017-2020</t>
  </si>
  <si>
    <t>2187-20/7/2017</t>
  </si>
  <si>
    <t>Nâng cấp đường Cù Vân - An Khánh - Phúc Hà (nâng cấp thành đường tỉnh 270B)</t>
  </si>
  <si>
    <t>2992-30/10/2015
3479-08/11/2017</t>
  </si>
  <si>
    <t>Đường Giang Tiên - Phú Đô - Núi Phấn, huyện Phú Lương</t>
  </si>
  <si>
    <t>2991-30/10/20153477-08/11/2017</t>
  </si>
  <si>
    <t>Đường Thắng Lợi kéo dài, thành phố Sông Công</t>
  </si>
  <si>
    <t>Sông Công</t>
  </si>
  <si>
    <t>413-29/02/2016</t>
  </si>
  <si>
    <t>Chương trình đô thị miền núi phía Bắc TP Thái Nguyên - Giai đoạn II</t>
  </si>
  <si>
    <t>2966a-30/10/2015</t>
  </si>
  <si>
    <t>Sở Tài nguyên và môi trường</t>
  </si>
  <si>
    <t>DỰ TOÁN CHI CHƯƠNG TRÌNH MỤC TIÊU QUỐC GIA NGÂN SÁCH CẤP TỈNH VÀ NGÂN SÁCH HUYỆN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</si>
</sst>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 _₫_-;\-* #,##0.00\ _₫_-;_-* &quot;-&quot;??\ _₫_-;_-@_-"/>
    <numFmt numFmtId="164" formatCode="_(&quot;$&quot;* #,##0.00_);_(&quot;$&quot;* \(#,##0.00\);_(&quot;$&quot;* &quot;-&quot;??_);_(@_)"/>
    <numFmt numFmtId="165" formatCode="_(* #,##0.00_);_(* \(#,##0.00\);_(* &quot;-&quot;??_);_(@_)"/>
    <numFmt numFmtId="166" formatCode="_(* #,##0_);_(* \(#,##0\);_(* &quot;-&quot;??_);_(@_)"/>
    <numFmt numFmtId="167" formatCode="###,###"/>
    <numFmt numFmtId="168" formatCode="###,###,###"/>
    <numFmt numFmtId="169" formatCode="#,###;\-#,###;&quot;&quot;;_(@_)"/>
    <numFmt numFmtId="170" formatCode="#,##0_ ;\-#,##0\ "/>
  </numFmts>
  <fonts count="44">
    <font>
      <sz val="12"/>
      <name val=".VnArial Narrow"/>
      <family val="2"/>
    </font>
    <font>
      <sz val="11"/>
      <color theme="1"/>
      <name val="Arial"/>
      <family val="2"/>
      <charset val="163"/>
      <scheme val="minor"/>
    </font>
    <font>
      <sz val="12"/>
      <name val=".VnArial Narrow"/>
      <family val="2"/>
    </font>
    <font>
      <b/>
      <sz val="12"/>
      <name val="Times New Roman"/>
      <family val="1"/>
    </font>
    <font>
      <sz val="12"/>
      <name val="Times New Roman"/>
      <family val="1"/>
    </font>
    <font>
      <b/>
      <sz val="14"/>
      <name val="Times New Roman"/>
      <family val="1"/>
    </font>
    <font>
      <i/>
      <sz val="12"/>
      <name val="Times New Roman"/>
      <family val="1"/>
    </font>
    <font>
      <i/>
      <sz val="14"/>
      <name val="Times New Roman"/>
      <family val="1"/>
    </font>
    <font>
      <i/>
      <sz val="11"/>
      <name val="Times New Roman"/>
      <family val="1"/>
    </font>
    <font>
      <sz val="13"/>
      <name val="Times New Roman"/>
      <family val="1"/>
    </font>
    <font>
      <b/>
      <sz val="12"/>
      <name val="Times New Romanh"/>
    </font>
    <font>
      <sz val="14"/>
      <name val="Times New Roman"/>
      <family val="1"/>
    </font>
    <font>
      <sz val="12"/>
      <name val="Times New Roman"/>
      <family val="1"/>
      <charset val="163"/>
    </font>
    <font>
      <sz val="16"/>
      <name val="Times New Roman"/>
      <family val="1"/>
    </font>
    <font>
      <sz val="12"/>
      <name val=".VnTime"/>
      <family val="2"/>
    </font>
    <font>
      <b/>
      <sz val="11"/>
      <name val="Times New Roman"/>
      <family val="1"/>
    </font>
    <font>
      <i/>
      <sz val="12"/>
      <name val="Times New Roman"/>
      <family val="1"/>
      <charset val="163"/>
    </font>
    <font>
      <b/>
      <sz val="12"/>
      <name val="Times New Roman"/>
      <family val="1"/>
      <charset val="163"/>
    </font>
    <font>
      <b/>
      <sz val="12"/>
      <name val="Times New Roman h"/>
    </font>
    <font>
      <sz val="11"/>
      <name val="Times New Roman"/>
      <family val="1"/>
      <charset val="163"/>
    </font>
    <font>
      <sz val="13"/>
      <name val="Times New Roman"/>
      <family val="1"/>
      <charset val="163"/>
    </font>
    <font>
      <b/>
      <sz val="13"/>
      <name val="Times New Roman"/>
      <family val="1"/>
      <charset val="163"/>
    </font>
    <font>
      <i/>
      <sz val="13"/>
      <name val="Times New Roman"/>
      <family val="1"/>
      <charset val="163"/>
    </font>
    <font>
      <i/>
      <sz val="11"/>
      <name val="Times New Roman"/>
      <family val="1"/>
      <charset val="163"/>
    </font>
    <font>
      <sz val="13"/>
      <name val="VnTime"/>
    </font>
    <font>
      <i/>
      <sz val="13"/>
      <name val="Times New Roman"/>
      <family val="1"/>
    </font>
    <font>
      <sz val="10"/>
      <name val="Times New Roman"/>
      <family val="1"/>
    </font>
    <font>
      <b/>
      <sz val="10"/>
      <name val="Times New Roman"/>
      <family val="1"/>
    </font>
    <font>
      <sz val="9"/>
      <name val="Times New Roman"/>
      <family val="1"/>
    </font>
    <font>
      <b/>
      <sz val="6"/>
      <name val="Times New Roman"/>
      <family val="1"/>
    </font>
    <font>
      <b/>
      <u/>
      <sz val="8"/>
      <name val="Times New Roman"/>
      <family val="1"/>
    </font>
    <font>
      <u/>
      <sz val="12"/>
      <name val="Times New Roman"/>
      <family val="1"/>
    </font>
    <font>
      <b/>
      <sz val="13"/>
      <name val="Times New Roman"/>
      <family val="1"/>
    </font>
    <font>
      <sz val="10"/>
      <name val="Arial"/>
      <family val="2"/>
    </font>
    <font>
      <b/>
      <sz val="14"/>
      <color rgb="FFFF0000"/>
      <name val="Times New Roman"/>
      <family val="1"/>
    </font>
    <font>
      <sz val="10"/>
      <name val="Times New Roman"/>
      <family val="1"/>
      <charset val="163"/>
    </font>
    <font>
      <sz val="14"/>
      <name val="Times New Roman"/>
      <family val="1"/>
      <charset val="163"/>
    </font>
    <font>
      <i/>
      <sz val="14"/>
      <name val="Times New Roman"/>
      <family val="1"/>
      <charset val="163"/>
    </font>
    <font>
      <sz val="13"/>
      <name val=".VnTime"/>
      <family val="2"/>
    </font>
    <font>
      <sz val="10"/>
      <name val="Arial"/>
      <family val="2"/>
      <charset val="163"/>
    </font>
    <font>
      <b/>
      <sz val="14"/>
      <name val="Times New Roman"/>
      <family val="1"/>
      <charset val="163"/>
    </font>
    <font>
      <b/>
      <sz val="10"/>
      <name val="Times New Roman"/>
      <family val="1"/>
      <charset val="163"/>
    </font>
    <font>
      <b/>
      <i/>
      <sz val="12"/>
      <name val="Times New Roman"/>
      <family val="1"/>
      <charset val="163"/>
    </font>
    <font>
      <i/>
      <sz val="10"/>
      <name val="Times New Roman"/>
      <family val="1"/>
      <charset val="163"/>
    </font>
  </fonts>
  <fills count="2">
    <fill>
      <patternFill patternType="none"/>
    </fill>
    <fill>
      <patternFill patternType="gray125"/>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hair">
        <color indexed="64"/>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hair">
        <color indexed="64"/>
      </top>
      <bottom/>
      <diagonal/>
    </border>
  </borders>
  <cellStyleXfs count="13">
    <xf numFmtId="0" fontId="0" fillId="0" borderId="0"/>
    <xf numFmtId="0" fontId="14" fillId="0" borderId="0"/>
    <xf numFmtId="0" fontId="19" fillId="0" borderId="0"/>
    <xf numFmtId="165" fontId="19" fillId="0" borderId="0" applyFont="0" applyFill="0" applyBorder="0" applyAlignment="0" applyProtection="0"/>
    <xf numFmtId="164" fontId="19" fillId="0" borderId="0" applyFont="0" applyFill="0" applyBorder="0" applyAlignment="0" applyProtection="0"/>
    <xf numFmtId="0" fontId="24" fillId="0" borderId="0"/>
    <xf numFmtId="0" fontId="33" fillId="0" borderId="0"/>
    <xf numFmtId="0" fontId="2" fillId="0" borderId="0"/>
    <xf numFmtId="169" fontId="38" fillId="0" borderId="0" applyFont="0" applyFill="0" applyBorder="0" applyAlignment="0" applyProtection="0"/>
    <xf numFmtId="0" fontId="39" fillId="0" borderId="0"/>
    <xf numFmtId="0" fontId="1" fillId="0" borderId="0"/>
    <xf numFmtId="0" fontId="14" fillId="0" borderId="0"/>
    <xf numFmtId="43" fontId="2" fillId="0" borderId="0" applyFont="0" applyFill="0" applyBorder="0" applyAlignment="0" applyProtection="0"/>
  </cellStyleXfs>
  <cellXfs count="302">
    <xf numFmtId="0" fontId="0" fillId="0" borderId="0" xfId="0"/>
    <xf numFmtId="0" fontId="3" fillId="0" borderId="0" xfId="0" applyFont="1" applyFill="1" applyAlignment="1">
      <alignment horizontal="left"/>
    </xf>
    <xf numFmtId="0" fontId="3" fillId="0" borderId="0" xfId="0" applyFont="1" applyFill="1" applyAlignment="1">
      <alignment horizontal="centerContinuous"/>
    </xf>
    <xf numFmtId="0" fontId="3" fillId="0" borderId="0" xfId="0" applyFont="1" applyFill="1" applyAlignment="1">
      <alignment horizontal="right"/>
    </xf>
    <xf numFmtId="0" fontId="4" fillId="0" borderId="0" xfId="0" applyFont="1" applyFill="1"/>
    <xf numFmtId="0" fontId="5" fillId="0" borderId="0" xfId="0" applyFont="1" applyFill="1" applyAlignment="1">
      <alignment horizontal="left"/>
    </xf>
    <xf numFmtId="0" fontId="4" fillId="0" borderId="0" xfId="0" applyFont="1" applyFill="1" applyAlignment="1">
      <alignment horizontal="centerContinuous"/>
    </xf>
    <xf numFmtId="0" fontId="6" fillId="0" borderId="0" xfId="0" applyNumberFormat="1" applyFont="1" applyFill="1" applyAlignment="1">
      <alignment vertical="center" wrapText="1"/>
    </xf>
    <xf numFmtId="0" fontId="7" fillId="0" borderId="0" xfId="0" applyFont="1" applyFill="1" applyAlignment="1">
      <alignment horizontal="left"/>
    </xf>
    <xf numFmtId="0" fontId="8" fillId="0" borderId="0" xfId="0" applyFont="1" applyFill="1" applyBorder="1" applyAlignment="1">
      <alignment horizontal="right"/>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9" fillId="0" borderId="0" xfId="0" applyFont="1" applyFill="1"/>
    <xf numFmtId="0" fontId="3" fillId="0" borderId="3" xfId="0" applyFont="1" applyFill="1" applyBorder="1" applyAlignment="1">
      <alignment horizontal="center"/>
    </xf>
    <xf numFmtId="0" fontId="10" fillId="0" borderId="3" xfId="0" applyFont="1" applyFill="1" applyBorder="1" applyAlignment="1">
      <alignment horizontal="center"/>
    </xf>
    <xf numFmtId="0" fontId="11" fillId="0" borderId="0" xfId="0" applyFont="1" applyFill="1"/>
    <xf numFmtId="0" fontId="3" fillId="0" borderId="4" xfId="0" applyFont="1" applyFill="1" applyBorder="1" applyAlignment="1">
      <alignment horizontal="center"/>
    </xf>
    <xf numFmtId="0" fontId="3" fillId="0" borderId="4" xfId="0" applyFont="1" applyFill="1" applyBorder="1"/>
    <xf numFmtId="0" fontId="4" fillId="0" borderId="4" xfId="0" applyFont="1" applyFill="1" applyBorder="1" applyAlignment="1">
      <alignment horizontal="center"/>
    </xf>
    <xf numFmtId="0" fontId="4" fillId="0" borderId="5" xfId="0" applyFont="1" applyFill="1" applyBorder="1"/>
    <xf numFmtId="3" fontId="4" fillId="0" borderId="4" xfId="0" applyNumberFormat="1" applyFont="1" applyFill="1" applyBorder="1"/>
    <xf numFmtId="0" fontId="4" fillId="0" borderId="4" xfId="0" quotePrefix="1" applyFont="1" applyFill="1" applyBorder="1" applyAlignment="1">
      <alignment horizontal="center"/>
    </xf>
    <xf numFmtId="0" fontId="4" fillId="0" borderId="4" xfId="0" applyFont="1" applyFill="1" applyBorder="1"/>
    <xf numFmtId="0" fontId="3" fillId="0" borderId="5" xfId="0" applyFont="1" applyFill="1" applyBorder="1"/>
    <xf numFmtId="0" fontId="12" fillId="0" borderId="4" xfId="0" applyFont="1" applyFill="1" applyBorder="1" applyAlignment="1">
      <alignment horizontal="center"/>
    </xf>
    <xf numFmtId="0" fontId="3" fillId="0" borderId="5" xfId="0" applyFont="1" applyFill="1" applyBorder="1" applyAlignment="1">
      <alignment horizontal="center" wrapText="1"/>
    </xf>
    <xf numFmtId="0" fontId="12" fillId="0" borderId="4" xfId="0" applyFont="1" applyFill="1" applyBorder="1" applyAlignment="1">
      <alignment horizontal="center" vertical="center"/>
    </xf>
    <xf numFmtId="0" fontId="12" fillId="0" borderId="5" xfId="0" applyFont="1" applyFill="1" applyBorder="1" applyAlignment="1">
      <alignment vertical="center" wrapText="1"/>
    </xf>
    <xf numFmtId="0" fontId="12" fillId="0" borderId="5" xfId="0" applyFont="1" applyFill="1" applyBorder="1"/>
    <xf numFmtId="0" fontId="12" fillId="0" borderId="6" xfId="0" applyFont="1" applyFill="1" applyBorder="1" applyAlignment="1">
      <alignment horizontal="center"/>
    </xf>
    <xf numFmtId="0" fontId="12" fillId="0" borderId="7" xfId="0" applyFont="1" applyFill="1" applyBorder="1"/>
    <xf numFmtId="0" fontId="7" fillId="0" borderId="0" xfId="0" applyFont="1" applyFill="1"/>
    <xf numFmtId="0" fontId="5" fillId="0" borderId="0" xfId="0" applyFont="1" applyFill="1" applyAlignment="1">
      <alignment horizontal="centerContinuous"/>
    </xf>
    <xf numFmtId="0" fontId="13" fillId="0" borderId="0" xfId="0" applyFont="1" applyFill="1" applyAlignment="1">
      <alignment horizontal="centerContinuous"/>
    </xf>
    <xf numFmtId="0" fontId="5" fillId="0" borderId="0" xfId="0" quotePrefix="1" applyFont="1" applyFill="1" applyAlignment="1">
      <alignment horizontal="centerContinuous"/>
    </xf>
    <xf numFmtId="0" fontId="6" fillId="0" borderId="0" xfId="0" applyFont="1" applyFill="1" applyAlignment="1">
      <alignment horizontal="right"/>
    </xf>
    <xf numFmtId="0" fontId="10" fillId="0" borderId="3" xfId="0" applyFont="1" applyFill="1" applyBorder="1"/>
    <xf numFmtId="0" fontId="10" fillId="0" borderId="4" xfId="0" applyFont="1" applyFill="1" applyBorder="1"/>
    <xf numFmtId="0" fontId="4" fillId="0" borderId="4" xfId="0" applyFont="1" applyFill="1" applyBorder="1" applyAlignment="1">
      <alignment wrapText="1"/>
    </xf>
    <xf numFmtId="3" fontId="3" fillId="0" borderId="4" xfId="0" applyNumberFormat="1" applyFont="1" applyFill="1" applyBorder="1"/>
    <xf numFmtId="0" fontId="5" fillId="0" borderId="0" xfId="0" applyFont="1" applyFill="1"/>
    <xf numFmtId="0" fontId="3" fillId="0" borderId="4" xfId="0" applyFont="1" applyFill="1" applyBorder="1" applyAlignment="1">
      <alignment horizontal="center" vertical="center"/>
    </xf>
    <xf numFmtId="0" fontId="3" fillId="0" borderId="4" xfId="0" applyFont="1" applyFill="1" applyBorder="1" applyAlignment="1">
      <alignment horizontal="left" wrapText="1"/>
    </xf>
    <xf numFmtId="0" fontId="4" fillId="0" borderId="8" xfId="0" applyFont="1" applyFill="1" applyBorder="1" applyAlignment="1">
      <alignment horizontal="center"/>
    </xf>
    <xf numFmtId="0" fontId="4" fillId="0" borderId="6" xfId="0" quotePrefix="1" applyFont="1" applyFill="1" applyBorder="1" applyAlignment="1">
      <alignment horizontal="center"/>
    </xf>
    <xf numFmtId="0" fontId="4" fillId="0" borderId="6" xfId="0" applyFont="1" applyFill="1" applyBorder="1"/>
    <xf numFmtId="0" fontId="3" fillId="0" borderId="0" xfId="0" applyFont="1" applyFill="1" applyAlignment="1">
      <alignment horizontal="right"/>
    </xf>
    <xf numFmtId="0" fontId="3" fillId="0" borderId="0" xfId="0" applyFont="1" applyFill="1" applyAlignment="1">
      <alignment horizontal="centerContinuous" wrapText="1"/>
    </xf>
    <xf numFmtId="0" fontId="8" fillId="0" borderId="0" xfId="0" applyFont="1" applyFill="1" applyAlignment="1">
      <alignment horizontal="right"/>
    </xf>
    <xf numFmtId="0" fontId="3" fillId="0" borderId="13" xfId="0" applyFont="1" applyFill="1" applyBorder="1"/>
    <xf numFmtId="0" fontId="6" fillId="0" borderId="4" xfId="0" applyFont="1" applyFill="1" applyBorder="1" applyAlignment="1">
      <alignment horizontal="center"/>
    </xf>
    <xf numFmtId="0" fontId="6" fillId="0" borderId="4" xfId="0" quotePrefix="1" applyFont="1" applyFill="1" applyBorder="1" applyAlignment="1">
      <alignment horizontal="center"/>
    </xf>
    <xf numFmtId="0" fontId="6" fillId="0" borderId="4" xfId="0" applyFont="1" applyFill="1" applyBorder="1"/>
    <xf numFmtId="0" fontId="4" fillId="0" borderId="4" xfId="0" applyFont="1" applyFill="1" applyBorder="1" applyAlignment="1">
      <alignment horizontal="center" vertical="center"/>
    </xf>
    <xf numFmtId="0" fontId="3" fillId="0" borderId="6" xfId="0" applyFont="1" applyFill="1" applyBorder="1" applyAlignment="1">
      <alignment horizontal="center"/>
    </xf>
    <xf numFmtId="0" fontId="3" fillId="0" borderId="6" xfId="0" applyFont="1" applyFill="1" applyBorder="1"/>
    <xf numFmtId="3" fontId="11" fillId="0" borderId="6" xfId="0" applyNumberFormat="1" applyFont="1" applyFill="1" applyBorder="1"/>
    <xf numFmtId="0" fontId="7" fillId="0" borderId="0" xfId="0" quotePrefix="1" applyFont="1" applyFill="1" applyAlignment="1">
      <alignment horizontal="left"/>
    </xf>
    <xf numFmtId="0" fontId="7" fillId="0" borderId="0" xfId="0" quotePrefix="1" applyFont="1" applyFill="1" applyBorder="1"/>
    <xf numFmtId="0" fontId="11" fillId="0" borderId="0" xfId="1" applyFont="1" applyFill="1"/>
    <xf numFmtId="0" fontId="3" fillId="0" borderId="0" xfId="0" applyFont="1" applyFill="1" applyAlignment="1"/>
    <xf numFmtId="0" fontId="5" fillId="0" borderId="0" xfId="0" applyFont="1" applyFill="1" applyAlignment="1">
      <alignment horizontal="centerContinuous" wrapText="1"/>
    </xf>
    <xf numFmtId="0" fontId="3" fillId="0" borderId="3" xfId="0" applyFont="1" applyFill="1" applyBorder="1"/>
    <xf numFmtId="3" fontId="11" fillId="0" borderId="4" xfId="0" applyNumberFormat="1" applyFont="1" applyFill="1" applyBorder="1"/>
    <xf numFmtId="0" fontId="4" fillId="0" borderId="4" xfId="0" applyFont="1" applyFill="1" applyBorder="1" applyAlignment="1">
      <alignment horizontal="left" vertical="center" wrapText="1"/>
    </xf>
    <xf numFmtId="0" fontId="12" fillId="0" borderId="4" xfId="0" applyFont="1" applyFill="1" applyBorder="1"/>
    <xf numFmtId="0" fontId="17" fillId="0" borderId="4" xfId="0" applyFont="1" applyFill="1" applyBorder="1" applyAlignment="1">
      <alignment horizontal="center" vertical="center"/>
    </xf>
    <xf numFmtId="0" fontId="3" fillId="0" borderId="4" xfId="0" applyFont="1" applyFill="1" applyBorder="1" applyAlignment="1">
      <alignment wrapText="1"/>
    </xf>
    <xf numFmtId="0" fontId="18" fillId="0" borderId="4" xfId="0" applyFont="1" applyFill="1" applyBorder="1"/>
    <xf numFmtId="0" fontId="20" fillId="0" borderId="0" xfId="2" applyFont="1" applyFill="1"/>
    <xf numFmtId="166" fontId="21" fillId="0" borderId="0" xfId="3" applyNumberFormat="1" applyFont="1" applyFill="1" applyAlignment="1">
      <alignment horizontal="right"/>
    </xf>
    <xf numFmtId="0" fontId="21" fillId="0" borderId="0" xfId="2" applyFont="1" applyFill="1" applyAlignment="1">
      <alignment vertical="top"/>
    </xf>
    <xf numFmtId="166" fontId="21" fillId="0" borderId="0" xfId="3" applyNumberFormat="1" applyFont="1" applyFill="1"/>
    <xf numFmtId="0" fontId="20" fillId="0" borderId="0" xfId="2" applyFont="1" applyFill="1" applyAlignment="1">
      <alignment horizontal="right"/>
    </xf>
    <xf numFmtId="164" fontId="22" fillId="0" borderId="0" xfId="4" applyFont="1" applyFill="1" applyAlignment="1">
      <alignment horizontal="right"/>
    </xf>
    <xf numFmtId="166" fontId="23" fillId="0" borderId="0" xfId="3" applyNumberFormat="1" applyFont="1" applyFill="1" applyAlignment="1">
      <alignment horizontal="right"/>
    </xf>
    <xf numFmtId="0" fontId="17" fillId="0" borderId="1" xfId="2" applyFont="1" applyFill="1" applyBorder="1" applyAlignment="1">
      <alignment horizontal="center" vertical="center" wrapText="1"/>
    </xf>
    <xf numFmtId="166" fontId="17" fillId="0" borderId="1" xfId="3" applyNumberFormat="1" applyFont="1" applyFill="1" applyBorder="1" applyAlignment="1">
      <alignment horizontal="center" vertical="center" wrapText="1"/>
    </xf>
    <xf numFmtId="0" fontId="20" fillId="0" borderId="0" xfId="2" applyFont="1" applyFill="1" applyAlignment="1">
      <alignment horizontal="center"/>
    </xf>
    <xf numFmtId="0" fontId="17" fillId="0" borderId="3" xfId="2" applyFont="1" applyFill="1" applyBorder="1" applyAlignment="1">
      <alignment horizontal="center" wrapText="1"/>
    </xf>
    <xf numFmtId="166" fontId="17" fillId="0" borderId="3" xfId="3" applyNumberFormat="1" applyFont="1" applyFill="1" applyBorder="1" applyAlignment="1"/>
    <xf numFmtId="0" fontId="21" fillId="0" borderId="0" xfId="2" applyFont="1" applyFill="1"/>
    <xf numFmtId="0" fontId="17" fillId="0" borderId="4" xfId="2" applyFont="1" applyFill="1" applyBorder="1" applyAlignment="1">
      <alignment horizontal="center" wrapText="1"/>
    </xf>
    <xf numFmtId="0" fontId="17" fillId="0" borderId="4" xfId="2" applyFont="1" applyFill="1" applyBorder="1" applyAlignment="1">
      <alignment horizontal="left" wrapText="1"/>
    </xf>
    <xf numFmtId="166" fontId="17" fillId="0" borderId="4" xfId="3" applyNumberFormat="1" applyFont="1" applyFill="1" applyBorder="1" applyAlignment="1"/>
    <xf numFmtId="0" fontId="12" fillId="0" borderId="4" xfId="2" applyFont="1" applyFill="1" applyBorder="1" applyAlignment="1">
      <alignment horizontal="left" wrapText="1"/>
    </xf>
    <xf numFmtId="0" fontId="17" fillId="0" borderId="4" xfId="2" applyFont="1" applyFill="1" applyBorder="1" applyAlignment="1">
      <alignment wrapText="1"/>
    </xf>
    <xf numFmtId="0" fontId="12" fillId="0" borderId="4" xfId="0" applyFont="1" applyFill="1" applyBorder="1" applyAlignment="1">
      <alignment horizontal="center" wrapText="1"/>
    </xf>
    <xf numFmtId="167" fontId="12" fillId="0" borderId="4" xfId="0" applyNumberFormat="1" applyFont="1" applyFill="1" applyBorder="1" applyAlignment="1">
      <alignment wrapText="1"/>
    </xf>
    <xf numFmtId="167" fontId="12" fillId="0" borderId="4" xfId="5" applyNumberFormat="1" applyFont="1" applyFill="1" applyBorder="1" applyAlignment="1">
      <alignment wrapText="1"/>
    </xf>
    <xf numFmtId="0" fontId="12" fillId="0" borderId="4" xfId="5" applyFont="1" applyFill="1" applyBorder="1" applyAlignment="1">
      <alignment horizontal="center" vertical="center" wrapText="1"/>
    </xf>
    <xf numFmtId="167" fontId="12" fillId="0" borderId="4" xfId="5" applyNumberFormat="1" applyFont="1" applyFill="1" applyBorder="1" applyAlignment="1">
      <alignment horizontal="justify" wrapText="1"/>
    </xf>
    <xf numFmtId="166" fontId="12" fillId="0" borderId="4" xfId="3" applyNumberFormat="1" applyFont="1" applyFill="1" applyBorder="1" applyAlignment="1"/>
    <xf numFmtId="0" fontId="12" fillId="0" borderId="4" xfId="2" applyFont="1" applyFill="1" applyBorder="1" applyAlignment="1">
      <alignment horizontal="center" wrapText="1"/>
    </xf>
    <xf numFmtId="0" fontId="16" fillId="0" borderId="4" xfId="2" applyFont="1" applyFill="1" applyBorder="1" applyAlignment="1">
      <alignment wrapText="1"/>
    </xf>
    <xf numFmtId="166" fontId="17" fillId="0" borderId="8" xfId="3" applyNumberFormat="1" applyFont="1" applyFill="1" applyBorder="1" applyAlignment="1"/>
    <xf numFmtId="0" fontId="17" fillId="0" borderId="6" xfId="2" applyFont="1" applyFill="1" applyBorder="1" applyAlignment="1">
      <alignment horizontal="center" wrapText="1"/>
    </xf>
    <xf numFmtId="0" fontId="17" fillId="0" borderId="6" xfId="2" applyFont="1" applyFill="1" applyBorder="1" applyAlignment="1">
      <alignment wrapText="1"/>
    </xf>
    <xf numFmtId="166" fontId="20" fillId="0" borderId="0" xfId="3" applyNumberFormat="1" applyFont="1" applyFill="1"/>
    <xf numFmtId="0" fontId="4" fillId="0" borderId="0" xfId="0" applyFont="1" applyFill="1" applyAlignment="1">
      <alignment horizontal="center"/>
    </xf>
    <xf numFmtId="0" fontId="4" fillId="0" borderId="0" xfId="0" applyFont="1" applyFill="1" applyAlignment="1">
      <alignment horizontal="right"/>
    </xf>
    <xf numFmtId="0" fontId="7" fillId="0" borderId="0" xfId="0" applyFont="1" applyFill="1" applyBorder="1" applyAlignment="1">
      <alignment horizontal="center"/>
    </xf>
    <xf numFmtId="0" fontId="25" fillId="0" borderId="0" xfId="0" applyFont="1" applyFill="1" applyBorder="1" applyAlignment="1"/>
    <xf numFmtId="0" fontId="26" fillId="0" borderId="0" xfId="0" applyFont="1" applyFill="1"/>
    <xf numFmtId="168" fontId="26" fillId="0" borderId="1" xfId="0" applyNumberFormat="1" applyFont="1" applyFill="1" applyBorder="1" applyAlignment="1">
      <alignment horizontal="center" vertical="center" wrapText="1"/>
    </xf>
    <xf numFmtId="168" fontId="27" fillId="0" borderId="0" xfId="0" applyNumberFormat="1" applyFont="1" applyFill="1" applyAlignment="1">
      <alignment vertical="center" wrapText="1"/>
    </xf>
    <xf numFmtId="168" fontId="28" fillId="0" borderId="1" xfId="0" applyNumberFormat="1" applyFont="1" applyFill="1" applyBorder="1" applyAlignment="1" applyProtection="1">
      <alignment horizontal="center" vertical="center" wrapText="1"/>
    </xf>
    <xf numFmtId="168" fontId="28" fillId="0" borderId="1" xfId="0" applyNumberFormat="1" applyFont="1" applyFill="1" applyBorder="1" applyAlignment="1">
      <alignment horizontal="center" vertical="center" wrapText="1"/>
    </xf>
    <xf numFmtId="168" fontId="29" fillId="0" borderId="0" xfId="0" applyNumberFormat="1" applyFont="1" applyFill="1" applyAlignment="1">
      <alignment vertical="center" wrapText="1"/>
    </xf>
    <xf numFmtId="168" fontId="30" fillId="0" borderId="3" xfId="0" applyNumberFormat="1" applyFont="1" applyFill="1" applyBorder="1" applyAlignment="1" applyProtection="1">
      <alignment horizontal="center" vertical="center"/>
    </xf>
    <xf numFmtId="168" fontId="27" fillId="0" borderId="3" xfId="0" applyNumberFormat="1" applyFont="1" applyFill="1" applyBorder="1" applyAlignment="1">
      <alignment horizontal="center" vertical="center"/>
    </xf>
    <xf numFmtId="168" fontId="30" fillId="0" borderId="3" xfId="0" applyNumberFormat="1" applyFont="1" applyFill="1" applyBorder="1" applyAlignment="1">
      <alignment horizontal="center" vertical="center"/>
    </xf>
    <xf numFmtId="0" fontId="31" fillId="0" borderId="3" xfId="0" applyFont="1" applyFill="1" applyBorder="1" applyAlignment="1">
      <alignment vertical="center"/>
    </xf>
    <xf numFmtId="0" fontId="31" fillId="0" borderId="0" xfId="0" applyFont="1" applyFill="1" applyAlignment="1">
      <alignment vertical="center"/>
    </xf>
    <xf numFmtId="168" fontId="26" fillId="0" borderId="4" xfId="0" applyNumberFormat="1" applyFont="1" applyFill="1" applyBorder="1" applyAlignment="1">
      <alignment horizontal="center" vertical="center"/>
    </xf>
    <xf numFmtId="168" fontId="26" fillId="0" borderId="4" xfId="0" applyNumberFormat="1" applyFont="1" applyFill="1" applyBorder="1" applyAlignment="1" applyProtection="1">
      <alignment horizontal="left" vertical="center"/>
    </xf>
    <xf numFmtId="0" fontId="26" fillId="0" borderId="0" xfId="0" applyFont="1" applyFill="1" applyAlignment="1">
      <alignment vertical="center"/>
    </xf>
    <xf numFmtId="0" fontId="4" fillId="0" borderId="0" xfId="0" applyFont="1" applyFill="1" applyAlignment="1">
      <alignment vertical="center"/>
    </xf>
    <xf numFmtId="0" fontId="4" fillId="0" borderId="0" xfId="0" applyFont="1" applyFill="1" applyAlignment="1">
      <alignment horizontal="right" vertical="center"/>
    </xf>
    <xf numFmtId="0" fontId="26" fillId="0" borderId="0" xfId="0" applyNumberFormat="1" applyFont="1" applyFill="1" applyAlignment="1">
      <alignment vertical="center"/>
    </xf>
    <xf numFmtId="0" fontId="3" fillId="0" borderId="0" xfId="0" applyNumberFormat="1" applyFont="1" applyFill="1" applyAlignment="1">
      <alignment horizontal="right" vertical="center"/>
    </xf>
    <xf numFmtId="0" fontId="3" fillId="0" borderId="0" xfId="0" applyFont="1" applyFill="1" applyAlignment="1">
      <alignment vertical="center"/>
    </xf>
    <xf numFmtId="0" fontId="26" fillId="0" borderId="0" xfId="0" applyNumberFormat="1" applyFont="1" applyFill="1" applyAlignment="1">
      <alignment horizontal="center" vertical="center"/>
    </xf>
    <xf numFmtId="0" fontId="6" fillId="0" borderId="0" xfId="0" applyNumberFormat="1" applyFont="1" applyFill="1" applyAlignment="1">
      <alignment horizontal="center" vertical="center" wrapText="1"/>
    </xf>
    <xf numFmtId="168" fontId="8" fillId="0" borderId="0" xfId="0" applyNumberFormat="1" applyFont="1" applyFill="1" applyBorder="1" applyAlignment="1">
      <alignment horizontal="right"/>
    </xf>
    <xf numFmtId="168" fontId="26" fillId="0" borderId="12" xfId="0" applyNumberFormat="1" applyFont="1" applyFill="1" applyBorder="1" applyAlignment="1">
      <alignment horizontal="center" vertical="center" wrapText="1"/>
    </xf>
    <xf numFmtId="168" fontId="26" fillId="0" borderId="6" xfId="0" applyNumberFormat="1" applyFont="1" applyFill="1" applyBorder="1" applyAlignment="1">
      <alignment horizontal="center" vertical="center"/>
    </xf>
    <xf numFmtId="168" fontId="26" fillId="0" borderId="6" xfId="0" applyNumberFormat="1" applyFont="1" applyFill="1" applyBorder="1" applyAlignment="1" applyProtection="1">
      <alignment horizontal="left" vertical="center"/>
    </xf>
    <xf numFmtId="0" fontId="4" fillId="0" borderId="0" xfId="1" applyFont="1" applyFill="1"/>
    <xf numFmtId="0" fontId="5" fillId="0" borderId="0" xfId="1" applyFont="1" applyFill="1" applyAlignment="1">
      <alignment horizontal="left"/>
    </xf>
    <xf numFmtId="0" fontId="4" fillId="0" borderId="0" xfId="1" applyFont="1" applyFill="1" applyAlignment="1">
      <alignment horizontal="centerContinuous"/>
    </xf>
    <xf numFmtId="0" fontId="3" fillId="0" borderId="0" xfId="1" applyFont="1" applyFill="1" applyAlignment="1">
      <alignment horizontal="centerContinuous"/>
    </xf>
    <xf numFmtId="0" fontId="5" fillId="0" borderId="0" xfId="1" applyFont="1" applyFill="1" applyAlignment="1">
      <alignment horizontal="centerContinuous"/>
    </xf>
    <xf numFmtId="0" fontId="13" fillId="0" borderId="0" xfId="1" applyFont="1" applyFill="1" applyAlignment="1">
      <alignment horizontal="centerContinuous"/>
    </xf>
    <xf numFmtId="0" fontId="7" fillId="0" borderId="0" xfId="1" applyFont="1" applyFill="1" applyAlignment="1">
      <alignment horizontal="left"/>
    </xf>
    <xf numFmtId="0" fontId="9" fillId="0" borderId="0" xfId="1" applyFont="1" applyFill="1"/>
    <xf numFmtId="3" fontId="4" fillId="0" borderId="3" xfId="1" applyNumberFormat="1" applyFont="1" applyFill="1" applyBorder="1"/>
    <xf numFmtId="0" fontId="4" fillId="0" borderId="4" xfId="1" applyFont="1" applyFill="1" applyBorder="1" applyAlignment="1">
      <alignment horizontal="center"/>
    </xf>
    <xf numFmtId="3" fontId="4" fillId="0" borderId="4" xfId="1" applyNumberFormat="1" applyFont="1" applyFill="1" applyBorder="1"/>
    <xf numFmtId="0" fontId="4" fillId="0" borderId="6" xfId="1" applyFont="1" applyFill="1" applyBorder="1" applyAlignment="1">
      <alignment horizontal="center"/>
    </xf>
    <xf numFmtId="3" fontId="4" fillId="0" borderId="6" xfId="1" applyNumberFormat="1" applyFont="1" applyFill="1" applyBorder="1"/>
    <xf numFmtId="0" fontId="8" fillId="0" borderId="0" xfId="1" applyFont="1" applyFill="1" applyBorder="1" applyAlignment="1">
      <alignment horizontal="right"/>
    </xf>
    <xf numFmtId="0" fontId="3" fillId="0" borderId="3" xfId="1" applyFont="1" applyFill="1" applyBorder="1" applyAlignment="1">
      <alignment horizontal="center"/>
    </xf>
    <xf numFmtId="0" fontId="4" fillId="0" borderId="5" xfId="1" applyFont="1" applyFill="1" applyBorder="1"/>
    <xf numFmtId="0" fontId="4" fillId="0" borderId="7" xfId="1" applyFont="1" applyFill="1" applyBorder="1"/>
    <xf numFmtId="0" fontId="7" fillId="0" borderId="0" xfId="1" applyFont="1" applyFill="1"/>
    <xf numFmtId="0" fontId="7" fillId="0" borderId="18" xfId="0" applyFont="1" applyFill="1" applyBorder="1" applyAlignment="1"/>
    <xf numFmtId="0" fontId="4" fillId="0" borderId="6" xfId="0" applyFont="1" applyFill="1" applyBorder="1" applyAlignment="1">
      <alignment horizontal="center"/>
    </xf>
    <xf numFmtId="0" fontId="5" fillId="0" borderId="0" xfId="1" applyFont="1" applyFill="1" applyAlignment="1"/>
    <xf numFmtId="0" fontId="7" fillId="0" borderId="0" xfId="1" applyFont="1" applyFill="1" applyBorder="1" applyAlignment="1">
      <alignment horizontal="center"/>
    </xf>
    <xf numFmtId="0" fontId="4" fillId="0" borderId="12"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28" fillId="0" borderId="1" xfId="1" applyFont="1" applyFill="1" applyBorder="1" applyAlignment="1">
      <alignment horizontal="center" vertical="center"/>
    </xf>
    <xf numFmtId="0" fontId="28" fillId="0" borderId="2" xfId="1" applyFont="1" applyFill="1" applyBorder="1" applyAlignment="1">
      <alignment horizontal="center" vertical="center"/>
    </xf>
    <xf numFmtId="0" fontId="28" fillId="0" borderId="1" xfId="1" quotePrefix="1" applyFont="1" applyFill="1" applyBorder="1" applyAlignment="1">
      <alignment horizontal="center" vertical="center"/>
    </xf>
    <xf numFmtId="0" fontId="28" fillId="0" borderId="0" xfId="1" applyFont="1" applyFill="1" applyAlignment="1">
      <alignment vertical="center"/>
    </xf>
    <xf numFmtId="0" fontId="3" fillId="0" borderId="4" xfId="1" applyFont="1" applyFill="1" applyBorder="1" applyAlignment="1">
      <alignment horizontal="center"/>
    </xf>
    <xf numFmtId="0" fontId="34" fillId="0" borderId="0" xfId="1" quotePrefix="1" applyFont="1" applyFill="1" applyAlignment="1">
      <alignment horizontal="centerContinuous"/>
    </xf>
    <xf numFmtId="0" fontId="5" fillId="0" borderId="0" xfId="1" quotePrefix="1" applyFont="1" applyFill="1" applyAlignment="1">
      <alignment horizontal="centerContinuous"/>
    </xf>
    <xf numFmtId="3" fontId="5" fillId="0" borderId="0" xfId="6" applyNumberFormat="1" applyFont="1" applyFill="1" applyBorder="1" applyAlignment="1">
      <alignment horizontal="center" vertical="center" wrapText="1"/>
    </xf>
    <xf numFmtId="49" fontId="3" fillId="0" borderId="3" xfId="6" quotePrefix="1" applyNumberFormat="1" applyFont="1" applyFill="1" applyBorder="1" applyAlignment="1">
      <alignment horizontal="center" vertical="center" wrapText="1"/>
    </xf>
    <xf numFmtId="3" fontId="3" fillId="0" borderId="3" xfId="6" applyNumberFormat="1" applyFont="1" applyFill="1" applyBorder="1" applyAlignment="1">
      <alignment horizontal="center" vertical="center" wrapText="1"/>
    </xf>
    <xf numFmtId="1" fontId="4" fillId="0" borderId="4" xfId="6" applyNumberFormat="1" applyFont="1" applyFill="1" applyBorder="1" applyAlignment="1">
      <alignment vertical="center" wrapText="1"/>
    </xf>
    <xf numFmtId="0" fontId="36" fillId="0" borderId="0" xfId="0" applyFont="1" applyFill="1"/>
    <xf numFmtId="0" fontId="37" fillId="0" borderId="0" xfId="0" applyFont="1" applyFill="1"/>
    <xf numFmtId="3" fontId="17" fillId="0" borderId="3" xfId="0" applyNumberFormat="1" applyFont="1" applyFill="1" applyBorder="1"/>
    <xf numFmtId="3" fontId="17" fillId="0" borderId="4" xfId="0" applyNumberFormat="1" applyFont="1" applyFill="1" applyBorder="1"/>
    <xf numFmtId="3" fontId="17" fillId="0" borderId="6" xfId="0" applyNumberFormat="1" applyFont="1" applyFill="1" applyBorder="1"/>
    <xf numFmtId="3" fontId="12" fillId="0" borderId="3" xfId="0" applyNumberFormat="1" applyFont="1" applyFill="1" applyBorder="1"/>
    <xf numFmtId="3" fontId="12" fillId="0" borderId="4" xfId="0" applyNumberFormat="1" applyFont="1" applyFill="1" applyBorder="1"/>
    <xf numFmtId="3" fontId="12" fillId="0" borderId="6" xfId="0" applyNumberFormat="1" applyFont="1" applyFill="1" applyBorder="1"/>
    <xf numFmtId="3" fontId="16" fillId="0" borderId="4" xfId="0" applyNumberFormat="1" applyFont="1" applyFill="1" applyBorder="1"/>
    <xf numFmtId="3" fontId="40" fillId="0" borderId="4" xfId="0" applyNumberFormat="1" applyFont="1" applyFill="1" applyBorder="1"/>
    <xf numFmtId="3" fontId="37" fillId="0" borderId="4" xfId="0" applyNumberFormat="1" applyFont="1" applyFill="1" applyBorder="1"/>
    <xf numFmtId="3" fontId="36" fillId="0" borderId="4" xfId="0" applyNumberFormat="1" applyFont="1" applyFill="1" applyBorder="1"/>
    <xf numFmtId="3" fontId="40" fillId="0" borderId="3" xfId="0" applyNumberFormat="1" applyFont="1" applyFill="1" applyBorder="1"/>
    <xf numFmtId="3" fontId="18" fillId="0" borderId="4" xfId="0" applyNumberFormat="1" applyFont="1" applyFill="1" applyBorder="1"/>
    <xf numFmtId="166" fontId="21" fillId="0" borderId="6" xfId="3" applyNumberFormat="1" applyFont="1" applyFill="1" applyBorder="1"/>
    <xf numFmtId="0" fontId="17" fillId="0" borderId="0" xfId="0" applyFont="1" applyFill="1" applyAlignment="1">
      <alignment horizontal="center"/>
    </xf>
    <xf numFmtId="0" fontId="17" fillId="0" borderId="0" xfId="0" applyFont="1" applyFill="1" applyAlignment="1">
      <alignment horizontal="centerContinuous"/>
    </xf>
    <xf numFmtId="0" fontId="40" fillId="0" borderId="0" xfId="0" applyFont="1" applyFill="1"/>
    <xf numFmtId="0" fontId="17" fillId="0" borderId="0" xfId="0" applyFont="1" applyFill="1"/>
    <xf numFmtId="0" fontId="16" fillId="0" borderId="0" xfId="0" applyFont="1" applyFill="1" applyAlignment="1">
      <alignment horizontal="centerContinuous"/>
    </xf>
    <xf numFmtId="0" fontId="42" fillId="0" borderId="0" xfId="0" applyFont="1" applyFill="1" applyAlignment="1">
      <alignment horizontal="right"/>
    </xf>
    <xf numFmtId="0" fontId="37" fillId="0" borderId="18" xfId="0" applyFont="1" applyFill="1" applyBorder="1" applyAlignment="1"/>
    <xf numFmtId="0" fontId="23" fillId="0" borderId="0" xfId="0" applyFont="1" applyFill="1" applyBorder="1" applyAlignment="1">
      <alignment horizontal="right"/>
    </xf>
    <xf numFmtId="168" fontId="43" fillId="0" borderId="1" xfId="0" applyNumberFormat="1" applyFont="1" applyFill="1" applyBorder="1" applyAlignment="1">
      <alignment horizontal="center" vertical="center" wrapText="1"/>
    </xf>
    <xf numFmtId="0" fontId="16" fillId="0" borderId="0" xfId="0" applyFont="1" applyFill="1"/>
    <xf numFmtId="168" fontId="41" fillId="0" borderId="3" xfId="0" applyNumberFormat="1" applyFont="1" applyFill="1" applyBorder="1" applyAlignment="1">
      <alignment horizontal="center" vertical="center"/>
    </xf>
    <xf numFmtId="0" fontId="35" fillId="0" borderId="3" xfId="0" applyFont="1" applyFill="1" applyBorder="1" applyAlignment="1">
      <alignment vertical="center"/>
    </xf>
    <xf numFmtId="0" fontId="43" fillId="0" borderId="3" xfId="0" applyFont="1" applyFill="1" applyBorder="1" applyAlignment="1">
      <alignment vertical="center"/>
    </xf>
    <xf numFmtId="3" fontId="41" fillId="0" borderId="4" xfId="0" applyNumberFormat="1" applyFont="1" applyFill="1" applyBorder="1"/>
    <xf numFmtId="3" fontId="35" fillId="0" borderId="4" xfId="0" applyNumberFormat="1" applyFont="1" applyFill="1" applyBorder="1"/>
    <xf numFmtId="3" fontId="43" fillId="0" borderId="4" xfId="0" applyNumberFormat="1" applyFont="1" applyFill="1" applyBorder="1"/>
    <xf numFmtId="3" fontId="41" fillId="0" borderId="6" xfId="0" applyNumberFormat="1" applyFont="1" applyFill="1" applyBorder="1"/>
    <xf numFmtId="3" fontId="35" fillId="0" borderId="6" xfId="0" applyNumberFormat="1" applyFont="1" applyFill="1" applyBorder="1"/>
    <xf numFmtId="3" fontId="43" fillId="0" borderId="6" xfId="0" applyNumberFormat="1" applyFont="1" applyFill="1" applyBorder="1"/>
    <xf numFmtId="3" fontId="17" fillId="0" borderId="3" xfId="1" applyNumberFormat="1" applyFont="1" applyFill="1" applyBorder="1"/>
    <xf numFmtId="168" fontId="26" fillId="0" borderId="8" xfId="0" applyNumberFormat="1" applyFont="1" applyFill="1" applyBorder="1" applyAlignment="1">
      <alignment horizontal="center" vertical="center"/>
    </xf>
    <xf numFmtId="168" fontId="26" fillId="0" borderId="8" xfId="0" applyNumberFormat="1" applyFont="1" applyFill="1" applyBorder="1" applyAlignment="1" applyProtection="1">
      <alignment horizontal="left" vertical="center"/>
    </xf>
    <xf numFmtId="3" fontId="26" fillId="0" borderId="4" xfId="0" applyNumberFormat="1" applyFont="1" applyFill="1" applyBorder="1"/>
    <xf numFmtId="3" fontId="26" fillId="0" borderId="8" xfId="0" applyNumberFormat="1" applyFont="1" applyFill="1" applyBorder="1"/>
    <xf numFmtId="3" fontId="26" fillId="0" borderId="6" xfId="0" applyNumberFormat="1" applyFont="1" applyFill="1" applyBorder="1"/>
    <xf numFmtId="0" fontId="3" fillId="0" borderId="0" xfId="0" applyNumberFormat="1" applyFont="1" applyFill="1" applyAlignment="1">
      <alignment horizontal="right"/>
    </xf>
    <xf numFmtId="170" fontId="26" fillId="0" borderId="4" xfId="12" applyNumberFormat="1" applyFont="1" applyFill="1" applyBorder="1"/>
    <xf numFmtId="170" fontId="26" fillId="0" borderId="6" xfId="12" applyNumberFormat="1" applyFont="1" applyFill="1" applyBorder="1"/>
    <xf numFmtId="3" fontId="4" fillId="0" borderId="8" xfId="1" applyNumberFormat="1" applyFont="1" applyFill="1" applyBorder="1"/>
    <xf numFmtId="0" fontId="3" fillId="0" borderId="5" xfId="1" applyFont="1" applyFill="1" applyBorder="1" applyAlignment="1">
      <alignment wrapText="1"/>
    </xf>
    <xf numFmtId="0" fontId="4" fillId="0" borderId="5" xfId="1" applyFont="1" applyFill="1" applyBorder="1" applyAlignment="1">
      <alignment wrapText="1"/>
    </xf>
    <xf numFmtId="0" fontId="4" fillId="0" borderId="22" xfId="1" applyFont="1" applyFill="1" applyBorder="1" applyAlignment="1">
      <alignment wrapText="1"/>
    </xf>
    <xf numFmtId="0" fontId="4" fillId="0" borderId="7" xfId="1" applyFont="1" applyFill="1" applyBorder="1" applyAlignment="1">
      <alignment wrapText="1"/>
    </xf>
    <xf numFmtId="0" fontId="3" fillId="0" borderId="13" xfId="1" applyFont="1" applyFill="1" applyBorder="1" applyAlignment="1">
      <alignment horizontal="center" wrapText="1"/>
    </xf>
    <xf numFmtId="0" fontId="4" fillId="0" borderId="5" xfId="1" applyFont="1" applyFill="1" applyBorder="1" applyAlignment="1">
      <alignment horizontal="left" wrapText="1"/>
    </xf>
    <xf numFmtId="3" fontId="4" fillId="0" borderId="3" xfId="6" quotePrefix="1" applyNumberFormat="1" applyFont="1" applyFill="1" applyBorder="1" applyAlignment="1">
      <alignment horizontal="center" vertical="center" wrapText="1"/>
    </xf>
    <xf numFmtId="3" fontId="4" fillId="0" borderId="0" xfId="6" applyNumberFormat="1" applyFont="1" applyFill="1" applyBorder="1" applyAlignment="1">
      <alignment vertical="center" wrapText="1"/>
    </xf>
    <xf numFmtId="3" fontId="4" fillId="0" borderId="4" xfId="6" applyNumberFormat="1" applyFont="1" applyFill="1" applyBorder="1" applyAlignment="1">
      <alignment horizontal="center" vertical="center" wrapText="1"/>
    </xf>
    <xf numFmtId="3" fontId="4" fillId="0" borderId="4" xfId="6" quotePrefix="1" applyNumberFormat="1" applyFont="1" applyFill="1" applyBorder="1" applyAlignment="1">
      <alignment horizontal="center" vertical="center" wrapText="1"/>
    </xf>
    <xf numFmtId="1" fontId="4" fillId="0" borderId="4" xfId="6" applyNumberFormat="1" applyFont="1" applyFill="1" applyBorder="1" applyAlignment="1">
      <alignment horizontal="center" vertical="center" wrapText="1"/>
    </xf>
    <xf numFmtId="1" fontId="4" fillId="0" borderId="0" xfId="6" applyNumberFormat="1" applyFont="1" applyFill="1" applyAlignment="1">
      <alignment vertical="center"/>
    </xf>
    <xf numFmtId="1" fontId="4" fillId="0" borderId="6" xfId="6" applyNumberFormat="1" applyFont="1" applyFill="1" applyBorder="1" applyAlignment="1">
      <alignment horizontal="center" vertical="center" wrapText="1"/>
    </xf>
    <xf numFmtId="1" fontId="4" fillId="0" borderId="8" xfId="6" applyNumberFormat="1" applyFont="1" applyFill="1" applyBorder="1" applyAlignment="1">
      <alignment vertical="center" wrapText="1"/>
    </xf>
    <xf numFmtId="1" fontId="4" fillId="0" borderId="8" xfId="6" applyNumberFormat="1" applyFont="1" applyFill="1" applyBorder="1" applyAlignment="1">
      <alignment horizontal="center" vertical="center" wrapText="1"/>
    </xf>
    <xf numFmtId="1" fontId="4" fillId="0" borderId="6" xfId="6" applyNumberFormat="1" applyFont="1" applyFill="1" applyBorder="1" applyAlignment="1">
      <alignment vertical="center" wrapText="1"/>
    </xf>
    <xf numFmtId="170" fontId="4" fillId="0" borderId="3" xfId="12" quotePrefix="1" applyNumberFormat="1" applyFont="1" applyFill="1" applyBorder="1" applyAlignment="1">
      <alignment horizontal="center" vertical="center" wrapText="1"/>
    </xf>
    <xf numFmtId="170" fontId="4" fillId="0" borderId="4" xfId="12" quotePrefix="1" applyNumberFormat="1" applyFont="1" applyFill="1" applyBorder="1" applyAlignment="1">
      <alignment horizontal="center" vertical="center" wrapText="1"/>
    </xf>
    <xf numFmtId="170" fontId="4" fillId="0" borderId="4" xfId="12" applyNumberFormat="1" applyFont="1" applyFill="1" applyBorder="1" applyAlignment="1">
      <alignment horizontal="right" vertical="center"/>
    </xf>
    <xf numFmtId="170" fontId="4" fillId="0" borderId="8" xfId="12" applyNumberFormat="1" applyFont="1" applyFill="1" applyBorder="1" applyAlignment="1">
      <alignment horizontal="right" vertical="center"/>
    </xf>
    <xf numFmtId="170" fontId="4" fillId="0" borderId="8" xfId="12" applyNumberFormat="1" applyFont="1" applyFill="1" applyBorder="1" applyAlignment="1">
      <alignment horizontal="center" vertical="center" wrapText="1"/>
    </xf>
    <xf numFmtId="170" fontId="4" fillId="0" borderId="6" xfId="12" applyNumberFormat="1" applyFont="1" applyFill="1" applyBorder="1" applyAlignment="1">
      <alignment horizontal="right" vertical="center"/>
    </xf>
    <xf numFmtId="1" fontId="12" fillId="0" borderId="4" xfId="6" quotePrefix="1" applyNumberFormat="1" applyFont="1" applyFill="1" applyBorder="1" applyAlignment="1">
      <alignment horizontal="center" vertical="center"/>
    </xf>
    <xf numFmtId="49" fontId="12" fillId="0" borderId="4" xfId="6" applyNumberFormat="1" applyFont="1" applyFill="1" applyBorder="1" applyAlignment="1">
      <alignment horizontal="center" vertical="center"/>
    </xf>
    <xf numFmtId="49" fontId="12" fillId="0" borderId="8" xfId="6" applyNumberFormat="1" applyFont="1" applyFill="1" applyBorder="1" applyAlignment="1">
      <alignment horizontal="center" vertical="center"/>
    </xf>
    <xf numFmtId="1" fontId="12" fillId="0" borderId="6" xfId="6" quotePrefix="1" applyNumberFormat="1" applyFont="1" applyFill="1" applyBorder="1" applyAlignment="1">
      <alignment horizontal="center" vertical="center"/>
    </xf>
    <xf numFmtId="0" fontId="3" fillId="0" borderId="13" xfId="1" applyFont="1" applyFill="1" applyBorder="1" applyAlignment="1">
      <alignment horizontal="center"/>
    </xf>
    <xf numFmtId="0" fontId="6" fillId="0" borderId="0" xfId="0" applyNumberFormat="1" applyFont="1" applyFill="1" applyAlignment="1">
      <alignment horizontal="center" vertical="center" wrapText="1"/>
    </xf>
    <xf numFmtId="0" fontId="5" fillId="0" borderId="0" xfId="0" applyFont="1" applyFill="1" applyAlignment="1">
      <alignment horizontal="center"/>
    </xf>
    <xf numFmtId="0" fontId="7" fillId="0" borderId="0" xfId="0" applyFont="1" applyFill="1" applyAlignment="1">
      <alignment horizontal="left"/>
    </xf>
    <xf numFmtId="0" fontId="3" fillId="0" borderId="9"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5" fillId="0" borderId="12" xfId="0" applyFont="1" applyFill="1" applyBorder="1" applyAlignment="1">
      <alignment horizontal="center" vertical="center" wrapText="1"/>
    </xf>
    <xf numFmtId="0" fontId="21" fillId="0" borderId="0" xfId="2" applyFont="1" applyFill="1" applyAlignment="1">
      <alignment horizontal="center"/>
    </xf>
    <xf numFmtId="0" fontId="22" fillId="0" borderId="0" xfId="2" applyFont="1" applyFill="1" applyAlignment="1">
      <alignment horizontal="center"/>
    </xf>
    <xf numFmtId="0" fontId="3" fillId="0" borderId="0" xfId="0" applyFont="1" applyFill="1" applyAlignment="1">
      <alignment horizontal="center"/>
    </xf>
    <xf numFmtId="168" fontId="26" fillId="0" borderId="9" xfId="0" applyNumberFormat="1" applyFont="1" applyFill="1" applyBorder="1" applyAlignment="1" applyProtection="1">
      <alignment horizontal="center" vertical="center" wrapText="1"/>
    </xf>
    <xf numFmtId="168" fontId="26" fillId="0" borderId="12" xfId="0" applyNumberFormat="1" applyFont="1" applyFill="1" applyBorder="1" applyAlignment="1" applyProtection="1">
      <alignment horizontal="center" vertical="center" wrapText="1"/>
    </xf>
    <xf numFmtId="168" fontId="41" fillId="0" borderId="9" xfId="0" applyNumberFormat="1" applyFont="1" applyFill="1" applyBorder="1" applyAlignment="1" applyProtection="1">
      <alignment horizontal="center" vertical="center" wrapText="1"/>
    </xf>
    <xf numFmtId="168" fontId="41" fillId="0" borderId="12" xfId="0" applyNumberFormat="1" applyFont="1" applyFill="1" applyBorder="1" applyAlignment="1" applyProtection="1">
      <alignment horizontal="center" vertical="center" wrapText="1"/>
    </xf>
    <xf numFmtId="168" fontId="26" fillId="0" borderId="1" xfId="0" applyNumberFormat="1" applyFont="1" applyFill="1" applyBorder="1" applyAlignment="1" applyProtection="1">
      <alignment horizontal="center" vertical="center" wrapText="1"/>
    </xf>
    <xf numFmtId="0" fontId="26" fillId="0" borderId="1" xfId="0" applyFont="1" applyFill="1" applyBorder="1" applyAlignment="1">
      <alignment horizontal="center" vertical="center"/>
    </xf>
    <xf numFmtId="168" fontId="26" fillId="0" borderId="1" xfId="0" applyNumberFormat="1" applyFont="1" applyFill="1" applyBorder="1" applyAlignment="1">
      <alignment horizontal="center" vertical="center" wrapText="1"/>
    </xf>
    <xf numFmtId="168" fontId="26" fillId="0" borderId="3" xfId="0" applyNumberFormat="1" applyFont="1" applyFill="1" applyBorder="1" applyAlignment="1">
      <alignment horizontal="center" vertical="center" wrapText="1"/>
    </xf>
    <xf numFmtId="168" fontId="26" fillId="0" borderId="6" xfId="0" applyNumberFormat="1" applyFont="1" applyFill="1" applyBorder="1" applyAlignment="1">
      <alignment horizontal="center" vertical="center" wrapText="1"/>
    </xf>
    <xf numFmtId="0" fontId="17" fillId="0" borderId="0" xfId="0" applyNumberFormat="1" applyFont="1" applyFill="1" applyAlignment="1">
      <alignment horizontal="center" vertical="center" wrapText="1"/>
    </xf>
    <xf numFmtId="168" fontId="26" fillId="0" borderId="11" xfId="0" applyNumberFormat="1" applyFont="1" applyFill="1" applyBorder="1" applyAlignment="1" applyProtection="1">
      <alignment horizontal="center" vertical="center" wrapText="1"/>
    </xf>
    <xf numFmtId="168" fontId="26" fillId="0" borderId="3" xfId="0" applyNumberFormat="1" applyFont="1" applyFill="1" applyBorder="1" applyAlignment="1" applyProtection="1">
      <alignment horizontal="center" vertical="center" wrapText="1"/>
    </xf>
    <xf numFmtId="168" fontId="26" fillId="0" borderId="6" xfId="0" applyNumberFormat="1" applyFont="1" applyFill="1" applyBorder="1" applyAlignment="1" applyProtection="1">
      <alignment horizontal="center" vertical="center" wrapText="1"/>
    </xf>
    <xf numFmtId="0" fontId="26" fillId="0" borderId="3" xfId="0" applyFont="1" applyFill="1" applyBorder="1" applyAlignment="1">
      <alignment horizontal="center" vertical="center" wrapText="1"/>
    </xf>
    <xf numFmtId="0" fontId="26" fillId="0" borderId="6" xfId="0" applyFont="1" applyFill="1" applyBorder="1" applyAlignment="1">
      <alignment horizontal="center" vertical="center" wrapText="1"/>
    </xf>
    <xf numFmtId="0" fontId="32" fillId="0" borderId="0" xfId="1" applyFont="1" applyFill="1" applyAlignment="1">
      <alignment horizontal="center" wrapText="1"/>
    </xf>
    <xf numFmtId="0" fontId="3" fillId="0" borderId="9" xfId="1" applyFont="1" applyFill="1" applyBorder="1" applyAlignment="1">
      <alignment horizontal="center" vertical="center"/>
    </xf>
    <xf numFmtId="0" fontId="3" fillId="0" borderId="11" xfId="1" applyFont="1" applyFill="1" applyBorder="1" applyAlignment="1">
      <alignment horizontal="center" vertical="center"/>
    </xf>
    <xf numFmtId="0" fontId="3" fillId="0" borderId="12" xfId="1" applyFont="1" applyFill="1" applyBorder="1" applyAlignment="1">
      <alignment horizontal="center" vertical="center"/>
    </xf>
    <xf numFmtId="0" fontId="3" fillId="0" borderId="9" xfId="1" quotePrefix="1" applyFont="1" applyFill="1" applyBorder="1" applyAlignment="1">
      <alignment horizontal="center" vertical="center"/>
    </xf>
    <xf numFmtId="0" fontId="3" fillId="0" borderId="11" xfId="1" quotePrefix="1" applyFont="1" applyFill="1" applyBorder="1" applyAlignment="1">
      <alignment horizontal="center" vertical="center"/>
    </xf>
    <xf numFmtId="0" fontId="3" fillId="0" borderId="12" xfId="1" quotePrefix="1" applyFont="1" applyFill="1" applyBorder="1" applyAlignment="1">
      <alignment horizontal="center" vertical="center"/>
    </xf>
    <xf numFmtId="0" fontId="3" fillId="0" borderId="9"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4" fillId="0" borderId="10" xfId="1" applyFont="1" applyFill="1" applyBorder="1" applyAlignment="1">
      <alignment horizontal="center" vertical="center" wrapText="1"/>
    </xf>
    <xf numFmtId="0" fontId="4" fillId="0" borderId="15" xfId="1" applyFont="1" applyFill="1" applyBorder="1" applyAlignment="1">
      <alignment horizontal="center" vertical="center" wrapText="1"/>
    </xf>
    <xf numFmtId="0" fontId="4" fillId="0" borderId="2" xfId="1" applyFont="1" applyFill="1" applyBorder="1" applyAlignment="1">
      <alignment horizontal="center" vertical="center" wrapText="1"/>
    </xf>
    <xf numFmtId="0" fontId="6" fillId="0" borderId="0" xfId="1" applyFont="1" applyFill="1" applyBorder="1" applyAlignment="1">
      <alignment horizontal="right"/>
    </xf>
    <xf numFmtId="0" fontId="3" fillId="0" borderId="14"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10" xfId="1" applyFont="1" applyFill="1" applyBorder="1" applyAlignment="1">
      <alignment horizontal="center" vertical="center" wrapText="1"/>
    </xf>
    <xf numFmtId="0" fontId="3" fillId="0" borderId="2" xfId="1" applyFont="1" applyFill="1" applyBorder="1" applyAlignment="1">
      <alignment horizontal="center" vertical="center" wrapText="1"/>
    </xf>
    <xf numFmtId="0" fontId="3" fillId="0" borderId="10" xfId="1" applyFont="1" applyFill="1" applyBorder="1" applyAlignment="1">
      <alignment horizontal="center" vertical="center"/>
    </xf>
    <xf numFmtId="0" fontId="0" fillId="0" borderId="15" xfId="0" applyFill="1" applyBorder="1"/>
    <xf numFmtId="0" fontId="0" fillId="0" borderId="2" xfId="0" applyFill="1" applyBorder="1"/>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1" fontId="3" fillId="0" borderId="0" xfId="6" applyNumberFormat="1" applyFont="1" applyFill="1" applyAlignment="1">
      <alignment horizontal="center" vertical="center" wrapText="1"/>
    </xf>
    <xf numFmtId="49" fontId="3" fillId="0" borderId="1" xfId="6" applyNumberFormat="1" applyFont="1" applyFill="1" applyBorder="1" applyAlignment="1">
      <alignment horizontal="center" vertical="center" wrapText="1"/>
    </xf>
    <xf numFmtId="3" fontId="3" fillId="0" borderId="1" xfId="6" applyNumberFormat="1" applyFont="1" applyFill="1" applyBorder="1" applyAlignment="1">
      <alignment horizontal="center" vertical="center" wrapText="1"/>
    </xf>
    <xf numFmtId="3" fontId="3" fillId="0" borderId="20" xfId="6" applyNumberFormat="1" applyFont="1" applyFill="1" applyBorder="1" applyAlignment="1">
      <alignment horizontal="center" vertical="center" wrapText="1"/>
    </xf>
    <xf numFmtId="3" fontId="3" fillId="0" borderId="21" xfId="6" applyNumberFormat="1" applyFont="1" applyFill="1" applyBorder="1" applyAlignment="1">
      <alignment horizontal="center" vertical="center" wrapText="1"/>
    </xf>
    <xf numFmtId="3" fontId="3" fillId="0" borderId="14" xfId="6" applyNumberFormat="1" applyFont="1" applyFill="1" applyBorder="1" applyAlignment="1">
      <alignment horizontal="center" vertical="center" wrapText="1"/>
    </xf>
    <xf numFmtId="3" fontId="3" fillId="0" borderId="17" xfId="6" applyNumberFormat="1" applyFont="1" applyFill="1" applyBorder="1" applyAlignment="1">
      <alignment horizontal="center" vertical="center" wrapText="1"/>
    </xf>
    <xf numFmtId="3" fontId="3" fillId="0" borderId="18" xfId="6" applyNumberFormat="1" applyFont="1" applyFill="1" applyBorder="1" applyAlignment="1">
      <alignment horizontal="center" vertical="center" wrapText="1"/>
    </xf>
    <xf numFmtId="3" fontId="3" fillId="0" borderId="16" xfId="6" applyNumberFormat="1" applyFont="1" applyFill="1" applyBorder="1" applyAlignment="1">
      <alignment horizontal="center" vertical="center" wrapText="1"/>
    </xf>
    <xf numFmtId="3" fontId="3" fillId="0" borderId="9" xfId="6" applyNumberFormat="1" applyFont="1" applyFill="1" applyBorder="1" applyAlignment="1">
      <alignment horizontal="center" vertical="center" wrapText="1"/>
    </xf>
    <xf numFmtId="3" fontId="3" fillId="0" borderId="11" xfId="6" applyNumberFormat="1" applyFont="1" applyFill="1" applyBorder="1" applyAlignment="1">
      <alignment horizontal="center" vertical="center" wrapText="1"/>
    </xf>
    <xf numFmtId="3" fontId="3" fillId="0" borderId="12" xfId="6" applyNumberFormat="1" applyFont="1" applyFill="1" applyBorder="1" applyAlignment="1">
      <alignment horizontal="center" vertical="center" wrapText="1"/>
    </xf>
    <xf numFmtId="3" fontId="3" fillId="0" borderId="10" xfId="6" applyNumberFormat="1" applyFont="1" applyFill="1" applyBorder="1" applyAlignment="1">
      <alignment horizontal="center" vertical="center" wrapText="1"/>
    </xf>
    <xf numFmtId="3" fontId="3" fillId="0" borderId="2" xfId="6" applyNumberFormat="1" applyFont="1" applyFill="1" applyBorder="1" applyAlignment="1">
      <alignment horizontal="center" vertical="center" wrapText="1"/>
    </xf>
  </cellXfs>
  <cellStyles count="13">
    <cellStyle name="Comma" xfId="12" builtinId="3"/>
    <cellStyle name="Comma 2" xfId="3"/>
    <cellStyle name="Currency 2" xfId="4"/>
    <cellStyle name="HAI" xfId="8"/>
    <cellStyle name="Normal" xfId="0" builtinId="0"/>
    <cellStyle name="Normal 2" xfId="1"/>
    <cellStyle name="Normal 3" xfId="9"/>
    <cellStyle name="Normal 4" xfId="7"/>
    <cellStyle name="Normal 5" xfId="10"/>
    <cellStyle name="Normal 6" xfId="11"/>
    <cellStyle name="Normal 7" xfId="2"/>
    <cellStyle name="Normal_Bieu mau (CV )" xfId="6"/>
    <cellStyle name="Normal_Chi NSTW NSDP 2002 - PL"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Relationship Target="worksheets/sheet8.xml" Type="http://schemas.openxmlformats.org/officeDocument/2006/relationships/worksheet" Id="rId8"></Relationship><Relationship Target="theme/theme1.xml" Type="http://schemas.openxmlformats.org/officeDocument/2006/relationships/theme" Id="rId13"></Relationship><Relationship Target="worksheets/sheet3.xml" Type="http://schemas.openxmlformats.org/officeDocument/2006/relationships/worksheet" Id="rId3"></Relationship><Relationship Target="worksheets/sheet7.xml" Type="http://schemas.openxmlformats.org/officeDocument/2006/relationships/worksheet" Id="rId7"></Relationship><Relationship Target="externalLinks/externalLink1.xml" Type="http://schemas.openxmlformats.org/officeDocument/2006/relationships/externalLink" Id="rId12"></Relationship><Relationship Target="worksheets/sheet2.xml" Type="http://schemas.openxmlformats.org/officeDocument/2006/relationships/worksheet" Id="rId2"></Relationship><Relationship Target="calcChain.xml" Type="http://schemas.openxmlformats.org/officeDocument/2006/relationships/calcChain" Id="rId16"></Relationship><Relationship Target="worksheets/sheet1.xml" Type="http://schemas.openxmlformats.org/officeDocument/2006/relationships/worksheet" Id="rId1"></Relationship><Relationship Target="worksheets/sheet6.xml" Type="http://schemas.openxmlformats.org/officeDocument/2006/relationships/worksheet" Id="rId6"></Relationship><Relationship Target="worksheets/sheet11.xml" Type="http://schemas.openxmlformats.org/officeDocument/2006/relationships/worksheet" Id="rId11"></Relationship><Relationship Target="worksheets/sheet5.xml" Type="http://schemas.openxmlformats.org/officeDocument/2006/relationships/worksheet" Id="rId5"></Relationship><Relationship Target="sharedStrings.xml" Type="http://schemas.openxmlformats.org/officeDocument/2006/relationships/sharedStrings" Id="rId15"></Relationship><Relationship Target="worksheets/sheet10.xml" Type="http://schemas.openxmlformats.org/officeDocument/2006/relationships/worksheet" Id="rId10"></Relationship><Relationship Target="worksheets/sheet4.xml" Type="http://schemas.openxmlformats.org/officeDocument/2006/relationships/worksheet" Id="rId4"></Relationship><Relationship Target="worksheets/sheet9.xml" Type="http://schemas.openxmlformats.org/officeDocument/2006/relationships/worksheet" Id="rId9"></Relationship><Relationship Target="styles.xml" Type="http://schemas.openxmlformats.org/officeDocument/2006/relationships/styles" Id="rId14"></Relationship></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tabSelected="1" topLeftCell="A23" workbookViewId="0">
      <selection activeCell="C37" sqref="C37"/>
    </sheetView>
  </sheetViews>
  <sheetFormatPr defaultColWidth="10" defaultRowHeight="15.75"/>
  <cols>
    <col min="1" max="1" width="5.7109375" style="4" customWidth="1"/>
    <col min="2" max="2" width="65" style="4" customWidth="1"/>
    <col min="3" max="3" width="19.5703125" style="4" customWidth="1"/>
    <col min="4" max="16384" width="10" style="4"/>
  </cols>
  <sheetData>
    <row r="1" spans="1:5" ht="21" customHeight="1">
      <c r="A1" s="1" t="s">
        <v>169</v>
      </c>
      <c r="B1" s="2"/>
      <c r="C1" s="3" t="s">
        <v>0</v>
      </c>
    </row>
    <row r="2" spans="1:5" ht="12.75" customHeight="1">
      <c r="A2" s="5"/>
      <c r="B2" s="5"/>
      <c r="C2" s="6"/>
    </row>
    <row r="3" spans="1:5" ht="20.25" customHeight="1">
      <c r="A3" s="2" t="s">
        <v>170</v>
      </c>
      <c r="B3" s="2"/>
      <c r="C3" s="6"/>
    </row>
    <row r="4" spans="1:5" ht="21" customHeight="1">
      <c r="A4" s="234" t="s">
        <v>1</v>
      </c>
      <c r="B4" s="234"/>
      <c r="C4" s="234"/>
      <c r="D4" s="7"/>
      <c r="E4" s="7"/>
    </row>
    <row r="5" spans="1:5" ht="19.5" customHeight="1">
      <c r="A5" s="8"/>
      <c r="B5" s="8"/>
      <c r="C5" s="9" t="s">
        <v>2</v>
      </c>
    </row>
    <row r="6" spans="1:5" s="12" customFormat="1" ht="39.75" customHeight="1">
      <c r="A6" s="10" t="s">
        <v>3</v>
      </c>
      <c r="B6" s="11" t="s">
        <v>4</v>
      </c>
      <c r="C6" s="10" t="s">
        <v>5</v>
      </c>
    </row>
    <row r="7" spans="1:5" s="40" customFormat="1" ht="21.95" customHeight="1">
      <c r="A7" s="13" t="s">
        <v>6</v>
      </c>
      <c r="B7" s="14" t="s">
        <v>7</v>
      </c>
      <c r="C7" s="165">
        <f>+C8+C11+C14+C15+C16</f>
        <v>13709375</v>
      </c>
    </row>
    <row r="8" spans="1:5" s="40" customFormat="1" ht="21.95" customHeight="1">
      <c r="A8" s="16" t="s">
        <v>8</v>
      </c>
      <c r="B8" s="17" t="s">
        <v>9</v>
      </c>
      <c r="C8" s="166">
        <f>+C9+C10</f>
        <v>9437300</v>
      </c>
    </row>
    <row r="9" spans="1:5" s="15" customFormat="1" ht="21.95" customHeight="1">
      <c r="A9" s="18">
        <v>1</v>
      </c>
      <c r="B9" s="19" t="s">
        <v>10</v>
      </c>
      <c r="C9" s="169">
        <v>3149500</v>
      </c>
    </row>
    <row r="10" spans="1:5" s="15" customFormat="1" ht="21.95" customHeight="1">
      <c r="A10" s="18">
        <v>2</v>
      </c>
      <c r="B10" s="19" t="s">
        <v>11</v>
      </c>
      <c r="C10" s="169">
        <v>6287800</v>
      </c>
    </row>
    <row r="11" spans="1:5" s="40" customFormat="1" ht="21.95" customHeight="1">
      <c r="A11" s="16" t="s">
        <v>12</v>
      </c>
      <c r="B11" s="17" t="s">
        <v>13</v>
      </c>
      <c r="C11" s="166">
        <f>+C12+C13</f>
        <v>3742075</v>
      </c>
    </row>
    <row r="12" spans="1:5" s="15" customFormat="1" ht="21.95" customHeight="1">
      <c r="A12" s="21" t="s">
        <v>14</v>
      </c>
      <c r="B12" s="22" t="s">
        <v>15</v>
      </c>
      <c r="C12" s="169">
        <v>2044557</v>
      </c>
    </row>
    <row r="13" spans="1:5" s="15" customFormat="1" ht="21.95" customHeight="1">
      <c r="A13" s="21" t="s">
        <v>14</v>
      </c>
      <c r="B13" s="22" t="s">
        <v>16</v>
      </c>
      <c r="C13" s="169">
        <v>1697518</v>
      </c>
    </row>
    <row r="14" spans="1:5" s="40" customFormat="1" ht="21.95" customHeight="1">
      <c r="A14" s="16" t="s">
        <v>17</v>
      </c>
      <c r="B14" s="17" t="s">
        <v>18</v>
      </c>
      <c r="C14" s="166"/>
    </row>
    <row r="15" spans="1:5" s="40" customFormat="1" ht="21.95" customHeight="1">
      <c r="A15" s="16" t="s">
        <v>19</v>
      </c>
      <c r="B15" s="17" t="s">
        <v>20</v>
      </c>
      <c r="C15" s="166"/>
    </row>
    <row r="16" spans="1:5" s="15" customFormat="1" ht="21.95" customHeight="1">
      <c r="A16" s="16" t="s">
        <v>21</v>
      </c>
      <c r="B16" s="17" t="s">
        <v>22</v>
      </c>
      <c r="C16" s="166">
        <v>530000</v>
      </c>
    </row>
    <row r="17" spans="1:3" s="40" customFormat="1" ht="21.95" customHeight="1">
      <c r="A17" s="16" t="s">
        <v>23</v>
      </c>
      <c r="B17" s="16" t="s">
        <v>24</v>
      </c>
      <c r="C17" s="166">
        <f>+C18+C25</f>
        <v>13829375</v>
      </c>
    </row>
    <row r="18" spans="1:3" s="40" customFormat="1" ht="21.95" customHeight="1">
      <c r="A18" s="16" t="s">
        <v>8</v>
      </c>
      <c r="B18" s="23" t="s">
        <v>25</v>
      </c>
      <c r="C18" s="166">
        <f>+SUM(C19:C24)</f>
        <v>12131857</v>
      </c>
    </row>
    <row r="19" spans="1:3" s="15" customFormat="1" ht="21.95" customHeight="1">
      <c r="A19" s="24">
        <v>1</v>
      </c>
      <c r="B19" s="19" t="s">
        <v>26</v>
      </c>
      <c r="C19" s="169">
        <v>2358540</v>
      </c>
    </row>
    <row r="20" spans="1:3" s="15" customFormat="1" ht="21.95" customHeight="1">
      <c r="A20" s="24">
        <v>2</v>
      </c>
      <c r="B20" s="19" t="s">
        <v>27</v>
      </c>
      <c r="C20" s="169">
        <v>7872606</v>
      </c>
    </row>
    <row r="21" spans="1:3" s="15" customFormat="1" ht="21.95" customHeight="1">
      <c r="A21" s="24">
        <v>3</v>
      </c>
      <c r="B21" s="19" t="s">
        <v>28</v>
      </c>
      <c r="C21" s="169">
        <v>3300</v>
      </c>
    </row>
    <row r="22" spans="1:3" s="15" customFormat="1" ht="21.95" customHeight="1">
      <c r="A22" s="18">
        <v>4</v>
      </c>
      <c r="B22" s="19" t="s">
        <v>29</v>
      </c>
      <c r="C22" s="169">
        <v>1000</v>
      </c>
    </row>
    <row r="23" spans="1:3" s="15" customFormat="1" ht="21.95" customHeight="1">
      <c r="A23" s="18">
        <v>5</v>
      </c>
      <c r="B23" s="19" t="s">
        <v>30</v>
      </c>
      <c r="C23" s="169">
        <v>341160</v>
      </c>
    </row>
    <row r="24" spans="1:3" s="15" customFormat="1" ht="21.95" customHeight="1">
      <c r="A24" s="18">
        <v>6</v>
      </c>
      <c r="B24" s="19" t="s">
        <v>31</v>
      </c>
      <c r="C24" s="169">
        <v>1555251</v>
      </c>
    </row>
    <row r="25" spans="1:3" s="40" customFormat="1" ht="21.95" customHeight="1">
      <c r="A25" s="16" t="s">
        <v>12</v>
      </c>
      <c r="B25" s="23" t="s">
        <v>32</v>
      </c>
      <c r="C25" s="166">
        <f>+C26+C27</f>
        <v>1697518</v>
      </c>
    </row>
    <row r="26" spans="1:3" s="15" customFormat="1" ht="21.95" customHeight="1">
      <c r="A26" s="18">
        <v>1</v>
      </c>
      <c r="B26" s="19" t="s">
        <v>33</v>
      </c>
      <c r="C26" s="169">
        <v>264034</v>
      </c>
    </row>
    <row r="27" spans="1:3" s="15" customFormat="1" ht="21.95" customHeight="1">
      <c r="A27" s="18">
        <f>A26+1</f>
        <v>2</v>
      </c>
      <c r="B27" s="19" t="s">
        <v>34</v>
      </c>
      <c r="C27" s="169">
        <v>1433484</v>
      </c>
    </row>
    <row r="28" spans="1:3" s="40" customFormat="1" ht="21.95" customHeight="1">
      <c r="A28" s="16" t="s">
        <v>35</v>
      </c>
      <c r="B28" s="25" t="s">
        <v>171</v>
      </c>
      <c r="C28" s="166">
        <f>+C17-C7</f>
        <v>120000</v>
      </c>
    </row>
    <row r="29" spans="1:3" s="40" customFormat="1" ht="21.95" customHeight="1">
      <c r="A29" s="16" t="s">
        <v>36</v>
      </c>
      <c r="B29" s="25" t="s">
        <v>37</v>
      </c>
      <c r="C29" s="166">
        <f>+C30+C31</f>
        <v>115000</v>
      </c>
    </row>
    <row r="30" spans="1:3" s="15" customFormat="1" ht="21.95" customHeight="1">
      <c r="A30" s="26">
        <v>1</v>
      </c>
      <c r="B30" s="27" t="s">
        <v>38</v>
      </c>
      <c r="C30" s="169"/>
    </row>
    <row r="31" spans="1:3" s="15" customFormat="1" ht="21.95" customHeight="1">
      <c r="A31" s="26">
        <v>2</v>
      </c>
      <c r="B31" s="27" t="s">
        <v>39</v>
      </c>
      <c r="C31" s="169">
        <v>115000</v>
      </c>
    </row>
    <row r="32" spans="1:3" s="40" customFormat="1" ht="21.95" customHeight="1">
      <c r="A32" s="16" t="s">
        <v>40</v>
      </c>
      <c r="B32" s="25" t="s">
        <v>41</v>
      </c>
      <c r="C32" s="166">
        <f>+C33+C34</f>
        <v>120000</v>
      </c>
    </row>
    <row r="33" spans="1:3" s="15" customFormat="1" ht="21.95" customHeight="1">
      <c r="A33" s="24">
        <v>1</v>
      </c>
      <c r="B33" s="28" t="s">
        <v>42</v>
      </c>
      <c r="C33" s="169">
        <v>120000</v>
      </c>
    </row>
    <row r="34" spans="1:3" s="15" customFormat="1" ht="21.95" customHeight="1">
      <c r="A34" s="29">
        <v>2</v>
      </c>
      <c r="B34" s="30" t="s">
        <v>43</v>
      </c>
      <c r="C34" s="170"/>
    </row>
    <row r="35" spans="1:3" ht="18.75">
      <c r="A35" s="15"/>
      <c r="B35" s="31"/>
      <c r="C35" s="15"/>
    </row>
    <row r="36" spans="1:3" ht="11.25" customHeight="1">
      <c r="A36" s="15"/>
      <c r="B36" s="15"/>
      <c r="C36" s="15"/>
    </row>
    <row r="37" spans="1:3" ht="18.75">
      <c r="A37" s="15"/>
      <c r="B37" s="15"/>
      <c r="C37" s="15"/>
    </row>
    <row r="38" spans="1:3" ht="18.75">
      <c r="A38" s="15"/>
      <c r="B38" s="15"/>
      <c r="C38" s="15"/>
    </row>
    <row r="39" spans="1:3" ht="18.75">
      <c r="A39" s="15"/>
      <c r="B39" s="15"/>
      <c r="C39" s="15"/>
    </row>
    <row r="40" spans="1:3" ht="18.75">
      <c r="A40" s="15"/>
      <c r="B40" s="15"/>
      <c r="C40" s="15"/>
    </row>
    <row r="41" spans="1:3" ht="18.75">
      <c r="A41" s="15"/>
      <c r="B41" s="15"/>
      <c r="C41" s="15"/>
    </row>
    <row r="42" spans="1:3" ht="18.75">
      <c r="A42" s="15"/>
      <c r="B42" s="15"/>
      <c r="C42" s="15"/>
    </row>
    <row r="43" spans="1:3" ht="18.75">
      <c r="A43" s="15"/>
      <c r="B43" s="15"/>
      <c r="C43" s="15"/>
    </row>
    <row r="44" spans="1:3" ht="18.75">
      <c r="A44" s="15"/>
      <c r="B44" s="15"/>
      <c r="C44" s="15"/>
    </row>
    <row r="45" spans="1:3" ht="22.5" customHeight="1">
      <c r="A45" s="15"/>
      <c r="B45" s="15"/>
      <c r="C45" s="15"/>
    </row>
    <row r="46" spans="1:3" ht="18.75">
      <c r="A46" s="15"/>
      <c r="B46" s="15"/>
      <c r="C46" s="15"/>
    </row>
    <row r="47" spans="1:3" ht="18.75">
      <c r="A47" s="15"/>
      <c r="B47" s="15"/>
      <c r="C47" s="15"/>
    </row>
    <row r="48" spans="1:3" ht="18.75">
      <c r="A48" s="15"/>
      <c r="B48" s="15"/>
      <c r="C48" s="15"/>
    </row>
    <row r="49" spans="1:3" ht="18.75">
      <c r="A49" s="15"/>
      <c r="B49" s="15"/>
      <c r="C49" s="15"/>
    </row>
  </sheetData>
  <mergeCells count="1">
    <mergeCell ref="A4:C4"/>
  </mergeCells>
  <printOptions horizontalCentered="1"/>
  <pageMargins left="0.31496062992125984" right="0.31496062992125984" top="0.51181102362204722" bottom="0.59055118110236227" header="0.15748031496062992" footer="0.15748031496062992"/>
  <pageSetup paperSize="9" scale="9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showZeros="0" topLeftCell="A19" workbookViewId="0">
      <selection activeCell="C12" sqref="C12"/>
    </sheetView>
  </sheetViews>
  <sheetFormatPr defaultColWidth="10" defaultRowHeight="15.75"/>
  <cols>
    <col min="1" max="1" width="5.42578125" style="128" customWidth="1"/>
    <col min="2" max="2" width="19.42578125" style="128" customWidth="1"/>
    <col min="3" max="19" width="9.28515625" style="128" customWidth="1"/>
    <col min="20" max="16384" width="10" style="128"/>
  </cols>
  <sheetData>
    <row r="1" spans="1:19" ht="21" customHeight="1">
      <c r="A1" s="60" t="s">
        <v>169</v>
      </c>
      <c r="B1" s="60"/>
      <c r="C1" s="60"/>
      <c r="D1" s="100"/>
      <c r="E1" s="130"/>
      <c r="F1" s="130"/>
      <c r="G1" s="130"/>
      <c r="H1" s="130"/>
      <c r="I1" s="130"/>
      <c r="J1" s="130"/>
      <c r="K1" s="130"/>
      <c r="L1" s="132"/>
      <c r="M1" s="148"/>
      <c r="N1" s="148"/>
      <c r="O1" s="148"/>
      <c r="P1" s="148"/>
      <c r="Q1" s="148"/>
      <c r="R1" s="148"/>
      <c r="S1" s="3" t="s">
        <v>139</v>
      </c>
    </row>
    <row r="2" spans="1:19" ht="12.75" customHeight="1">
      <c r="A2" s="129"/>
      <c r="B2" s="129"/>
      <c r="C2" s="130"/>
      <c r="D2" s="130"/>
      <c r="E2" s="130"/>
      <c r="F2" s="130"/>
      <c r="G2" s="130"/>
      <c r="H2" s="130"/>
      <c r="I2" s="130"/>
      <c r="J2" s="130"/>
      <c r="K2" s="130"/>
      <c r="L2" s="130"/>
      <c r="M2" s="130"/>
      <c r="N2" s="130"/>
      <c r="O2" s="130"/>
      <c r="P2" s="130"/>
      <c r="Q2" s="130"/>
      <c r="R2" s="130"/>
      <c r="S2" s="130"/>
    </row>
    <row r="3" spans="1:19" ht="21" customHeight="1">
      <c r="A3" s="131" t="s">
        <v>295</v>
      </c>
      <c r="B3" s="132"/>
      <c r="C3" s="133"/>
      <c r="D3" s="133"/>
      <c r="E3" s="133"/>
      <c r="F3" s="133"/>
      <c r="G3" s="133"/>
      <c r="H3" s="133"/>
      <c r="I3" s="133"/>
      <c r="J3" s="133"/>
      <c r="K3" s="133"/>
      <c r="L3" s="133"/>
      <c r="M3" s="133"/>
      <c r="N3" s="133"/>
      <c r="O3" s="133"/>
      <c r="P3" s="133"/>
      <c r="Q3" s="133"/>
      <c r="R3" s="133"/>
      <c r="S3" s="133"/>
    </row>
    <row r="4" spans="1:19" ht="18" customHeight="1">
      <c r="A4" s="234" t="s">
        <v>1</v>
      </c>
      <c r="B4" s="234"/>
      <c r="C4" s="234"/>
      <c r="D4" s="234"/>
      <c r="E4" s="234"/>
      <c r="F4" s="234"/>
      <c r="G4" s="234"/>
      <c r="H4" s="234"/>
      <c r="I4" s="234"/>
      <c r="J4" s="234"/>
      <c r="K4" s="234"/>
      <c r="L4" s="234"/>
      <c r="M4" s="234"/>
      <c r="N4" s="234"/>
      <c r="O4" s="234"/>
      <c r="P4" s="234"/>
      <c r="Q4" s="234"/>
      <c r="R4" s="234"/>
      <c r="S4" s="234"/>
    </row>
    <row r="5" spans="1:19" ht="19.5" customHeight="1">
      <c r="A5" s="134"/>
      <c r="B5" s="134"/>
      <c r="C5" s="59"/>
      <c r="D5" s="59"/>
      <c r="E5" s="59"/>
      <c r="F5" s="59"/>
      <c r="G5" s="59"/>
      <c r="H5" s="59"/>
      <c r="I5" s="59"/>
      <c r="J5" s="59"/>
      <c r="K5" s="59"/>
      <c r="L5" s="149"/>
      <c r="M5" s="278" t="s">
        <v>2</v>
      </c>
      <c r="N5" s="278"/>
      <c r="O5" s="278"/>
      <c r="P5" s="278"/>
      <c r="Q5" s="278"/>
      <c r="R5" s="278"/>
      <c r="S5" s="278"/>
    </row>
    <row r="6" spans="1:19" ht="22.15" customHeight="1">
      <c r="A6" s="272" t="s">
        <v>3</v>
      </c>
      <c r="B6" s="279" t="s">
        <v>140</v>
      </c>
      <c r="C6" s="272" t="s">
        <v>138</v>
      </c>
      <c r="D6" s="281" t="s">
        <v>141</v>
      </c>
      <c r="E6" s="282"/>
      <c r="F6" s="283" t="s">
        <v>241</v>
      </c>
      <c r="G6" s="284"/>
      <c r="H6" s="284"/>
      <c r="I6" s="284"/>
      <c r="J6" s="284"/>
      <c r="K6" s="284"/>
      <c r="L6" s="285"/>
      <c r="M6" s="283" t="s">
        <v>242</v>
      </c>
      <c r="N6" s="284"/>
      <c r="O6" s="284"/>
      <c r="P6" s="284"/>
      <c r="Q6" s="284"/>
      <c r="R6" s="284"/>
      <c r="S6" s="285"/>
    </row>
    <row r="7" spans="1:19" ht="22.15" customHeight="1">
      <c r="A7" s="273"/>
      <c r="B7" s="280"/>
      <c r="C7" s="273"/>
      <c r="D7" s="286" t="s">
        <v>142</v>
      </c>
      <c r="E7" s="286" t="s">
        <v>143</v>
      </c>
      <c r="F7" s="272" t="s">
        <v>138</v>
      </c>
      <c r="G7" s="275" t="s">
        <v>142</v>
      </c>
      <c r="H7" s="276"/>
      <c r="I7" s="277"/>
      <c r="J7" s="275" t="s">
        <v>143</v>
      </c>
      <c r="K7" s="276"/>
      <c r="L7" s="277"/>
      <c r="M7" s="272" t="s">
        <v>138</v>
      </c>
      <c r="N7" s="275" t="s">
        <v>142</v>
      </c>
      <c r="O7" s="276"/>
      <c r="P7" s="277"/>
      <c r="Q7" s="275" t="s">
        <v>143</v>
      </c>
      <c r="R7" s="276"/>
      <c r="S7" s="277"/>
    </row>
    <row r="8" spans="1:19" ht="50.45" customHeight="1">
      <c r="A8" s="273"/>
      <c r="B8" s="280"/>
      <c r="C8" s="273"/>
      <c r="D8" s="287"/>
      <c r="E8" s="287"/>
      <c r="F8" s="273"/>
      <c r="G8" s="150" t="s">
        <v>138</v>
      </c>
      <c r="H8" s="151" t="s">
        <v>144</v>
      </c>
      <c r="I8" s="151" t="s">
        <v>145</v>
      </c>
      <c r="J8" s="150" t="s">
        <v>138</v>
      </c>
      <c r="K8" s="151" t="s">
        <v>144</v>
      </c>
      <c r="L8" s="151" t="s">
        <v>145</v>
      </c>
      <c r="M8" s="273"/>
      <c r="N8" s="150" t="s">
        <v>138</v>
      </c>
      <c r="O8" s="151" t="s">
        <v>144</v>
      </c>
      <c r="P8" s="151" t="s">
        <v>145</v>
      </c>
      <c r="Q8" s="150" t="s">
        <v>138</v>
      </c>
      <c r="R8" s="151" t="s">
        <v>144</v>
      </c>
      <c r="S8" s="151" t="s">
        <v>145</v>
      </c>
    </row>
    <row r="9" spans="1:19" s="155" customFormat="1" ht="17.25" customHeight="1">
      <c r="A9" s="152" t="s">
        <v>6</v>
      </c>
      <c r="B9" s="153" t="s">
        <v>23</v>
      </c>
      <c r="C9" s="152" t="s">
        <v>146</v>
      </c>
      <c r="D9" s="152" t="s">
        <v>147</v>
      </c>
      <c r="E9" s="152" t="s">
        <v>148</v>
      </c>
      <c r="F9" s="152" t="s">
        <v>149</v>
      </c>
      <c r="G9" s="152" t="s">
        <v>150</v>
      </c>
      <c r="H9" s="152">
        <v>6</v>
      </c>
      <c r="I9" s="152">
        <v>7</v>
      </c>
      <c r="J9" s="152" t="s">
        <v>151</v>
      </c>
      <c r="K9" s="152">
        <v>9</v>
      </c>
      <c r="L9" s="152">
        <v>10</v>
      </c>
      <c r="M9" s="154" t="s">
        <v>152</v>
      </c>
      <c r="N9" s="152" t="s">
        <v>153</v>
      </c>
      <c r="O9" s="154">
        <v>13</v>
      </c>
      <c r="P9" s="154">
        <v>14</v>
      </c>
      <c r="Q9" s="152" t="s">
        <v>154</v>
      </c>
      <c r="R9" s="154">
        <v>16</v>
      </c>
      <c r="S9" s="154">
        <v>17</v>
      </c>
    </row>
    <row r="10" spans="1:19" s="59" customFormat="1" ht="41.25" customHeight="1">
      <c r="A10" s="142"/>
      <c r="B10" s="211" t="s">
        <v>191</v>
      </c>
      <c r="C10" s="136"/>
      <c r="D10" s="136"/>
      <c r="E10" s="136"/>
      <c r="F10" s="136"/>
      <c r="G10" s="136"/>
      <c r="H10" s="136"/>
      <c r="I10" s="136"/>
      <c r="J10" s="136"/>
      <c r="K10" s="136"/>
      <c r="L10" s="136"/>
      <c r="M10" s="136"/>
      <c r="N10" s="136"/>
      <c r="O10" s="136"/>
      <c r="P10" s="136"/>
      <c r="Q10" s="136"/>
      <c r="R10" s="136"/>
      <c r="S10" s="136"/>
    </row>
    <row r="11" spans="1:19" s="59" customFormat="1" ht="27" customHeight="1">
      <c r="A11" s="156" t="s">
        <v>8</v>
      </c>
      <c r="B11" s="207" t="s">
        <v>155</v>
      </c>
      <c r="C11" s="138">
        <f t="shared" ref="C11:C28" si="0">+D11+E11</f>
        <v>0</v>
      </c>
      <c r="D11" s="138">
        <f t="shared" ref="D11:D28" si="1">+G11+N11</f>
        <v>0</v>
      </c>
      <c r="E11" s="138">
        <f t="shared" ref="E11:E28" si="2">+J11+Q11</f>
        <v>0</v>
      </c>
      <c r="F11" s="138">
        <f t="shared" ref="F11:F28" si="3">+G11+J11</f>
        <v>0</v>
      </c>
      <c r="G11" s="138">
        <f t="shared" ref="G11:G28" si="4">+H11+I11</f>
        <v>0</v>
      </c>
      <c r="H11" s="138"/>
      <c r="I11" s="138"/>
      <c r="J11" s="138">
        <f t="shared" ref="J11:J28" si="5">+K11+L11</f>
        <v>0</v>
      </c>
      <c r="K11" s="138"/>
      <c r="L11" s="138"/>
      <c r="M11" s="138">
        <f t="shared" ref="M11:M28" si="6">+N11+Q11</f>
        <v>0</v>
      </c>
      <c r="N11" s="138">
        <f t="shared" ref="N11:N28" si="7">+O11+P11</f>
        <v>0</v>
      </c>
      <c r="O11" s="138"/>
      <c r="P11" s="138"/>
      <c r="Q11" s="138">
        <f t="shared" ref="Q11:Q28" si="8">+R11+S11</f>
        <v>0</v>
      </c>
      <c r="R11" s="138"/>
      <c r="S11" s="138"/>
    </row>
    <row r="12" spans="1:19" s="59" customFormat="1" ht="33" customHeight="1">
      <c r="A12" s="137">
        <v>1</v>
      </c>
      <c r="B12" s="208" t="s">
        <v>207</v>
      </c>
      <c r="C12" s="138">
        <f t="shared" si="0"/>
        <v>5020</v>
      </c>
      <c r="D12" s="138">
        <f t="shared" si="1"/>
        <v>1208</v>
      </c>
      <c r="E12" s="138">
        <f t="shared" si="2"/>
        <v>3812</v>
      </c>
      <c r="F12" s="138">
        <f t="shared" si="3"/>
        <v>782</v>
      </c>
      <c r="G12" s="138">
        <f t="shared" si="4"/>
        <v>0</v>
      </c>
      <c r="H12" s="138"/>
      <c r="I12" s="138"/>
      <c r="J12" s="138">
        <f t="shared" si="5"/>
        <v>782</v>
      </c>
      <c r="K12" s="138">
        <v>782</v>
      </c>
      <c r="L12" s="138"/>
      <c r="M12" s="138">
        <f t="shared" si="6"/>
        <v>4238</v>
      </c>
      <c r="N12" s="138">
        <f t="shared" si="7"/>
        <v>1208</v>
      </c>
      <c r="O12" s="138">
        <v>1208</v>
      </c>
      <c r="P12" s="138"/>
      <c r="Q12" s="138">
        <f t="shared" si="8"/>
        <v>3030</v>
      </c>
      <c r="R12" s="138">
        <v>3030</v>
      </c>
      <c r="S12" s="138"/>
    </row>
    <row r="13" spans="1:19" s="59" customFormat="1" ht="51.75" customHeight="1">
      <c r="A13" s="137">
        <f t="shared" ref="A13:A18" si="9">+A12+1</f>
        <v>2</v>
      </c>
      <c r="B13" s="212" t="s">
        <v>238</v>
      </c>
      <c r="C13" s="138">
        <f t="shared" si="0"/>
        <v>3384</v>
      </c>
      <c r="D13" s="138">
        <f t="shared" si="1"/>
        <v>0</v>
      </c>
      <c r="E13" s="138">
        <f t="shared" si="2"/>
        <v>3384</v>
      </c>
      <c r="F13" s="138">
        <f t="shared" si="3"/>
        <v>859</v>
      </c>
      <c r="G13" s="138">
        <f t="shared" si="4"/>
        <v>0</v>
      </c>
      <c r="H13" s="138"/>
      <c r="I13" s="138"/>
      <c r="J13" s="138">
        <f t="shared" si="5"/>
        <v>859</v>
      </c>
      <c r="K13" s="138">
        <v>859</v>
      </c>
      <c r="L13" s="138"/>
      <c r="M13" s="138">
        <f t="shared" si="6"/>
        <v>2525</v>
      </c>
      <c r="N13" s="138">
        <f t="shared" si="7"/>
        <v>0</v>
      </c>
      <c r="O13" s="138"/>
      <c r="P13" s="138"/>
      <c r="Q13" s="138">
        <f t="shared" si="8"/>
        <v>2525</v>
      </c>
      <c r="R13" s="138">
        <v>2525</v>
      </c>
      <c r="S13" s="138"/>
    </row>
    <row r="14" spans="1:19" s="59" customFormat="1" ht="27" customHeight="1">
      <c r="A14" s="137">
        <f t="shared" si="9"/>
        <v>3</v>
      </c>
      <c r="B14" s="208" t="s">
        <v>204</v>
      </c>
      <c r="C14" s="138">
        <f t="shared" si="0"/>
        <v>1630</v>
      </c>
      <c r="D14" s="138">
        <f t="shared" si="1"/>
        <v>0</v>
      </c>
      <c r="E14" s="138">
        <f t="shared" si="2"/>
        <v>1630</v>
      </c>
      <c r="F14" s="138">
        <f t="shared" si="3"/>
        <v>0</v>
      </c>
      <c r="G14" s="138">
        <f t="shared" si="4"/>
        <v>0</v>
      </c>
      <c r="H14" s="138"/>
      <c r="I14" s="138"/>
      <c r="J14" s="138">
        <f t="shared" si="5"/>
        <v>0</v>
      </c>
      <c r="K14" s="138"/>
      <c r="L14" s="138"/>
      <c r="M14" s="138">
        <f t="shared" si="6"/>
        <v>1630</v>
      </c>
      <c r="N14" s="138">
        <f t="shared" si="7"/>
        <v>0</v>
      </c>
      <c r="O14" s="138"/>
      <c r="P14" s="138"/>
      <c r="Q14" s="138">
        <f t="shared" si="8"/>
        <v>1630</v>
      </c>
      <c r="R14" s="138">
        <v>1630</v>
      </c>
      <c r="S14" s="138"/>
    </row>
    <row r="15" spans="1:19" s="59" customFormat="1" ht="27" customHeight="1">
      <c r="A15" s="137">
        <f t="shared" si="9"/>
        <v>4</v>
      </c>
      <c r="B15" s="208" t="s">
        <v>208</v>
      </c>
      <c r="C15" s="138">
        <f t="shared" si="0"/>
        <v>202</v>
      </c>
      <c r="D15" s="138">
        <f t="shared" si="1"/>
        <v>0</v>
      </c>
      <c r="E15" s="138">
        <f t="shared" si="2"/>
        <v>202</v>
      </c>
      <c r="F15" s="138">
        <f t="shared" si="3"/>
        <v>0</v>
      </c>
      <c r="G15" s="138">
        <f t="shared" si="4"/>
        <v>0</v>
      </c>
      <c r="H15" s="138"/>
      <c r="I15" s="138"/>
      <c r="J15" s="138">
        <f t="shared" si="5"/>
        <v>0</v>
      </c>
      <c r="K15" s="138"/>
      <c r="L15" s="138"/>
      <c r="M15" s="138">
        <f t="shared" si="6"/>
        <v>202</v>
      </c>
      <c r="N15" s="138">
        <f t="shared" si="7"/>
        <v>0</v>
      </c>
      <c r="O15" s="138"/>
      <c r="P15" s="138"/>
      <c r="Q15" s="138">
        <f t="shared" si="8"/>
        <v>202</v>
      </c>
      <c r="R15" s="138">
        <v>202</v>
      </c>
      <c r="S15" s="138"/>
    </row>
    <row r="16" spans="1:19" s="59" customFormat="1" ht="27" customHeight="1">
      <c r="A16" s="137">
        <f t="shared" si="9"/>
        <v>5</v>
      </c>
      <c r="B16" s="208" t="s">
        <v>198</v>
      </c>
      <c r="C16" s="138">
        <f t="shared" si="0"/>
        <v>202</v>
      </c>
      <c r="D16" s="138">
        <f t="shared" si="1"/>
        <v>0</v>
      </c>
      <c r="E16" s="138">
        <f t="shared" si="2"/>
        <v>202</v>
      </c>
      <c r="F16" s="138">
        <f t="shared" si="3"/>
        <v>0</v>
      </c>
      <c r="G16" s="138">
        <f t="shared" si="4"/>
        <v>0</v>
      </c>
      <c r="H16" s="138"/>
      <c r="I16" s="138"/>
      <c r="J16" s="138">
        <f t="shared" si="5"/>
        <v>0</v>
      </c>
      <c r="K16" s="138"/>
      <c r="L16" s="138"/>
      <c r="M16" s="138">
        <f t="shared" si="6"/>
        <v>202</v>
      </c>
      <c r="N16" s="138">
        <f t="shared" si="7"/>
        <v>0</v>
      </c>
      <c r="O16" s="138"/>
      <c r="P16" s="138"/>
      <c r="Q16" s="138">
        <f t="shared" si="8"/>
        <v>202</v>
      </c>
      <c r="R16" s="138">
        <v>202</v>
      </c>
      <c r="S16" s="138"/>
    </row>
    <row r="17" spans="1:19" s="59" customFormat="1" ht="27" customHeight="1">
      <c r="A17" s="137">
        <f t="shared" si="9"/>
        <v>6</v>
      </c>
      <c r="B17" s="208" t="s">
        <v>239</v>
      </c>
      <c r="C17" s="138">
        <f t="shared" si="0"/>
        <v>81</v>
      </c>
      <c r="D17" s="138">
        <f t="shared" si="1"/>
        <v>0</v>
      </c>
      <c r="E17" s="138">
        <f t="shared" si="2"/>
        <v>81</v>
      </c>
      <c r="F17" s="138">
        <f t="shared" si="3"/>
        <v>81</v>
      </c>
      <c r="G17" s="138">
        <f t="shared" si="4"/>
        <v>0</v>
      </c>
      <c r="H17" s="138"/>
      <c r="I17" s="138"/>
      <c r="J17" s="138">
        <f t="shared" si="5"/>
        <v>81</v>
      </c>
      <c r="K17" s="138">
        <v>81</v>
      </c>
      <c r="L17" s="138"/>
      <c r="M17" s="138">
        <f t="shared" si="6"/>
        <v>0</v>
      </c>
      <c r="N17" s="138">
        <f t="shared" si="7"/>
        <v>0</v>
      </c>
      <c r="O17" s="138"/>
      <c r="P17" s="138"/>
      <c r="Q17" s="138">
        <f t="shared" si="8"/>
        <v>0</v>
      </c>
      <c r="R17" s="138"/>
      <c r="S17" s="138"/>
    </row>
    <row r="18" spans="1:19" s="59" customFormat="1" ht="27" customHeight="1">
      <c r="A18" s="137">
        <f t="shared" si="9"/>
        <v>7</v>
      </c>
      <c r="B18" s="208" t="s">
        <v>213</v>
      </c>
      <c r="C18" s="138">
        <f t="shared" si="0"/>
        <v>81</v>
      </c>
      <c r="D18" s="138">
        <f t="shared" si="1"/>
        <v>0</v>
      </c>
      <c r="E18" s="138">
        <f t="shared" si="2"/>
        <v>81</v>
      </c>
      <c r="F18" s="138">
        <f t="shared" si="3"/>
        <v>81</v>
      </c>
      <c r="G18" s="138">
        <f t="shared" si="4"/>
        <v>0</v>
      </c>
      <c r="H18" s="138"/>
      <c r="I18" s="138"/>
      <c r="J18" s="138">
        <f t="shared" si="5"/>
        <v>81</v>
      </c>
      <c r="K18" s="138">
        <v>81</v>
      </c>
      <c r="L18" s="138"/>
      <c r="M18" s="138">
        <f t="shared" si="6"/>
        <v>0</v>
      </c>
      <c r="N18" s="138">
        <f t="shared" si="7"/>
        <v>0</v>
      </c>
      <c r="O18" s="138"/>
      <c r="P18" s="138"/>
      <c r="Q18" s="138">
        <f t="shared" si="8"/>
        <v>0</v>
      </c>
      <c r="R18" s="138"/>
      <c r="S18" s="138"/>
    </row>
    <row r="19" spans="1:19" s="59" customFormat="1" ht="27" customHeight="1">
      <c r="A19" s="156" t="s">
        <v>12</v>
      </c>
      <c r="B19" s="207" t="s">
        <v>156</v>
      </c>
      <c r="C19" s="138">
        <f t="shared" si="0"/>
        <v>0</v>
      </c>
      <c r="D19" s="138">
        <f t="shared" si="1"/>
        <v>0</v>
      </c>
      <c r="E19" s="138">
        <f t="shared" si="2"/>
        <v>0</v>
      </c>
      <c r="F19" s="138">
        <f t="shared" si="3"/>
        <v>0</v>
      </c>
      <c r="G19" s="138">
        <f t="shared" si="4"/>
        <v>0</v>
      </c>
      <c r="H19" s="138"/>
      <c r="I19" s="138"/>
      <c r="J19" s="138">
        <f t="shared" si="5"/>
        <v>0</v>
      </c>
      <c r="K19" s="138"/>
      <c r="L19" s="138"/>
      <c r="M19" s="138">
        <f t="shared" si="6"/>
        <v>0</v>
      </c>
      <c r="N19" s="138">
        <f t="shared" si="7"/>
        <v>0</v>
      </c>
      <c r="O19" s="138"/>
      <c r="P19" s="138"/>
      <c r="Q19" s="138">
        <f t="shared" si="8"/>
        <v>0</v>
      </c>
      <c r="R19" s="138"/>
      <c r="S19" s="138"/>
    </row>
    <row r="20" spans="1:19" s="59" customFormat="1" ht="27" customHeight="1">
      <c r="A20" s="18">
        <v>1</v>
      </c>
      <c r="B20" s="208" t="s">
        <v>223</v>
      </c>
      <c r="C20" s="138">
        <f t="shared" si="0"/>
        <v>44949</v>
      </c>
      <c r="D20" s="138">
        <f t="shared" si="1"/>
        <v>39222</v>
      </c>
      <c r="E20" s="138">
        <f t="shared" si="2"/>
        <v>5727</v>
      </c>
      <c r="F20" s="138">
        <f t="shared" si="3"/>
        <v>18004</v>
      </c>
      <c r="G20" s="138">
        <f t="shared" si="4"/>
        <v>13656</v>
      </c>
      <c r="H20" s="138">
        <v>13656</v>
      </c>
      <c r="I20" s="138"/>
      <c r="J20" s="138">
        <f t="shared" si="5"/>
        <v>4348</v>
      </c>
      <c r="K20" s="138">
        <v>4348</v>
      </c>
      <c r="L20" s="138"/>
      <c r="M20" s="138">
        <f t="shared" si="6"/>
        <v>26945</v>
      </c>
      <c r="N20" s="138">
        <f t="shared" si="7"/>
        <v>25566</v>
      </c>
      <c r="O20" s="138">
        <v>25566</v>
      </c>
      <c r="P20" s="138"/>
      <c r="Q20" s="138">
        <f t="shared" si="8"/>
        <v>1379</v>
      </c>
      <c r="R20" s="138">
        <v>1379</v>
      </c>
      <c r="S20" s="138"/>
    </row>
    <row r="21" spans="1:19" s="59" customFormat="1" ht="27" customHeight="1">
      <c r="A21" s="18">
        <f>A20+1</f>
        <v>2</v>
      </c>
      <c r="B21" s="208" t="s">
        <v>219</v>
      </c>
      <c r="C21" s="138">
        <f t="shared" si="0"/>
        <v>72838</v>
      </c>
      <c r="D21" s="138">
        <f t="shared" si="1"/>
        <v>62769</v>
      </c>
      <c r="E21" s="138">
        <f t="shared" si="2"/>
        <v>10069</v>
      </c>
      <c r="F21" s="138">
        <f t="shared" si="3"/>
        <v>32417</v>
      </c>
      <c r="G21" s="138">
        <f t="shared" si="4"/>
        <v>24612</v>
      </c>
      <c r="H21" s="138">
        <v>24612</v>
      </c>
      <c r="I21" s="138"/>
      <c r="J21" s="138">
        <f t="shared" si="5"/>
        <v>7805</v>
      </c>
      <c r="K21" s="138">
        <v>7805</v>
      </c>
      <c r="L21" s="138"/>
      <c r="M21" s="138">
        <f t="shared" si="6"/>
        <v>40421</v>
      </c>
      <c r="N21" s="138">
        <f t="shared" si="7"/>
        <v>38157</v>
      </c>
      <c r="O21" s="138">
        <v>38157</v>
      </c>
      <c r="P21" s="138"/>
      <c r="Q21" s="138">
        <f t="shared" si="8"/>
        <v>2264</v>
      </c>
      <c r="R21" s="138">
        <v>2264</v>
      </c>
      <c r="S21" s="138"/>
    </row>
    <row r="22" spans="1:19" s="59" customFormat="1" ht="27" customHeight="1">
      <c r="A22" s="18">
        <f>A21+1</f>
        <v>3</v>
      </c>
      <c r="B22" s="208" t="s">
        <v>221</v>
      </c>
      <c r="C22" s="138">
        <f t="shared" si="0"/>
        <v>69442</v>
      </c>
      <c r="D22" s="138">
        <f t="shared" si="1"/>
        <v>62243</v>
      </c>
      <c r="E22" s="138">
        <f t="shared" si="2"/>
        <v>7199</v>
      </c>
      <c r="F22" s="138">
        <f t="shared" si="3"/>
        <v>22492</v>
      </c>
      <c r="G22" s="138">
        <f t="shared" si="4"/>
        <v>17864</v>
      </c>
      <c r="H22" s="138">
        <v>17864</v>
      </c>
      <c r="I22" s="138"/>
      <c r="J22" s="138">
        <f t="shared" si="5"/>
        <v>4628</v>
      </c>
      <c r="K22" s="138">
        <v>4628</v>
      </c>
      <c r="L22" s="138"/>
      <c r="M22" s="138">
        <f t="shared" si="6"/>
        <v>46950</v>
      </c>
      <c r="N22" s="138">
        <f t="shared" si="7"/>
        <v>44379</v>
      </c>
      <c r="O22" s="138">
        <v>44379</v>
      </c>
      <c r="P22" s="138"/>
      <c r="Q22" s="138">
        <f t="shared" si="8"/>
        <v>2571</v>
      </c>
      <c r="R22" s="138">
        <v>2571</v>
      </c>
      <c r="S22" s="138"/>
    </row>
    <row r="23" spans="1:19" s="59" customFormat="1" ht="27" customHeight="1">
      <c r="A23" s="18">
        <f t="shared" ref="A23:A28" si="10">A22+1</f>
        <v>4</v>
      </c>
      <c r="B23" s="208" t="s">
        <v>220</v>
      </c>
      <c r="C23" s="138">
        <f t="shared" si="0"/>
        <v>30395</v>
      </c>
      <c r="D23" s="138">
        <f t="shared" si="1"/>
        <v>26798</v>
      </c>
      <c r="E23" s="138">
        <f t="shared" si="2"/>
        <v>3597</v>
      </c>
      <c r="F23" s="138">
        <f t="shared" si="3"/>
        <v>10761</v>
      </c>
      <c r="G23" s="138">
        <f t="shared" si="4"/>
        <v>8287</v>
      </c>
      <c r="H23" s="138">
        <v>8287</v>
      </c>
      <c r="I23" s="138"/>
      <c r="J23" s="138">
        <f t="shared" si="5"/>
        <v>2474</v>
      </c>
      <c r="K23" s="138">
        <v>2474</v>
      </c>
      <c r="L23" s="138"/>
      <c r="M23" s="138">
        <f t="shared" si="6"/>
        <v>19634</v>
      </c>
      <c r="N23" s="138">
        <f t="shared" si="7"/>
        <v>18511</v>
      </c>
      <c r="O23" s="138">
        <v>18511</v>
      </c>
      <c r="P23" s="138"/>
      <c r="Q23" s="138">
        <f t="shared" si="8"/>
        <v>1123</v>
      </c>
      <c r="R23" s="138">
        <v>1123</v>
      </c>
      <c r="S23" s="138"/>
    </row>
    <row r="24" spans="1:19" s="59" customFormat="1" ht="27" customHeight="1">
      <c r="A24" s="43">
        <f t="shared" si="10"/>
        <v>5</v>
      </c>
      <c r="B24" s="209" t="s">
        <v>224</v>
      </c>
      <c r="C24" s="206">
        <f t="shared" si="0"/>
        <v>33428</v>
      </c>
      <c r="D24" s="206">
        <f t="shared" si="1"/>
        <v>29380</v>
      </c>
      <c r="E24" s="206">
        <f t="shared" si="2"/>
        <v>4048</v>
      </c>
      <c r="F24" s="206">
        <f t="shared" si="3"/>
        <v>11730</v>
      </c>
      <c r="G24" s="206">
        <f t="shared" si="4"/>
        <v>8881</v>
      </c>
      <c r="H24" s="206">
        <v>8881</v>
      </c>
      <c r="I24" s="206"/>
      <c r="J24" s="206">
        <f t="shared" si="5"/>
        <v>2849</v>
      </c>
      <c r="K24" s="206">
        <v>2849</v>
      </c>
      <c r="L24" s="206"/>
      <c r="M24" s="206">
        <f t="shared" si="6"/>
        <v>21698</v>
      </c>
      <c r="N24" s="206">
        <f t="shared" si="7"/>
        <v>20499</v>
      </c>
      <c r="O24" s="206">
        <v>20499</v>
      </c>
      <c r="P24" s="206"/>
      <c r="Q24" s="206">
        <f t="shared" si="8"/>
        <v>1199</v>
      </c>
      <c r="R24" s="206">
        <v>1199</v>
      </c>
      <c r="S24" s="206"/>
    </row>
    <row r="25" spans="1:19" s="59" customFormat="1" ht="27" customHeight="1">
      <c r="A25" s="43">
        <f t="shared" si="10"/>
        <v>6</v>
      </c>
      <c r="B25" s="209" t="s">
        <v>222</v>
      </c>
      <c r="C25" s="206">
        <f t="shared" si="0"/>
        <v>31961</v>
      </c>
      <c r="D25" s="206">
        <f t="shared" si="1"/>
        <v>28275</v>
      </c>
      <c r="E25" s="206">
        <f t="shared" si="2"/>
        <v>3686</v>
      </c>
      <c r="F25" s="206">
        <f t="shared" si="3"/>
        <v>6619</v>
      </c>
      <c r="G25" s="206">
        <f t="shared" si="4"/>
        <v>4584</v>
      </c>
      <c r="H25" s="206">
        <v>4584</v>
      </c>
      <c r="I25" s="206"/>
      <c r="J25" s="206">
        <f t="shared" si="5"/>
        <v>2035</v>
      </c>
      <c r="K25" s="206">
        <v>2035</v>
      </c>
      <c r="L25" s="206"/>
      <c r="M25" s="206">
        <f t="shared" si="6"/>
        <v>25342</v>
      </c>
      <c r="N25" s="206">
        <f t="shared" si="7"/>
        <v>23691</v>
      </c>
      <c r="O25" s="206">
        <v>23691</v>
      </c>
      <c r="P25" s="206"/>
      <c r="Q25" s="206">
        <f t="shared" si="8"/>
        <v>1651</v>
      </c>
      <c r="R25" s="206">
        <v>1651</v>
      </c>
      <c r="S25" s="206"/>
    </row>
    <row r="26" spans="1:19" s="59" customFormat="1" ht="27" customHeight="1">
      <c r="A26" s="43">
        <f t="shared" si="10"/>
        <v>7</v>
      </c>
      <c r="B26" s="209" t="s">
        <v>240</v>
      </c>
      <c r="C26" s="206">
        <f t="shared" si="0"/>
        <v>30834</v>
      </c>
      <c r="D26" s="206">
        <f t="shared" si="1"/>
        <v>28293</v>
      </c>
      <c r="E26" s="206">
        <f t="shared" si="2"/>
        <v>2541</v>
      </c>
      <c r="F26" s="206">
        <f t="shared" si="3"/>
        <v>5851</v>
      </c>
      <c r="G26" s="206">
        <f t="shared" si="4"/>
        <v>4501</v>
      </c>
      <c r="H26" s="206">
        <v>4501</v>
      </c>
      <c r="I26" s="206"/>
      <c r="J26" s="206">
        <f t="shared" si="5"/>
        <v>1350</v>
      </c>
      <c r="K26" s="206">
        <v>1350</v>
      </c>
      <c r="L26" s="206"/>
      <c r="M26" s="206">
        <f t="shared" si="6"/>
        <v>24983</v>
      </c>
      <c r="N26" s="206">
        <f t="shared" si="7"/>
        <v>23792</v>
      </c>
      <c r="O26" s="206">
        <v>23792</v>
      </c>
      <c r="P26" s="206"/>
      <c r="Q26" s="206">
        <f t="shared" si="8"/>
        <v>1191</v>
      </c>
      <c r="R26" s="206">
        <v>1191</v>
      </c>
      <c r="S26" s="206"/>
    </row>
    <row r="27" spans="1:19" s="59" customFormat="1" ht="27" customHeight="1">
      <c r="A27" s="43">
        <f t="shared" si="10"/>
        <v>8</v>
      </c>
      <c r="B27" s="209" t="s">
        <v>217</v>
      </c>
      <c r="C27" s="206">
        <f t="shared" si="0"/>
        <v>3009</v>
      </c>
      <c r="D27" s="206">
        <f t="shared" si="1"/>
        <v>2489</v>
      </c>
      <c r="E27" s="206">
        <f t="shared" si="2"/>
        <v>520</v>
      </c>
      <c r="F27" s="206">
        <f t="shared" si="3"/>
        <v>476</v>
      </c>
      <c r="G27" s="206">
        <f t="shared" si="4"/>
        <v>230</v>
      </c>
      <c r="H27" s="206">
        <v>230</v>
      </c>
      <c r="I27" s="206"/>
      <c r="J27" s="206">
        <f t="shared" si="5"/>
        <v>246</v>
      </c>
      <c r="K27" s="206">
        <v>246</v>
      </c>
      <c r="L27" s="206"/>
      <c r="M27" s="206">
        <f t="shared" si="6"/>
        <v>2533</v>
      </c>
      <c r="N27" s="206">
        <f t="shared" si="7"/>
        <v>2259</v>
      </c>
      <c r="O27" s="206">
        <v>2259</v>
      </c>
      <c r="P27" s="206"/>
      <c r="Q27" s="206">
        <f t="shared" si="8"/>
        <v>274</v>
      </c>
      <c r="R27" s="206">
        <v>274</v>
      </c>
      <c r="S27" s="206"/>
    </row>
    <row r="28" spans="1:19" s="59" customFormat="1" ht="27" customHeight="1">
      <c r="A28" s="147">
        <f t="shared" si="10"/>
        <v>9</v>
      </c>
      <c r="B28" s="210" t="s">
        <v>216</v>
      </c>
      <c r="C28" s="140">
        <f t="shared" si="0"/>
        <v>7772</v>
      </c>
      <c r="D28" s="140">
        <f t="shared" si="1"/>
        <v>6736</v>
      </c>
      <c r="E28" s="140">
        <f t="shared" si="2"/>
        <v>1036</v>
      </c>
      <c r="F28" s="140">
        <f t="shared" si="3"/>
        <v>278</v>
      </c>
      <c r="G28" s="140">
        <f t="shared" si="4"/>
        <v>0</v>
      </c>
      <c r="H28" s="140"/>
      <c r="I28" s="140"/>
      <c r="J28" s="140">
        <f t="shared" si="5"/>
        <v>278</v>
      </c>
      <c r="K28" s="140">
        <v>278</v>
      </c>
      <c r="L28" s="140"/>
      <c r="M28" s="140">
        <f t="shared" si="6"/>
        <v>7494</v>
      </c>
      <c r="N28" s="140">
        <f t="shared" si="7"/>
        <v>6736</v>
      </c>
      <c r="O28" s="140">
        <v>6736</v>
      </c>
      <c r="P28" s="140"/>
      <c r="Q28" s="140">
        <f t="shared" si="8"/>
        <v>758</v>
      </c>
      <c r="R28" s="140">
        <v>758</v>
      </c>
      <c r="S28" s="140"/>
    </row>
    <row r="29" spans="1:19" ht="19.5" customHeight="1">
      <c r="A29" s="8"/>
      <c r="B29" s="31"/>
      <c r="C29" s="59"/>
      <c r="D29" s="59"/>
      <c r="E29" s="59"/>
      <c r="F29" s="59"/>
      <c r="G29" s="59"/>
      <c r="H29" s="59"/>
      <c r="I29" s="59"/>
      <c r="J29" s="59"/>
      <c r="K29" s="59"/>
      <c r="L29" s="59"/>
      <c r="M29" s="59"/>
      <c r="N29" s="59"/>
      <c r="O29" s="59"/>
      <c r="P29" s="59"/>
      <c r="Q29" s="59"/>
      <c r="R29" s="59"/>
      <c r="S29" s="59"/>
    </row>
    <row r="30" spans="1:19" ht="18.75">
      <c r="A30" s="8"/>
      <c r="B30" s="8"/>
      <c r="C30" s="59"/>
      <c r="D30" s="59"/>
      <c r="E30" s="59"/>
      <c r="F30" s="59"/>
      <c r="G30" s="59"/>
      <c r="H30" s="59"/>
      <c r="I30" s="59"/>
      <c r="J30" s="59"/>
      <c r="K30" s="59"/>
      <c r="L30" s="59"/>
      <c r="M30" s="59"/>
      <c r="N30" s="59"/>
      <c r="O30" s="59"/>
      <c r="P30" s="59"/>
      <c r="Q30" s="59"/>
      <c r="R30" s="59"/>
      <c r="S30" s="59"/>
    </row>
    <row r="31" spans="1:19" ht="18.75">
      <c r="A31" s="59"/>
      <c r="B31" s="59"/>
      <c r="C31" s="59"/>
      <c r="D31" s="59"/>
      <c r="E31" s="59"/>
      <c r="F31" s="59"/>
      <c r="G31" s="59"/>
      <c r="H31" s="59"/>
      <c r="I31" s="59"/>
      <c r="J31" s="59"/>
      <c r="K31" s="59"/>
      <c r="L31" s="59"/>
      <c r="M31" s="59"/>
      <c r="N31" s="59"/>
      <c r="O31" s="59"/>
      <c r="P31" s="59"/>
      <c r="Q31" s="59"/>
      <c r="R31" s="59"/>
      <c r="S31" s="59"/>
    </row>
    <row r="32" spans="1:19" ht="18.75">
      <c r="A32" s="59"/>
      <c r="B32" s="59"/>
      <c r="C32" s="59"/>
      <c r="D32" s="59"/>
      <c r="E32" s="59"/>
      <c r="F32" s="59"/>
      <c r="G32" s="59"/>
      <c r="H32" s="59"/>
      <c r="I32" s="59"/>
      <c r="J32" s="59"/>
      <c r="K32" s="59"/>
      <c r="L32" s="59"/>
      <c r="M32" s="59"/>
      <c r="N32" s="59"/>
      <c r="O32" s="59"/>
      <c r="P32" s="59"/>
      <c r="Q32" s="59"/>
      <c r="R32" s="59"/>
      <c r="S32" s="59"/>
    </row>
    <row r="33" spans="1:19" ht="18.75">
      <c r="A33" s="59"/>
      <c r="B33" s="59"/>
      <c r="C33" s="59"/>
      <c r="D33" s="59"/>
      <c r="E33" s="59"/>
      <c r="F33" s="59"/>
      <c r="G33" s="59"/>
      <c r="H33" s="59"/>
      <c r="I33" s="59"/>
      <c r="J33" s="59"/>
      <c r="K33" s="59"/>
      <c r="L33" s="59"/>
      <c r="M33" s="59"/>
      <c r="N33" s="59"/>
      <c r="O33" s="59"/>
      <c r="P33" s="59"/>
      <c r="Q33" s="59"/>
      <c r="R33" s="59"/>
      <c r="S33" s="59"/>
    </row>
    <row r="34" spans="1:19" ht="18.75">
      <c r="A34" s="59"/>
      <c r="B34" s="59"/>
      <c r="C34" s="59"/>
      <c r="D34" s="59"/>
      <c r="E34" s="59"/>
      <c r="F34" s="59"/>
      <c r="G34" s="59"/>
      <c r="H34" s="59"/>
      <c r="I34" s="59"/>
      <c r="J34" s="59"/>
      <c r="K34" s="59"/>
      <c r="L34" s="59"/>
      <c r="M34" s="59"/>
      <c r="N34" s="59"/>
      <c r="O34" s="59"/>
      <c r="P34" s="59"/>
      <c r="Q34" s="59"/>
      <c r="R34" s="59"/>
      <c r="S34" s="59"/>
    </row>
    <row r="35" spans="1:19" ht="18.75">
      <c r="A35" s="59"/>
      <c r="B35" s="59"/>
      <c r="C35" s="59"/>
      <c r="D35" s="59"/>
      <c r="E35" s="59"/>
      <c r="F35" s="59"/>
      <c r="G35" s="59"/>
      <c r="H35" s="59"/>
      <c r="I35" s="59"/>
      <c r="J35" s="59"/>
      <c r="K35" s="59"/>
      <c r="L35" s="59"/>
      <c r="M35" s="59"/>
      <c r="N35" s="59"/>
      <c r="O35" s="59"/>
      <c r="P35" s="59"/>
      <c r="Q35" s="59"/>
      <c r="R35" s="59"/>
      <c r="S35" s="59"/>
    </row>
    <row r="36" spans="1:19" ht="18.75">
      <c r="A36" s="59"/>
      <c r="B36" s="59"/>
      <c r="C36" s="59"/>
      <c r="D36" s="59"/>
      <c r="E36" s="59"/>
      <c r="F36" s="59"/>
      <c r="G36" s="59"/>
      <c r="H36" s="59"/>
      <c r="I36" s="59"/>
      <c r="J36" s="59"/>
      <c r="K36" s="59"/>
      <c r="L36" s="59"/>
      <c r="M36" s="59"/>
      <c r="N36" s="59"/>
      <c r="O36" s="59"/>
      <c r="P36" s="59"/>
      <c r="Q36" s="59"/>
      <c r="R36" s="59"/>
      <c r="S36" s="59"/>
    </row>
    <row r="37" spans="1:19" ht="18.75">
      <c r="A37" s="59"/>
      <c r="B37" s="59"/>
      <c r="C37" s="59"/>
      <c r="D37" s="59"/>
      <c r="E37" s="59"/>
      <c r="F37" s="59"/>
      <c r="G37" s="59"/>
      <c r="H37" s="59"/>
      <c r="I37" s="59"/>
      <c r="J37" s="59"/>
      <c r="K37" s="59"/>
      <c r="L37" s="59"/>
      <c r="M37" s="59"/>
      <c r="N37" s="59"/>
      <c r="O37" s="59"/>
      <c r="P37" s="59"/>
      <c r="Q37" s="59"/>
      <c r="R37" s="59"/>
      <c r="S37" s="59"/>
    </row>
    <row r="38" spans="1:19" ht="18.75">
      <c r="A38" s="59"/>
      <c r="B38" s="59"/>
      <c r="C38" s="59"/>
      <c r="D38" s="59"/>
      <c r="E38" s="59"/>
      <c r="F38" s="59"/>
      <c r="G38" s="59"/>
      <c r="H38" s="59"/>
      <c r="I38" s="59"/>
      <c r="J38" s="59"/>
      <c r="K38" s="59"/>
      <c r="L38" s="59"/>
      <c r="M38" s="59"/>
      <c r="N38" s="59"/>
      <c r="O38" s="59"/>
      <c r="P38" s="59"/>
      <c r="Q38" s="59"/>
      <c r="R38" s="59"/>
      <c r="S38" s="59"/>
    </row>
    <row r="39" spans="1:19" ht="22.5" customHeight="1">
      <c r="A39" s="59"/>
      <c r="B39" s="59"/>
      <c r="C39" s="59"/>
      <c r="D39" s="59"/>
      <c r="E39" s="59"/>
      <c r="F39" s="59"/>
      <c r="G39" s="59"/>
      <c r="H39" s="59"/>
      <c r="I39" s="59"/>
      <c r="J39" s="59"/>
      <c r="K39" s="59"/>
      <c r="L39" s="59"/>
      <c r="M39" s="59"/>
      <c r="N39" s="59"/>
      <c r="O39" s="59"/>
      <c r="P39" s="59"/>
      <c r="Q39" s="59"/>
      <c r="R39" s="59"/>
      <c r="S39" s="59"/>
    </row>
    <row r="40" spans="1:19" ht="18.75">
      <c r="A40" s="59"/>
      <c r="B40" s="59"/>
      <c r="C40" s="59"/>
      <c r="D40" s="59"/>
      <c r="E40" s="59"/>
      <c r="F40" s="59"/>
      <c r="G40" s="59"/>
      <c r="H40" s="59"/>
      <c r="I40" s="59"/>
      <c r="J40" s="59"/>
      <c r="K40" s="59"/>
      <c r="L40" s="59"/>
      <c r="M40" s="59"/>
      <c r="N40" s="59"/>
      <c r="O40" s="59"/>
      <c r="P40" s="59"/>
      <c r="Q40" s="59"/>
      <c r="R40" s="59"/>
      <c r="S40" s="59"/>
    </row>
    <row r="41" spans="1:19" ht="18.75">
      <c r="A41" s="59"/>
      <c r="B41" s="59"/>
      <c r="C41" s="59"/>
      <c r="D41" s="59"/>
      <c r="E41" s="59"/>
      <c r="F41" s="59"/>
      <c r="G41" s="59"/>
      <c r="H41" s="59"/>
      <c r="I41" s="59"/>
      <c r="J41" s="59"/>
      <c r="K41" s="59"/>
      <c r="L41" s="59"/>
      <c r="M41" s="59"/>
      <c r="N41" s="59"/>
      <c r="O41" s="59"/>
      <c r="P41" s="59"/>
      <c r="Q41" s="59"/>
      <c r="R41" s="59"/>
      <c r="S41" s="59"/>
    </row>
    <row r="42" spans="1:19" ht="18.75">
      <c r="A42" s="59"/>
      <c r="B42" s="59"/>
      <c r="C42" s="59"/>
      <c r="D42" s="59"/>
      <c r="E42" s="59"/>
      <c r="F42" s="59"/>
      <c r="G42" s="59"/>
      <c r="H42" s="59"/>
      <c r="I42" s="59"/>
      <c r="J42" s="59"/>
      <c r="K42" s="59"/>
      <c r="L42" s="59"/>
      <c r="M42" s="59"/>
      <c r="N42" s="59"/>
      <c r="O42" s="59"/>
      <c r="P42" s="59"/>
      <c r="Q42" s="59"/>
      <c r="R42" s="59"/>
      <c r="S42" s="59"/>
    </row>
    <row r="43" spans="1:19" ht="18.75">
      <c r="A43" s="59"/>
      <c r="B43" s="59"/>
      <c r="C43" s="59"/>
      <c r="D43" s="59"/>
      <c r="E43" s="59"/>
      <c r="F43" s="59"/>
      <c r="G43" s="59"/>
      <c r="H43" s="59"/>
      <c r="I43" s="59"/>
      <c r="J43" s="59"/>
      <c r="K43" s="59"/>
      <c r="L43" s="59"/>
      <c r="M43" s="59"/>
      <c r="N43" s="59"/>
      <c r="O43" s="59"/>
      <c r="P43" s="59"/>
      <c r="Q43" s="59"/>
      <c r="R43" s="59"/>
      <c r="S43" s="59"/>
    </row>
  </sheetData>
  <mergeCells count="16">
    <mergeCell ref="Q7:S7"/>
    <mergeCell ref="A4:S4"/>
    <mergeCell ref="M5:S5"/>
    <mergeCell ref="A6:A8"/>
    <mergeCell ref="B6:B8"/>
    <mergeCell ref="C6:C8"/>
    <mergeCell ref="D6:E6"/>
    <mergeCell ref="F6:L6"/>
    <mergeCell ref="M6:S6"/>
    <mergeCell ref="D7:D8"/>
    <mergeCell ref="E7:E8"/>
    <mergeCell ref="F7:F8"/>
    <mergeCell ref="G7:I7"/>
    <mergeCell ref="J7:L7"/>
    <mergeCell ref="M7:M8"/>
    <mergeCell ref="N7:P7"/>
  </mergeCells>
  <printOptions horizontalCentered="1"/>
  <pageMargins left="0.19685039370078741" right="0.19685039370078741" top="0.43307086614173229" bottom="0.27559055118110237" header="0.15748031496062992" footer="0.15748031496062992"/>
  <pageSetup paperSize="9" scale="8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zoomScale="87" zoomScaleNormal="87" workbookViewId="0">
      <selection activeCell="H13" sqref="H13"/>
    </sheetView>
  </sheetViews>
  <sheetFormatPr defaultColWidth="10" defaultRowHeight="15.75"/>
  <cols>
    <col min="1" max="1" width="6.42578125" style="128" customWidth="1"/>
    <col min="2" max="2" width="28.42578125" style="128" customWidth="1"/>
    <col min="3" max="5" width="8.28515625" style="128" customWidth="1"/>
    <col min="6" max="6" width="11.28515625" style="128" customWidth="1"/>
    <col min="7" max="7" width="11.140625" style="128" customWidth="1"/>
    <col min="8" max="8" width="11.42578125" style="128" customWidth="1"/>
    <col min="9" max="18" width="9.85546875" style="128" customWidth="1"/>
    <col min="19" max="16384" width="10" style="128"/>
  </cols>
  <sheetData>
    <row r="1" spans="1:18" ht="21" customHeight="1">
      <c r="A1" s="60" t="s">
        <v>169</v>
      </c>
      <c r="B1" s="60"/>
      <c r="C1" s="130"/>
      <c r="D1" s="130"/>
      <c r="E1" s="130"/>
      <c r="F1" s="130"/>
      <c r="G1" s="130"/>
      <c r="H1" s="60"/>
      <c r="R1" s="3" t="s">
        <v>157</v>
      </c>
    </row>
    <row r="2" spans="1:18" ht="21" customHeight="1">
      <c r="A2" s="288" t="s">
        <v>243</v>
      </c>
      <c r="B2" s="288"/>
      <c r="C2" s="288"/>
      <c r="D2" s="288"/>
      <c r="E2" s="288"/>
      <c r="F2" s="288"/>
      <c r="G2" s="288"/>
      <c r="H2" s="288"/>
      <c r="I2" s="288"/>
      <c r="J2" s="288"/>
      <c r="K2" s="288"/>
      <c r="L2" s="288"/>
      <c r="M2" s="288"/>
      <c r="N2" s="288"/>
      <c r="O2" s="288"/>
      <c r="P2" s="288"/>
      <c r="Q2" s="288"/>
      <c r="R2" s="288"/>
    </row>
    <row r="3" spans="1:18" ht="18" customHeight="1">
      <c r="A3" s="234" t="s">
        <v>1</v>
      </c>
      <c r="B3" s="234"/>
      <c r="C3" s="234"/>
      <c r="D3" s="234"/>
      <c r="E3" s="234"/>
      <c r="F3" s="234"/>
      <c r="G3" s="234"/>
      <c r="H3" s="234"/>
      <c r="I3" s="234"/>
      <c r="J3" s="234"/>
      <c r="K3" s="234"/>
      <c r="L3" s="234"/>
      <c r="M3" s="234"/>
      <c r="N3" s="234"/>
      <c r="O3" s="234"/>
      <c r="P3" s="234"/>
      <c r="Q3" s="234"/>
      <c r="R3" s="234"/>
    </row>
    <row r="4" spans="1:18" ht="21.75" customHeight="1">
      <c r="A4" s="157"/>
      <c r="B4" s="158"/>
      <c r="C4" s="130"/>
      <c r="D4" s="130"/>
      <c r="E4" s="130"/>
      <c r="F4" s="130"/>
      <c r="G4" s="130"/>
      <c r="H4" s="130"/>
      <c r="R4" s="9" t="s">
        <v>2</v>
      </c>
    </row>
    <row r="5" spans="1:18" s="159" customFormat="1" ht="27" customHeight="1">
      <c r="A5" s="289" t="s">
        <v>3</v>
      </c>
      <c r="B5" s="290" t="s">
        <v>158</v>
      </c>
      <c r="C5" s="290" t="s">
        <v>159</v>
      </c>
      <c r="D5" s="290" t="s">
        <v>160</v>
      </c>
      <c r="E5" s="290" t="s">
        <v>161</v>
      </c>
      <c r="F5" s="290" t="s">
        <v>162</v>
      </c>
      <c r="G5" s="290"/>
      <c r="H5" s="290"/>
      <c r="I5" s="290"/>
      <c r="J5" s="291" t="s">
        <v>247</v>
      </c>
      <c r="K5" s="292"/>
      <c r="L5" s="293"/>
      <c r="M5" s="291" t="s">
        <v>163</v>
      </c>
      <c r="N5" s="292"/>
      <c r="O5" s="293"/>
      <c r="P5" s="291" t="s">
        <v>248</v>
      </c>
      <c r="Q5" s="292"/>
      <c r="R5" s="293"/>
    </row>
    <row r="6" spans="1:18" s="159" customFormat="1" ht="27" customHeight="1">
      <c r="A6" s="289"/>
      <c r="B6" s="290"/>
      <c r="C6" s="290"/>
      <c r="D6" s="290"/>
      <c r="E6" s="290"/>
      <c r="F6" s="290" t="s">
        <v>164</v>
      </c>
      <c r="G6" s="290" t="s">
        <v>165</v>
      </c>
      <c r="H6" s="290"/>
      <c r="I6" s="290"/>
      <c r="J6" s="294"/>
      <c r="K6" s="295"/>
      <c r="L6" s="296"/>
      <c r="M6" s="294"/>
      <c r="N6" s="295"/>
      <c r="O6" s="296"/>
      <c r="P6" s="294"/>
      <c r="Q6" s="295"/>
      <c r="R6" s="296"/>
    </row>
    <row r="7" spans="1:18" s="159" customFormat="1" ht="30.75" customHeight="1">
      <c r="A7" s="289"/>
      <c r="B7" s="290"/>
      <c r="C7" s="290"/>
      <c r="D7" s="290"/>
      <c r="E7" s="290"/>
      <c r="F7" s="290"/>
      <c r="G7" s="297" t="s">
        <v>166</v>
      </c>
      <c r="H7" s="300" t="s">
        <v>167</v>
      </c>
      <c r="I7" s="301"/>
      <c r="J7" s="297" t="s">
        <v>138</v>
      </c>
      <c r="K7" s="300" t="s">
        <v>167</v>
      </c>
      <c r="L7" s="301"/>
      <c r="M7" s="297" t="s">
        <v>138</v>
      </c>
      <c r="N7" s="300" t="s">
        <v>167</v>
      </c>
      <c r="O7" s="301"/>
      <c r="P7" s="297" t="s">
        <v>138</v>
      </c>
      <c r="Q7" s="300" t="s">
        <v>167</v>
      </c>
      <c r="R7" s="301"/>
    </row>
    <row r="8" spans="1:18" s="159" customFormat="1" ht="27" customHeight="1">
      <c r="A8" s="289"/>
      <c r="B8" s="290"/>
      <c r="C8" s="290"/>
      <c r="D8" s="290"/>
      <c r="E8" s="290"/>
      <c r="F8" s="290"/>
      <c r="G8" s="298"/>
      <c r="H8" s="297" t="s">
        <v>168</v>
      </c>
      <c r="I8" s="297" t="s">
        <v>246</v>
      </c>
      <c r="J8" s="298"/>
      <c r="K8" s="297" t="s">
        <v>168</v>
      </c>
      <c r="L8" s="297" t="s">
        <v>246</v>
      </c>
      <c r="M8" s="298"/>
      <c r="N8" s="297" t="s">
        <v>168</v>
      </c>
      <c r="O8" s="297" t="s">
        <v>246</v>
      </c>
      <c r="P8" s="298"/>
      <c r="Q8" s="297" t="s">
        <v>168</v>
      </c>
      <c r="R8" s="297" t="s">
        <v>246</v>
      </c>
    </row>
    <row r="9" spans="1:18" s="159" customFormat="1" ht="27" customHeight="1">
      <c r="A9" s="289"/>
      <c r="B9" s="290"/>
      <c r="C9" s="290"/>
      <c r="D9" s="290"/>
      <c r="E9" s="290"/>
      <c r="F9" s="290"/>
      <c r="G9" s="298"/>
      <c r="H9" s="298"/>
      <c r="I9" s="298"/>
      <c r="J9" s="298"/>
      <c r="K9" s="298"/>
      <c r="L9" s="298"/>
      <c r="M9" s="298"/>
      <c r="N9" s="298"/>
      <c r="O9" s="298"/>
      <c r="P9" s="298"/>
      <c r="Q9" s="298"/>
      <c r="R9" s="298"/>
    </row>
    <row r="10" spans="1:18" s="159" customFormat="1" ht="13.5" customHeight="1">
      <c r="A10" s="289"/>
      <c r="B10" s="290"/>
      <c r="C10" s="290"/>
      <c r="D10" s="290"/>
      <c r="E10" s="290"/>
      <c r="F10" s="290"/>
      <c r="G10" s="299"/>
      <c r="H10" s="299"/>
      <c r="I10" s="299"/>
      <c r="J10" s="299"/>
      <c r="K10" s="299"/>
      <c r="L10" s="299"/>
      <c r="M10" s="299"/>
      <c r="N10" s="299"/>
      <c r="O10" s="299"/>
      <c r="P10" s="299"/>
      <c r="Q10" s="299"/>
      <c r="R10" s="299"/>
    </row>
    <row r="11" spans="1:18" s="214" customFormat="1" ht="47.25">
      <c r="A11" s="160"/>
      <c r="B11" s="161" t="s">
        <v>244</v>
      </c>
      <c r="C11" s="213"/>
      <c r="D11" s="213"/>
      <c r="E11" s="213"/>
      <c r="F11" s="213"/>
      <c r="G11" s="223"/>
      <c r="H11" s="223"/>
      <c r="I11" s="223"/>
      <c r="J11" s="223"/>
      <c r="K11" s="223"/>
      <c r="L11" s="223"/>
      <c r="M11" s="223"/>
      <c r="N11" s="223"/>
      <c r="O11" s="223"/>
      <c r="P11" s="223"/>
      <c r="Q11" s="223"/>
      <c r="R11" s="223"/>
    </row>
    <row r="12" spans="1:18" s="214" customFormat="1" ht="31.5">
      <c r="A12" s="229">
        <v>1</v>
      </c>
      <c r="B12" s="162" t="s">
        <v>245</v>
      </c>
      <c r="C12" s="215" t="s">
        <v>216</v>
      </c>
      <c r="D12" s="216"/>
      <c r="E12" s="215" t="s">
        <v>249</v>
      </c>
      <c r="F12" s="215" t="s">
        <v>250</v>
      </c>
      <c r="G12" s="224">
        <v>46570</v>
      </c>
      <c r="H12" s="224"/>
      <c r="I12" s="224">
        <v>46570</v>
      </c>
      <c r="J12" s="224">
        <v>16462</v>
      </c>
      <c r="K12" s="224"/>
      <c r="L12" s="224">
        <v>16462</v>
      </c>
      <c r="M12" s="224">
        <v>15293</v>
      </c>
      <c r="N12" s="224"/>
      <c r="O12" s="224">
        <v>15293</v>
      </c>
      <c r="P12" s="224">
        <v>10000</v>
      </c>
      <c r="Q12" s="224"/>
      <c r="R12" s="224">
        <v>10000</v>
      </c>
    </row>
    <row r="13" spans="1:18" s="214" customFormat="1" ht="78.75">
      <c r="A13" s="229">
        <f t="shared" ref="A13:A31" si="0">+A12+1</f>
        <v>2</v>
      </c>
      <c r="B13" s="162" t="s">
        <v>251</v>
      </c>
      <c r="C13" s="215" t="s">
        <v>252</v>
      </c>
      <c r="D13" s="216"/>
      <c r="E13" s="215" t="s">
        <v>253</v>
      </c>
      <c r="F13" s="216"/>
      <c r="G13" s="224">
        <v>19054</v>
      </c>
      <c r="H13" s="224">
        <v>19054</v>
      </c>
      <c r="I13" s="224"/>
      <c r="J13" s="224"/>
      <c r="K13" s="224"/>
      <c r="L13" s="224"/>
      <c r="M13" s="224"/>
      <c r="N13" s="224"/>
      <c r="O13" s="224"/>
      <c r="P13" s="224">
        <v>13338</v>
      </c>
      <c r="Q13" s="224">
        <v>13338</v>
      </c>
      <c r="R13" s="224"/>
    </row>
    <row r="14" spans="1:18" s="218" customFormat="1" ht="78.75">
      <c r="A14" s="230">
        <f t="shared" si="0"/>
        <v>3</v>
      </c>
      <c r="B14" s="162" t="s">
        <v>254</v>
      </c>
      <c r="C14" s="217" t="s">
        <v>255</v>
      </c>
      <c r="D14" s="217"/>
      <c r="E14" s="217" t="s">
        <v>253</v>
      </c>
      <c r="F14" s="217"/>
      <c r="G14" s="225">
        <v>27290</v>
      </c>
      <c r="H14" s="225">
        <v>22445</v>
      </c>
      <c r="I14" s="225"/>
      <c r="J14" s="225"/>
      <c r="K14" s="225"/>
      <c r="L14" s="225"/>
      <c r="M14" s="225"/>
      <c r="N14" s="225"/>
      <c r="O14" s="225"/>
      <c r="P14" s="225">
        <v>19103</v>
      </c>
      <c r="Q14" s="225">
        <v>19103</v>
      </c>
      <c r="R14" s="225"/>
    </row>
    <row r="15" spans="1:18" s="218" customFormat="1" ht="78.75">
      <c r="A15" s="231">
        <f t="shared" si="0"/>
        <v>4</v>
      </c>
      <c r="B15" s="220" t="s">
        <v>256</v>
      </c>
      <c r="C15" s="221" t="s">
        <v>257</v>
      </c>
      <c r="D15" s="221"/>
      <c r="E15" s="221" t="s">
        <v>253</v>
      </c>
      <c r="F15" s="221"/>
      <c r="G15" s="226">
        <v>11089</v>
      </c>
      <c r="H15" s="226">
        <v>11088</v>
      </c>
      <c r="I15" s="226"/>
      <c r="J15" s="226"/>
      <c r="K15" s="226"/>
      <c r="L15" s="226"/>
      <c r="M15" s="226"/>
      <c r="N15" s="226"/>
      <c r="O15" s="226"/>
      <c r="P15" s="226">
        <v>7762</v>
      </c>
      <c r="Q15" s="226">
        <v>7762</v>
      </c>
      <c r="R15" s="226"/>
    </row>
    <row r="16" spans="1:18" s="218" customFormat="1" ht="78.75">
      <c r="A16" s="231">
        <f t="shared" si="0"/>
        <v>5</v>
      </c>
      <c r="B16" s="220" t="s">
        <v>256</v>
      </c>
      <c r="C16" s="221" t="s">
        <v>258</v>
      </c>
      <c r="D16" s="221"/>
      <c r="E16" s="221" t="s">
        <v>253</v>
      </c>
      <c r="F16" s="221"/>
      <c r="G16" s="226">
        <v>38352</v>
      </c>
      <c r="H16" s="226">
        <v>35406</v>
      </c>
      <c r="I16" s="226"/>
      <c r="J16" s="226"/>
      <c r="K16" s="226"/>
      <c r="L16" s="226"/>
      <c r="M16" s="226"/>
      <c r="N16" s="226"/>
      <c r="O16" s="226"/>
      <c r="P16" s="226">
        <v>26846</v>
      </c>
      <c r="Q16" s="226">
        <v>26846</v>
      </c>
      <c r="R16" s="226"/>
    </row>
    <row r="17" spans="1:18" s="218" customFormat="1" ht="78.75">
      <c r="A17" s="231">
        <f t="shared" si="0"/>
        <v>6</v>
      </c>
      <c r="B17" s="220" t="s">
        <v>259</v>
      </c>
      <c r="C17" s="221" t="s">
        <v>260</v>
      </c>
      <c r="D17" s="221"/>
      <c r="E17" s="221" t="s">
        <v>253</v>
      </c>
      <c r="F17" s="221"/>
      <c r="G17" s="226">
        <v>39600</v>
      </c>
      <c r="H17" s="226">
        <v>39600</v>
      </c>
      <c r="I17" s="226"/>
      <c r="J17" s="226"/>
      <c r="K17" s="226"/>
      <c r="L17" s="226"/>
      <c r="M17" s="226"/>
      <c r="N17" s="226"/>
      <c r="O17" s="226"/>
      <c r="P17" s="226">
        <v>27720</v>
      </c>
      <c r="Q17" s="226">
        <v>27720</v>
      </c>
      <c r="R17" s="226"/>
    </row>
    <row r="18" spans="1:18" s="218" customFormat="1" ht="63">
      <c r="A18" s="231">
        <f t="shared" si="0"/>
        <v>7</v>
      </c>
      <c r="B18" s="220" t="s">
        <v>261</v>
      </c>
      <c r="C18" s="221" t="s">
        <v>216</v>
      </c>
      <c r="D18" s="221"/>
      <c r="E18" s="221">
        <v>2017</v>
      </c>
      <c r="F18" s="221" t="s">
        <v>262</v>
      </c>
      <c r="G18" s="226">
        <v>57600</v>
      </c>
      <c r="H18" s="226">
        <v>16208</v>
      </c>
      <c r="I18" s="226">
        <v>41392</v>
      </c>
      <c r="J18" s="226"/>
      <c r="K18" s="226"/>
      <c r="L18" s="226"/>
      <c r="M18" s="226"/>
      <c r="N18" s="226"/>
      <c r="O18" s="226"/>
      <c r="P18" s="226">
        <v>12000</v>
      </c>
      <c r="Q18" s="226">
        <v>5000</v>
      </c>
      <c r="R18" s="226">
        <v>7000</v>
      </c>
    </row>
    <row r="19" spans="1:18" s="218" customFormat="1" ht="47.25">
      <c r="A19" s="231">
        <f t="shared" si="0"/>
        <v>8</v>
      </c>
      <c r="B19" s="220" t="s">
        <v>263</v>
      </c>
      <c r="C19" s="221" t="s">
        <v>264</v>
      </c>
      <c r="D19" s="221"/>
      <c r="E19" s="221" t="s">
        <v>265</v>
      </c>
      <c r="F19" s="221" t="s">
        <v>266</v>
      </c>
      <c r="G19" s="226">
        <v>152018</v>
      </c>
      <c r="H19" s="226">
        <v>90259</v>
      </c>
      <c r="I19" s="226"/>
      <c r="J19" s="226"/>
      <c r="K19" s="226"/>
      <c r="L19" s="226"/>
      <c r="M19" s="226"/>
      <c r="N19" s="226"/>
      <c r="O19" s="226"/>
      <c r="P19" s="226">
        <v>40382</v>
      </c>
      <c r="Q19" s="226">
        <v>40382</v>
      </c>
      <c r="R19" s="226"/>
    </row>
    <row r="20" spans="1:18" s="218" customFormat="1" ht="31.5">
      <c r="A20" s="231">
        <f t="shared" si="0"/>
        <v>9</v>
      </c>
      <c r="B20" s="220" t="s">
        <v>267</v>
      </c>
      <c r="C20" s="221" t="s">
        <v>216</v>
      </c>
      <c r="D20" s="221"/>
      <c r="E20" s="221">
        <v>2016</v>
      </c>
      <c r="F20" s="221">
        <v>42230</v>
      </c>
      <c r="G20" s="226">
        <v>161535</v>
      </c>
      <c r="H20" s="226"/>
      <c r="I20" s="226">
        <v>161535</v>
      </c>
      <c r="J20" s="226">
        <v>5925</v>
      </c>
      <c r="K20" s="226"/>
      <c r="L20" s="226">
        <v>5925</v>
      </c>
      <c r="M20" s="226">
        <v>5925</v>
      </c>
      <c r="N20" s="226"/>
      <c r="O20" s="226">
        <v>5925</v>
      </c>
      <c r="P20" s="226">
        <v>10000</v>
      </c>
      <c r="Q20" s="226"/>
      <c r="R20" s="226">
        <v>10000</v>
      </c>
    </row>
    <row r="21" spans="1:18" s="218" customFormat="1" ht="47.25">
      <c r="A21" s="231">
        <f t="shared" si="0"/>
        <v>10</v>
      </c>
      <c r="B21" s="220" t="s">
        <v>268</v>
      </c>
      <c r="C21" s="221" t="s">
        <v>216</v>
      </c>
      <c r="D21" s="221"/>
      <c r="E21" s="221">
        <v>2017</v>
      </c>
      <c r="F21" s="221" t="s">
        <v>269</v>
      </c>
      <c r="G21" s="226">
        <v>89794</v>
      </c>
      <c r="H21" s="226"/>
      <c r="I21" s="226">
        <v>89794</v>
      </c>
      <c r="J21" s="226"/>
      <c r="K21" s="226"/>
      <c r="L21" s="226"/>
      <c r="M21" s="226"/>
      <c r="N21" s="226"/>
      <c r="O21" s="226"/>
      <c r="P21" s="226">
        <v>20000</v>
      </c>
      <c r="Q21" s="226"/>
      <c r="R21" s="226">
        <v>20000</v>
      </c>
    </row>
    <row r="22" spans="1:18" s="218" customFormat="1" ht="47.25">
      <c r="A22" s="231">
        <f t="shared" si="0"/>
        <v>11</v>
      </c>
      <c r="B22" s="220" t="s">
        <v>270</v>
      </c>
      <c r="C22" s="221" t="s">
        <v>260</v>
      </c>
      <c r="D22" s="221"/>
      <c r="E22" s="221">
        <v>2017</v>
      </c>
      <c r="F22" s="221" t="s">
        <v>271</v>
      </c>
      <c r="G22" s="226">
        <v>59995</v>
      </c>
      <c r="H22" s="226"/>
      <c r="I22" s="226">
        <v>59995</v>
      </c>
      <c r="J22" s="226">
        <v>1000</v>
      </c>
      <c r="K22" s="226"/>
      <c r="L22" s="226">
        <v>1000</v>
      </c>
      <c r="M22" s="226">
        <v>1000</v>
      </c>
      <c r="N22" s="226"/>
      <c r="O22" s="226">
        <v>1000</v>
      </c>
      <c r="P22" s="226">
        <v>12159</v>
      </c>
      <c r="Q22" s="226"/>
      <c r="R22" s="226">
        <v>12159</v>
      </c>
    </row>
    <row r="23" spans="1:18" s="218" customFormat="1" ht="47.25">
      <c r="A23" s="231">
        <f t="shared" si="0"/>
        <v>12</v>
      </c>
      <c r="B23" s="220" t="s">
        <v>272</v>
      </c>
      <c r="C23" s="221" t="s">
        <v>264</v>
      </c>
      <c r="D23" s="221"/>
      <c r="E23" s="221" t="s">
        <v>273</v>
      </c>
      <c r="F23" s="221" t="s">
        <v>274</v>
      </c>
      <c r="G23" s="226">
        <v>215090</v>
      </c>
      <c r="H23" s="226">
        <v>183325</v>
      </c>
      <c r="I23" s="226"/>
      <c r="J23" s="226"/>
      <c r="K23" s="226"/>
      <c r="L23" s="226"/>
      <c r="M23" s="226"/>
      <c r="N23" s="226"/>
      <c r="O23" s="226"/>
      <c r="P23" s="226">
        <v>89000</v>
      </c>
      <c r="Q23" s="226">
        <v>89000</v>
      </c>
      <c r="R23" s="226"/>
    </row>
    <row r="24" spans="1:18" s="218" customFormat="1" ht="63">
      <c r="A24" s="231">
        <f t="shared" si="0"/>
        <v>13</v>
      </c>
      <c r="B24" s="220" t="s">
        <v>275</v>
      </c>
      <c r="C24" s="221" t="s">
        <v>216</v>
      </c>
      <c r="D24" s="221"/>
      <c r="E24" s="221"/>
      <c r="F24" s="221" t="s">
        <v>276</v>
      </c>
      <c r="G24" s="226">
        <v>950488</v>
      </c>
      <c r="H24" s="226">
        <v>258263</v>
      </c>
      <c r="I24" s="226"/>
      <c r="J24" s="226"/>
      <c r="K24" s="226"/>
      <c r="L24" s="226"/>
      <c r="M24" s="226"/>
      <c r="N24" s="226"/>
      <c r="O24" s="226"/>
      <c r="P24" s="226">
        <v>18482</v>
      </c>
      <c r="Q24" s="226">
        <v>18482</v>
      </c>
      <c r="R24" s="226"/>
    </row>
    <row r="25" spans="1:18" s="218" customFormat="1" ht="63">
      <c r="A25" s="231">
        <f t="shared" si="0"/>
        <v>14</v>
      </c>
      <c r="B25" s="220" t="s">
        <v>277</v>
      </c>
      <c r="C25" s="221" t="s">
        <v>264</v>
      </c>
      <c r="D25" s="221"/>
      <c r="E25" s="221"/>
      <c r="F25" s="221" t="s">
        <v>278</v>
      </c>
      <c r="G25" s="227">
        <v>70000</v>
      </c>
      <c r="H25" s="226">
        <v>35752</v>
      </c>
      <c r="I25" s="226">
        <v>34248</v>
      </c>
      <c r="J25" s="226">
        <v>5704</v>
      </c>
      <c r="K25" s="226"/>
      <c r="L25" s="226">
        <v>5707</v>
      </c>
      <c r="M25" s="226">
        <v>5708</v>
      </c>
      <c r="N25" s="226"/>
      <c r="O25" s="226">
        <v>5708</v>
      </c>
      <c r="P25" s="226">
        <v>13613</v>
      </c>
      <c r="Q25" s="226">
        <v>8613</v>
      </c>
      <c r="R25" s="226">
        <v>5000</v>
      </c>
    </row>
    <row r="26" spans="1:18" s="218" customFormat="1" ht="63">
      <c r="A26" s="231">
        <f t="shared" si="0"/>
        <v>15</v>
      </c>
      <c r="B26" s="220" t="s">
        <v>279</v>
      </c>
      <c r="C26" s="221" t="s">
        <v>264</v>
      </c>
      <c r="D26" s="221"/>
      <c r="E26" s="221"/>
      <c r="F26" s="221" t="s">
        <v>280</v>
      </c>
      <c r="G26" s="226">
        <v>127575</v>
      </c>
      <c r="H26" s="226"/>
      <c r="I26" s="226">
        <v>6525</v>
      </c>
      <c r="J26" s="226"/>
      <c r="K26" s="226"/>
      <c r="L26" s="226"/>
      <c r="M26" s="226"/>
      <c r="N26" s="226"/>
      <c r="O26" s="226"/>
      <c r="P26" s="226">
        <v>22000</v>
      </c>
      <c r="Q26" s="226">
        <v>20500</v>
      </c>
      <c r="R26" s="226">
        <v>1500</v>
      </c>
    </row>
    <row r="27" spans="1:18" s="218" customFormat="1" ht="78.75">
      <c r="A27" s="231">
        <f t="shared" si="0"/>
        <v>16</v>
      </c>
      <c r="B27" s="220" t="s">
        <v>281</v>
      </c>
      <c r="C27" s="221" t="s">
        <v>282</v>
      </c>
      <c r="D27" s="221"/>
      <c r="E27" s="221" t="s">
        <v>283</v>
      </c>
      <c r="F27" s="221" t="s">
        <v>284</v>
      </c>
      <c r="G27" s="226">
        <v>966400</v>
      </c>
      <c r="H27" s="226">
        <v>760000</v>
      </c>
      <c r="I27" s="226">
        <v>1096</v>
      </c>
      <c r="J27" s="226">
        <v>1096</v>
      </c>
      <c r="K27" s="226"/>
      <c r="L27" s="226">
        <v>1096</v>
      </c>
      <c r="M27" s="226">
        <v>1096</v>
      </c>
      <c r="N27" s="226"/>
      <c r="O27" s="226"/>
      <c r="P27" s="226">
        <v>485435</v>
      </c>
      <c r="Q27" s="226">
        <v>485435</v>
      </c>
      <c r="R27" s="226"/>
    </row>
    <row r="28" spans="1:18" s="218" customFormat="1" ht="63">
      <c r="A28" s="231">
        <f t="shared" si="0"/>
        <v>17</v>
      </c>
      <c r="B28" s="220" t="s">
        <v>285</v>
      </c>
      <c r="C28" s="221"/>
      <c r="D28" s="221"/>
      <c r="E28" s="221"/>
      <c r="F28" s="221" t="s">
        <v>286</v>
      </c>
      <c r="G28" s="226">
        <v>170000</v>
      </c>
      <c r="H28" s="226">
        <v>121080</v>
      </c>
      <c r="I28" s="226"/>
      <c r="J28" s="226"/>
      <c r="K28" s="226"/>
      <c r="L28" s="226"/>
      <c r="M28" s="226"/>
      <c r="N28" s="226"/>
      <c r="O28" s="226"/>
      <c r="P28" s="226">
        <v>15000</v>
      </c>
      <c r="Q28" s="226">
        <v>15000</v>
      </c>
      <c r="R28" s="226"/>
    </row>
    <row r="29" spans="1:18" s="218" customFormat="1" ht="63">
      <c r="A29" s="231">
        <f t="shared" si="0"/>
        <v>18</v>
      </c>
      <c r="B29" s="220" t="s">
        <v>287</v>
      </c>
      <c r="C29" s="221" t="s">
        <v>252</v>
      </c>
      <c r="D29" s="221"/>
      <c r="E29" s="221"/>
      <c r="F29" s="221" t="s">
        <v>288</v>
      </c>
      <c r="G29" s="226">
        <v>90719</v>
      </c>
      <c r="H29" s="226">
        <v>64867</v>
      </c>
      <c r="I29" s="226"/>
      <c r="J29" s="226"/>
      <c r="K29" s="226"/>
      <c r="L29" s="226"/>
      <c r="M29" s="226"/>
      <c r="N29" s="226"/>
      <c r="O29" s="226"/>
      <c r="P29" s="226">
        <v>10000</v>
      </c>
      <c r="Q29" s="226">
        <v>10000</v>
      </c>
      <c r="R29" s="226"/>
    </row>
    <row r="30" spans="1:18" s="218" customFormat="1" ht="31.5">
      <c r="A30" s="231">
        <f t="shared" si="0"/>
        <v>19</v>
      </c>
      <c r="B30" s="220" t="s">
        <v>289</v>
      </c>
      <c r="C30" s="221" t="s">
        <v>290</v>
      </c>
      <c r="D30" s="221"/>
      <c r="E30" s="221">
        <v>2017</v>
      </c>
      <c r="F30" s="221" t="s">
        <v>291</v>
      </c>
      <c r="G30" s="226">
        <v>150000</v>
      </c>
      <c r="H30" s="226">
        <v>92478</v>
      </c>
      <c r="I30" s="226">
        <v>37522</v>
      </c>
      <c r="J30" s="226"/>
      <c r="K30" s="226"/>
      <c r="L30" s="226"/>
      <c r="M30" s="226"/>
      <c r="N30" s="226"/>
      <c r="O30" s="226"/>
      <c r="P30" s="226">
        <v>26000</v>
      </c>
      <c r="Q30" s="226">
        <v>16000</v>
      </c>
      <c r="R30" s="226">
        <v>10000</v>
      </c>
    </row>
    <row r="31" spans="1:18" s="218" customFormat="1" ht="47.25">
      <c r="A31" s="232">
        <f t="shared" si="0"/>
        <v>20</v>
      </c>
      <c r="B31" s="222" t="s">
        <v>292</v>
      </c>
      <c r="C31" s="219" t="s">
        <v>216</v>
      </c>
      <c r="D31" s="219"/>
      <c r="E31" s="219" t="s">
        <v>273</v>
      </c>
      <c r="F31" s="219" t="s">
        <v>293</v>
      </c>
      <c r="G31" s="228">
        <v>1260897</v>
      </c>
      <c r="H31" s="228">
        <v>1036455</v>
      </c>
      <c r="I31" s="228"/>
      <c r="J31" s="228"/>
      <c r="K31" s="228"/>
      <c r="L31" s="228"/>
      <c r="M31" s="228"/>
      <c r="N31" s="228"/>
      <c r="O31" s="228"/>
      <c r="P31" s="228">
        <v>83749</v>
      </c>
      <c r="Q31" s="228">
        <v>83749</v>
      </c>
      <c r="R31" s="228"/>
    </row>
  </sheetData>
  <mergeCells count="29">
    <mergeCell ref="R8:R10"/>
    <mergeCell ref="Q7:R7"/>
    <mergeCell ref="H8:H10"/>
    <mergeCell ref="I8:I10"/>
    <mergeCell ref="K8:K10"/>
    <mergeCell ref="L8:L10"/>
    <mergeCell ref="N8:N10"/>
    <mergeCell ref="O8:O10"/>
    <mergeCell ref="K7:L7"/>
    <mergeCell ref="M7:M10"/>
    <mergeCell ref="N7:O7"/>
    <mergeCell ref="P7:P10"/>
    <mergeCell ref="Q8:Q10"/>
    <mergeCell ref="A2:R2"/>
    <mergeCell ref="A3:R3"/>
    <mergeCell ref="A5:A10"/>
    <mergeCell ref="B5:B10"/>
    <mergeCell ref="C5:C10"/>
    <mergeCell ref="D5:D10"/>
    <mergeCell ref="E5:E10"/>
    <mergeCell ref="F5:I5"/>
    <mergeCell ref="J5:L6"/>
    <mergeCell ref="M5:O6"/>
    <mergeCell ref="P5:R6"/>
    <mergeCell ref="F6:F10"/>
    <mergeCell ref="G6:I6"/>
    <mergeCell ref="G7:G10"/>
    <mergeCell ref="H7:I7"/>
    <mergeCell ref="J7:J10"/>
  </mergeCells>
  <printOptions horizontalCentered="1"/>
  <pageMargins left="0.31496062992125984" right="0.31496062992125984" top="0.39370078740157483" bottom="0.27559055118110237" header="0.15748031496062992" footer="0.15748031496062992"/>
  <pageSetup paperSize="9" scale="7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workbookViewId="0">
      <selection activeCell="C26" sqref="C26"/>
    </sheetView>
  </sheetViews>
  <sheetFormatPr defaultColWidth="10" defaultRowHeight="15.75"/>
  <cols>
    <col min="1" max="1" width="6.5703125" style="4" customWidth="1"/>
    <col min="2" max="2" width="68.5703125" style="4" customWidth="1"/>
    <col min="3" max="3" width="20.85546875" style="4" customWidth="1"/>
    <col min="4" max="16384" width="10" style="4"/>
  </cols>
  <sheetData>
    <row r="1" spans="1:3" ht="21" customHeight="1">
      <c r="A1" s="1" t="s">
        <v>169</v>
      </c>
      <c r="B1" s="1"/>
      <c r="C1" s="3" t="s">
        <v>44</v>
      </c>
    </row>
    <row r="2" spans="1:3" ht="12.75" customHeight="1">
      <c r="A2" s="5"/>
      <c r="B2" s="5"/>
      <c r="C2" s="6"/>
    </row>
    <row r="3" spans="1:3" ht="21" customHeight="1">
      <c r="A3" s="2" t="s">
        <v>45</v>
      </c>
      <c r="B3" s="32"/>
      <c r="C3" s="33"/>
    </row>
    <row r="4" spans="1:3" ht="21" customHeight="1">
      <c r="A4" s="2" t="s">
        <v>172</v>
      </c>
      <c r="B4" s="32"/>
      <c r="C4" s="6"/>
    </row>
    <row r="5" spans="1:3" ht="21" customHeight="1">
      <c r="A5" s="234" t="s">
        <v>1</v>
      </c>
      <c r="B5" s="235"/>
      <c r="C5" s="234"/>
    </row>
    <row r="6" spans="1:3" ht="5.25" customHeight="1">
      <c r="A6" s="34"/>
      <c r="B6" s="34"/>
      <c r="C6" s="6"/>
    </row>
    <row r="7" spans="1:3" ht="19.5" customHeight="1">
      <c r="A7" s="8"/>
      <c r="B7" s="8"/>
      <c r="C7" s="35" t="s">
        <v>2</v>
      </c>
    </row>
    <row r="8" spans="1:3" s="12" customFormat="1" ht="39.75" customHeight="1">
      <c r="A8" s="10" t="s">
        <v>3</v>
      </c>
      <c r="B8" s="11" t="s">
        <v>4</v>
      </c>
      <c r="C8" s="10" t="s">
        <v>5</v>
      </c>
    </row>
    <row r="9" spans="1:3" s="15" customFormat="1" ht="21.95" customHeight="1">
      <c r="A9" s="13" t="s">
        <v>6</v>
      </c>
      <c r="B9" s="36" t="s">
        <v>46</v>
      </c>
      <c r="C9" s="168"/>
    </row>
    <row r="10" spans="1:3" s="15" customFormat="1" ht="21.95" customHeight="1">
      <c r="A10" s="16" t="s">
        <v>8</v>
      </c>
      <c r="B10" s="37" t="s">
        <v>47</v>
      </c>
      <c r="C10" s="166">
        <f>+C11+C12+C15</f>
        <v>10753164</v>
      </c>
    </row>
    <row r="11" spans="1:3" s="15" customFormat="1" ht="21.95" customHeight="1">
      <c r="A11" s="18">
        <v>1</v>
      </c>
      <c r="B11" s="22" t="s">
        <v>48</v>
      </c>
      <c r="C11" s="169">
        <v>6566820</v>
      </c>
    </row>
    <row r="12" spans="1:3" s="15" customFormat="1" ht="21.95" customHeight="1">
      <c r="A12" s="21">
        <f>A11+1</f>
        <v>2</v>
      </c>
      <c r="B12" s="22" t="s">
        <v>13</v>
      </c>
      <c r="C12" s="169">
        <f>+C13+C14</f>
        <v>3742075</v>
      </c>
    </row>
    <row r="13" spans="1:3" s="15" customFormat="1" ht="21.95" customHeight="1">
      <c r="A13" s="18" t="s">
        <v>14</v>
      </c>
      <c r="B13" s="22" t="s">
        <v>15</v>
      </c>
      <c r="C13" s="171">
        <v>2044557</v>
      </c>
    </row>
    <row r="14" spans="1:3" s="15" customFormat="1" ht="21.95" customHeight="1">
      <c r="A14" s="18" t="s">
        <v>14</v>
      </c>
      <c r="B14" s="22" t="s">
        <v>16</v>
      </c>
      <c r="C14" s="171">
        <v>1697518</v>
      </c>
    </row>
    <row r="15" spans="1:3" s="15" customFormat="1" ht="21.95" customHeight="1">
      <c r="A15" s="21">
        <v>3</v>
      </c>
      <c r="B15" s="22" t="s">
        <v>22</v>
      </c>
      <c r="C15" s="169">
        <v>444269</v>
      </c>
    </row>
    <row r="16" spans="1:3" s="15" customFormat="1" ht="21.95" customHeight="1">
      <c r="A16" s="16" t="s">
        <v>12</v>
      </c>
      <c r="B16" s="37" t="s">
        <v>49</v>
      </c>
      <c r="C16" s="166">
        <f>+C17+C18+C21+C22+C23</f>
        <v>10873164</v>
      </c>
    </row>
    <row r="17" spans="1:3" s="15" customFormat="1" ht="21.95" customHeight="1">
      <c r="A17" s="18">
        <v>1</v>
      </c>
      <c r="B17" s="38" t="s">
        <v>50</v>
      </c>
      <c r="C17" s="169">
        <v>4442841</v>
      </c>
    </row>
    <row r="18" spans="1:3" s="15" customFormat="1" ht="21.95" customHeight="1">
      <c r="A18" s="21">
        <v>2</v>
      </c>
      <c r="B18" s="22" t="s">
        <v>51</v>
      </c>
      <c r="C18" s="169">
        <f>+C19+C20</f>
        <v>3140664</v>
      </c>
    </row>
    <row r="19" spans="1:3" s="15" customFormat="1" ht="21.95" customHeight="1">
      <c r="A19" s="18" t="s">
        <v>14</v>
      </c>
      <c r="B19" s="22" t="s">
        <v>52</v>
      </c>
      <c r="C19" s="171">
        <v>2819720</v>
      </c>
    </row>
    <row r="20" spans="1:3" s="15" customFormat="1" ht="21.95" customHeight="1">
      <c r="A20" s="18" t="s">
        <v>14</v>
      </c>
      <c r="B20" s="22" t="s">
        <v>53</v>
      </c>
      <c r="C20" s="171">
        <v>320944</v>
      </c>
    </row>
    <row r="21" spans="1:3" s="15" customFormat="1" ht="21.95" customHeight="1">
      <c r="A21" s="21">
        <v>3</v>
      </c>
      <c r="B21" s="22" t="s">
        <v>173</v>
      </c>
      <c r="C21" s="169">
        <v>70000</v>
      </c>
    </row>
    <row r="22" spans="1:3" s="15" customFormat="1" ht="21.95" customHeight="1">
      <c r="A22" s="21">
        <v>4</v>
      </c>
      <c r="B22" s="22" t="s">
        <v>54</v>
      </c>
      <c r="C22" s="169">
        <v>1522141</v>
      </c>
    </row>
    <row r="23" spans="1:3" s="15" customFormat="1" ht="21.95" customHeight="1">
      <c r="A23" s="21">
        <v>5</v>
      </c>
      <c r="B23" s="22" t="s">
        <v>174</v>
      </c>
      <c r="C23" s="169">
        <v>1697518</v>
      </c>
    </row>
    <row r="24" spans="1:3" s="40" customFormat="1" ht="21.95" customHeight="1">
      <c r="A24" s="16" t="s">
        <v>17</v>
      </c>
      <c r="B24" s="17" t="s">
        <v>176</v>
      </c>
      <c r="C24" s="166">
        <f>+C16-C10</f>
        <v>120000</v>
      </c>
    </row>
    <row r="25" spans="1:3" s="15" customFormat="1" ht="38.25" customHeight="1">
      <c r="A25" s="41" t="s">
        <v>23</v>
      </c>
      <c r="B25" s="42" t="s">
        <v>55</v>
      </c>
      <c r="C25" s="169"/>
    </row>
    <row r="26" spans="1:3" s="15" customFormat="1" ht="21.95" customHeight="1">
      <c r="A26" s="16" t="s">
        <v>8</v>
      </c>
      <c r="B26" s="37" t="s">
        <v>47</v>
      </c>
      <c r="C26" s="166">
        <f>+C27+C28+C31+C33</f>
        <v>6166875</v>
      </c>
    </row>
    <row r="27" spans="1:3" s="15" customFormat="1" ht="21.95" customHeight="1">
      <c r="A27" s="18">
        <v>1</v>
      </c>
      <c r="B27" s="22" t="s">
        <v>56</v>
      </c>
      <c r="C27" s="169">
        <v>2870480</v>
      </c>
    </row>
    <row r="28" spans="1:3" s="15" customFormat="1" ht="21.95" customHeight="1">
      <c r="A28" s="21">
        <f>A27+1</f>
        <v>2</v>
      </c>
      <c r="B28" s="22" t="s">
        <v>57</v>
      </c>
      <c r="C28" s="169">
        <f>+C29+C30</f>
        <v>3140664</v>
      </c>
    </row>
    <row r="29" spans="1:3" s="15" customFormat="1" ht="21.95" customHeight="1">
      <c r="A29" s="18" t="s">
        <v>14</v>
      </c>
      <c r="B29" s="22" t="s">
        <v>58</v>
      </c>
      <c r="C29" s="171">
        <v>2819720</v>
      </c>
    </row>
    <row r="30" spans="1:3" s="15" customFormat="1" ht="21.95" customHeight="1">
      <c r="A30" s="18" t="s">
        <v>14</v>
      </c>
      <c r="B30" s="22" t="s">
        <v>16</v>
      </c>
      <c r="C30" s="171">
        <v>320944</v>
      </c>
    </row>
    <row r="31" spans="1:3" s="15" customFormat="1" ht="21.95" customHeight="1">
      <c r="A31" s="18">
        <v>3</v>
      </c>
      <c r="B31" s="22" t="s">
        <v>175</v>
      </c>
      <c r="C31" s="169">
        <v>70000</v>
      </c>
    </row>
    <row r="32" spans="1:3" s="15" customFormat="1" ht="21.95" customHeight="1">
      <c r="A32" s="21">
        <v>4</v>
      </c>
      <c r="B32" s="22" t="s">
        <v>20</v>
      </c>
      <c r="C32" s="169"/>
    </row>
    <row r="33" spans="1:3" s="15" customFormat="1" ht="21.95" customHeight="1">
      <c r="A33" s="21">
        <v>5</v>
      </c>
      <c r="B33" s="22" t="s">
        <v>22</v>
      </c>
      <c r="C33" s="169">
        <v>85731</v>
      </c>
    </row>
    <row r="34" spans="1:3" s="15" customFormat="1" ht="21.95" customHeight="1">
      <c r="A34" s="16" t="s">
        <v>12</v>
      </c>
      <c r="B34" s="37" t="s">
        <v>49</v>
      </c>
      <c r="C34" s="166">
        <f>+C35+C36</f>
        <v>6166875</v>
      </c>
    </row>
    <row r="35" spans="1:3" s="15" customFormat="1" ht="21.95" customHeight="1">
      <c r="A35" s="43">
        <v>1</v>
      </c>
      <c r="B35" s="22" t="s">
        <v>59</v>
      </c>
      <c r="C35" s="169">
        <v>6133765</v>
      </c>
    </row>
    <row r="36" spans="1:3" s="15" customFormat="1" ht="21.95" customHeight="1">
      <c r="A36" s="44">
        <v>2</v>
      </c>
      <c r="B36" s="45" t="s">
        <v>54</v>
      </c>
      <c r="C36" s="170">
        <v>33110</v>
      </c>
    </row>
    <row r="37" spans="1:3" ht="18.75">
      <c r="A37" s="15"/>
      <c r="B37" s="15"/>
      <c r="C37" s="15"/>
    </row>
    <row r="38" spans="1:3" ht="18.75">
      <c r="A38" s="15"/>
      <c r="B38" s="15"/>
      <c r="C38" s="15"/>
    </row>
    <row r="39" spans="1:3" ht="22.5" customHeight="1">
      <c r="A39" s="15"/>
      <c r="B39" s="15"/>
      <c r="C39" s="15"/>
    </row>
    <row r="40" spans="1:3" ht="18.75">
      <c r="A40" s="15"/>
      <c r="B40" s="15"/>
      <c r="C40" s="15"/>
    </row>
    <row r="41" spans="1:3" ht="18.75">
      <c r="A41" s="15"/>
      <c r="B41" s="15"/>
      <c r="C41" s="15"/>
    </row>
    <row r="42" spans="1:3" ht="18.75">
      <c r="A42" s="15"/>
      <c r="B42" s="15"/>
      <c r="C42" s="15"/>
    </row>
    <row r="43" spans="1:3" ht="18.75">
      <c r="A43" s="15"/>
      <c r="B43" s="15"/>
      <c r="C43" s="15"/>
    </row>
  </sheetData>
  <mergeCells count="1">
    <mergeCell ref="A5:C5"/>
  </mergeCells>
  <printOptions horizontalCentered="1"/>
  <pageMargins left="0.27559055118110237" right="0.27559055118110237" top="0.35433070866141736" bottom="0.19685039370078741" header="0.15748031496062992" footer="0.15748031496062992"/>
  <pageSetup paperSize="9" scale="9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7" workbookViewId="0">
      <selection activeCell="C10" sqref="C10"/>
    </sheetView>
  </sheetViews>
  <sheetFormatPr defaultColWidth="10" defaultRowHeight="15.75"/>
  <cols>
    <col min="1" max="1" width="5.7109375" style="4" customWidth="1"/>
    <col min="2" max="2" width="62.42578125" style="4" customWidth="1"/>
    <col min="3" max="3" width="14.5703125" style="4" customWidth="1"/>
    <col min="4" max="16384" width="10" style="4"/>
  </cols>
  <sheetData>
    <row r="1" spans="1:3" ht="21" customHeight="1">
      <c r="A1" s="1" t="s">
        <v>169</v>
      </c>
      <c r="B1" s="2"/>
      <c r="C1" s="46"/>
    </row>
    <row r="2" spans="1:3" ht="3" customHeight="1">
      <c r="A2" s="5"/>
      <c r="B2" s="5"/>
      <c r="C2" s="6"/>
    </row>
    <row r="3" spans="1:3" ht="25.5" customHeight="1">
      <c r="A3" s="47" t="s">
        <v>177</v>
      </c>
      <c r="B3" s="2"/>
      <c r="C3" s="6"/>
    </row>
    <row r="4" spans="1:3" ht="21" customHeight="1">
      <c r="A4" s="234" t="s">
        <v>1</v>
      </c>
      <c r="B4" s="234"/>
      <c r="C4" s="234"/>
    </row>
    <row r="5" spans="1:3" ht="19.5" customHeight="1">
      <c r="A5" s="8"/>
      <c r="B5" s="8"/>
      <c r="C5" s="48" t="s">
        <v>2</v>
      </c>
    </row>
    <row r="6" spans="1:3" ht="18.75" customHeight="1">
      <c r="A6" s="240" t="s">
        <v>3</v>
      </c>
      <c r="B6" s="240" t="s">
        <v>4</v>
      </c>
      <c r="C6" s="237" t="s">
        <v>5</v>
      </c>
    </row>
    <row r="7" spans="1:3" ht="18.75" customHeight="1">
      <c r="A7" s="241"/>
      <c r="B7" s="241"/>
      <c r="C7" s="238"/>
    </row>
    <row r="8" spans="1:3" ht="18.75" customHeight="1">
      <c r="A8" s="242"/>
      <c r="B8" s="242"/>
      <c r="C8" s="239"/>
    </row>
    <row r="9" spans="1:3" s="15" customFormat="1" ht="18" customHeight="1">
      <c r="A9" s="13"/>
      <c r="B9" s="49" t="s">
        <v>61</v>
      </c>
      <c r="C9" s="165">
        <f>+C10+C27</f>
        <v>13112000</v>
      </c>
    </row>
    <row r="10" spans="1:3" s="15" customFormat="1" ht="18" customHeight="1">
      <c r="A10" s="16" t="s">
        <v>8</v>
      </c>
      <c r="B10" s="23" t="s">
        <v>62</v>
      </c>
      <c r="C10" s="39">
        <f>+SUM(C11:C25)</f>
        <v>9912000</v>
      </c>
    </row>
    <row r="11" spans="1:3" s="15" customFormat="1" ht="18" customHeight="1">
      <c r="A11" s="18">
        <v>1</v>
      </c>
      <c r="B11" s="19" t="s">
        <v>63</v>
      </c>
      <c r="C11" s="169">
        <v>950000</v>
      </c>
    </row>
    <row r="12" spans="1:3" s="15" customFormat="1" ht="18" customHeight="1">
      <c r="A12" s="18">
        <f t="shared" ref="A12:A14" si="0">+A11+1</f>
        <v>2</v>
      </c>
      <c r="B12" s="19" t="s">
        <v>64</v>
      </c>
      <c r="C12" s="169">
        <v>60000</v>
      </c>
    </row>
    <row r="13" spans="1:3" s="15" customFormat="1" ht="18" customHeight="1">
      <c r="A13" s="18">
        <f t="shared" si="0"/>
        <v>3</v>
      </c>
      <c r="B13" s="19" t="s">
        <v>65</v>
      </c>
      <c r="C13" s="169">
        <v>3173000</v>
      </c>
    </row>
    <row r="14" spans="1:3" s="15" customFormat="1" ht="18" customHeight="1">
      <c r="A14" s="18">
        <f t="shared" si="0"/>
        <v>4</v>
      </c>
      <c r="B14" s="19" t="s">
        <v>66</v>
      </c>
      <c r="C14" s="169">
        <v>1480000</v>
      </c>
    </row>
    <row r="15" spans="1:3" s="15" customFormat="1" ht="18" customHeight="1">
      <c r="A15" s="18">
        <f t="shared" ref="A15:A25" si="1">+A14+1</f>
        <v>5</v>
      </c>
      <c r="B15" s="19" t="s">
        <v>67</v>
      </c>
      <c r="C15" s="169">
        <v>1130000</v>
      </c>
    </row>
    <row r="16" spans="1:3" s="15" customFormat="1" ht="18" customHeight="1">
      <c r="A16" s="18">
        <f t="shared" si="1"/>
        <v>6</v>
      </c>
      <c r="B16" s="19" t="s">
        <v>68</v>
      </c>
      <c r="C16" s="169">
        <v>530000</v>
      </c>
    </row>
    <row r="17" spans="1:3" s="15" customFormat="1" ht="18" customHeight="1">
      <c r="A17" s="18">
        <f t="shared" si="1"/>
        <v>7</v>
      </c>
      <c r="B17" s="19" t="s">
        <v>69</v>
      </c>
      <c r="C17" s="169">
        <v>350000</v>
      </c>
    </row>
    <row r="18" spans="1:3" s="15" customFormat="1" ht="18" customHeight="1">
      <c r="A18" s="18">
        <f t="shared" si="1"/>
        <v>8</v>
      </c>
      <c r="B18" s="19" t="s">
        <v>180</v>
      </c>
      <c r="C18" s="169">
        <v>200000</v>
      </c>
    </row>
    <row r="19" spans="1:3" s="15" customFormat="1" ht="18" customHeight="1">
      <c r="A19" s="18">
        <f t="shared" si="1"/>
        <v>9</v>
      </c>
      <c r="B19" s="19" t="s">
        <v>70</v>
      </c>
      <c r="C19" s="169">
        <v>12000</v>
      </c>
    </row>
    <row r="20" spans="1:3" s="15" customFormat="1" ht="18" customHeight="1">
      <c r="A20" s="18">
        <f t="shared" si="1"/>
        <v>10</v>
      </c>
      <c r="B20" s="19" t="s">
        <v>71</v>
      </c>
      <c r="C20" s="169">
        <v>400000</v>
      </c>
    </row>
    <row r="21" spans="1:3" s="15" customFormat="1" ht="18" customHeight="1">
      <c r="A21" s="18">
        <f t="shared" si="1"/>
        <v>11</v>
      </c>
      <c r="B21" s="19" t="s">
        <v>72</v>
      </c>
      <c r="C21" s="169">
        <v>1300000</v>
      </c>
    </row>
    <row r="22" spans="1:3" s="15" customFormat="1" ht="18" customHeight="1">
      <c r="A22" s="18">
        <f t="shared" si="1"/>
        <v>12</v>
      </c>
      <c r="B22" s="19" t="s">
        <v>73</v>
      </c>
      <c r="C22" s="169">
        <v>12000</v>
      </c>
    </row>
    <row r="23" spans="1:3" s="15" customFormat="1" ht="18" customHeight="1">
      <c r="A23" s="18">
        <f t="shared" si="1"/>
        <v>13</v>
      </c>
      <c r="B23" s="19" t="s">
        <v>178</v>
      </c>
      <c r="C23" s="169">
        <v>140000</v>
      </c>
    </row>
    <row r="24" spans="1:3" s="15" customFormat="1" ht="18" customHeight="1">
      <c r="A24" s="18">
        <f t="shared" si="1"/>
        <v>14</v>
      </c>
      <c r="B24" s="19" t="s">
        <v>179</v>
      </c>
      <c r="C24" s="169">
        <v>165000</v>
      </c>
    </row>
    <row r="25" spans="1:3" s="15" customFormat="1" ht="18" customHeight="1">
      <c r="A25" s="18">
        <f t="shared" si="1"/>
        <v>15</v>
      </c>
      <c r="B25" s="19" t="s">
        <v>74</v>
      </c>
      <c r="C25" s="20">
        <v>10000</v>
      </c>
    </row>
    <row r="26" spans="1:3" s="15" customFormat="1" ht="18" customHeight="1">
      <c r="A26" s="16" t="s">
        <v>12</v>
      </c>
      <c r="B26" s="23" t="s">
        <v>75</v>
      </c>
      <c r="C26" s="20"/>
    </row>
    <row r="27" spans="1:3" s="15" customFormat="1" ht="18" customHeight="1">
      <c r="A27" s="16" t="s">
        <v>17</v>
      </c>
      <c r="B27" s="23" t="s">
        <v>76</v>
      </c>
      <c r="C27" s="166">
        <v>3200000</v>
      </c>
    </row>
    <row r="28" spans="1:3" s="15" customFormat="1" ht="18" customHeight="1">
      <c r="A28" s="18">
        <v>1</v>
      </c>
      <c r="B28" s="19" t="s">
        <v>77</v>
      </c>
      <c r="C28" s="20"/>
    </row>
    <row r="29" spans="1:3" s="15" customFormat="1" ht="18" customHeight="1">
      <c r="A29" s="18">
        <f>A28+1</f>
        <v>2</v>
      </c>
      <c r="B29" s="19" t="s">
        <v>78</v>
      </c>
      <c r="C29" s="20"/>
    </row>
    <row r="30" spans="1:3" s="15" customFormat="1" ht="18" customHeight="1">
      <c r="A30" s="18">
        <f>A29+1</f>
        <v>3</v>
      </c>
      <c r="B30" s="19" t="s">
        <v>79</v>
      </c>
      <c r="C30" s="20"/>
    </row>
    <row r="31" spans="1:3" s="15" customFormat="1" ht="18" customHeight="1">
      <c r="A31" s="18">
        <f>A30+1</f>
        <v>4</v>
      </c>
      <c r="B31" s="19" t="s">
        <v>80</v>
      </c>
      <c r="C31" s="20"/>
    </row>
    <row r="32" spans="1:3" s="15" customFormat="1" ht="18" customHeight="1">
      <c r="A32" s="18">
        <v>5</v>
      </c>
      <c r="B32" s="19" t="s">
        <v>81</v>
      </c>
      <c r="C32" s="20"/>
    </row>
    <row r="33" spans="1:3" s="15" customFormat="1" ht="18" customHeight="1">
      <c r="A33" s="18">
        <v>6</v>
      </c>
      <c r="B33" s="22" t="s">
        <v>82</v>
      </c>
      <c r="C33" s="20"/>
    </row>
    <row r="34" spans="1:3" s="15" customFormat="1" ht="18" customHeight="1">
      <c r="A34" s="54" t="s">
        <v>19</v>
      </c>
      <c r="B34" s="55" t="s">
        <v>83</v>
      </c>
      <c r="C34" s="56"/>
    </row>
    <row r="35" spans="1:3" ht="19.5" customHeight="1">
      <c r="A35" s="236"/>
      <c r="B35" s="236"/>
      <c r="C35" s="236"/>
    </row>
    <row r="36" spans="1:3" ht="19.5" customHeight="1">
      <c r="A36" s="15"/>
      <c r="B36" s="57"/>
      <c r="C36" s="15"/>
    </row>
    <row r="37" spans="1:3" ht="22.5" customHeight="1">
      <c r="A37" s="15"/>
      <c r="B37" s="57"/>
      <c r="C37" s="15"/>
    </row>
    <row r="38" spans="1:3" ht="18.75">
      <c r="A38" s="15"/>
      <c r="B38" s="57"/>
      <c r="C38" s="15"/>
    </row>
    <row r="39" spans="1:3" ht="18.75">
      <c r="A39" s="15"/>
      <c r="B39" s="58"/>
      <c r="C39" s="15"/>
    </row>
    <row r="40" spans="1:3" ht="18.75">
      <c r="A40" s="31"/>
      <c r="B40" s="57"/>
      <c r="C40" s="15"/>
    </row>
    <row r="41" spans="1:3" ht="18.75">
      <c r="A41" s="59"/>
      <c r="B41" s="57"/>
      <c r="C41" s="15"/>
    </row>
    <row r="42" spans="1:3" ht="18.75">
      <c r="A42" s="59"/>
      <c r="B42" s="57"/>
      <c r="C42" s="15"/>
    </row>
  </sheetData>
  <mergeCells count="5">
    <mergeCell ref="A35:C35"/>
    <mergeCell ref="C6:C8"/>
    <mergeCell ref="A4:C4"/>
    <mergeCell ref="A6:A8"/>
    <mergeCell ref="B6:B8"/>
  </mergeCells>
  <printOptions horizontalCentered="1"/>
  <pageMargins left="0.23622047244094491" right="0.23622047244094491" top="0.38" bottom="0.27559055118110237" header="0.15748031496062992" footer="0.15748031496062992"/>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opLeftCell="A22" workbookViewId="0">
      <selection activeCell="D29" sqref="D29"/>
    </sheetView>
  </sheetViews>
  <sheetFormatPr defaultColWidth="10" defaultRowHeight="15.75"/>
  <cols>
    <col min="1" max="1" width="7.42578125" style="4" customWidth="1"/>
    <col min="2" max="2" width="47.5703125" style="4" customWidth="1"/>
    <col min="3" max="5" width="15.42578125" style="4" customWidth="1"/>
    <col min="6" max="16384" width="10" style="4"/>
  </cols>
  <sheetData>
    <row r="1" spans="1:6" ht="21" customHeight="1">
      <c r="A1" s="1" t="s">
        <v>169</v>
      </c>
      <c r="B1" s="2"/>
      <c r="C1" s="2"/>
      <c r="D1" s="2"/>
      <c r="E1" s="3" t="s">
        <v>84</v>
      </c>
      <c r="F1" s="60"/>
    </row>
    <row r="2" spans="1:6" ht="42.75" customHeight="1">
      <c r="A2" s="47" t="s">
        <v>184</v>
      </c>
      <c r="B2" s="61"/>
      <c r="C2" s="61"/>
      <c r="D2" s="61"/>
      <c r="E2" s="33"/>
    </row>
    <row r="3" spans="1:6" ht="12.75" customHeight="1">
      <c r="A3" s="34"/>
      <c r="B3" s="34"/>
      <c r="C3" s="34"/>
      <c r="D3" s="34"/>
      <c r="E3" s="6"/>
    </row>
    <row r="4" spans="1:6" ht="19.5" customHeight="1">
      <c r="A4" s="8"/>
      <c r="B4" s="8"/>
      <c r="C4" s="8"/>
      <c r="D4" s="8"/>
      <c r="E4" s="9" t="s">
        <v>2</v>
      </c>
    </row>
    <row r="5" spans="1:6" s="12" customFormat="1" ht="26.25" customHeight="1">
      <c r="A5" s="237" t="s">
        <v>3</v>
      </c>
      <c r="B5" s="237" t="s">
        <v>4</v>
      </c>
      <c r="C5" s="240" t="s">
        <v>60</v>
      </c>
      <c r="D5" s="243" t="s">
        <v>85</v>
      </c>
      <c r="E5" s="244"/>
    </row>
    <row r="6" spans="1:6" s="12" customFormat="1" ht="42" customHeight="1">
      <c r="A6" s="238"/>
      <c r="B6" s="238"/>
      <c r="C6" s="241"/>
      <c r="D6" s="245" t="s">
        <v>46</v>
      </c>
      <c r="E6" s="245" t="s">
        <v>86</v>
      </c>
    </row>
    <row r="7" spans="1:6" s="12" customFormat="1" ht="5.25" customHeight="1">
      <c r="A7" s="239"/>
      <c r="B7" s="239"/>
      <c r="C7" s="242"/>
      <c r="D7" s="246"/>
      <c r="E7" s="246"/>
    </row>
    <row r="8" spans="1:6" s="15" customFormat="1" ht="22.15" customHeight="1">
      <c r="A8" s="13"/>
      <c r="B8" s="62" t="s">
        <v>87</v>
      </c>
      <c r="C8" s="175">
        <f>D8+E8</f>
        <v>13829375</v>
      </c>
      <c r="D8" s="175">
        <f>+D9+D26+D29</f>
        <v>7662500</v>
      </c>
      <c r="E8" s="175">
        <f>E9+E26+E29</f>
        <v>6166875</v>
      </c>
    </row>
    <row r="9" spans="1:6" s="15" customFormat="1" ht="22.15" customHeight="1">
      <c r="A9" s="16" t="s">
        <v>6</v>
      </c>
      <c r="B9" s="17" t="s">
        <v>88</v>
      </c>
      <c r="C9" s="172">
        <f>+C10+C19+C23+C24+C25</f>
        <v>10576606</v>
      </c>
      <c r="D9" s="172">
        <f>+D10+D19+D23+D24+D25</f>
        <v>4442841</v>
      </c>
      <c r="E9" s="172">
        <f t="shared" ref="E8:E29" si="0">+C9-D9</f>
        <v>6133765</v>
      </c>
    </row>
    <row r="10" spans="1:6" s="31" customFormat="1" ht="22.15" customHeight="1">
      <c r="A10" s="16" t="s">
        <v>8</v>
      </c>
      <c r="B10" s="17" t="s">
        <v>89</v>
      </c>
      <c r="C10" s="172">
        <f>+C11+C17+C18</f>
        <v>2358540</v>
      </c>
      <c r="D10" s="172">
        <f>+D11+D17+D18</f>
        <v>928040</v>
      </c>
      <c r="E10" s="172">
        <f t="shared" si="0"/>
        <v>1430500</v>
      </c>
    </row>
    <row r="11" spans="1:6" s="31" customFormat="1" ht="22.15" customHeight="1">
      <c r="A11" s="18">
        <v>1</v>
      </c>
      <c r="B11" s="22" t="s">
        <v>90</v>
      </c>
      <c r="C11" s="63">
        <v>2232540</v>
      </c>
      <c r="D11" s="63">
        <v>802040</v>
      </c>
      <c r="E11" s="63">
        <f t="shared" si="0"/>
        <v>1430500</v>
      </c>
    </row>
    <row r="12" spans="1:6" s="31" customFormat="1" ht="22.15" customHeight="1">
      <c r="A12" s="50"/>
      <c r="B12" s="22" t="s">
        <v>91</v>
      </c>
      <c r="C12" s="63"/>
      <c r="D12" s="63"/>
      <c r="E12" s="63">
        <f t="shared" si="0"/>
        <v>0</v>
      </c>
    </row>
    <row r="13" spans="1:6" s="31" customFormat="1" ht="22.15" customHeight="1">
      <c r="A13" s="51" t="s">
        <v>14</v>
      </c>
      <c r="B13" s="52" t="s">
        <v>92</v>
      </c>
      <c r="C13" s="173">
        <v>1300000</v>
      </c>
      <c r="D13" s="173">
        <v>36000</v>
      </c>
      <c r="E13" s="173">
        <f t="shared" si="0"/>
        <v>1264000</v>
      </c>
    </row>
    <row r="14" spans="1:6" s="31" customFormat="1" ht="22.15" customHeight="1">
      <c r="A14" s="51" t="s">
        <v>14</v>
      </c>
      <c r="B14" s="52" t="s">
        <v>93</v>
      </c>
      <c r="C14" s="173">
        <v>12000</v>
      </c>
      <c r="D14" s="173">
        <v>12000</v>
      </c>
      <c r="E14" s="173">
        <f t="shared" si="0"/>
        <v>0</v>
      </c>
    </row>
    <row r="15" spans="1:6" s="31" customFormat="1" ht="22.15" customHeight="1">
      <c r="A15" s="51" t="s">
        <v>14</v>
      </c>
      <c r="B15" s="52" t="s">
        <v>181</v>
      </c>
      <c r="C15" s="173">
        <v>754040</v>
      </c>
      <c r="D15" s="173">
        <v>754040</v>
      </c>
      <c r="E15" s="173">
        <f t="shared" si="0"/>
        <v>0</v>
      </c>
    </row>
    <row r="16" spans="1:6" s="31" customFormat="1" ht="22.15" customHeight="1">
      <c r="A16" s="51"/>
      <c r="B16" s="52" t="s">
        <v>182</v>
      </c>
      <c r="C16" s="173">
        <v>166500</v>
      </c>
      <c r="D16" s="173"/>
      <c r="E16" s="173">
        <f t="shared" si="0"/>
        <v>166500</v>
      </c>
    </row>
    <row r="17" spans="1:5" s="31" customFormat="1" ht="66" customHeight="1">
      <c r="A17" s="53">
        <v>2</v>
      </c>
      <c r="B17" s="64" t="s">
        <v>94</v>
      </c>
      <c r="C17" s="63">
        <v>6000</v>
      </c>
      <c r="D17" s="63">
        <v>6000</v>
      </c>
      <c r="E17" s="63">
        <f t="shared" si="0"/>
        <v>0</v>
      </c>
    </row>
    <row r="18" spans="1:5" s="31" customFormat="1" ht="22.15" customHeight="1">
      <c r="A18" s="18">
        <v>3</v>
      </c>
      <c r="B18" s="22" t="s">
        <v>183</v>
      </c>
      <c r="C18" s="63">
        <v>120000</v>
      </c>
      <c r="D18" s="63">
        <v>120000</v>
      </c>
      <c r="E18" s="63">
        <f t="shared" si="0"/>
        <v>0</v>
      </c>
    </row>
    <row r="19" spans="1:5" s="15" customFormat="1" ht="22.15" customHeight="1">
      <c r="A19" s="16" t="s">
        <v>12</v>
      </c>
      <c r="B19" s="17" t="s">
        <v>27</v>
      </c>
      <c r="C19" s="172">
        <v>7872606</v>
      </c>
      <c r="D19" s="172">
        <v>3272250</v>
      </c>
      <c r="E19" s="172">
        <f t="shared" si="0"/>
        <v>4600356</v>
      </c>
    </row>
    <row r="20" spans="1:5" s="15" customFormat="1" ht="22.15" customHeight="1">
      <c r="A20" s="16"/>
      <c r="B20" s="65" t="s">
        <v>96</v>
      </c>
      <c r="C20" s="63"/>
      <c r="D20" s="63"/>
      <c r="E20" s="63">
        <f t="shared" si="0"/>
        <v>0</v>
      </c>
    </row>
    <row r="21" spans="1:5" s="163" customFormat="1" ht="22.15" customHeight="1">
      <c r="A21" s="24">
        <v>1</v>
      </c>
      <c r="B21" s="65" t="s">
        <v>97</v>
      </c>
      <c r="C21" s="174">
        <v>3347602</v>
      </c>
      <c r="D21" s="174">
        <v>975602</v>
      </c>
      <c r="E21" s="174">
        <f t="shared" si="0"/>
        <v>2372000</v>
      </c>
    </row>
    <row r="22" spans="1:5" s="163" customFormat="1" ht="22.15" customHeight="1">
      <c r="A22" s="24">
        <v>2</v>
      </c>
      <c r="B22" s="65" t="s">
        <v>98</v>
      </c>
      <c r="C22" s="174">
        <v>27800</v>
      </c>
      <c r="D22" s="174">
        <v>27800</v>
      </c>
      <c r="E22" s="174">
        <f t="shared" si="0"/>
        <v>0</v>
      </c>
    </row>
    <row r="23" spans="1:5" s="15" customFormat="1" ht="34.5" customHeight="1">
      <c r="A23" s="66" t="s">
        <v>17</v>
      </c>
      <c r="B23" s="67" t="s">
        <v>28</v>
      </c>
      <c r="C23" s="172">
        <v>3300</v>
      </c>
      <c r="D23" s="172">
        <v>2016</v>
      </c>
      <c r="E23" s="172">
        <f t="shared" si="0"/>
        <v>1284</v>
      </c>
    </row>
    <row r="24" spans="1:5" s="15" customFormat="1" ht="22.15" customHeight="1">
      <c r="A24" s="16" t="s">
        <v>19</v>
      </c>
      <c r="B24" s="17" t="s">
        <v>29</v>
      </c>
      <c r="C24" s="172">
        <v>1000</v>
      </c>
      <c r="D24" s="172">
        <v>1000</v>
      </c>
      <c r="E24" s="172">
        <f t="shared" si="0"/>
        <v>0</v>
      </c>
    </row>
    <row r="25" spans="1:5" s="15" customFormat="1" ht="22.15" customHeight="1">
      <c r="A25" s="16" t="s">
        <v>21</v>
      </c>
      <c r="B25" s="17" t="s">
        <v>30</v>
      </c>
      <c r="C25" s="172">
        <v>341160</v>
      </c>
      <c r="D25" s="172">
        <v>239535</v>
      </c>
      <c r="E25" s="172">
        <f t="shared" si="0"/>
        <v>101625</v>
      </c>
    </row>
    <row r="26" spans="1:5" s="15" customFormat="1" ht="22.15" customHeight="1">
      <c r="A26" s="16" t="s">
        <v>23</v>
      </c>
      <c r="B26" s="68" t="s">
        <v>99</v>
      </c>
      <c r="C26" s="176">
        <f>D26+E26</f>
        <v>1697518</v>
      </c>
      <c r="D26" s="176">
        <f>+D27+D28</f>
        <v>1697518</v>
      </c>
      <c r="E26" s="39">
        <f>E27+E28</f>
        <v>0</v>
      </c>
    </row>
    <row r="27" spans="1:5" s="163" customFormat="1" ht="22.15" customHeight="1">
      <c r="A27" s="24" t="s">
        <v>8</v>
      </c>
      <c r="B27" s="65" t="s">
        <v>33</v>
      </c>
      <c r="C27" s="169">
        <v>264034</v>
      </c>
      <c r="D27" s="169">
        <v>264034</v>
      </c>
      <c r="E27" s="169">
        <f t="shared" si="0"/>
        <v>0</v>
      </c>
    </row>
    <row r="28" spans="1:5" s="163" customFormat="1" ht="22.15" customHeight="1">
      <c r="A28" s="24" t="s">
        <v>12</v>
      </c>
      <c r="B28" s="65" t="s">
        <v>34</v>
      </c>
      <c r="C28" s="169">
        <v>1433484</v>
      </c>
      <c r="D28" s="169">
        <v>1433484</v>
      </c>
      <c r="E28" s="169">
        <f t="shared" si="0"/>
        <v>0</v>
      </c>
    </row>
    <row r="29" spans="1:5" s="15" customFormat="1" ht="22.15" customHeight="1">
      <c r="A29" s="54" t="s">
        <v>35</v>
      </c>
      <c r="B29" s="55" t="s">
        <v>100</v>
      </c>
      <c r="C29" s="167">
        <v>1555251</v>
      </c>
      <c r="D29" s="167">
        <v>1522141</v>
      </c>
      <c r="E29" s="167">
        <f t="shared" si="0"/>
        <v>33110</v>
      </c>
    </row>
    <row r="30" spans="1:5" ht="18.75">
      <c r="A30" s="15"/>
      <c r="B30" s="15"/>
      <c r="C30" s="15"/>
      <c r="D30" s="15"/>
      <c r="E30" s="15"/>
    </row>
    <row r="31" spans="1:5" ht="18.75">
      <c r="A31" s="15"/>
      <c r="B31" s="15"/>
      <c r="C31" s="15"/>
      <c r="D31" s="15"/>
      <c r="E31" s="15"/>
    </row>
    <row r="32" spans="1:5" ht="18.75">
      <c r="A32" s="15"/>
      <c r="B32" s="15"/>
      <c r="C32" s="15"/>
      <c r="D32" s="15"/>
      <c r="E32" s="15"/>
    </row>
    <row r="33" spans="1:5" ht="18.75">
      <c r="A33" s="15"/>
      <c r="B33" s="15"/>
      <c r="C33" s="15"/>
      <c r="D33" s="15"/>
      <c r="E33" s="15"/>
    </row>
  </sheetData>
  <mergeCells count="6">
    <mergeCell ref="A5:A7"/>
    <mergeCell ref="B5:B7"/>
    <mergeCell ref="C5:C7"/>
    <mergeCell ref="D5:E5"/>
    <mergeCell ref="D6:D7"/>
    <mergeCell ref="E6:E7"/>
  </mergeCells>
  <printOptions horizontalCentered="1"/>
  <pageMargins left="0.23622047244094491" right="0.23622047244094491" top="0.51181102362204722" bottom="0.23622047244094491" header="0" footer="0.15748031496062992"/>
  <pageSetup paperSize="9" scale="9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topLeftCell="A19" workbookViewId="0">
      <selection activeCell="C17" sqref="C17"/>
    </sheetView>
  </sheetViews>
  <sheetFormatPr defaultRowHeight="16.5"/>
  <cols>
    <col min="1" max="1" width="9" style="69" customWidth="1"/>
    <col min="2" max="2" width="62.28515625" style="69" customWidth="1"/>
    <col min="3" max="3" width="21.42578125" style="98" customWidth="1"/>
    <col min="4" max="16384" width="9.140625" style="69"/>
  </cols>
  <sheetData>
    <row r="1" spans="1:3">
      <c r="A1" s="1" t="s">
        <v>169</v>
      </c>
      <c r="C1" s="70" t="s">
        <v>101</v>
      </c>
    </row>
    <row r="2" spans="1:3">
      <c r="A2" s="71"/>
      <c r="C2" s="72"/>
    </row>
    <row r="3" spans="1:3">
      <c r="A3" s="247" t="s">
        <v>185</v>
      </c>
      <c r="B3" s="247"/>
      <c r="C3" s="247"/>
    </row>
    <row r="4" spans="1:3">
      <c r="A4" s="248" t="s">
        <v>1</v>
      </c>
      <c r="B4" s="248"/>
      <c r="C4" s="248"/>
    </row>
    <row r="5" spans="1:3">
      <c r="A5" s="73"/>
      <c r="B5" s="74"/>
      <c r="C5" s="75" t="s">
        <v>2</v>
      </c>
    </row>
    <row r="6" spans="1:3" s="78" customFormat="1" ht="36" customHeight="1">
      <c r="A6" s="76" t="s">
        <v>3</v>
      </c>
      <c r="B6" s="76" t="s">
        <v>4</v>
      </c>
      <c r="C6" s="77" t="s">
        <v>5</v>
      </c>
    </row>
    <row r="7" spans="1:3" s="81" customFormat="1" ht="18" customHeight="1">
      <c r="A7" s="79"/>
      <c r="B7" s="79" t="s">
        <v>24</v>
      </c>
      <c r="C7" s="80">
        <f>+C8+C9+C29+C30</f>
        <v>10873164</v>
      </c>
    </row>
    <row r="8" spans="1:3" s="81" customFormat="1" ht="18" customHeight="1">
      <c r="A8" s="82" t="s">
        <v>6</v>
      </c>
      <c r="B8" s="83" t="s">
        <v>102</v>
      </c>
      <c r="C8" s="84">
        <v>3210664</v>
      </c>
    </row>
    <row r="9" spans="1:3" s="81" customFormat="1" ht="18" customHeight="1">
      <c r="A9" s="82" t="s">
        <v>23</v>
      </c>
      <c r="B9" s="83" t="s">
        <v>103</v>
      </c>
      <c r="C9" s="84">
        <v>4442841</v>
      </c>
    </row>
    <row r="10" spans="1:3" s="81" customFormat="1" ht="18" customHeight="1">
      <c r="A10" s="82"/>
      <c r="B10" s="85" t="s">
        <v>96</v>
      </c>
      <c r="C10" s="84"/>
    </row>
    <row r="11" spans="1:3" s="81" customFormat="1" ht="18" customHeight="1">
      <c r="A11" s="82" t="s">
        <v>8</v>
      </c>
      <c r="B11" s="86" t="s">
        <v>89</v>
      </c>
      <c r="C11" s="84">
        <v>928040</v>
      </c>
    </row>
    <row r="12" spans="1:3" s="81" customFormat="1" ht="18" customHeight="1">
      <c r="A12" s="87">
        <v>1</v>
      </c>
      <c r="B12" s="88" t="s">
        <v>90</v>
      </c>
      <c r="C12" s="92">
        <v>802040</v>
      </c>
    </row>
    <row r="13" spans="1:3" s="81" customFormat="1" ht="47.25">
      <c r="A13" s="90">
        <v>2</v>
      </c>
      <c r="B13" s="91" t="s">
        <v>94</v>
      </c>
      <c r="C13" s="92">
        <v>6000</v>
      </c>
    </row>
    <row r="14" spans="1:3" s="81" customFormat="1" ht="18" customHeight="1">
      <c r="A14" s="87">
        <v>3</v>
      </c>
      <c r="B14" s="88" t="s">
        <v>95</v>
      </c>
      <c r="C14" s="92">
        <v>120000</v>
      </c>
    </row>
    <row r="15" spans="1:3" ht="18" customHeight="1">
      <c r="A15" s="82" t="s">
        <v>12</v>
      </c>
      <c r="B15" s="86" t="s">
        <v>27</v>
      </c>
      <c r="C15" s="84">
        <v>3272250</v>
      </c>
    </row>
    <row r="16" spans="1:3" ht="18" customHeight="1">
      <c r="A16" s="93"/>
      <c r="B16" s="94" t="s">
        <v>96</v>
      </c>
      <c r="C16" s="92"/>
    </row>
    <row r="17" spans="1:3" ht="18" customHeight="1">
      <c r="A17" s="93">
        <v>1</v>
      </c>
      <c r="B17" s="89" t="s">
        <v>97</v>
      </c>
      <c r="C17" s="92">
        <v>975602</v>
      </c>
    </row>
    <row r="18" spans="1:3" ht="18" customHeight="1">
      <c r="A18" s="93">
        <f t="shared" ref="A18:A21" si="0">+A17+1</f>
        <v>2</v>
      </c>
      <c r="B18" s="89" t="s">
        <v>98</v>
      </c>
      <c r="C18" s="92">
        <v>27800</v>
      </c>
    </row>
    <row r="19" spans="1:3" ht="18" customHeight="1">
      <c r="A19" s="93">
        <f t="shared" si="0"/>
        <v>3</v>
      </c>
      <c r="B19" s="89" t="s">
        <v>104</v>
      </c>
      <c r="C19" s="92">
        <v>881563</v>
      </c>
    </row>
    <row r="20" spans="1:3" ht="18" customHeight="1">
      <c r="A20" s="93">
        <f t="shared" si="0"/>
        <v>4</v>
      </c>
      <c r="B20" s="89" t="s">
        <v>186</v>
      </c>
      <c r="C20" s="92">
        <v>94623</v>
      </c>
    </row>
    <row r="21" spans="1:3" ht="18" customHeight="1">
      <c r="A21" s="93">
        <f t="shared" si="0"/>
        <v>5</v>
      </c>
      <c r="B21" s="89" t="s">
        <v>105</v>
      </c>
      <c r="C21" s="92">
        <v>53948</v>
      </c>
    </row>
    <row r="22" spans="1:3" ht="18" customHeight="1">
      <c r="A22" s="93">
        <f t="shared" ref="A22:A25" si="1">+A21+1</f>
        <v>6</v>
      </c>
      <c r="B22" s="89" t="s">
        <v>106</v>
      </c>
      <c r="C22" s="92">
        <v>14520</v>
      </c>
    </row>
    <row r="23" spans="1:3" ht="18" customHeight="1">
      <c r="A23" s="93">
        <f t="shared" si="1"/>
        <v>7</v>
      </c>
      <c r="B23" s="89" t="s">
        <v>107</v>
      </c>
      <c r="C23" s="92">
        <v>520652</v>
      </c>
    </row>
    <row r="24" spans="1:3" ht="18" customHeight="1">
      <c r="A24" s="93">
        <f t="shared" si="1"/>
        <v>8</v>
      </c>
      <c r="B24" s="89" t="s">
        <v>108</v>
      </c>
      <c r="C24" s="92">
        <v>507745</v>
      </c>
    </row>
    <row r="25" spans="1:3" ht="18" customHeight="1">
      <c r="A25" s="93">
        <f t="shared" si="1"/>
        <v>9</v>
      </c>
      <c r="B25" s="89" t="s">
        <v>109</v>
      </c>
      <c r="C25" s="92">
        <v>62867</v>
      </c>
    </row>
    <row r="26" spans="1:3" ht="18" customHeight="1">
      <c r="A26" s="82" t="s">
        <v>17</v>
      </c>
      <c r="B26" s="86" t="s">
        <v>28</v>
      </c>
      <c r="C26" s="84">
        <v>2016</v>
      </c>
    </row>
    <row r="27" spans="1:3" ht="18" customHeight="1">
      <c r="A27" s="82" t="s">
        <v>19</v>
      </c>
      <c r="B27" s="86" t="s">
        <v>29</v>
      </c>
      <c r="C27" s="84">
        <v>1000</v>
      </c>
    </row>
    <row r="28" spans="1:3" s="81" customFormat="1" ht="18" customHeight="1">
      <c r="A28" s="82" t="s">
        <v>21</v>
      </c>
      <c r="B28" s="86" t="s">
        <v>30</v>
      </c>
      <c r="C28" s="84">
        <v>239535</v>
      </c>
    </row>
    <row r="29" spans="1:3" s="81" customFormat="1" ht="18" customHeight="1">
      <c r="A29" s="82" t="s">
        <v>35</v>
      </c>
      <c r="B29" s="86" t="s">
        <v>187</v>
      </c>
      <c r="C29" s="95">
        <v>1697518</v>
      </c>
    </row>
    <row r="30" spans="1:3" ht="18" customHeight="1">
      <c r="A30" s="96" t="s">
        <v>36</v>
      </c>
      <c r="B30" s="97" t="s">
        <v>100</v>
      </c>
      <c r="C30" s="177">
        <v>1522141</v>
      </c>
    </row>
  </sheetData>
  <mergeCells count="2">
    <mergeCell ref="A3:C3"/>
    <mergeCell ref="A4:C4"/>
  </mergeCells>
  <printOptions horizontalCentered="1"/>
  <pageMargins left="0.31496062992125984" right="0.31496062992125984" top="0.51181102362204722" bottom="0.46" header="0" footer="0"/>
  <pageSetup paperSize="9" scale="95"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Zeros="0" topLeftCell="A19" workbookViewId="0">
      <selection activeCell="C34" sqref="C34"/>
    </sheetView>
  </sheetViews>
  <sheetFormatPr defaultColWidth="10" defaultRowHeight="15.75"/>
  <cols>
    <col min="1" max="1" width="5.28515625" style="4" customWidth="1"/>
    <col min="2" max="2" width="29.7109375" style="4" customWidth="1"/>
    <col min="3" max="3" width="10.7109375" style="181" customWidth="1"/>
    <col min="4" max="6" width="10.7109375" style="4" customWidth="1"/>
    <col min="7" max="8" width="10.7109375" style="187" customWidth="1"/>
    <col min="9" max="13" width="8.85546875" style="4" customWidth="1"/>
    <col min="14" max="16384" width="10" style="4"/>
  </cols>
  <sheetData>
    <row r="1" spans="1:13" ht="21" customHeight="1">
      <c r="A1" s="60" t="s">
        <v>169</v>
      </c>
      <c r="B1" s="60"/>
      <c r="C1" s="178"/>
      <c r="D1" s="100"/>
      <c r="E1" s="32"/>
      <c r="F1" s="32"/>
      <c r="G1" s="182"/>
      <c r="H1" s="183" t="s">
        <v>110</v>
      </c>
      <c r="I1" s="6"/>
      <c r="J1" s="6"/>
      <c r="L1" s="60"/>
    </row>
    <row r="2" spans="1:13" ht="3" customHeight="1">
      <c r="A2" s="5"/>
      <c r="B2" s="5"/>
      <c r="C2" s="179"/>
      <c r="D2" s="6"/>
      <c r="E2" s="6"/>
      <c r="F2" s="6"/>
      <c r="G2" s="182"/>
      <c r="H2" s="182"/>
      <c r="I2" s="6"/>
      <c r="J2" s="6"/>
      <c r="K2" s="6"/>
      <c r="L2" s="6"/>
      <c r="M2" s="6"/>
    </row>
    <row r="3" spans="1:13" ht="21" customHeight="1">
      <c r="A3" s="249" t="s">
        <v>188</v>
      </c>
      <c r="B3" s="249"/>
      <c r="C3" s="249"/>
      <c r="D3" s="249"/>
      <c r="E3" s="249"/>
      <c r="F3" s="249"/>
      <c r="G3" s="249"/>
      <c r="H3" s="249"/>
      <c r="I3" s="33"/>
      <c r="J3" s="33"/>
      <c r="K3" s="33"/>
      <c r="L3" s="33"/>
      <c r="M3" s="33"/>
    </row>
    <row r="4" spans="1:13" ht="18" customHeight="1">
      <c r="A4" s="234" t="s">
        <v>1</v>
      </c>
      <c r="B4" s="234"/>
      <c r="C4" s="234"/>
      <c r="D4" s="234"/>
      <c r="E4" s="234"/>
      <c r="F4" s="234"/>
      <c r="G4" s="234"/>
      <c r="H4" s="234"/>
      <c r="I4" s="7"/>
      <c r="J4" s="7"/>
      <c r="K4" s="7"/>
      <c r="L4" s="7"/>
      <c r="M4" s="7"/>
    </row>
    <row r="5" spans="1:13" ht="6.75" customHeight="1">
      <c r="A5" s="34"/>
      <c r="B5" s="34"/>
      <c r="C5" s="179"/>
      <c r="D5" s="6"/>
      <c r="E5" s="6"/>
      <c r="F5" s="6"/>
      <c r="G5" s="182"/>
      <c r="H5" s="182"/>
      <c r="I5" s="6"/>
      <c r="J5" s="6"/>
      <c r="K5" s="6"/>
      <c r="L5" s="6"/>
      <c r="M5" s="6"/>
    </row>
    <row r="6" spans="1:13" ht="19.5" customHeight="1">
      <c r="A6" s="8"/>
      <c r="B6" s="8"/>
      <c r="C6" s="180"/>
      <c r="D6" s="15"/>
      <c r="E6" s="101"/>
      <c r="F6" s="146"/>
      <c r="G6" s="184"/>
      <c r="H6" s="185" t="s">
        <v>2</v>
      </c>
      <c r="I6" s="15"/>
      <c r="J6" s="15"/>
      <c r="L6" s="102"/>
      <c r="M6" s="9"/>
    </row>
    <row r="7" spans="1:13" s="103" customFormat="1" ht="27.75" customHeight="1">
      <c r="A7" s="250" t="s">
        <v>3</v>
      </c>
      <c r="B7" s="250" t="s">
        <v>111</v>
      </c>
      <c r="C7" s="252" t="s">
        <v>112</v>
      </c>
      <c r="D7" s="250" t="s">
        <v>113</v>
      </c>
      <c r="E7" s="254" t="s">
        <v>114</v>
      </c>
      <c r="F7" s="255" t="s">
        <v>115</v>
      </c>
      <c r="G7" s="255"/>
      <c r="H7" s="255"/>
    </row>
    <row r="8" spans="1:13" s="105" customFormat="1" ht="94.9" customHeight="1">
      <c r="A8" s="251"/>
      <c r="B8" s="251"/>
      <c r="C8" s="253"/>
      <c r="D8" s="251"/>
      <c r="E8" s="254"/>
      <c r="F8" s="104" t="s">
        <v>116</v>
      </c>
      <c r="G8" s="186" t="s">
        <v>189</v>
      </c>
      <c r="H8" s="186" t="s">
        <v>190</v>
      </c>
    </row>
    <row r="9" spans="1:13" s="113" customFormat="1" ht="18.75" customHeight="1">
      <c r="A9" s="109"/>
      <c r="B9" s="110" t="s">
        <v>191</v>
      </c>
      <c r="C9" s="188">
        <f t="shared" ref="C9:C34" si="0">+D9+E9+F9</f>
        <v>0</v>
      </c>
      <c r="D9" s="188"/>
      <c r="E9" s="188"/>
      <c r="F9" s="189"/>
      <c r="G9" s="190"/>
      <c r="H9" s="190"/>
    </row>
    <row r="10" spans="1:13" s="103" customFormat="1" ht="18.75" customHeight="1">
      <c r="A10" s="114">
        <v>1</v>
      </c>
      <c r="B10" s="115" t="s">
        <v>192</v>
      </c>
      <c r="C10" s="191">
        <f t="shared" si="0"/>
        <v>2000</v>
      </c>
      <c r="D10" s="192"/>
      <c r="E10" s="192">
        <v>2000</v>
      </c>
      <c r="F10" s="192">
        <f t="shared" ref="F10:F34" si="1">+G10+H10</f>
        <v>0</v>
      </c>
      <c r="G10" s="193"/>
      <c r="H10" s="193"/>
    </row>
    <row r="11" spans="1:13" s="103" customFormat="1" ht="18.75" customHeight="1">
      <c r="A11" s="114">
        <f t="shared" ref="A11:A34" si="2">A10+1</f>
        <v>2</v>
      </c>
      <c r="B11" s="115" t="s">
        <v>193</v>
      </c>
      <c r="C11" s="191">
        <f t="shared" si="0"/>
        <v>26751</v>
      </c>
      <c r="D11" s="192"/>
      <c r="E11" s="192">
        <v>26751</v>
      </c>
      <c r="F11" s="192">
        <f t="shared" si="1"/>
        <v>0</v>
      </c>
      <c r="G11" s="193"/>
      <c r="H11" s="193"/>
    </row>
    <row r="12" spans="1:13" s="103" customFormat="1" ht="18.75" customHeight="1">
      <c r="A12" s="114">
        <f t="shared" si="2"/>
        <v>3</v>
      </c>
      <c r="B12" s="115" t="s">
        <v>194</v>
      </c>
      <c r="C12" s="191">
        <f t="shared" si="0"/>
        <v>57524</v>
      </c>
      <c r="D12" s="192">
        <v>12159</v>
      </c>
      <c r="E12" s="192">
        <v>45365</v>
      </c>
      <c r="F12" s="192">
        <f t="shared" si="1"/>
        <v>0</v>
      </c>
      <c r="G12" s="193"/>
      <c r="H12" s="193"/>
    </row>
    <row r="13" spans="1:13" s="103" customFormat="1" ht="18.75" customHeight="1">
      <c r="A13" s="114">
        <f t="shared" si="2"/>
        <v>4</v>
      </c>
      <c r="B13" s="115" t="s">
        <v>195</v>
      </c>
      <c r="C13" s="191">
        <f t="shared" si="0"/>
        <v>5680</v>
      </c>
      <c r="D13" s="192"/>
      <c r="E13" s="192">
        <v>5680</v>
      </c>
      <c r="F13" s="192">
        <f t="shared" si="1"/>
        <v>0</v>
      </c>
      <c r="G13" s="193"/>
      <c r="H13" s="193"/>
    </row>
    <row r="14" spans="1:13" s="103" customFormat="1" ht="18.75" customHeight="1">
      <c r="A14" s="114">
        <f t="shared" si="2"/>
        <v>5</v>
      </c>
      <c r="B14" s="115" t="s">
        <v>196</v>
      </c>
      <c r="C14" s="191">
        <f t="shared" si="0"/>
        <v>187768</v>
      </c>
      <c r="D14" s="192">
        <v>24777</v>
      </c>
      <c r="E14" s="192">
        <v>134602</v>
      </c>
      <c r="F14" s="192">
        <f t="shared" si="1"/>
        <v>28389</v>
      </c>
      <c r="G14" s="193">
        <v>4002</v>
      </c>
      <c r="H14" s="193">
        <v>24387</v>
      </c>
    </row>
    <row r="15" spans="1:13" s="103" customFormat="1" ht="18.75" customHeight="1">
      <c r="A15" s="114">
        <f t="shared" si="2"/>
        <v>6</v>
      </c>
      <c r="B15" s="115" t="s">
        <v>197</v>
      </c>
      <c r="C15" s="191">
        <f t="shared" si="0"/>
        <v>9826</v>
      </c>
      <c r="D15" s="192"/>
      <c r="E15" s="192">
        <v>9826</v>
      </c>
      <c r="F15" s="192">
        <f t="shared" si="1"/>
        <v>0</v>
      </c>
      <c r="G15" s="193"/>
      <c r="H15" s="193"/>
    </row>
    <row r="16" spans="1:13" s="103" customFormat="1" ht="18.75" customHeight="1">
      <c r="A16" s="114">
        <f t="shared" si="2"/>
        <v>7</v>
      </c>
      <c r="B16" s="115" t="s">
        <v>198</v>
      </c>
      <c r="C16" s="191">
        <f t="shared" si="0"/>
        <v>10802</v>
      </c>
      <c r="D16" s="192"/>
      <c r="E16" s="192">
        <v>10600</v>
      </c>
      <c r="F16" s="192">
        <f t="shared" si="1"/>
        <v>202</v>
      </c>
      <c r="G16" s="193"/>
      <c r="H16" s="193">
        <v>202</v>
      </c>
    </row>
    <row r="17" spans="1:8" s="103" customFormat="1" ht="18.75" customHeight="1">
      <c r="A17" s="114">
        <f t="shared" si="2"/>
        <v>8</v>
      </c>
      <c r="B17" s="115" t="s">
        <v>199</v>
      </c>
      <c r="C17" s="191">
        <f t="shared" si="0"/>
        <v>21174</v>
      </c>
      <c r="D17" s="192">
        <v>339</v>
      </c>
      <c r="E17" s="192">
        <v>20835</v>
      </c>
      <c r="F17" s="192">
        <f t="shared" si="1"/>
        <v>0</v>
      </c>
      <c r="G17" s="193"/>
      <c r="H17" s="193"/>
    </row>
    <row r="18" spans="1:8" s="103" customFormat="1" ht="18.75" customHeight="1">
      <c r="A18" s="114">
        <f t="shared" si="2"/>
        <v>9</v>
      </c>
      <c r="B18" s="115" t="s">
        <v>200</v>
      </c>
      <c r="C18" s="191">
        <f t="shared" si="0"/>
        <v>32039</v>
      </c>
      <c r="D18" s="192"/>
      <c r="E18" s="192">
        <v>32039</v>
      </c>
      <c r="F18" s="192">
        <f t="shared" si="1"/>
        <v>0</v>
      </c>
      <c r="G18" s="193"/>
      <c r="H18" s="193"/>
    </row>
    <row r="19" spans="1:8" s="103" customFormat="1" ht="18.75" customHeight="1">
      <c r="A19" s="114">
        <f t="shared" si="2"/>
        <v>10</v>
      </c>
      <c r="B19" s="115" t="s">
        <v>201</v>
      </c>
      <c r="C19" s="191">
        <f t="shared" si="0"/>
        <v>14683</v>
      </c>
      <c r="D19" s="192"/>
      <c r="E19" s="192">
        <v>14683</v>
      </c>
      <c r="F19" s="192">
        <f t="shared" si="1"/>
        <v>0</v>
      </c>
      <c r="G19" s="193"/>
      <c r="H19" s="193"/>
    </row>
    <row r="20" spans="1:8" s="103" customFormat="1" ht="18.75" customHeight="1">
      <c r="A20" s="114">
        <f t="shared" si="2"/>
        <v>11</v>
      </c>
      <c r="B20" s="115" t="s">
        <v>202</v>
      </c>
      <c r="C20" s="191">
        <f t="shared" si="0"/>
        <v>8322</v>
      </c>
      <c r="D20" s="192"/>
      <c r="E20" s="192">
        <v>8322</v>
      </c>
      <c r="F20" s="192">
        <f t="shared" si="1"/>
        <v>0</v>
      </c>
      <c r="G20" s="193"/>
      <c r="H20" s="193"/>
    </row>
    <row r="21" spans="1:8" s="103" customFormat="1" ht="18.75" customHeight="1">
      <c r="A21" s="114">
        <f t="shared" si="2"/>
        <v>12</v>
      </c>
      <c r="B21" s="115" t="s">
        <v>203</v>
      </c>
      <c r="C21" s="191">
        <f t="shared" si="0"/>
        <v>114573</v>
      </c>
      <c r="D21" s="192">
        <v>500</v>
      </c>
      <c r="E21" s="192">
        <v>114073</v>
      </c>
      <c r="F21" s="192">
        <f t="shared" si="1"/>
        <v>0</v>
      </c>
      <c r="G21" s="193"/>
      <c r="H21" s="193"/>
    </row>
    <row r="22" spans="1:8" s="103" customFormat="1" ht="18.75" customHeight="1">
      <c r="A22" s="114">
        <f t="shared" si="2"/>
        <v>13</v>
      </c>
      <c r="B22" s="115" t="s">
        <v>215</v>
      </c>
      <c r="C22" s="191">
        <f t="shared" si="0"/>
        <v>417714</v>
      </c>
      <c r="D22" s="192">
        <v>21142</v>
      </c>
      <c r="E22" s="192">
        <v>396572</v>
      </c>
      <c r="F22" s="192">
        <f t="shared" si="1"/>
        <v>0</v>
      </c>
      <c r="G22" s="193"/>
      <c r="H22" s="193"/>
    </row>
    <row r="23" spans="1:8" s="103" customFormat="1" ht="18.75" customHeight="1">
      <c r="A23" s="114">
        <f t="shared" si="2"/>
        <v>14</v>
      </c>
      <c r="B23" s="115" t="s">
        <v>204</v>
      </c>
      <c r="C23" s="191">
        <f t="shared" si="0"/>
        <v>526354</v>
      </c>
      <c r="D23" s="192">
        <v>16472</v>
      </c>
      <c r="E23" s="192">
        <v>508252</v>
      </c>
      <c r="F23" s="192">
        <f t="shared" si="1"/>
        <v>1630</v>
      </c>
      <c r="G23" s="193"/>
      <c r="H23" s="193">
        <v>1630</v>
      </c>
    </row>
    <row r="24" spans="1:8" s="103" customFormat="1" ht="18.75" customHeight="1">
      <c r="A24" s="114">
        <f t="shared" si="2"/>
        <v>15</v>
      </c>
      <c r="B24" s="115" t="s">
        <v>205</v>
      </c>
      <c r="C24" s="191">
        <f t="shared" si="0"/>
        <v>123327</v>
      </c>
      <c r="D24" s="192">
        <v>7294</v>
      </c>
      <c r="E24" s="192">
        <v>112649</v>
      </c>
      <c r="F24" s="192">
        <f t="shared" si="1"/>
        <v>3384</v>
      </c>
      <c r="G24" s="193"/>
      <c r="H24" s="193">
        <v>3384</v>
      </c>
    </row>
    <row r="25" spans="1:8" s="103" customFormat="1" ht="18.75" customHeight="1">
      <c r="A25" s="114">
        <f t="shared" si="2"/>
        <v>16</v>
      </c>
      <c r="B25" s="115" t="s">
        <v>206</v>
      </c>
      <c r="C25" s="191">
        <f t="shared" si="0"/>
        <v>122245</v>
      </c>
      <c r="D25" s="192">
        <v>29298</v>
      </c>
      <c r="E25" s="192">
        <v>92947</v>
      </c>
      <c r="F25" s="192">
        <f t="shared" si="1"/>
        <v>0</v>
      </c>
      <c r="G25" s="193"/>
      <c r="H25" s="193"/>
    </row>
    <row r="26" spans="1:8" s="103" customFormat="1" ht="18.75" customHeight="1">
      <c r="A26" s="114">
        <f t="shared" si="2"/>
        <v>17</v>
      </c>
      <c r="B26" s="115" t="s">
        <v>294</v>
      </c>
      <c r="C26" s="191">
        <f t="shared" si="0"/>
        <v>66663</v>
      </c>
      <c r="D26" s="192"/>
      <c r="E26" s="192">
        <v>66663</v>
      </c>
      <c r="F26" s="192">
        <f t="shared" si="1"/>
        <v>0</v>
      </c>
      <c r="G26" s="193"/>
      <c r="H26" s="193"/>
    </row>
    <row r="27" spans="1:8" s="103" customFormat="1" ht="18.75" customHeight="1">
      <c r="A27" s="114">
        <f t="shared" si="2"/>
        <v>18</v>
      </c>
      <c r="B27" s="115" t="s">
        <v>207</v>
      </c>
      <c r="C27" s="191">
        <f t="shared" si="0"/>
        <v>25445</v>
      </c>
      <c r="D27" s="192">
        <v>7000</v>
      </c>
      <c r="E27" s="192">
        <v>13425</v>
      </c>
      <c r="F27" s="192">
        <f t="shared" si="1"/>
        <v>5020</v>
      </c>
      <c r="G27" s="193">
        <v>1208</v>
      </c>
      <c r="H27" s="193">
        <v>3812</v>
      </c>
    </row>
    <row r="28" spans="1:8" s="103" customFormat="1" ht="18.75" customHeight="1">
      <c r="A28" s="114">
        <f t="shared" si="2"/>
        <v>19</v>
      </c>
      <c r="B28" s="115" t="s">
        <v>208</v>
      </c>
      <c r="C28" s="191">
        <f t="shared" si="0"/>
        <v>33357</v>
      </c>
      <c r="D28" s="192"/>
      <c r="E28" s="192">
        <v>33155</v>
      </c>
      <c r="F28" s="192">
        <f t="shared" si="1"/>
        <v>202</v>
      </c>
      <c r="G28" s="193"/>
      <c r="H28" s="193">
        <v>202</v>
      </c>
    </row>
    <row r="29" spans="1:8" s="103" customFormat="1" ht="18.75" customHeight="1">
      <c r="A29" s="114">
        <f t="shared" si="2"/>
        <v>20</v>
      </c>
      <c r="B29" s="115" t="s">
        <v>209</v>
      </c>
      <c r="C29" s="191">
        <f t="shared" si="0"/>
        <v>11294</v>
      </c>
      <c r="D29" s="192">
        <v>2432</v>
      </c>
      <c r="E29" s="192">
        <v>8862</v>
      </c>
      <c r="F29" s="192">
        <f t="shared" si="1"/>
        <v>0</v>
      </c>
      <c r="G29" s="193"/>
      <c r="H29" s="193"/>
    </row>
    <row r="30" spans="1:8" s="103" customFormat="1" ht="18.75" customHeight="1">
      <c r="A30" s="114">
        <f t="shared" si="2"/>
        <v>21</v>
      </c>
      <c r="B30" s="115" t="s">
        <v>210</v>
      </c>
      <c r="C30" s="191">
        <f t="shared" si="0"/>
        <v>7700</v>
      </c>
      <c r="D30" s="192">
        <v>2000</v>
      </c>
      <c r="E30" s="192">
        <v>5700</v>
      </c>
      <c r="F30" s="192">
        <f t="shared" si="1"/>
        <v>0</v>
      </c>
      <c r="G30" s="193"/>
      <c r="H30" s="193"/>
    </row>
    <row r="31" spans="1:8" s="103" customFormat="1" ht="18.75" customHeight="1">
      <c r="A31" s="114">
        <f t="shared" si="2"/>
        <v>22</v>
      </c>
      <c r="B31" s="115" t="s">
        <v>211</v>
      </c>
      <c r="C31" s="191">
        <f t="shared" si="0"/>
        <v>5850</v>
      </c>
      <c r="D31" s="192"/>
      <c r="E31" s="192">
        <v>5850</v>
      </c>
      <c r="F31" s="192">
        <f t="shared" si="1"/>
        <v>0</v>
      </c>
      <c r="G31" s="193"/>
      <c r="H31" s="193"/>
    </row>
    <row r="32" spans="1:8" s="103" customFormat="1" ht="18.75" customHeight="1">
      <c r="A32" s="114">
        <f t="shared" si="2"/>
        <v>23</v>
      </c>
      <c r="B32" s="115" t="s">
        <v>212</v>
      </c>
      <c r="C32" s="191">
        <f t="shared" si="0"/>
        <v>5779</v>
      </c>
      <c r="D32" s="192"/>
      <c r="E32" s="192">
        <v>5698</v>
      </c>
      <c r="F32" s="192">
        <v>81</v>
      </c>
      <c r="G32" s="193"/>
      <c r="H32" s="193">
        <v>81</v>
      </c>
    </row>
    <row r="33" spans="1:13" s="103" customFormat="1" ht="18.75" customHeight="1">
      <c r="A33" s="114">
        <f t="shared" si="2"/>
        <v>24</v>
      </c>
      <c r="B33" s="115" t="s">
        <v>213</v>
      </c>
      <c r="C33" s="191">
        <f t="shared" si="0"/>
        <v>10629</v>
      </c>
      <c r="D33" s="192"/>
      <c r="E33" s="192">
        <v>10548</v>
      </c>
      <c r="F33" s="192">
        <v>81</v>
      </c>
      <c r="G33" s="193"/>
      <c r="H33" s="193">
        <v>81</v>
      </c>
    </row>
    <row r="34" spans="1:13" s="103" customFormat="1" ht="18.75" customHeight="1">
      <c r="A34" s="126">
        <f t="shared" si="2"/>
        <v>25</v>
      </c>
      <c r="B34" s="127" t="s">
        <v>214</v>
      </c>
      <c r="C34" s="194">
        <f t="shared" si="0"/>
        <v>2059</v>
      </c>
      <c r="D34" s="195"/>
      <c r="E34" s="195">
        <v>2059</v>
      </c>
      <c r="F34" s="195">
        <f t="shared" si="1"/>
        <v>0</v>
      </c>
      <c r="G34" s="196"/>
      <c r="H34" s="196"/>
    </row>
    <row r="35" spans="1:13" ht="22.5" customHeight="1">
      <c r="A35" s="15"/>
      <c r="B35" s="15"/>
      <c r="C35" s="180"/>
      <c r="D35" s="15"/>
      <c r="E35" s="15"/>
      <c r="F35" s="15"/>
      <c r="G35" s="164"/>
      <c r="H35" s="164"/>
      <c r="I35" s="15"/>
      <c r="J35" s="15"/>
      <c r="K35" s="15"/>
      <c r="L35" s="15"/>
      <c r="M35" s="15"/>
    </row>
    <row r="36" spans="1:13" ht="18.75">
      <c r="A36" s="15"/>
      <c r="B36" s="15"/>
      <c r="C36" s="180"/>
      <c r="D36" s="15"/>
      <c r="E36" s="15"/>
      <c r="F36" s="15"/>
      <c r="G36" s="164"/>
      <c r="H36" s="164"/>
      <c r="I36" s="15"/>
      <c r="J36" s="15"/>
      <c r="K36" s="15"/>
      <c r="L36" s="15"/>
      <c r="M36" s="15"/>
    </row>
    <row r="37" spans="1:13" ht="18.75">
      <c r="A37" s="15"/>
      <c r="B37" s="15"/>
      <c r="C37" s="180"/>
      <c r="D37" s="15"/>
      <c r="E37" s="15"/>
      <c r="F37" s="15"/>
      <c r="G37" s="164"/>
      <c r="H37" s="164"/>
      <c r="I37" s="15"/>
      <c r="J37" s="15"/>
      <c r="K37" s="15"/>
      <c r="L37" s="15"/>
      <c r="M37" s="15"/>
    </row>
    <row r="38" spans="1:13" ht="18.75">
      <c r="A38" s="15"/>
      <c r="B38" s="15"/>
      <c r="C38" s="180"/>
      <c r="D38" s="15"/>
      <c r="E38" s="15"/>
      <c r="F38" s="15"/>
      <c r="G38" s="164"/>
      <c r="H38" s="164"/>
      <c r="I38" s="15"/>
      <c r="J38" s="15"/>
      <c r="K38" s="15"/>
      <c r="L38" s="15"/>
      <c r="M38" s="15"/>
    </row>
    <row r="39" spans="1:13" ht="18.75">
      <c r="A39" s="15"/>
      <c r="B39" s="15"/>
      <c r="C39" s="180"/>
      <c r="D39" s="15"/>
      <c r="E39" s="15"/>
      <c r="F39" s="15"/>
      <c r="G39" s="164"/>
      <c r="H39" s="164"/>
      <c r="I39" s="15"/>
      <c r="J39" s="15"/>
      <c r="K39" s="15"/>
      <c r="L39" s="15"/>
      <c r="M39" s="15"/>
    </row>
  </sheetData>
  <mergeCells count="8">
    <mergeCell ref="A3:H3"/>
    <mergeCell ref="A4:H4"/>
    <mergeCell ref="A7:A8"/>
    <mergeCell ref="B7:B8"/>
    <mergeCell ref="C7:C8"/>
    <mergeCell ref="D7:D8"/>
    <mergeCell ref="E7:E8"/>
    <mergeCell ref="F7:H7"/>
  </mergeCells>
  <printOptions horizontalCentered="1"/>
  <pageMargins left="0.19685039370078741" right="0.19685039370078741" top="0.43307086614173229" bottom="0.23622047244094491" header="0.15748031496062992" footer="0.15748031496062992"/>
  <pageSetup paperSize="9" scale="9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topLeftCell="A10" workbookViewId="0">
      <selection activeCell="C15" sqref="C15"/>
    </sheetView>
  </sheetViews>
  <sheetFormatPr defaultRowHeight="15.75"/>
  <cols>
    <col min="1" max="1" width="5.28515625" style="4" customWidth="1"/>
    <col min="2" max="2" width="24.28515625" style="4" customWidth="1"/>
    <col min="3" max="15" width="8.7109375" style="4" customWidth="1"/>
    <col min="16" max="16384" width="9.140625" style="4"/>
  </cols>
  <sheetData>
    <row r="1" spans="1:15" s="117" customFormat="1" ht="27.75" customHeight="1">
      <c r="A1" s="60" t="s">
        <v>169</v>
      </c>
      <c r="B1" s="116"/>
      <c r="D1" s="118"/>
      <c r="E1" s="118"/>
      <c r="F1" s="118"/>
      <c r="H1" s="119"/>
      <c r="O1" s="203" t="s">
        <v>117</v>
      </c>
    </row>
    <row r="2" spans="1:15" s="117" customFormat="1" ht="15.75" customHeight="1">
      <c r="A2" s="121"/>
      <c r="B2" s="116"/>
      <c r="H2" s="119"/>
      <c r="I2" s="119"/>
      <c r="J2" s="122"/>
      <c r="K2" s="122"/>
      <c r="L2" s="122"/>
      <c r="M2" s="122"/>
      <c r="N2" s="122"/>
    </row>
    <row r="3" spans="1:15" ht="35.25" customHeight="1">
      <c r="A3" s="259" t="s">
        <v>235</v>
      </c>
      <c r="B3" s="259"/>
      <c r="C3" s="259"/>
      <c r="D3" s="259"/>
      <c r="E3" s="259"/>
      <c r="F3" s="259"/>
      <c r="G3" s="259"/>
      <c r="H3" s="259"/>
      <c r="I3" s="259"/>
      <c r="J3" s="259"/>
      <c r="K3" s="259"/>
      <c r="L3" s="259"/>
      <c r="M3" s="259"/>
      <c r="N3" s="259"/>
      <c r="O3" s="259"/>
    </row>
    <row r="4" spans="1:15" ht="15.75" customHeight="1">
      <c r="A4" s="234" t="s">
        <v>1</v>
      </c>
      <c r="B4" s="234"/>
      <c r="C4" s="234"/>
      <c r="D4" s="234"/>
      <c r="E4" s="234"/>
      <c r="F4" s="234"/>
      <c r="G4" s="234"/>
      <c r="H4" s="234"/>
      <c r="I4" s="234"/>
      <c r="J4" s="234"/>
      <c r="K4" s="234"/>
      <c r="L4" s="234"/>
      <c r="M4" s="234"/>
      <c r="N4" s="234"/>
      <c r="O4" s="234"/>
    </row>
    <row r="5" spans="1:15" ht="28.9" customHeight="1">
      <c r="A5" s="123"/>
      <c r="B5" s="123"/>
      <c r="C5" s="123"/>
      <c r="D5" s="123"/>
      <c r="E5" s="123"/>
      <c r="F5" s="123"/>
      <c r="G5" s="123"/>
      <c r="H5" s="123"/>
      <c r="I5" s="123"/>
      <c r="O5" s="124" t="s">
        <v>2</v>
      </c>
    </row>
    <row r="6" spans="1:15" s="103" customFormat="1" ht="21.6" customHeight="1">
      <c r="A6" s="250" t="s">
        <v>3</v>
      </c>
      <c r="B6" s="250" t="s">
        <v>111</v>
      </c>
      <c r="C6" s="250" t="s">
        <v>112</v>
      </c>
      <c r="D6" s="254" t="s">
        <v>118</v>
      </c>
      <c r="E6" s="254"/>
      <c r="F6" s="254"/>
      <c r="G6" s="254"/>
      <c r="H6" s="254"/>
      <c r="I6" s="254"/>
      <c r="J6" s="254"/>
      <c r="K6" s="254"/>
      <c r="L6" s="254"/>
      <c r="M6" s="254"/>
      <c r="N6" s="254"/>
      <c r="O6" s="254"/>
    </row>
    <row r="7" spans="1:15" s="103" customFormat="1" ht="27.75" customHeight="1">
      <c r="A7" s="260"/>
      <c r="B7" s="260"/>
      <c r="C7" s="260"/>
      <c r="D7" s="261" t="s">
        <v>119</v>
      </c>
      <c r="E7" s="261" t="s">
        <v>120</v>
      </c>
      <c r="F7" s="261" t="s">
        <v>121</v>
      </c>
      <c r="G7" s="257" t="s">
        <v>122</v>
      </c>
      <c r="H7" s="263" t="s">
        <v>123</v>
      </c>
      <c r="I7" s="257" t="s">
        <v>124</v>
      </c>
      <c r="J7" s="257" t="s">
        <v>125</v>
      </c>
      <c r="K7" s="257" t="s">
        <v>126</v>
      </c>
      <c r="L7" s="256" t="s">
        <v>127</v>
      </c>
      <c r="M7" s="256"/>
      <c r="N7" s="257" t="s">
        <v>128</v>
      </c>
      <c r="O7" s="263" t="s">
        <v>129</v>
      </c>
    </row>
    <row r="8" spans="1:15" s="105" customFormat="1" ht="127.15" customHeight="1">
      <c r="A8" s="251"/>
      <c r="B8" s="251"/>
      <c r="C8" s="251"/>
      <c r="D8" s="262"/>
      <c r="E8" s="262"/>
      <c r="F8" s="262"/>
      <c r="G8" s="258"/>
      <c r="H8" s="264"/>
      <c r="I8" s="258"/>
      <c r="J8" s="258"/>
      <c r="K8" s="258"/>
      <c r="L8" s="125" t="s">
        <v>130</v>
      </c>
      <c r="M8" s="125" t="s">
        <v>131</v>
      </c>
      <c r="N8" s="258"/>
      <c r="O8" s="264"/>
    </row>
    <row r="9" spans="1:15" s="108" customFormat="1" ht="15.6" customHeight="1">
      <c r="A9" s="106" t="s">
        <v>6</v>
      </c>
      <c r="B9" s="106" t="s">
        <v>23</v>
      </c>
      <c r="C9" s="106">
        <v>1</v>
      </c>
      <c r="D9" s="106">
        <v>2</v>
      </c>
      <c r="E9" s="106">
        <v>3</v>
      </c>
      <c r="F9" s="106">
        <v>4</v>
      </c>
      <c r="G9" s="107">
        <v>5</v>
      </c>
      <c r="H9" s="107">
        <v>6</v>
      </c>
      <c r="I9" s="107">
        <v>7</v>
      </c>
      <c r="J9" s="107">
        <v>8</v>
      </c>
      <c r="K9" s="107">
        <v>9</v>
      </c>
      <c r="L9" s="107">
        <v>10</v>
      </c>
      <c r="M9" s="107">
        <v>11</v>
      </c>
      <c r="N9" s="107">
        <v>12</v>
      </c>
      <c r="O9" s="107">
        <v>13</v>
      </c>
    </row>
    <row r="10" spans="1:15" s="113" customFormat="1">
      <c r="A10" s="109"/>
      <c r="B10" s="110" t="s">
        <v>191</v>
      </c>
      <c r="C10" s="111"/>
      <c r="D10" s="111"/>
      <c r="E10" s="111"/>
      <c r="F10" s="111"/>
      <c r="G10" s="111"/>
      <c r="H10" s="112"/>
      <c r="I10" s="112"/>
      <c r="J10" s="112"/>
      <c r="K10" s="112"/>
      <c r="L10" s="112"/>
      <c r="M10" s="112"/>
      <c r="N10" s="112"/>
      <c r="O10" s="112"/>
    </row>
    <row r="11" spans="1:15" s="103" customFormat="1" ht="12.75">
      <c r="A11" s="114">
        <v>1</v>
      </c>
      <c r="B11" s="115" t="s">
        <v>226</v>
      </c>
      <c r="C11" s="200">
        <v>7873</v>
      </c>
      <c r="D11" s="200"/>
      <c r="E11" s="200">
        <v>4053</v>
      </c>
      <c r="F11" s="200"/>
      <c r="G11" s="200"/>
      <c r="H11" s="200"/>
      <c r="I11" s="200"/>
      <c r="J11" s="200"/>
      <c r="K11" s="200">
        <v>1621</v>
      </c>
      <c r="L11" s="200">
        <v>1621</v>
      </c>
      <c r="M11" s="200"/>
      <c r="N11" s="200">
        <v>2199</v>
      </c>
      <c r="O11" s="200"/>
    </row>
    <row r="12" spans="1:15" s="103" customFormat="1" ht="12.75">
      <c r="A12" s="114">
        <f t="shared" ref="A12:A29" si="0">+A11+1</f>
        <v>2</v>
      </c>
      <c r="B12" s="115" t="s">
        <v>194</v>
      </c>
      <c r="C12" s="200">
        <v>12159</v>
      </c>
      <c r="D12" s="200"/>
      <c r="E12" s="200"/>
      <c r="F12" s="200"/>
      <c r="G12" s="200"/>
      <c r="H12" s="200"/>
      <c r="I12" s="200"/>
      <c r="J12" s="200"/>
      <c r="K12" s="200"/>
      <c r="L12" s="200"/>
      <c r="M12" s="200"/>
      <c r="N12" s="200">
        <v>12159</v>
      </c>
      <c r="O12" s="200"/>
    </row>
    <row r="13" spans="1:15">
      <c r="A13" s="114">
        <f t="shared" si="0"/>
        <v>3</v>
      </c>
      <c r="B13" s="115" t="s">
        <v>196</v>
      </c>
      <c r="C13" s="200">
        <v>2991</v>
      </c>
      <c r="D13" s="200"/>
      <c r="E13" s="200"/>
      <c r="F13" s="200"/>
      <c r="G13" s="200"/>
      <c r="H13" s="200"/>
      <c r="I13" s="200"/>
      <c r="J13" s="200"/>
      <c r="K13" s="200">
        <v>491</v>
      </c>
      <c r="L13" s="200"/>
      <c r="M13" s="200">
        <v>491</v>
      </c>
      <c r="N13" s="200">
        <v>2500</v>
      </c>
      <c r="O13" s="200"/>
    </row>
    <row r="14" spans="1:15">
      <c r="A14" s="114">
        <f t="shared" si="0"/>
        <v>4</v>
      </c>
      <c r="B14" s="115" t="s">
        <v>199</v>
      </c>
      <c r="C14" s="200">
        <v>339</v>
      </c>
      <c r="D14" s="200"/>
      <c r="E14" s="200"/>
      <c r="F14" s="200"/>
      <c r="G14" s="200"/>
      <c r="H14" s="200"/>
      <c r="I14" s="200"/>
      <c r="J14" s="200"/>
      <c r="K14" s="200"/>
      <c r="L14" s="200"/>
      <c r="M14" s="200"/>
      <c r="N14" s="200">
        <v>339</v>
      </c>
      <c r="O14" s="200"/>
    </row>
    <row r="15" spans="1:15">
      <c r="A15" s="114">
        <f t="shared" si="0"/>
        <v>5</v>
      </c>
      <c r="B15" s="115" t="s">
        <v>215</v>
      </c>
      <c r="C15" s="200">
        <v>17089</v>
      </c>
      <c r="D15" s="200">
        <v>17089</v>
      </c>
      <c r="E15" s="200"/>
      <c r="F15" s="200"/>
      <c r="G15" s="200"/>
      <c r="H15" s="200"/>
      <c r="I15" s="200"/>
      <c r="J15" s="200"/>
      <c r="K15" s="200"/>
      <c r="L15" s="200"/>
      <c r="M15" s="200"/>
      <c r="N15" s="200"/>
      <c r="O15" s="200"/>
    </row>
    <row r="16" spans="1:15">
      <c r="A16" s="114">
        <f t="shared" si="0"/>
        <v>6</v>
      </c>
      <c r="B16" s="115" t="s">
        <v>204</v>
      </c>
      <c r="C16" s="200">
        <v>1571</v>
      </c>
      <c r="D16" s="200"/>
      <c r="E16" s="200"/>
      <c r="F16" s="200">
        <v>1571</v>
      </c>
      <c r="G16" s="200"/>
      <c r="H16" s="200"/>
      <c r="I16" s="200"/>
      <c r="J16" s="200"/>
      <c r="K16" s="200"/>
      <c r="L16" s="200"/>
      <c r="M16" s="200"/>
      <c r="N16" s="200"/>
      <c r="O16" s="200"/>
    </row>
    <row r="17" spans="1:15">
      <c r="A17" s="114">
        <f t="shared" si="0"/>
        <v>7</v>
      </c>
      <c r="B17" s="115" t="s">
        <v>205</v>
      </c>
      <c r="C17" s="200">
        <v>2294</v>
      </c>
      <c r="D17" s="200">
        <v>2294</v>
      </c>
      <c r="E17" s="200"/>
      <c r="F17" s="200"/>
      <c r="G17" s="200"/>
      <c r="H17" s="200"/>
      <c r="I17" s="200"/>
      <c r="J17" s="200"/>
      <c r="K17" s="200"/>
      <c r="L17" s="200"/>
      <c r="M17" s="200"/>
      <c r="N17" s="200"/>
      <c r="O17" s="200"/>
    </row>
    <row r="18" spans="1:15">
      <c r="A18" s="114">
        <f t="shared" si="0"/>
        <v>8</v>
      </c>
      <c r="B18" s="115" t="s">
        <v>206</v>
      </c>
      <c r="C18" s="200">
        <v>29298</v>
      </c>
      <c r="D18" s="200"/>
      <c r="E18" s="200"/>
      <c r="F18" s="200"/>
      <c r="G18" s="200">
        <v>25298</v>
      </c>
      <c r="H18" s="200"/>
      <c r="I18" s="200"/>
      <c r="J18" s="200"/>
      <c r="K18" s="200">
        <v>4000</v>
      </c>
      <c r="L18" s="200">
        <v>4000</v>
      </c>
      <c r="M18" s="200"/>
      <c r="N18" s="200"/>
      <c r="O18" s="200"/>
    </row>
    <row r="19" spans="1:15">
      <c r="A19" s="114">
        <f t="shared" si="0"/>
        <v>9</v>
      </c>
      <c r="B19" s="115" t="s">
        <v>207</v>
      </c>
      <c r="C19" s="200">
        <v>7000</v>
      </c>
      <c r="D19" s="200"/>
      <c r="E19" s="200">
        <v>7000</v>
      </c>
      <c r="F19" s="200"/>
      <c r="G19" s="200"/>
      <c r="H19" s="200"/>
      <c r="I19" s="200"/>
      <c r="J19" s="200"/>
      <c r="K19" s="200"/>
      <c r="L19" s="200"/>
      <c r="M19" s="200"/>
      <c r="N19" s="200"/>
      <c r="O19" s="200"/>
    </row>
    <row r="20" spans="1:15">
      <c r="A20" s="114">
        <f t="shared" si="0"/>
        <v>10</v>
      </c>
      <c r="B20" s="115" t="s">
        <v>209</v>
      </c>
      <c r="C20" s="200">
        <v>2432</v>
      </c>
      <c r="D20" s="200"/>
      <c r="E20" s="200"/>
      <c r="F20" s="200"/>
      <c r="G20" s="200"/>
      <c r="H20" s="200"/>
      <c r="I20" s="200"/>
      <c r="J20" s="200"/>
      <c r="K20" s="200"/>
      <c r="L20" s="200"/>
      <c r="M20" s="200"/>
      <c r="N20" s="200">
        <v>2432</v>
      </c>
      <c r="O20" s="200"/>
    </row>
    <row r="21" spans="1:15">
      <c r="A21" s="114">
        <f t="shared" si="0"/>
        <v>11</v>
      </c>
      <c r="B21" s="115" t="s">
        <v>210</v>
      </c>
      <c r="C21" s="200">
        <v>2000</v>
      </c>
      <c r="D21" s="200"/>
      <c r="E21" s="200"/>
      <c r="F21" s="200"/>
      <c r="G21" s="200"/>
      <c r="H21" s="200"/>
      <c r="I21" s="200"/>
      <c r="J21" s="200"/>
      <c r="K21" s="200"/>
      <c r="L21" s="200"/>
      <c r="M21" s="200"/>
      <c r="N21" s="200">
        <v>2000</v>
      </c>
      <c r="O21" s="200"/>
    </row>
    <row r="22" spans="1:15">
      <c r="A22" s="114">
        <f t="shared" si="0"/>
        <v>12</v>
      </c>
      <c r="B22" s="115" t="s">
        <v>227</v>
      </c>
      <c r="C22" s="200">
        <v>10000</v>
      </c>
      <c r="D22" s="200"/>
      <c r="E22" s="200"/>
      <c r="F22" s="200"/>
      <c r="G22" s="200">
        <v>10000</v>
      </c>
      <c r="H22" s="200"/>
      <c r="I22" s="200"/>
      <c r="J22" s="200"/>
      <c r="K22" s="200"/>
      <c r="L22" s="200"/>
      <c r="M22" s="200"/>
      <c r="N22" s="200"/>
      <c r="O22" s="200"/>
    </row>
    <row r="23" spans="1:15">
      <c r="A23" s="114">
        <f t="shared" si="0"/>
        <v>13</v>
      </c>
      <c r="B23" s="115" t="s">
        <v>228</v>
      </c>
      <c r="C23" s="200">
        <v>12432</v>
      </c>
      <c r="D23" s="200">
        <v>2432</v>
      </c>
      <c r="E23" s="200"/>
      <c r="F23" s="200"/>
      <c r="G23" s="200"/>
      <c r="H23" s="200"/>
      <c r="I23" s="200"/>
      <c r="J23" s="200"/>
      <c r="K23" s="200">
        <v>10000</v>
      </c>
      <c r="L23" s="200">
        <v>10000</v>
      </c>
      <c r="M23" s="200"/>
      <c r="N23" s="200"/>
      <c r="O23" s="200"/>
    </row>
    <row r="24" spans="1:15">
      <c r="A24" s="114">
        <f t="shared" si="0"/>
        <v>14</v>
      </c>
      <c r="B24" s="115" t="s">
        <v>229</v>
      </c>
      <c r="C24" s="200">
        <v>2432</v>
      </c>
      <c r="D24" s="200"/>
      <c r="E24" s="200"/>
      <c r="F24" s="200"/>
      <c r="G24" s="200">
        <v>2432</v>
      </c>
      <c r="H24" s="200"/>
      <c r="I24" s="200"/>
      <c r="J24" s="200"/>
      <c r="K24" s="200"/>
      <c r="L24" s="200"/>
      <c r="M24" s="200"/>
      <c r="N24" s="200"/>
      <c r="O24" s="200"/>
    </row>
    <row r="25" spans="1:15">
      <c r="A25" s="198">
        <f t="shared" si="0"/>
        <v>15</v>
      </c>
      <c r="B25" s="199" t="s">
        <v>230</v>
      </c>
      <c r="C25" s="201">
        <v>17833</v>
      </c>
      <c r="D25" s="201">
        <v>5674</v>
      </c>
      <c r="E25" s="201"/>
      <c r="F25" s="201"/>
      <c r="G25" s="201"/>
      <c r="H25" s="201"/>
      <c r="I25" s="201"/>
      <c r="J25" s="201"/>
      <c r="K25" s="201">
        <v>12159</v>
      </c>
      <c r="L25" s="201">
        <v>12159</v>
      </c>
      <c r="M25" s="201"/>
      <c r="N25" s="201"/>
      <c r="O25" s="201"/>
    </row>
    <row r="26" spans="1:15">
      <c r="A26" s="198">
        <f t="shared" si="0"/>
        <v>16</v>
      </c>
      <c r="B26" s="199" t="s">
        <v>231</v>
      </c>
      <c r="C26" s="201">
        <v>14591</v>
      </c>
      <c r="D26" s="201"/>
      <c r="E26" s="201"/>
      <c r="F26" s="201"/>
      <c r="G26" s="201"/>
      <c r="H26" s="201"/>
      <c r="I26" s="201"/>
      <c r="J26" s="201"/>
      <c r="K26" s="201">
        <v>14591</v>
      </c>
      <c r="L26" s="201">
        <v>14591</v>
      </c>
      <c r="M26" s="201"/>
      <c r="N26" s="201"/>
      <c r="O26" s="201"/>
    </row>
    <row r="27" spans="1:15">
      <c r="A27" s="198">
        <f t="shared" si="0"/>
        <v>17</v>
      </c>
      <c r="B27" s="199" t="s">
        <v>232</v>
      </c>
      <c r="C27" s="201">
        <v>12159</v>
      </c>
      <c r="D27" s="201"/>
      <c r="E27" s="201"/>
      <c r="F27" s="201"/>
      <c r="G27" s="201"/>
      <c r="H27" s="201"/>
      <c r="I27" s="201"/>
      <c r="J27" s="201">
        <v>12159</v>
      </c>
      <c r="K27" s="201"/>
      <c r="L27" s="201"/>
      <c r="M27" s="201"/>
      <c r="N27" s="201"/>
      <c r="O27" s="201"/>
    </row>
    <row r="28" spans="1:15">
      <c r="A28" s="198">
        <f t="shared" si="0"/>
        <v>18</v>
      </c>
      <c r="B28" s="199" t="s">
        <v>233</v>
      </c>
      <c r="C28" s="201">
        <v>4053</v>
      </c>
      <c r="D28" s="201"/>
      <c r="E28" s="201"/>
      <c r="F28" s="201"/>
      <c r="G28" s="201"/>
      <c r="H28" s="201"/>
      <c r="I28" s="201"/>
      <c r="J28" s="201"/>
      <c r="K28" s="201">
        <v>4053</v>
      </c>
      <c r="L28" s="201">
        <v>4053</v>
      </c>
      <c r="M28" s="201"/>
      <c r="N28" s="201"/>
      <c r="O28" s="201"/>
    </row>
    <row r="29" spans="1:15">
      <c r="A29" s="126">
        <f t="shared" si="0"/>
        <v>19</v>
      </c>
      <c r="B29" s="127" t="s">
        <v>234</v>
      </c>
      <c r="C29" s="202">
        <v>8000</v>
      </c>
      <c r="D29" s="202">
        <v>8000</v>
      </c>
      <c r="E29" s="202"/>
      <c r="F29" s="202"/>
      <c r="G29" s="202"/>
      <c r="H29" s="202"/>
      <c r="I29" s="202"/>
      <c r="J29" s="202"/>
      <c r="K29" s="202"/>
      <c r="L29" s="202"/>
      <c r="M29" s="202"/>
      <c r="N29" s="202"/>
      <c r="O29" s="202"/>
    </row>
  </sheetData>
  <mergeCells count="17">
    <mergeCell ref="K7:K8"/>
    <mergeCell ref="L7:M7"/>
    <mergeCell ref="N7:N8"/>
    <mergeCell ref="A3:O3"/>
    <mergeCell ref="A4:O4"/>
    <mergeCell ref="A6:A8"/>
    <mergeCell ref="B6:B8"/>
    <mergeCell ref="C6:C8"/>
    <mergeCell ref="D6:O6"/>
    <mergeCell ref="D7:D8"/>
    <mergeCell ref="E7:E8"/>
    <mergeCell ref="F7:F8"/>
    <mergeCell ref="G7:G8"/>
    <mergeCell ref="O7:O8"/>
    <mergeCell ref="H7:H8"/>
    <mergeCell ref="I7:I8"/>
    <mergeCell ref="J7:J8"/>
  </mergeCells>
  <printOptions horizontalCentered="1"/>
  <pageMargins left="0.31496062992125984" right="0.31496062992125984" top="0.43307086614173229" bottom="0.74803149606299213" header="0.31496062992125984" footer="0.31496062992125984"/>
  <pageSetup paperSize="9" scale="9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opLeftCell="A19" workbookViewId="0">
      <selection activeCell="C31" sqref="C31"/>
    </sheetView>
  </sheetViews>
  <sheetFormatPr defaultRowHeight="15.75"/>
  <cols>
    <col min="1" max="1" width="5.28515625" style="4" customWidth="1"/>
    <col min="2" max="2" width="24.28515625" style="4" customWidth="1"/>
    <col min="3" max="15" width="8.7109375" style="4" customWidth="1"/>
    <col min="16" max="16384" width="9.140625" style="4"/>
  </cols>
  <sheetData>
    <row r="1" spans="1:15" s="117" customFormat="1" ht="27.75" customHeight="1">
      <c r="A1" s="60" t="s">
        <v>169</v>
      </c>
      <c r="B1" s="116"/>
      <c r="D1" s="118"/>
      <c r="E1" s="118"/>
      <c r="F1" s="118"/>
      <c r="H1" s="119"/>
      <c r="O1" s="120" t="s">
        <v>132</v>
      </c>
    </row>
    <row r="2" spans="1:15" s="117" customFormat="1" ht="15.75" customHeight="1">
      <c r="A2" s="121"/>
      <c r="B2" s="116"/>
      <c r="H2" s="119"/>
      <c r="I2" s="119"/>
      <c r="J2" s="122"/>
      <c r="K2" s="122"/>
      <c r="L2" s="122"/>
      <c r="M2" s="122"/>
      <c r="N2" s="122"/>
    </row>
    <row r="3" spans="1:15" ht="35.25" customHeight="1">
      <c r="A3" s="259" t="s">
        <v>237</v>
      </c>
      <c r="B3" s="259"/>
      <c r="C3" s="259"/>
      <c r="D3" s="259"/>
      <c r="E3" s="259"/>
      <c r="F3" s="259"/>
      <c r="G3" s="259"/>
      <c r="H3" s="259"/>
      <c r="I3" s="259"/>
      <c r="J3" s="259"/>
      <c r="K3" s="259"/>
      <c r="L3" s="259"/>
      <c r="M3" s="259"/>
      <c r="N3" s="259"/>
      <c r="O3" s="259"/>
    </row>
    <row r="4" spans="1:15" ht="15.75" customHeight="1">
      <c r="A4" s="234" t="s">
        <v>1</v>
      </c>
      <c r="B4" s="234"/>
      <c r="C4" s="234"/>
      <c r="D4" s="234"/>
      <c r="E4" s="234"/>
      <c r="F4" s="234"/>
      <c r="G4" s="234"/>
      <c r="H4" s="234"/>
      <c r="I4" s="234"/>
      <c r="J4" s="234"/>
      <c r="K4" s="234"/>
      <c r="L4" s="234"/>
      <c r="M4" s="234"/>
      <c r="N4" s="234"/>
      <c r="O4" s="234"/>
    </row>
    <row r="5" spans="1:15" ht="28.9" customHeight="1">
      <c r="A5" s="123"/>
      <c r="B5" s="123"/>
      <c r="C5" s="123"/>
      <c r="D5" s="123"/>
      <c r="E5" s="123"/>
      <c r="F5" s="123"/>
      <c r="G5" s="123"/>
      <c r="H5" s="123"/>
      <c r="I5" s="123"/>
      <c r="O5" s="124" t="s">
        <v>2</v>
      </c>
    </row>
    <row r="6" spans="1:15" s="103" customFormat="1" ht="21.6" customHeight="1">
      <c r="A6" s="250" t="s">
        <v>3</v>
      </c>
      <c r="B6" s="250" t="s">
        <v>111</v>
      </c>
      <c r="C6" s="250" t="s">
        <v>112</v>
      </c>
      <c r="D6" s="254" t="s">
        <v>118</v>
      </c>
      <c r="E6" s="254"/>
      <c r="F6" s="254"/>
      <c r="G6" s="254"/>
      <c r="H6" s="254"/>
      <c r="I6" s="254"/>
      <c r="J6" s="254"/>
      <c r="K6" s="254"/>
      <c r="L6" s="254"/>
      <c r="M6" s="254"/>
      <c r="N6" s="254"/>
      <c r="O6" s="254"/>
    </row>
    <row r="7" spans="1:15" s="103" customFormat="1" ht="27.75" customHeight="1">
      <c r="A7" s="260"/>
      <c r="B7" s="260"/>
      <c r="C7" s="260"/>
      <c r="D7" s="261" t="s">
        <v>119</v>
      </c>
      <c r="E7" s="261" t="s">
        <v>120</v>
      </c>
      <c r="F7" s="261" t="s">
        <v>121</v>
      </c>
      <c r="G7" s="257" t="s">
        <v>122</v>
      </c>
      <c r="H7" s="263" t="s">
        <v>123</v>
      </c>
      <c r="I7" s="257" t="s">
        <v>124</v>
      </c>
      <c r="J7" s="257" t="s">
        <v>125</v>
      </c>
      <c r="K7" s="257" t="s">
        <v>126</v>
      </c>
      <c r="L7" s="256" t="s">
        <v>127</v>
      </c>
      <c r="M7" s="256"/>
      <c r="N7" s="257" t="s">
        <v>236</v>
      </c>
      <c r="O7" s="263" t="s">
        <v>129</v>
      </c>
    </row>
    <row r="8" spans="1:15" s="105" customFormat="1" ht="127.15" customHeight="1">
      <c r="A8" s="251"/>
      <c r="B8" s="251"/>
      <c r="C8" s="251"/>
      <c r="D8" s="262"/>
      <c r="E8" s="262"/>
      <c r="F8" s="262"/>
      <c r="G8" s="258"/>
      <c r="H8" s="264"/>
      <c r="I8" s="258"/>
      <c r="J8" s="258"/>
      <c r="K8" s="258"/>
      <c r="L8" s="125" t="s">
        <v>130</v>
      </c>
      <c r="M8" s="125" t="s">
        <v>131</v>
      </c>
      <c r="N8" s="258"/>
      <c r="O8" s="264"/>
    </row>
    <row r="9" spans="1:15" s="108" customFormat="1" ht="15.6" customHeight="1">
      <c r="A9" s="106" t="s">
        <v>6</v>
      </c>
      <c r="B9" s="106" t="s">
        <v>23</v>
      </c>
      <c r="C9" s="106">
        <v>1</v>
      </c>
      <c r="D9" s="106">
        <v>2</v>
      </c>
      <c r="E9" s="106">
        <v>3</v>
      </c>
      <c r="F9" s="106">
        <v>4</v>
      </c>
      <c r="G9" s="107">
        <v>5</v>
      </c>
      <c r="H9" s="107">
        <v>6</v>
      </c>
      <c r="I9" s="107">
        <v>7</v>
      </c>
      <c r="J9" s="107">
        <v>8</v>
      </c>
      <c r="K9" s="107">
        <v>9</v>
      </c>
      <c r="L9" s="107">
        <v>10</v>
      </c>
      <c r="M9" s="107">
        <v>11</v>
      </c>
      <c r="N9" s="107">
        <v>12</v>
      </c>
      <c r="O9" s="107">
        <v>13</v>
      </c>
    </row>
    <row r="10" spans="1:15" s="113" customFormat="1">
      <c r="A10" s="109"/>
      <c r="B10" s="110" t="s">
        <v>191</v>
      </c>
      <c r="C10" s="111"/>
      <c r="D10" s="111"/>
      <c r="E10" s="111"/>
      <c r="F10" s="111"/>
      <c r="G10" s="111"/>
      <c r="H10" s="112"/>
      <c r="I10" s="112"/>
      <c r="J10" s="112"/>
      <c r="K10" s="112"/>
      <c r="L10" s="112"/>
      <c r="M10" s="112"/>
      <c r="N10" s="112"/>
      <c r="O10" s="112"/>
    </row>
    <row r="11" spans="1:15" s="103" customFormat="1" ht="12.75">
      <c r="A11" s="114">
        <v>1</v>
      </c>
      <c r="B11" s="115" t="s">
        <v>192</v>
      </c>
      <c r="C11" s="204">
        <v>2000</v>
      </c>
      <c r="D11" s="204"/>
      <c r="E11" s="204"/>
      <c r="F11" s="204"/>
      <c r="G11" s="204"/>
      <c r="H11" s="204"/>
      <c r="I11" s="204"/>
      <c r="J11" s="204"/>
      <c r="K11" s="204"/>
      <c r="L11" s="204"/>
      <c r="M11" s="204"/>
      <c r="N11" s="204">
        <v>2000</v>
      </c>
      <c r="O11" s="204"/>
    </row>
    <row r="12" spans="1:15" s="103" customFormat="1" ht="12.75">
      <c r="A12" s="114">
        <f t="shared" ref="A12:A35" si="0">A11+1</f>
        <v>2</v>
      </c>
      <c r="B12" s="115" t="s">
        <v>193</v>
      </c>
      <c r="C12" s="204">
        <v>26751</v>
      </c>
      <c r="D12" s="204"/>
      <c r="E12" s="204"/>
      <c r="F12" s="204"/>
      <c r="G12" s="204"/>
      <c r="H12" s="204"/>
      <c r="I12" s="204"/>
      <c r="J12" s="204"/>
      <c r="K12" s="204"/>
      <c r="L12" s="204"/>
      <c r="M12" s="204"/>
      <c r="N12" s="204">
        <v>26751</v>
      </c>
      <c r="O12" s="204"/>
    </row>
    <row r="13" spans="1:15" s="103" customFormat="1" ht="12.75">
      <c r="A13" s="114">
        <f t="shared" si="0"/>
        <v>3</v>
      </c>
      <c r="B13" s="115" t="s">
        <v>194</v>
      </c>
      <c r="C13" s="204">
        <v>45365</v>
      </c>
      <c r="D13" s="204"/>
      <c r="E13" s="204"/>
      <c r="F13" s="204"/>
      <c r="G13" s="204"/>
      <c r="H13" s="204"/>
      <c r="I13" s="204"/>
      <c r="J13" s="204"/>
      <c r="K13" s="204"/>
      <c r="L13" s="204"/>
      <c r="M13" s="204"/>
      <c r="N13" s="204">
        <v>45365</v>
      </c>
      <c r="O13" s="204"/>
    </row>
    <row r="14" spans="1:15" s="103" customFormat="1" ht="12.75">
      <c r="A14" s="114">
        <f t="shared" si="0"/>
        <v>4</v>
      </c>
      <c r="B14" s="115" t="s">
        <v>195</v>
      </c>
      <c r="C14" s="204">
        <v>5680</v>
      </c>
      <c r="D14" s="204"/>
      <c r="E14" s="204"/>
      <c r="F14" s="204"/>
      <c r="G14" s="204"/>
      <c r="H14" s="204"/>
      <c r="I14" s="204"/>
      <c r="J14" s="204"/>
      <c r="K14" s="204">
        <v>1276</v>
      </c>
      <c r="L14" s="204"/>
      <c r="M14" s="204"/>
      <c r="N14" s="204">
        <v>4404</v>
      </c>
      <c r="O14" s="204"/>
    </row>
    <row r="15" spans="1:15" s="103" customFormat="1" ht="12.75">
      <c r="A15" s="114">
        <f t="shared" si="0"/>
        <v>5</v>
      </c>
      <c r="B15" s="115" t="s">
        <v>196</v>
      </c>
      <c r="C15" s="204">
        <v>134602</v>
      </c>
      <c r="D15" s="204">
        <v>2000</v>
      </c>
      <c r="E15" s="204"/>
      <c r="F15" s="204"/>
      <c r="G15" s="204"/>
      <c r="H15" s="204"/>
      <c r="I15" s="204"/>
      <c r="J15" s="204"/>
      <c r="K15" s="204">
        <v>79535</v>
      </c>
      <c r="L15" s="204"/>
      <c r="M15" s="204">
        <v>79535</v>
      </c>
      <c r="N15" s="204">
        <v>53067</v>
      </c>
      <c r="O15" s="204"/>
    </row>
    <row r="16" spans="1:15" s="103" customFormat="1" ht="12.75">
      <c r="A16" s="114">
        <f t="shared" si="0"/>
        <v>6</v>
      </c>
      <c r="B16" s="115" t="s">
        <v>197</v>
      </c>
      <c r="C16" s="204">
        <v>9826</v>
      </c>
      <c r="D16" s="204"/>
      <c r="E16" s="204"/>
      <c r="F16" s="204"/>
      <c r="G16" s="204"/>
      <c r="H16" s="204"/>
      <c r="I16" s="204"/>
      <c r="J16" s="204"/>
      <c r="K16" s="204">
        <v>2315</v>
      </c>
      <c r="L16" s="204"/>
      <c r="M16" s="204"/>
      <c r="N16" s="204">
        <v>7511</v>
      </c>
      <c r="O16" s="204"/>
    </row>
    <row r="17" spans="1:15" s="103" customFormat="1" ht="12.75">
      <c r="A17" s="114">
        <f t="shared" si="0"/>
        <v>7</v>
      </c>
      <c r="B17" s="115" t="s">
        <v>198</v>
      </c>
      <c r="C17" s="204">
        <v>10600</v>
      </c>
      <c r="D17" s="204"/>
      <c r="E17" s="204"/>
      <c r="F17" s="204"/>
      <c r="G17" s="204"/>
      <c r="H17" s="204"/>
      <c r="I17" s="204"/>
      <c r="J17" s="204"/>
      <c r="K17" s="204">
        <v>3602</v>
      </c>
      <c r="L17" s="204"/>
      <c r="M17" s="204"/>
      <c r="N17" s="204">
        <v>6998</v>
      </c>
      <c r="O17" s="204"/>
    </row>
    <row r="18" spans="1:15" s="103" customFormat="1" ht="12.75">
      <c r="A18" s="114">
        <f t="shared" si="0"/>
        <v>8</v>
      </c>
      <c r="B18" s="115" t="s">
        <v>199</v>
      </c>
      <c r="C18" s="204">
        <v>20835</v>
      </c>
      <c r="D18" s="204"/>
      <c r="E18" s="204"/>
      <c r="F18" s="204"/>
      <c r="G18" s="204"/>
      <c r="H18" s="204"/>
      <c r="I18" s="204"/>
      <c r="J18" s="204"/>
      <c r="K18" s="204">
        <v>12391</v>
      </c>
      <c r="L18" s="204"/>
      <c r="M18" s="204"/>
      <c r="N18" s="204">
        <v>8444</v>
      </c>
      <c r="O18" s="204"/>
    </row>
    <row r="19" spans="1:15" s="103" customFormat="1" ht="12.75">
      <c r="A19" s="114">
        <f t="shared" si="0"/>
        <v>9</v>
      </c>
      <c r="B19" s="115" t="s">
        <v>200</v>
      </c>
      <c r="C19" s="204">
        <v>32039</v>
      </c>
      <c r="D19" s="204"/>
      <c r="E19" s="204">
        <v>27000</v>
      </c>
      <c r="F19" s="204"/>
      <c r="G19" s="204"/>
      <c r="H19" s="204"/>
      <c r="I19" s="204"/>
      <c r="J19" s="204"/>
      <c r="K19" s="204"/>
      <c r="L19" s="204"/>
      <c r="M19" s="204"/>
      <c r="N19" s="204">
        <v>5039</v>
      </c>
      <c r="O19" s="204"/>
    </row>
    <row r="20" spans="1:15" s="103" customFormat="1" ht="12.75">
      <c r="A20" s="114">
        <f t="shared" si="0"/>
        <v>10</v>
      </c>
      <c r="B20" s="115" t="s">
        <v>201</v>
      </c>
      <c r="C20" s="204">
        <v>14683</v>
      </c>
      <c r="D20" s="204">
        <v>2200</v>
      </c>
      <c r="E20" s="204"/>
      <c r="F20" s="204"/>
      <c r="G20" s="204"/>
      <c r="H20" s="204"/>
      <c r="I20" s="204"/>
      <c r="J20" s="204"/>
      <c r="K20" s="204">
        <v>1000</v>
      </c>
      <c r="L20" s="204"/>
      <c r="M20" s="204"/>
      <c r="N20" s="204">
        <v>11483</v>
      </c>
      <c r="O20" s="204"/>
    </row>
    <row r="21" spans="1:15" s="103" customFormat="1" ht="12.75">
      <c r="A21" s="114">
        <f t="shared" si="0"/>
        <v>11</v>
      </c>
      <c r="B21" s="115" t="s">
        <v>202</v>
      </c>
      <c r="C21" s="204">
        <v>8322</v>
      </c>
      <c r="D21" s="204"/>
      <c r="E21" s="204"/>
      <c r="F21" s="204"/>
      <c r="G21" s="204"/>
      <c r="H21" s="204"/>
      <c r="I21" s="204"/>
      <c r="J21" s="204"/>
      <c r="K21" s="204">
        <v>708</v>
      </c>
      <c r="L21" s="204"/>
      <c r="M21" s="204"/>
      <c r="N21" s="204">
        <v>7614</v>
      </c>
      <c r="O21" s="204"/>
    </row>
    <row r="22" spans="1:15" s="103" customFormat="1" ht="12.75">
      <c r="A22" s="114">
        <f t="shared" si="0"/>
        <v>12</v>
      </c>
      <c r="B22" s="115" t="s">
        <v>203</v>
      </c>
      <c r="C22" s="204">
        <v>114073</v>
      </c>
      <c r="D22" s="204">
        <v>5000</v>
      </c>
      <c r="E22" s="204"/>
      <c r="F22" s="204"/>
      <c r="G22" s="204"/>
      <c r="H22" s="204"/>
      <c r="I22" s="204"/>
      <c r="J22" s="204"/>
      <c r="K22" s="204">
        <v>103723</v>
      </c>
      <c r="L22" s="204">
        <v>103723</v>
      </c>
      <c r="M22" s="204"/>
      <c r="N22" s="204">
        <v>5350</v>
      </c>
      <c r="O22" s="204"/>
    </row>
    <row r="23" spans="1:15" s="103" customFormat="1" ht="12.75">
      <c r="A23" s="114">
        <f t="shared" si="0"/>
        <v>13</v>
      </c>
      <c r="B23" s="115" t="s">
        <v>215</v>
      </c>
      <c r="C23" s="204">
        <v>396572</v>
      </c>
      <c r="D23" s="204">
        <v>385872</v>
      </c>
      <c r="E23" s="204"/>
      <c r="F23" s="204"/>
      <c r="G23" s="204"/>
      <c r="H23" s="204"/>
      <c r="I23" s="204"/>
      <c r="J23" s="204"/>
      <c r="K23" s="204"/>
      <c r="L23" s="204"/>
      <c r="M23" s="204"/>
      <c r="N23" s="204">
        <v>10700</v>
      </c>
      <c r="O23" s="204"/>
    </row>
    <row r="24" spans="1:15" s="103" customFormat="1" ht="12.75">
      <c r="A24" s="114">
        <f t="shared" si="0"/>
        <v>14</v>
      </c>
      <c r="B24" s="115" t="s">
        <v>204</v>
      </c>
      <c r="C24" s="204">
        <v>508252</v>
      </c>
      <c r="D24" s="204"/>
      <c r="E24" s="204"/>
      <c r="F24" s="204">
        <v>498409</v>
      </c>
      <c r="G24" s="204"/>
      <c r="H24" s="204"/>
      <c r="I24" s="204"/>
      <c r="J24" s="204"/>
      <c r="K24" s="204"/>
      <c r="L24" s="204"/>
      <c r="M24" s="204"/>
      <c r="N24" s="204">
        <v>9843</v>
      </c>
      <c r="O24" s="204"/>
    </row>
    <row r="25" spans="1:15" s="103" customFormat="1" ht="12.75">
      <c r="A25" s="114">
        <f t="shared" si="0"/>
        <v>15</v>
      </c>
      <c r="B25" s="115" t="s">
        <v>205</v>
      </c>
      <c r="C25" s="204">
        <v>112649</v>
      </c>
      <c r="D25" s="204">
        <v>26345</v>
      </c>
      <c r="E25" s="204"/>
      <c r="F25" s="204">
        <v>9829</v>
      </c>
      <c r="G25" s="204"/>
      <c r="H25" s="204"/>
      <c r="I25" s="204"/>
      <c r="J25" s="204"/>
      <c r="K25" s="204">
        <v>4455</v>
      </c>
      <c r="L25" s="204"/>
      <c r="M25" s="204"/>
      <c r="N25" s="204">
        <v>9153</v>
      </c>
      <c r="O25" s="204">
        <v>62867</v>
      </c>
    </row>
    <row r="26" spans="1:15" s="103" customFormat="1" ht="12.75">
      <c r="A26" s="114">
        <f t="shared" si="0"/>
        <v>16</v>
      </c>
      <c r="B26" s="115" t="s">
        <v>206</v>
      </c>
      <c r="C26" s="204">
        <v>92947</v>
      </c>
      <c r="D26" s="204">
        <v>14107</v>
      </c>
      <c r="E26" s="204"/>
      <c r="F26" s="204"/>
      <c r="G26" s="204">
        <v>40852</v>
      </c>
      <c r="H26" s="204"/>
      <c r="I26" s="204">
        <v>30718</v>
      </c>
      <c r="J26" s="204"/>
      <c r="K26" s="204"/>
      <c r="L26" s="204"/>
      <c r="M26" s="204"/>
      <c r="N26" s="204">
        <v>7270</v>
      </c>
      <c r="O26" s="204"/>
    </row>
    <row r="27" spans="1:15" s="103" customFormat="1" ht="12.75">
      <c r="A27" s="114">
        <f t="shared" si="0"/>
        <v>17</v>
      </c>
      <c r="B27" s="115" t="s">
        <v>294</v>
      </c>
      <c r="C27" s="204">
        <v>66663</v>
      </c>
      <c r="D27" s="204"/>
      <c r="E27" s="204"/>
      <c r="F27" s="204"/>
      <c r="G27" s="204"/>
      <c r="H27" s="204"/>
      <c r="I27" s="204"/>
      <c r="J27" s="204">
        <v>14520</v>
      </c>
      <c r="K27" s="204">
        <v>42673</v>
      </c>
      <c r="L27" s="204"/>
      <c r="M27" s="204"/>
      <c r="N27" s="204">
        <v>9470</v>
      </c>
      <c r="O27" s="204"/>
    </row>
    <row r="28" spans="1:15" s="103" customFormat="1" ht="12.75">
      <c r="A28" s="114">
        <f t="shared" si="0"/>
        <v>18</v>
      </c>
      <c r="B28" s="115" t="s">
        <v>207</v>
      </c>
      <c r="C28" s="204">
        <v>13425</v>
      </c>
      <c r="D28" s="204">
        <v>550</v>
      </c>
      <c r="E28" s="204"/>
      <c r="F28" s="204"/>
      <c r="G28" s="204">
        <v>7124</v>
      </c>
      <c r="H28" s="204"/>
      <c r="I28" s="204"/>
      <c r="J28" s="204"/>
      <c r="K28" s="204"/>
      <c r="L28" s="204"/>
      <c r="M28" s="204"/>
      <c r="N28" s="204">
        <v>5751</v>
      </c>
      <c r="O28" s="204"/>
    </row>
    <row r="29" spans="1:15" s="103" customFormat="1" ht="12.75">
      <c r="A29" s="114">
        <f t="shared" si="0"/>
        <v>19</v>
      </c>
      <c r="B29" s="115" t="s">
        <v>208</v>
      </c>
      <c r="C29" s="204">
        <v>33155</v>
      </c>
      <c r="D29" s="204">
        <v>5700</v>
      </c>
      <c r="E29" s="204"/>
      <c r="F29" s="204"/>
      <c r="G29" s="204"/>
      <c r="H29" s="204"/>
      <c r="I29" s="204"/>
      <c r="J29" s="204"/>
      <c r="K29" s="204">
        <v>4630</v>
      </c>
      <c r="L29" s="204"/>
      <c r="M29" s="204"/>
      <c r="N29" s="204">
        <v>22825</v>
      </c>
      <c r="O29" s="204"/>
    </row>
    <row r="30" spans="1:15" s="103" customFormat="1" ht="12.75">
      <c r="A30" s="114">
        <f t="shared" si="0"/>
        <v>20</v>
      </c>
      <c r="B30" s="115" t="s">
        <v>209</v>
      </c>
      <c r="C30" s="204">
        <v>8862</v>
      </c>
      <c r="D30" s="204"/>
      <c r="E30" s="204"/>
      <c r="F30" s="204"/>
      <c r="G30" s="204"/>
      <c r="H30" s="204"/>
      <c r="I30" s="204"/>
      <c r="J30" s="204"/>
      <c r="K30" s="204"/>
      <c r="L30" s="204"/>
      <c r="M30" s="204"/>
      <c r="N30" s="204">
        <v>8862</v>
      </c>
      <c r="O30" s="204"/>
    </row>
    <row r="31" spans="1:15" s="103" customFormat="1" ht="12.75">
      <c r="A31" s="114">
        <f t="shared" si="0"/>
        <v>21</v>
      </c>
      <c r="B31" s="115" t="s">
        <v>210</v>
      </c>
      <c r="C31" s="204">
        <v>5700</v>
      </c>
      <c r="D31" s="204"/>
      <c r="E31" s="204"/>
      <c r="F31" s="204"/>
      <c r="G31" s="204"/>
      <c r="H31" s="204"/>
      <c r="I31" s="204"/>
      <c r="J31" s="204"/>
      <c r="K31" s="204"/>
      <c r="L31" s="204"/>
      <c r="M31" s="204"/>
      <c r="N31" s="204">
        <v>5700</v>
      </c>
      <c r="O31" s="204"/>
    </row>
    <row r="32" spans="1:15" s="103" customFormat="1" ht="12.75">
      <c r="A32" s="114">
        <f t="shared" si="0"/>
        <v>22</v>
      </c>
      <c r="B32" s="115" t="s">
        <v>211</v>
      </c>
      <c r="C32" s="204">
        <v>5850</v>
      </c>
      <c r="D32" s="204"/>
      <c r="E32" s="204"/>
      <c r="F32" s="204"/>
      <c r="G32" s="204"/>
      <c r="H32" s="204"/>
      <c r="I32" s="204"/>
      <c r="J32" s="204"/>
      <c r="K32" s="204"/>
      <c r="L32" s="204"/>
      <c r="M32" s="204"/>
      <c r="N32" s="204">
        <v>5850</v>
      </c>
      <c r="O32" s="204"/>
    </row>
    <row r="33" spans="1:15" s="103" customFormat="1" ht="12.75">
      <c r="A33" s="114">
        <f t="shared" si="0"/>
        <v>23</v>
      </c>
      <c r="B33" s="115" t="s">
        <v>212</v>
      </c>
      <c r="C33" s="204">
        <v>5698</v>
      </c>
      <c r="D33" s="204"/>
      <c r="E33" s="204"/>
      <c r="F33" s="204"/>
      <c r="G33" s="204"/>
      <c r="H33" s="204"/>
      <c r="I33" s="204"/>
      <c r="J33" s="204"/>
      <c r="K33" s="204"/>
      <c r="L33" s="204"/>
      <c r="M33" s="204"/>
      <c r="N33" s="204">
        <v>5698</v>
      </c>
      <c r="O33" s="204"/>
    </row>
    <row r="34" spans="1:15" s="103" customFormat="1" ht="12.75">
      <c r="A34" s="114">
        <f t="shared" si="0"/>
        <v>24</v>
      </c>
      <c r="B34" s="115" t="s">
        <v>213</v>
      </c>
      <c r="C34" s="204">
        <v>10548</v>
      </c>
      <c r="D34" s="204">
        <v>466</v>
      </c>
      <c r="E34" s="204"/>
      <c r="F34" s="204"/>
      <c r="G34" s="204"/>
      <c r="H34" s="204"/>
      <c r="I34" s="204"/>
      <c r="J34" s="204"/>
      <c r="K34" s="204">
        <v>3000</v>
      </c>
      <c r="L34" s="204"/>
      <c r="M34" s="204"/>
      <c r="N34" s="204">
        <v>7082</v>
      </c>
      <c r="O34" s="204"/>
    </row>
    <row r="35" spans="1:15" s="103" customFormat="1" ht="12.75">
      <c r="A35" s="126">
        <f t="shared" si="0"/>
        <v>25</v>
      </c>
      <c r="B35" s="127" t="s">
        <v>214</v>
      </c>
      <c r="C35" s="205">
        <v>2059</v>
      </c>
      <c r="D35" s="205"/>
      <c r="E35" s="205"/>
      <c r="F35" s="205"/>
      <c r="G35" s="205"/>
      <c r="H35" s="205"/>
      <c r="I35" s="205"/>
      <c r="J35" s="205"/>
      <c r="K35" s="205"/>
      <c r="L35" s="205"/>
      <c r="M35" s="205"/>
      <c r="N35" s="205">
        <v>2059</v>
      </c>
      <c r="O35" s="205"/>
    </row>
  </sheetData>
  <mergeCells count="17">
    <mergeCell ref="K7:K8"/>
    <mergeCell ref="L7:M7"/>
    <mergeCell ref="N7:N8"/>
    <mergeCell ref="A3:O3"/>
    <mergeCell ref="A4:O4"/>
    <mergeCell ref="A6:A8"/>
    <mergeCell ref="B6:B8"/>
    <mergeCell ref="C6:C8"/>
    <mergeCell ref="D6:O6"/>
    <mergeCell ref="D7:D8"/>
    <mergeCell ref="E7:E8"/>
    <mergeCell ref="F7:F8"/>
    <mergeCell ref="G7:G8"/>
    <mergeCell ref="O7:O8"/>
    <mergeCell ref="H7:H8"/>
    <mergeCell ref="I7:I8"/>
    <mergeCell ref="J7:J8"/>
  </mergeCells>
  <printOptions horizontalCentered="1"/>
  <pageMargins left="0.31496062992125984" right="0.31496062992125984" top="0.43307086614173229" bottom="0.74803149606299213" header="0.31496062992125984" footer="0.31496062992125984"/>
  <pageSetup paperSize="9" scale="9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A4" workbookViewId="0">
      <selection activeCell="G12" sqref="G12"/>
    </sheetView>
  </sheetViews>
  <sheetFormatPr defaultColWidth="10" defaultRowHeight="15.75"/>
  <cols>
    <col min="1" max="1" width="5.7109375" style="128" customWidth="1"/>
    <col min="2" max="2" width="21.85546875" style="128" customWidth="1"/>
    <col min="3" max="7" width="12.7109375" style="128" customWidth="1"/>
    <col min="8" max="16384" width="10" style="128"/>
  </cols>
  <sheetData>
    <row r="1" spans="1:12" ht="21" customHeight="1">
      <c r="A1" s="60" t="s">
        <v>169</v>
      </c>
      <c r="B1" s="60"/>
      <c r="C1" s="99"/>
      <c r="D1" s="99"/>
      <c r="E1" s="130"/>
      <c r="F1" s="130"/>
      <c r="G1" s="3" t="s">
        <v>134</v>
      </c>
      <c r="H1" s="60"/>
      <c r="I1" s="60"/>
      <c r="J1" s="60"/>
    </row>
    <row r="2" spans="1:12" ht="12.75" customHeight="1">
      <c r="A2" s="129"/>
      <c r="B2" s="129"/>
      <c r="C2" s="130"/>
      <c r="D2" s="130"/>
      <c r="E2" s="130"/>
      <c r="F2" s="130"/>
      <c r="G2" s="130"/>
    </row>
    <row r="3" spans="1:12" ht="42" customHeight="1">
      <c r="A3" s="265" t="s">
        <v>225</v>
      </c>
      <c r="B3" s="265"/>
      <c r="C3" s="265"/>
      <c r="D3" s="265"/>
      <c r="E3" s="265"/>
      <c r="F3" s="265"/>
      <c r="G3" s="265"/>
    </row>
    <row r="4" spans="1:12" ht="23.45" customHeight="1">
      <c r="A4" s="234" t="s">
        <v>1</v>
      </c>
      <c r="B4" s="234"/>
      <c r="C4" s="234"/>
      <c r="D4" s="234"/>
      <c r="E4" s="234"/>
      <c r="F4" s="234"/>
      <c r="G4" s="234"/>
      <c r="H4" s="7"/>
      <c r="I4" s="7"/>
      <c r="J4" s="7"/>
      <c r="K4" s="7"/>
      <c r="L4" s="7"/>
    </row>
    <row r="5" spans="1:12" ht="19.5" customHeight="1">
      <c r="A5" s="134"/>
      <c r="B5" s="134"/>
      <c r="C5" s="59"/>
      <c r="D5" s="59"/>
      <c r="E5" s="59"/>
      <c r="F5" s="59"/>
      <c r="G5" s="141" t="s">
        <v>2</v>
      </c>
    </row>
    <row r="6" spans="1:12" s="135" customFormat="1" ht="24" customHeight="1">
      <c r="A6" s="266" t="s">
        <v>3</v>
      </c>
      <c r="B6" s="269" t="s">
        <v>133</v>
      </c>
      <c r="C6" s="272" t="s">
        <v>135</v>
      </c>
      <c r="D6" s="272" t="s">
        <v>56</v>
      </c>
      <c r="E6" s="272" t="s">
        <v>136</v>
      </c>
      <c r="F6" s="272" t="s">
        <v>22</v>
      </c>
      <c r="G6" s="272" t="s">
        <v>137</v>
      </c>
    </row>
    <row r="7" spans="1:12" s="135" customFormat="1" ht="21" customHeight="1">
      <c r="A7" s="267"/>
      <c r="B7" s="270"/>
      <c r="C7" s="273"/>
      <c r="D7" s="273"/>
      <c r="E7" s="273"/>
      <c r="F7" s="273"/>
      <c r="G7" s="273"/>
    </row>
    <row r="8" spans="1:12" s="135" customFormat="1" ht="32.25" customHeight="1">
      <c r="A8" s="267"/>
      <c r="B8" s="270"/>
      <c r="C8" s="273"/>
      <c r="D8" s="273"/>
      <c r="E8" s="273"/>
      <c r="F8" s="273"/>
      <c r="G8" s="273"/>
    </row>
    <row r="9" spans="1:12" s="135" customFormat="1" ht="32.25" customHeight="1">
      <c r="A9" s="267"/>
      <c r="B9" s="270"/>
      <c r="C9" s="273"/>
      <c r="D9" s="273"/>
      <c r="E9" s="273"/>
      <c r="F9" s="273"/>
      <c r="G9" s="273"/>
    </row>
    <row r="10" spans="1:12" s="135" customFormat="1" ht="26.25" customHeight="1">
      <c r="A10" s="268"/>
      <c r="B10" s="271"/>
      <c r="C10" s="274"/>
      <c r="D10" s="274"/>
      <c r="E10" s="274"/>
      <c r="F10" s="274"/>
      <c r="G10" s="274"/>
    </row>
    <row r="11" spans="1:12" s="59" customFormat="1" ht="19.899999999999999" customHeight="1">
      <c r="A11" s="142"/>
      <c r="B11" s="233" t="s">
        <v>112</v>
      </c>
      <c r="C11" s="197">
        <f>+SUM(C12:C20)</f>
        <v>2962650</v>
      </c>
      <c r="D11" s="197">
        <f>+SUM(D12:D20)</f>
        <v>2870480</v>
      </c>
      <c r="E11" s="197">
        <f>+SUM(E12:E20)</f>
        <v>2819720</v>
      </c>
      <c r="F11" s="197">
        <f>+SUM(F12:F20)</f>
        <v>85731</v>
      </c>
      <c r="G11" s="197">
        <f>+SUM(G12:G20)</f>
        <v>6166875</v>
      </c>
    </row>
    <row r="12" spans="1:12" s="59" customFormat="1" ht="19.899999999999999" customHeight="1">
      <c r="A12" s="137">
        <v>1</v>
      </c>
      <c r="B12" s="143" t="s">
        <v>216</v>
      </c>
      <c r="C12" s="138">
        <v>1854600</v>
      </c>
      <c r="D12" s="138">
        <v>1801850</v>
      </c>
      <c r="E12" s="138">
        <v>93925</v>
      </c>
      <c r="F12" s="138">
        <v>48154</v>
      </c>
      <c r="G12" s="138">
        <v>1976952</v>
      </c>
    </row>
    <row r="13" spans="1:12" s="59" customFormat="1" ht="19.899999999999999" customHeight="1">
      <c r="A13" s="137">
        <f t="shared" ref="A13:A20" si="0">A12+1</f>
        <v>2</v>
      </c>
      <c r="B13" s="143" t="s">
        <v>217</v>
      </c>
      <c r="C13" s="138">
        <v>220000</v>
      </c>
      <c r="D13" s="138">
        <v>211150</v>
      </c>
      <c r="E13" s="138">
        <v>128100</v>
      </c>
      <c r="F13" s="138">
        <v>12136</v>
      </c>
      <c r="G13" s="138">
        <v>358425</v>
      </c>
    </row>
    <row r="14" spans="1:12" s="59" customFormat="1" ht="19.899999999999999" customHeight="1">
      <c r="A14" s="137">
        <f t="shared" si="0"/>
        <v>3</v>
      </c>
      <c r="B14" s="143" t="s">
        <v>218</v>
      </c>
      <c r="C14" s="138">
        <v>466600</v>
      </c>
      <c r="D14" s="138">
        <v>457600</v>
      </c>
      <c r="E14" s="138">
        <v>288902</v>
      </c>
      <c r="F14" s="138">
        <v>22941</v>
      </c>
      <c r="G14" s="138">
        <v>784325</v>
      </c>
    </row>
    <row r="15" spans="1:12" s="59" customFormat="1" ht="19.899999999999999" customHeight="1">
      <c r="A15" s="137">
        <f t="shared" si="0"/>
        <v>4</v>
      </c>
      <c r="B15" s="143" t="s">
        <v>219</v>
      </c>
      <c r="C15" s="138">
        <v>45190</v>
      </c>
      <c r="D15" s="138">
        <v>43340</v>
      </c>
      <c r="E15" s="138">
        <v>450412</v>
      </c>
      <c r="F15" s="138"/>
      <c r="G15" s="138">
        <v>547489</v>
      </c>
    </row>
    <row r="16" spans="1:12" s="59" customFormat="1" ht="19.899999999999999" customHeight="1">
      <c r="A16" s="137">
        <f t="shared" si="0"/>
        <v>5</v>
      </c>
      <c r="B16" s="143" t="s">
        <v>221</v>
      </c>
      <c r="C16" s="138">
        <v>111600</v>
      </c>
      <c r="D16" s="138">
        <v>107800</v>
      </c>
      <c r="E16" s="138">
        <v>489742</v>
      </c>
      <c r="F16" s="138">
        <v>2500</v>
      </c>
      <c r="G16" s="138">
        <v>682157</v>
      </c>
    </row>
    <row r="17" spans="1:7" s="59" customFormat="1" ht="19.899999999999999" customHeight="1">
      <c r="A17" s="137">
        <f t="shared" si="0"/>
        <v>6</v>
      </c>
      <c r="B17" s="143" t="s">
        <v>220</v>
      </c>
      <c r="C17" s="138">
        <v>70370</v>
      </c>
      <c r="D17" s="138">
        <v>67370</v>
      </c>
      <c r="E17" s="138">
        <v>299127</v>
      </c>
      <c r="F17" s="138"/>
      <c r="G17" s="138">
        <v>407495</v>
      </c>
    </row>
    <row r="18" spans="1:7" s="59" customFormat="1" ht="19.899999999999999" customHeight="1">
      <c r="A18" s="137">
        <f t="shared" si="0"/>
        <v>7</v>
      </c>
      <c r="B18" s="143" t="s">
        <v>222</v>
      </c>
      <c r="C18" s="138">
        <v>87100</v>
      </c>
      <c r="D18" s="138">
        <v>81600</v>
      </c>
      <c r="E18" s="138">
        <v>389477</v>
      </c>
      <c r="F18" s="138"/>
      <c r="G18" s="138">
        <v>509654</v>
      </c>
    </row>
    <row r="19" spans="1:7" s="59" customFormat="1" ht="19.899999999999999" customHeight="1">
      <c r="A19" s="137">
        <f t="shared" si="0"/>
        <v>8</v>
      </c>
      <c r="B19" s="143" t="s">
        <v>223</v>
      </c>
      <c r="C19" s="138">
        <v>34190</v>
      </c>
      <c r="D19" s="138">
        <v>31770</v>
      </c>
      <c r="E19" s="138">
        <v>365252</v>
      </c>
      <c r="F19" s="138"/>
      <c r="G19" s="138">
        <v>462012</v>
      </c>
    </row>
    <row r="20" spans="1:7" s="59" customFormat="1" ht="19.899999999999999" customHeight="1">
      <c r="A20" s="139">
        <f t="shared" si="0"/>
        <v>9</v>
      </c>
      <c r="B20" s="144" t="s">
        <v>224</v>
      </c>
      <c r="C20" s="140">
        <v>73000</v>
      </c>
      <c r="D20" s="140">
        <v>68000</v>
      </c>
      <c r="E20" s="140">
        <v>314783</v>
      </c>
      <c r="F20" s="140"/>
      <c r="G20" s="140">
        <v>438366</v>
      </c>
    </row>
    <row r="21" spans="1:7" ht="19.5" customHeight="1">
      <c r="A21" s="31"/>
      <c r="B21" s="145"/>
      <c r="C21" s="59"/>
      <c r="D21" s="59"/>
      <c r="E21" s="59"/>
      <c r="F21" s="59"/>
      <c r="G21" s="59"/>
    </row>
    <row r="22" spans="1:7" ht="18.75">
      <c r="A22" s="59"/>
      <c r="B22" s="59"/>
      <c r="C22" s="59"/>
      <c r="D22" s="59"/>
      <c r="E22" s="59"/>
      <c r="F22" s="59"/>
      <c r="G22" s="59"/>
    </row>
    <row r="23" spans="1:7" ht="18.75">
      <c r="A23" s="59"/>
      <c r="B23" s="59"/>
      <c r="C23" s="59"/>
      <c r="D23" s="59"/>
      <c r="E23" s="59"/>
      <c r="F23" s="59"/>
      <c r="G23" s="59"/>
    </row>
    <row r="24" spans="1:7" ht="18.75">
      <c r="A24" s="59"/>
      <c r="B24" s="59"/>
      <c r="C24" s="59"/>
      <c r="D24" s="59"/>
      <c r="E24" s="59"/>
      <c r="F24" s="59"/>
      <c r="G24" s="59"/>
    </row>
    <row r="25" spans="1:7" ht="18.75">
      <c r="A25" s="59"/>
      <c r="B25" s="59"/>
      <c r="C25" s="59"/>
      <c r="D25" s="59"/>
      <c r="E25" s="59"/>
      <c r="F25" s="59"/>
      <c r="G25" s="59"/>
    </row>
    <row r="26" spans="1:7" ht="18.75">
      <c r="A26" s="59"/>
      <c r="B26" s="59"/>
      <c r="C26" s="59"/>
      <c r="D26" s="59"/>
      <c r="E26" s="59"/>
      <c r="F26" s="59"/>
      <c r="G26" s="59"/>
    </row>
    <row r="27" spans="1:7" ht="18.75">
      <c r="A27" s="59"/>
      <c r="B27" s="59"/>
      <c r="C27" s="59"/>
      <c r="D27" s="59"/>
      <c r="E27" s="59"/>
      <c r="F27" s="59"/>
      <c r="G27" s="59"/>
    </row>
    <row r="28" spans="1:7" ht="18.75">
      <c r="A28" s="59"/>
      <c r="B28" s="59"/>
      <c r="C28" s="59"/>
      <c r="D28" s="59"/>
      <c r="E28" s="59"/>
      <c r="F28" s="59"/>
      <c r="G28" s="59"/>
    </row>
    <row r="29" spans="1:7" ht="18.75">
      <c r="A29" s="59"/>
      <c r="B29" s="59"/>
      <c r="C29" s="59"/>
      <c r="D29" s="59"/>
      <c r="E29" s="59"/>
      <c r="F29" s="59"/>
      <c r="G29" s="59"/>
    </row>
    <row r="30" spans="1:7" ht="18.75">
      <c r="A30" s="59"/>
      <c r="B30" s="59"/>
      <c r="C30" s="59"/>
      <c r="D30" s="59"/>
      <c r="E30" s="59"/>
      <c r="F30" s="59"/>
      <c r="G30" s="59"/>
    </row>
    <row r="31" spans="1:7" ht="18.75">
      <c r="A31" s="59"/>
      <c r="B31" s="59"/>
      <c r="C31" s="59"/>
      <c r="D31" s="59"/>
      <c r="E31" s="59"/>
      <c r="F31" s="59"/>
      <c r="G31" s="59"/>
    </row>
    <row r="32" spans="1:7" ht="22.5" customHeight="1">
      <c r="A32" s="59"/>
      <c r="B32" s="59"/>
      <c r="C32" s="59"/>
      <c r="D32" s="59"/>
      <c r="E32" s="59"/>
      <c r="F32" s="59"/>
      <c r="G32" s="59"/>
    </row>
    <row r="33" spans="1:7" ht="18.75">
      <c r="A33" s="59"/>
      <c r="B33" s="59"/>
      <c r="C33" s="59"/>
      <c r="D33" s="59"/>
      <c r="E33" s="59"/>
      <c r="F33" s="59"/>
      <c r="G33" s="59"/>
    </row>
    <row r="34" spans="1:7" ht="18.75">
      <c r="A34" s="59"/>
      <c r="B34" s="59"/>
      <c r="C34" s="59"/>
      <c r="D34" s="59"/>
      <c r="E34" s="59"/>
      <c r="F34" s="59"/>
      <c r="G34" s="59"/>
    </row>
    <row r="35" spans="1:7" ht="18.75">
      <c r="A35" s="59"/>
      <c r="B35" s="59"/>
      <c r="C35" s="59"/>
      <c r="D35" s="59"/>
      <c r="E35" s="59"/>
      <c r="F35" s="59"/>
      <c r="G35" s="59"/>
    </row>
    <row r="36" spans="1:7" ht="18.75">
      <c r="A36" s="59"/>
      <c r="B36" s="59"/>
      <c r="C36" s="59"/>
      <c r="D36" s="59"/>
      <c r="E36" s="59"/>
      <c r="F36" s="59"/>
      <c r="G36" s="59"/>
    </row>
  </sheetData>
  <mergeCells count="9">
    <mergeCell ref="A3:G3"/>
    <mergeCell ref="A4:G4"/>
    <mergeCell ref="A6:A10"/>
    <mergeCell ref="B6:B10"/>
    <mergeCell ref="C6:C10"/>
    <mergeCell ref="E6:E10"/>
    <mergeCell ref="F6:F10"/>
    <mergeCell ref="G6:G10"/>
    <mergeCell ref="D6:D10"/>
  </mergeCells>
  <printOptions horizontalCentered="1"/>
  <pageMargins left="0.23622047244094491" right="0.19685039370078741" top="0.39" bottom="0.23622047244094491" header="0.15748031496062992" footer="0.15748031496062992"/>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17</vt:i4>
      </vt:variant>
    </vt:vector>
  </HeadingPairs>
  <TitlesOfParts>
    <vt:vector size="28" baseType="lpstr">
      <vt:lpstr>46</vt:lpstr>
      <vt:lpstr>47</vt:lpstr>
      <vt:lpstr>48</vt:lpstr>
      <vt:lpstr>49</vt:lpstr>
      <vt:lpstr>50</vt:lpstr>
      <vt:lpstr>51</vt:lpstr>
      <vt:lpstr>52</vt:lpstr>
      <vt:lpstr>53</vt:lpstr>
      <vt:lpstr>55</vt:lpstr>
      <vt:lpstr>57</vt:lpstr>
      <vt:lpstr>58</vt:lpstr>
      <vt:lpstr>'46'!Print_Area</vt:lpstr>
      <vt:lpstr>'47'!Print_Area</vt:lpstr>
      <vt:lpstr>'48'!Print_Area</vt:lpstr>
      <vt:lpstr>'49'!Print_Area</vt:lpstr>
      <vt:lpstr>'50'!Print_Area</vt:lpstr>
      <vt:lpstr>'51'!Print_Area</vt:lpstr>
      <vt:lpstr>'52'!Print_Area</vt:lpstr>
      <vt:lpstr>'55'!Print_Area</vt:lpstr>
      <vt:lpstr>'58'!Print_Area</vt:lpstr>
      <vt:lpstr>'46'!Print_Titles</vt:lpstr>
      <vt:lpstr>'47'!Print_Titles</vt:lpstr>
      <vt:lpstr>'48'!Print_Titles</vt:lpstr>
      <vt:lpstr>'49'!Print_Titles</vt:lpstr>
      <vt:lpstr>'52'!Print_Titles</vt:lpstr>
      <vt:lpstr>'53'!Print_Titles</vt:lpstr>
      <vt:lpstr>'57'!Print_Titles</vt:lpstr>
      <vt:lpstr>'58'!Print_Titles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hoangdieuthuy</dc:creator>
  <cp:lastModifiedBy>A</cp:lastModifiedBy>
  <cp:lastPrinted>2018-08-06T04:14:28Z</cp:lastPrinted>
  <dcterms:created xsi:type="dcterms:W3CDTF">2018-08-02T07:55:27Z</dcterms:created>
  <dcterms:modified xsi:type="dcterms:W3CDTF">2018-11-03T11:29:36Z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DISdDocName">
    <vt:lpwstr>MOFUCM139365</vt:lpwstr>
  </property>
  <property fmtid="{D5CDD505-2E9C-101B-9397-08002B2CF9AE}" pid="3" name="DISProperties">
    <vt:lpwstr>DISdDocName,DIScgiUrl,DISdUser,DISdID,DISidcName,DISTaskPaneUrl</vt:lpwstr>
  </property>
  <property fmtid="{D5CDD505-2E9C-101B-9397-08002B2CF9AE}" pid="4" name="DIScgiUrl">
    <vt:lpwstr>http://svr-portal1:16200/cs/idcplg</vt:lpwstr>
  </property>
  <property fmtid="{D5CDD505-2E9C-101B-9397-08002B2CF9AE}" pid="5" name="DISdUser">
    <vt:lpwstr>anonymous</vt:lpwstr>
  </property>
  <property fmtid="{D5CDD505-2E9C-101B-9397-08002B2CF9AE}" pid="6" name="DISdID">
    <vt:lpwstr>145470</vt:lpwstr>
  </property>
  <property fmtid="{D5CDD505-2E9C-101B-9397-08002B2CF9AE}" pid="7" name="DISidcName">
    <vt:lpwstr>mofucm</vt:lpwstr>
  </property>
  <property fmtid="{D5CDD505-2E9C-101B-9397-08002B2CF9AE}" pid="8" name="DISTaskPaneUrl">
    <vt:lpwstr>http://svr-portal1:16200/cs/idcplg?IdcService=DESKTOP_DOC_INFO&amp;dDocName=MOFUCM139365&amp;dID=145470&amp;ClientControlled=DocMan,taskpane&amp;coreContentOnly=1</vt:lpwstr>
  </property>
</Properties>
</file>