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HANG\2018\du toan\du toan\Cong khai 2018\Du toan HĐND phe duyet\"/>
    </mc:Choice>
  </mc:AlternateContent>
  <bookViews>
    <workbookView xWindow="0" yWindow="0" windowWidth="20490" windowHeight="6555"/>
  </bookViews>
  <sheets>
    <sheet name="Sheet1" sheetId="1" r:id="rId1"/>
  </sheets>
  <externalReferences>
    <externalReference r:id="rId2"/>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 i="1" l="1"/>
  <c r="C70" i="1"/>
  <c r="F69" i="1"/>
  <c r="F68" i="1"/>
  <c r="D68" i="1"/>
  <c r="C68" i="1"/>
  <c r="F67" i="1"/>
  <c r="E67" i="1"/>
  <c r="G67" i="1" s="1"/>
  <c r="D67" i="1"/>
  <c r="C67" i="1"/>
  <c r="G66" i="1"/>
  <c r="F66" i="1"/>
  <c r="E66" i="1"/>
  <c r="D66" i="1"/>
  <c r="C66" i="1"/>
  <c r="E65" i="1"/>
  <c r="F65" i="1" s="1"/>
  <c r="D65" i="1"/>
  <c r="C65" i="1"/>
  <c r="G65" i="1" s="1"/>
  <c r="E64" i="1"/>
  <c r="G64" i="1" s="1"/>
  <c r="D64" i="1"/>
  <c r="D62" i="1" s="1"/>
  <c r="C64" i="1"/>
  <c r="F63" i="1"/>
  <c r="E63" i="1"/>
  <c r="E62" i="1" s="1"/>
  <c r="D63" i="1"/>
  <c r="C63" i="1"/>
  <c r="C62" i="1"/>
  <c r="F61" i="1"/>
  <c r="F60" i="1"/>
  <c r="F59" i="1"/>
  <c r="F58" i="1"/>
  <c r="E57" i="1"/>
  <c r="G57" i="1" s="1"/>
  <c r="D57" i="1"/>
  <c r="C57" i="1"/>
  <c r="E56" i="1"/>
  <c r="F56" i="1" s="1"/>
  <c r="F55" i="1"/>
  <c r="E55" i="1"/>
  <c r="E54" i="1"/>
  <c r="F54" i="1" s="1"/>
  <c r="F53" i="1" s="1"/>
  <c r="H53" i="1" s="1"/>
  <c r="E53" i="1"/>
  <c r="G53" i="1" s="1"/>
  <c r="D53" i="1"/>
  <c r="C53" i="1"/>
  <c r="F52" i="1"/>
  <c r="F51" i="1"/>
  <c r="E50" i="1"/>
  <c r="G50" i="1" s="1"/>
  <c r="D50" i="1"/>
  <c r="C50" i="1"/>
  <c r="F49" i="1"/>
  <c r="D49" i="1"/>
  <c r="C49" i="1"/>
  <c r="F48" i="1"/>
  <c r="H48" i="1" s="1"/>
  <c r="E48" i="1"/>
  <c r="G48" i="1" s="1"/>
  <c r="D48" i="1"/>
  <c r="C48" i="1"/>
  <c r="E47" i="1"/>
  <c r="F47" i="1" s="1"/>
  <c r="H47" i="1" s="1"/>
  <c r="D47" i="1"/>
  <c r="C47" i="1"/>
  <c r="G47" i="1" s="1"/>
  <c r="F46" i="1"/>
  <c r="H46" i="1" s="1"/>
  <c r="E46" i="1"/>
  <c r="G46" i="1" s="1"/>
  <c r="D46" i="1"/>
  <c r="C46" i="1"/>
  <c r="F45" i="1"/>
  <c r="H44" i="1"/>
  <c r="G44" i="1"/>
  <c r="F44" i="1"/>
  <c r="H43" i="1"/>
  <c r="G43" i="1"/>
  <c r="F43" i="1"/>
  <c r="F42" i="1"/>
  <c r="H42" i="1" s="1"/>
  <c r="E42" i="1"/>
  <c r="D42" i="1"/>
  <c r="C42" i="1"/>
  <c r="G42" i="1" s="1"/>
  <c r="F41" i="1"/>
  <c r="E41" i="1"/>
  <c r="D41" i="1"/>
  <c r="C41" i="1"/>
  <c r="G41" i="1" s="1"/>
  <c r="F40" i="1"/>
  <c r="H40" i="1" s="1"/>
  <c r="E40" i="1"/>
  <c r="G40" i="1" s="1"/>
  <c r="D40" i="1"/>
  <c r="C40" i="1"/>
  <c r="F39" i="1"/>
  <c r="E39" i="1"/>
  <c r="D39" i="1"/>
  <c r="H39" i="1" s="1"/>
  <c r="C39" i="1"/>
  <c r="G39" i="1" s="1"/>
  <c r="E38" i="1"/>
  <c r="G38" i="1" s="1"/>
  <c r="D38" i="1"/>
  <c r="C38" i="1"/>
  <c r="F37" i="1"/>
  <c r="H37" i="1" s="1"/>
  <c r="E37" i="1"/>
  <c r="D37" i="1"/>
  <c r="C37" i="1"/>
  <c r="C36" i="1" s="1"/>
  <c r="D36" i="1"/>
  <c r="F35" i="1"/>
  <c r="H35" i="1" s="1"/>
  <c r="E35" i="1"/>
  <c r="D35" i="1"/>
  <c r="C35" i="1"/>
  <c r="G35" i="1" s="1"/>
  <c r="F34" i="1"/>
  <c r="D34" i="1"/>
  <c r="C34" i="1"/>
  <c r="F33" i="1"/>
  <c r="E33" i="1"/>
  <c r="D33" i="1"/>
  <c r="H33" i="1" s="1"/>
  <c r="C33" i="1"/>
  <c r="G33" i="1" s="1"/>
  <c r="F32" i="1"/>
  <c r="H32" i="1" s="1"/>
  <c r="E32" i="1"/>
  <c r="G32" i="1" s="1"/>
  <c r="D32" i="1"/>
  <c r="C32" i="1"/>
  <c r="H31" i="1"/>
  <c r="F31" i="1"/>
  <c r="E31" i="1"/>
  <c r="D31" i="1"/>
  <c r="C31" i="1"/>
  <c r="G31" i="1" s="1"/>
  <c r="F30" i="1"/>
  <c r="H30" i="1" s="1"/>
  <c r="E30" i="1"/>
  <c r="G30" i="1" s="1"/>
  <c r="D30" i="1"/>
  <c r="C30" i="1"/>
  <c r="D29" i="1"/>
  <c r="C29" i="1"/>
  <c r="F28" i="1"/>
  <c r="D28" i="1"/>
  <c r="C28" i="1"/>
  <c r="E27" i="1"/>
  <c r="G27" i="1" s="1"/>
  <c r="D27" i="1"/>
  <c r="C27" i="1"/>
  <c r="F26" i="1"/>
  <c r="H26" i="1" s="1"/>
  <c r="E26" i="1"/>
  <c r="D26" i="1"/>
  <c r="C26" i="1"/>
  <c r="G26" i="1" s="1"/>
  <c r="E25" i="1"/>
  <c r="G25" i="1" s="1"/>
  <c r="D25" i="1"/>
  <c r="C25" i="1"/>
  <c r="F24" i="1"/>
  <c r="H24" i="1" s="1"/>
  <c r="E24" i="1"/>
  <c r="D24" i="1"/>
  <c r="C24" i="1"/>
  <c r="C23" i="1" s="1"/>
  <c r="E23" i="1"/>
  <c r="D23" i="1"/>
  <c r="F22" i="1"/>
  <c r="D22" i="1"/>
  <c r="C22" i="1"/>
  <c r="F21" i="1"/>
  <c r="H21" i="1" s="1"/>
  <c r="D21" i="1"/>
  <c r="C21" i="1"/>
  <c r="G21" i="1" s="1"/>
  <c r="G20" i="1"/>
  <c r="F20" i="1"/>
  <c r="H20" i="1" s="1"/>
  <c r="D20" i="1"/>
  <c r="C20" i="1"/>
  <c r="F19" i="1"/>
  <c r="E19" i="1"/>
  <c r="D19" i="1"/>
  <c r="H19" i="1" s="1"/>
  <c r="C19" i="1"/>
  <c r="G19" i="1" s="1"/>
  <c r="F18" i="1"/>
  <c r="H18" i="1" s="1"/>
  <c r="E18" i="1"/>
  <c r="G18" i="1" s="1"/>
  <c r="D18" i="1"/>
  <c r="C18" i="1"/>
  <c r="D17" i="1"/>
  <c r="C17" i="1"/>
  <c r="F16" i="1"/>
  <c r="E16" i="1"/>
  <c r="D16" i="1"/>
  <c r="C16" i="1"/>
  <c r="F15" i="1"/>
  <c r="H15" i="1" s="1"/>
  <c r="E15" i="1"/>
  <c r="G15" i="1" s="1"/>
  <c r="D15" i="1"/>
  <c r="C15" i="1"/>
  <c r="F14" i="1"/>
  <c r="E14" i="1"/>
  <c r="D14" i="1"/>
  <c r="H14" i="1" s="1"/>
  <c r="C14" i="1"/>
  <c r="G14" i="1" s="1"/>
  <c r="F13" i="1"/>
  <c r="H13" i="1" s="1"/>
  <c r="E13" i="1"/>
  <c r="G13" i="1" s="1"/>
  <c r="D13" i="1"/>
  <c r="C13" i="1"/>
  <c r="H12" i="1"/>
  <c r="F12" i="1"/>
  <c r="E12" i="1"/>
  <c r="D12" i="1"/>
  <c r="D11" i="1" s="1"/>
  <c r="D10" i="1" s="1"/>
  <c r="D9" i="1" s="1"/>
  <c r="C12" i="1"/>
  <c r="G12" i="1" s="1"/>
  <c r="F11" i="1"/>
  <c r="E11" i="1"/>
  <c r="A3" i="1"/>
  <c r="F62" i="1" l="1"/>
  <c r="G62" i="1"/>
  <c r="G23" i="1"/>
  <c r="H11" i="1"/>
  <c r="E36" i="1"/>
  <c r="G36" i="1" s="1"/>
  <c r="G37" i="1"/>
  <c r="C11" i="1"/>
  <c r="C10" i="1" s="1"/>
  <c r="C9" i="1" s="1"/>
  <c r="E17" i="1"/>
  <c r="G17" i="1" s="1"/>
  <c r="F25" i="1"/>
  <c r="H25" i="1" s="1"/>
  <c r="F27" i="1"/>
  <c r="H27" i="1" s="1"/>
  <c r="E29" i="1"/>
  <c r="G29" i="1" s="1"/>
  <c r="F38" i="1"/>
  <c r="F36" i="1" s="1"/>
  <c r="H36" i="1" s="1"/>
  <c r="F50" i="1"/>
  <c r="H50" i="1" s="1"/>
  <c r="F57" i="1"/>
  <c r="H57" i="1" s="1"/>
  <c r="G63" i="1"/>
  <c r="F64" i="1"/>
  <c r="G24" i="1"/>
  <c r="F17" i="1"/>
  <c r="H17" i="1" s="1"/>
  <c r="F29" i="1"/>
  <c r="H29" i="1" s="1"/>
  <c r="E10" i="1" l="1"/>
  <c r="F23" i="1"/>
  <c r="G11" i="1"/>
  <c r="G10" i="1" l="1"/>
  <c r="E9" i="1"/>
  <c r="G9" i="1" s="1"/>
  <c r="H23" i="1"/>
  <c r="F10" i="1"/>
  <c r="H10" i="1" l="1"/>
  <c r="F9" i="1"/>
  <c r="H9" i="1" s="1"/>
</calcChain>
</file>

<file path=xl/sharedStrings.xml><?xml version="1.0" encoding="utf-8"?>
<sst xmlns="http://schemas.openxmlformats.org/spreadsheetml/2006/main" count="97" uniqueCount="73">
  <si>
    <t>DỰ TOÁN THU NGÂN SÁCH NHÀ NƯỚC THEO LĨNH VỰC NĂM 2018</t>
  </si>
  <si>
    <t>Đơn vị: Triệu đồng</t>
  </si>
  <si>
    <t>STT</t>
  </si>
  <si>
    <t>Nội dung</t>
  </si>
  <si>
    <t>Ước thực hiện 
năm 2017</t>
  </si>
  <si>
    <t>Dự toán 
năm 2018</t>
  </si>
  <si>
    <t>So sánh (%)</t>
  </si>
  <si>
    <t>Tổng thu NSNN</t>
  </si>
  <si>
    <t>Thu NSĐP</t>
  </si>
  <si>
    <t>Tổng thuNSNN</t>
  </si>
  <si>
    <t>Thu NSĐP</t>
  </si>
  <si>
    <t>A</t>
  </si>
  <si>
    <t>B</t>
  </si>
  <si>
    <t>5=3/1</t>
  </si>
  <si>
    <t>6=4/2</t>
  </si>
  <si>
    <t>TỔNG THU NSNN</t>
  </si>
  <si>
    <t>I</t>
  </si>
  <si>
    <t>Thu nội địa</t>
  </si>
  <si>
    <t>Thu từ khu vực DNNN do trung ương quản lý (1)</t>
  </si>
  <si>
    <t>Thuế GTGT</t>
  </si>
  <si>
    <t>Thuế TNDN</t>
  </si>
  <si>
    <t>Thuế TTĐB</t>
  </si>
  <si>
    <t>Thuế tài nguyên</t>
  </si>
  <si>
    <t>Thu khác</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</si>
  <si>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</si>
  <si>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</si>
  <si>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</si>
  <si>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</si>
  <si>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</si>
  <si>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
  </si>
  <si>
    <t>Thuế BVMT thu từ hàng hóa sản xuất, kinh doanh trong nước</t>
  </si>
  <si>
    <t>Thuế BVMT thu từ hàng hóa nhập khẩu</t>
  </si>
  <si>
    <t>Lệ phí trước bạ</t>
  </si>
  <si>
    <t>Thu phí, lệ phí</t>
  </si>
  <si>
    <t>Phí và lệ phí trung ương</t>
  </si>
  <si>
    <t>Phí và lệ phí tỉnh, huyện xã</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</si>
  <si>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</si>
  <si>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</si>
  <si>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</si>
  <si>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</si>
  <si>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</si>
  <si>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</si>
  <si>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</si>
  <si>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</si>
  <si>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(Chi tiết theo sắc thuế)</t>
  </si>
  <si>
    <t>Thu tiền cấp quyền khai thác khoáng sản</t>
  </si>
  <si>
    <t>Thu khác ngân sách</t>
  </si>
  <si>
    <t>Trong đó: - Phạt vi phạm an toàn giao thông
 (năm 2017 là phạt VPHC TW phạt)</t>
  </si>
  <si>
    <t xml:space="preserve">               - Phạt do ngành thuế phạt</t>
  </si>
  <si>
    <t xml:space="preserve">              - Thu khác </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</si>
  <si>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</si>
  <si>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</si>
  <si>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</si>
  <si>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</si>
  <si>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II</t>
  </si>
  <si>
    <t>Thu từ dầu thô</t>
  </si>
  <si>
    <t>III</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</si>
  <si>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</si>
  <si>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</si>
  <si>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</si>
  <si>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</si>
  <si>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</si>
  <si>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</si>
  <si>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IV</t>
  </si>
  <si>
    <t>Thu viện trợ</t>
  </si>
  <si>
    <t>V</t>
  </si>
  <si>
    <t>Các khoản không cân đối</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</si>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</sst>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5" formatCode="_(* #,##0_);_(* \(#,##0\);_(* &quot;-&quot;??_);_(@_)"/>
  </numFmts>
  <fonts count="9" x14ac:knownFonts="1">
    <font>
      <sz val="11"/>
      <color theme="1"/>
      <name val="Calibri"/>
      <family val="2"/>
      <charset val="163"/>
      <scheme val="minor"/>
    </font>
    <font>
      <sz val="11"/>
      <color theme="1"/>
      <name val="Calibri"/>
      <family val="2"/>
      <charset val="163"/>
      <scheme val="minor"/>
    </font>
    <font>
      <sz val="11"/>
      <color indexed="8"/>
      <name val="Calibri"/>
      <family val="2"/>
      <charset val="163"/>
    </font>
    <font>
      <b/>
      <sz val="11"/>
      <name val="Times New Roman"/>
      <family val="1"/>
    </font>
    <font>
      <i/>
      <sz val="11"/>
      <name val="Times New Roman"/>
      <family val="1"/>
    </font>
    <font>
      <sz val="11"/>
      <name val="Times New Roman"/>
      <family val="1"/>
    </font>
    <font>
      <b/>
      <sz val="14"/>
      <name val="Times New Roman"/>
      <family val="1"/>
    </font>
    <font>
      <sz val="12"/>
      <name val=".VnTime"/>
      <family val="2"/>
    </font>
    <font>
      <b/>
      <i/>
      <sz val="11"/>
      <name val="Times New Roman"/>
      <family val="1"/>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2" fillId="0" borderId="0"/>
    <xf numFmtId="0" fontId="7" fillId="0" borderId="0"/>
  </cellStyleXfs>
  <cellXfs count="30">
    <xf numFmtId="0" fontId="0" fillId="0" borderId="0" xfId="0"/>
    <xf numFmtId="0" fontId="3" fillId="0" borderId="0" xfId="2" applyFont="1" applyAlignment="1">
      <alignment vertical="center" wrapText="1"/>
    </xf>
    <xf numFmtId="0" fontId="4" fillId="0" borderId="0" xfId="2" applyFont="1" applyAlignment="1">
      <alignment horizontal="center" vertical="center" wrapText="1"/>
    </xf>
    <xf numFmtId="0" fontId="4" fillId="0" borderId="0" xfId="2" applyFont="1" applyAlignment="1">
      <alignment vertical="center" wrapText="1"/>
    </xf>
    <xf numFmtId="0" fontId="5" fillId="0" borderId="0" xfId="2" applyFont="1" applyAlignment="1">
      <alignment horizontal="center" vertical="center"/>
    </xf>
    <xf numFmtId="0" fontId="6" fillId="0" borderId="0" xfId="2" applyFont="1" applyAlignment="1">
      <alignment horizontal="center" vertical="center" wrapText="1"/>
    </xf>
    <xf numFmtId="0" fontId="3" fillId="0" borderId="0" xfId="2" applyFont="1" applyAlignment="1">
      <alignment horizontal="center" vertical="center" wrapText="1"/>
    </xf>
    <xf numFmtId="0" fontId="4" fillId="0" borderId="0" xfId="2" applyFont="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vertical="center" wrapText="1"/>
    </xf>
    <xf numFmtId="3" fontId="3" fillId="2" borderId="1" xfId="2" applyNumberFormat="1" applyFont="1" applyFill="1" applyBorder="1" applyAlignment="1">
      <alignment vertical="center" wrapText="1"/>
    </xf>
    <xf numFmtId="1" fontId="3" fillId="2" borderId="1" xfId="2" applyNumberFormat="1" applyFont="1" applyFill="1" applyBorder="1" applyAlignment="1">
      <alignment vertical="center" wrapText="1"/>
    </xf>
    <xf numFmtId="0" fontId="3" fillId="0" borderId="0" xfId="2" applyFont="1" applyAlignment="1">
      <alignment vertical="center"/>
    </xf>
    <xf numFmtId="0" fontId="5" fillId="2" borderId="1" xfId="2" applyFont="1" applyFill="1" applyBorder="1" applyAlignment="1">
      <alignment horizontal="center" vertical="center" wrapText="1"/>
    </xf>
    <xf numFmtId="0" fontId="5" fillId="2" borderId="1" xfId="2" applyFont="1" applyFill="1" applyBorder="1" applyAlignment="1">
      <alignment vertical="center" wrapText="1"/>
    </xf>
    <xf numFmtId="3" fontId="5" fillId="2" borderId="1" xfId="2" applyNumberFormat="1" applyFont="1" applyFill="1" applyBorder="1" applyAlignment="1">
      <alignment vertical="center" wrapText="1"/>
    </xf>
    <xf numFmtId="165" fontId="5" fillId="2" borderId="1" xfId="1" applyNumberFormat="1" applyFont="1" applyFill="1" applyBorder="1" applyAlignment="1">
      <alignment vertical="center" wrapText="1"/>
    </xf>
    <xf numFmtId="1" fontId="5" fillId="2" borderId="1" xfId="2" applyNumberFormat="1" applyFont="1" applyFill="1" applyBorder="1" applyAlignment="1">
      <alignment vertical="center" wrapText="1"/>
    </xf>
    <xf numFmtId="0" fontId="5" fillId="0" borderId="0" xfId="2" applyFont="1" applyAlignment="1">
      <alignment vertical="center"/>
    </xf>
    <xf numFmtId="9" fontId="5" fillId="0" borderId="0" xfId="2" applyNumberFormat="1" applyFont="1" applyAlignment="1">
      <alignment vertical="center"/>
    </xf>
    <xf numFmtId="165" fontId="5" fillId="0" borderId="1" xfId="1" applyNumberFormat="1" applyFont="1" applyFill="1" applyBorder="1" applyAlignment="1">
      <alignment vertical="center" wrapText="1"/>
    </xf>
    <xf numFmtId="0" fontId="4" fillId="2" borderId="1" xfId="2" applyFont="1" applyFill="1" applyBorder="1" applyAlignment="1">
      <alignment vertical="center" wrapText="1"/>
    </xf>
    <xf numFmtId="49" fontId="5" fillId="2" borderId="2" xfId="3" quotePrefix="1" applyNumberFormat="1" applyFont="1" applyFill="1" applyBorder="1" applyAlignment="1">
      <alignment vertical="center" wrapText="1"/>
    </xf>
    <xf numFmtId="49" fontId="5" fillId="0" borderId="2" xfId="3" applyNumberFormat="1" applyFont="1" applyFill="1" applyBorder="1" applyAlignment="1">
      <alignment vertical="center" wrapText="1"/>
    </xf>
    <xf numFmtId="49" fontId="5" fillId="0" borderId="3" xfId="3" applyNumberFormat="1" applyFont="1" applyFill="1" applyBorder="1" applyAlignment="1">
      <alignment vertical="center" wrapText="1"/>
    </xf>
    <xf numFmtId="165" fontId="3" fillId="2" borderId="1" xfId="1" applyNumberFormat="1" applyFont="1" applyFill="1" applyBorder="1" applyAlignment="1">
      <alignment vertical="center" wrapText="1"/>
    </xf>
    <xf numFmtId="165" fontId="5" fillId="3" borderId="1" xfId="1" applyNumberFormat="1" applyFont="1" applyFill="1" applyBorder="1" applyAlignment="1">
      <alignment vertical="center" wrapText="1"/>
    </xf>
    <xf numFmtId="0" fontId="8" fillId="0" borderId="0" xfId="2" applyFont="1" applyAlignment="1">
      <alignment horizontal="center" vertical="center"/>
    </xf>
    <xf numFmtId="0" fontId="4" fillId="0" borderId="0" xfId="2" applyFont="1" applyAlignment="1">
      <alignment vertical="center" wrapText="1"/>
    </xf>
  </cellXfs>
  <cellStyles count="4">
    <cellStyle name="Comma" xfId="1" builtinId="3"/>
    <cellStyle name="Normal" xfId="0" builtinId="0"/>
    <cellStyle name="Normal_31" xfId="2"/>
    <cellStyle name="Normal_Book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ANG/2018/du%20toan/du%20toan/BC%20HDND/Phu%20luc%20kem%20theo%20Q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ANG/2018/du%20toan/du%20toan/Thu%20chi%20tu%2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thu"/>
      <sheetName val="01b thu LV"/>
      <sheetName val="02 chi"/>
      <sheetName val="5 chi ns cap tinh"/>
      <sheetName val="5a"/>
      <sheetName val="5b chi TX tinh"/>
      <sheetName val="06 Thu HX"/>
      <sheetName val="7c"/>
      <sheetName val="08 BSMT"/>
      <sheetName val="09 TK"/>
      <sheetName val="10a HTNT"/>
      <sheetName val="10b 40ty"/>
      <sheetName val="11 thu 3 nam"/>
      <sheetName val="12 chi 3N"/>
      <sheetName val="13 CĐ"/>
      <sheetName val="14 CD cap"/>
      <sheetName val="15b"/>
      <sheetName val="15a"/>
      <sheetName val="16 Von vay"/>
      <sheetName val="7a.7b chi HX"/>
      <sheetName val="Chi TX Huyen"/>
      <sheetName val="Chi TX XA"/>
      <sheetName val="candoi huyen"/>
      <sheetName val="candoi xa"/>
      <sheetName val="CCTL"/>
    </sheetNames>
    <sheetDataSet>
      <sheetData sheetId="0">
        <row r="3">
          <cell r="A3" t="str">
            <v>(Kèm theo Quyết định số 709/2017/QĐ-UBND ngày 11/12/2017 của UBND tỉnh Bắc Ninh)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9-MB 2"/>
      <sheetName val="69-MB 3"/>
      <sheetName val="69-MB 5"/>
      <sheetName val="342-01"/>
      <sheetName val="342-01 (2)"/>
      <sheetName val="342-02"/>
      <sheetName val="342-03"/>
      <sheetName val="342-04"/>
      <sheetName val="342-11.2"/>
      <sheetName val="342-29.2"/>
      <sheetName val="342-30"/>
      <sheetName val="342-31"/>
      <sheetName val="31-07"/>
      <sheetName val="31-08"/>
      <sheetName val="31-09"/>
      <sheetName val="31-12"/>
      <sheetName val="31-13"/>
      <sheetName val="31-15"/>
      <sheetName val="31-16"/>
      <sheetName val="31-18"/>
      <sheetName val="31-19"/>
      <sheetName val="31-20"/>
      <sheetName val="31-21"/>
      <sheetName val="31-27"/>
      <sheetName val="31-28"/>
      <sheetName val="31-29"/>
      <sheetName val="31-30"/>
      <sheetName val="31-31"/>
      <sheetName val="31-32"/>
      <sheetName val="31-33"/>
      <sheetName val="31-39"/>
      <sheetName val="31-40"/>
      <sheetName val="31-41"/>
      <sheetName val="31-42"/>
      <sheetName val="31-43"/>
      <sheetName val="31-44"/>
      <sheetName val="31-45"/>
      <sheetName val="71-mb01"/>
      <sheetName val="Vay"/>
      <sheetName val="Số của thuế"/>
    </sheetNames>
    <sheetDataSet>
      <sheetData sheetId="0">
        <row r="13">
          <cell r="H13">
            <v>500100</v>
          </cell>
        </row>
        <row r="15">
          <cell r="H15">
            <v>337900</v>
          </cell>
        </row>
        <row r="16">
          <cell r="H16">
            <v>333000</v>
          </cell>
        </row>
        <row r="18">
          <cell r="H18">
            <v>2000</v>
          </cell>
        </row>
        <row r="22">
          <cell r="H22">
            <v>21000</v>
          </cell>
        </row>
        <row r="23">
          <cell r="H23">
            <v>8000</v>
          </cell>
        </row>
        <row r="29">
          <cell r="H29">
            <v>1251900</v>
          </cell>
        </row>
        <row r="31">
          <cell r="H31">
            <v>6792100</v>
          </cell>
        </row>
        <row r="34">
          <cell r="H34">
            <v>10800</v>
          </cell>
        </row>
        <row r="36">
          <cell r="H36">
            <v>200</v>
          </cell>
        </row>
        <row r="42">
          <cell r="H42">
            <v>1404110</v>
          </cell>
        </row>
        <row r="43">
          <cell r="H43">
            <v>523900</v>
          </cell>
        </row>
        <row r="44">
          <cell r="H44">
            <v>110950</v>
          </cell>
        </row>
        <row r="46">
          <cell r="H46">
            <v>4040</v>
          </cell>
        </row>
        <row r="48">
          <cell r="H48">
            <v>500000</v>
          </cell>
        </row>
        <row r="50">
          <cell r="H50">
            <v>35000</v>
          </cell>
        </row>
        <row r="51">
          <cell r="H51">
            <v>2550000</v>
          </cell>
        </row>
        <row r="53">
          <cell r="H53">
            <v>502400</v>
          </cell>
        </row>
        <row r="54">
          <cell r="H54">
            <v>297600</v>
          </cell>
        </row>
        <row r="56">
          <cell r="H56">
            <v>32000</v>
          </cell>
        </row>
        <row r="57">
          <cell r="H57">
            <v>53000</v>
          </cell>
        </row>
        <row r="59">
          <cell r="H59">
            <v>2300000</v>
          </cell>
        </row>
        <row r="62">
          <cell r="H62">
            <v>80000</v>
          </cell>
        </row>
        <row r="74">
          <cell r="H74">
            <v>30000</v>
          </cell>
        </row>
        <row r="75">
          <cell r="H75">
            <v>65000</v>
          </cell>
        </row>
        <row r="76">
          <cell r="H76">
            <v>175000</v>
          </cell>
        </row>
        <row r="80">
          <cell r="H80">
            <v>30000</v>
          </cell>
        </row>
        <row r="82">
          <cell r="H82">
            <v>11000</v>
          </cell>
        </row>
        <row r="85">
          <cell r="H85">
            <v>31006</v>
          </cell>
        </row>
        <row r="86">
          <cell r="H86">
            <v>1194108</v>
          </cell>
        </row>
        <row r="87">
          <cell r="H87">
            <v>1885</v>
          </cell>
        </row>
        <row r="88">
          <cell r="H88">
            <v>5030</v>
          </cell>
        </row>
        <row r="89">
          <cell r="H89">
            <v>4667971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1">
          <cell r="E11">
            <v>468200</v>
          </cell>
          <cell r="F11">
            <v>388606</v>
          </cell>
        </row>
        <row r="12">
          <cell r="E12">
            <v>317800</v>
          </cell>
          <cell r="F12">
            <v>263774</v>
          </cell>
        </row>
        <row r="13">
          <cell r="E13">
            <v>312200</v>
          </cell>
          <cell r="F13">
            <v>259126</v>
          </cell>
        </row>
        <row r="14">
          <cell r="E14">
            <v>1800</v>
          </cell>
          <cell r="F14">
            <v>1800</v>
          </cell>
        </row>
        <row r="15">
          <cell r="E15">
            <v>0</v>
          </cell>
          <cell r="F15">
            <v>0</v>
          </cell>
        </row>
        <row r="17">
          <cell r="E17">
            <v>80000</v>
          </cell>
          <cell r="F17">
            <v>66400</v>
          </cell>
        </row>
        <row r="18">
          <cell r="E18">
            <v>68700</v>
          </cell>
          <cell r="F18">
            <v>57021</v>
          </cell>
        </row>
        <row r="19">
          <cell r="E19">
            <v>50000</v>
          </cell>
          <cell r="F19">
            <v>41500</v>
          </cell>
        </row>
        <row r="20">
          <cell r="E20">
            <v>1300</v>
          </cell>
          <cell r="F20">
            <v>1300</v>
          </cell>
        </row>
        <row r="21">
          <cell r="E21">
            <v>0</v>
          </cell>
          <cell r="F21">
            <v>0</v>
          </cell>
        </row>
        <row r="23">
          <cell r="E23">
            <v>1072000</v>
          </cell>
          <cell r="F23">
            <v>889760</v>
          </cell>
        </row>
        <row r="24">
          <cell r="E24">
            <v>5818000</v>
          </cell>
          <cell r="F24">
            <v>4828940</v>
          </cell>
        </row>
        <row r="25">
          <cell r="E25">
            <v>9800</v>
          </cell>
          <cell r="F25">
            <v>8134</v>
          </cell>
        </row>
        <row r="26">
          <cell r="E26">
            <v>200</v>
          </cell>
          <cell r="F26">
            <v>200</v>
          </cell>
        </row>
        <row r="27">
          <cell r="F27">
            <v>0</v>
          </cell>
        </row>
        <row r="29">
          <cell r="E29">
            <v>1365800</v>
          </cell>
          <cell r="F29">
            <v>1133614</v>
          </cell>
        </row>
        <row r="30">
          <cell r="E30">
            <v>500000</v>
          </cell>
          <cell r="F30">
            <v>415000</v>
          </cell>
        </row>
        <row r="31">
          <cell r="E31">
            <v>1200</v>
          </cell>
          <cell r="F31">
            <v>996</v>
          </cell>
        </row>
        <row r="32">
          <cell r="E32">
            <v>3000</v>
          </cell>
          <cell r="F32">
            <v>3000</v>
          </cell>
        </row>
        <row r="33">
          <cell r="F33">
            <v>0</v>
          </cell>
        </row>
        <row r="34">
          <cell r="E34">
            <v>2200000</v>
          </cell>
          <cell r="F34">
            <v>1826000</v>
          </cell>
        </row>
        <row r="36">
          <cell r="E36">
            <v>269700</v>
          </cell>
          <cell r="F36">
            <v>223851</v>
          </cell>
        </row>
        <row r="37">
          <cell r="E37">
            <v>455300</v>
          </cell>
          <cell r="F37">
            <v>0</v>
          </cell>
        </row>
        <row r="38">
          <cell r="E38">
            <v>410000</v>
          </cell>
          <cell r="F38">
            <v>410000</v>
          </cell>
        </row>
        <row r="39">
          <cell r="E39">
            <v>80000</v>
          </cell>
          <cell r="F39">
            <v>50000</v>
          </cell>
        </row>
        <row r="40">
          <cell r="E40">
            <v>30000</v>
          </cell>
          <cell r="F40">
            <v>0</v>
          </cell>
        </row>
        <row r="41">
          <cell r="E41">
            <v>50000</v>
          </cell>
          <cell r="F41">
            <v>50000</v>
          </cell>
        </row>
        <row r="45">
          <cell r="E45">
            <v>31000</v>
          </cell>
          <cell r="F45">
            <v>31000</v>
          </cell>
        </row>
        <row r="46">
          <cell r="E46">
            <v>75000</v>
          </cell>
          <cell r="F46">
            <v>75000</v>
          </cell>
        </row>
        <row r="47">
          <cell r="E47">
            <v>2300000</v>
          </cell>
          <cell r="F47">
            <v>2300000</v>
          </cell>
        </row>
        <row r="48">
          <cell r="E48">
            <v>0</v>
          </cell>
          <cell r="F48">
            <v>0</v>
          </cell>
        </row>
        <row r="49">
          <cell r="E49">
            <v>11000</v>
          </cell>
          <cell r="F49">
            <v>11000</v>
          </cell>
        </row>
        <row r="51">
          <cell r="E51">
            <v>200000</v>
          </cell>
          <cell r="F51">
            <v>110000</v>
          </cell>
        </row>
        <row r="55">
          <cell r="E55">
            <v>35000</v>
          </cell>
          <cell r="F55">
            <v>35000</v>
          </cell>
        </row>
        <row r="61">
          <cell r="E61">
            <v>4215462</v>
          </cell>
        </row>
        <row r="62">
          <cell r="E62">
            <v>29529</v>
          </cell>
        </row>
        <row r="63">
          <cell r="E63">
            <v>1148213</v>
          </cell>
        </row>
        <row r="64">
          <cell r="E64">
            <v>1795</v>
          </cell>
        </row>
        <row r="65">
          <cell r="E65">
            <v>5001</v>
          </cell>
        </row>
        <row r="68">
          <cell r="E68">
            <v>60730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workbookViewId="0">
      <selection sqref="A1:XFD1048576"/>
    </sheetView>
  </sheetViews>
  <sheetFormatPr defaultRowHeight="15" x14ac:dyDescent="0.25"/>
  <cols>
    <col min="1" max="1" width="5.5703125" style="4" customWidth="1"/>
    <col min="2" max="2" width="58" style="19" customWidth="1"/>
    <col min="3" max="4" width="11.42578125" style="19" hidden="1" customWidth="1"/>
    <col min="5" max="6" width="14.28515625" style="19" customWidth="1"/>
    <col min="7" max="8" width="10.5703125" style="19" hidden="1" customWidth="1"/>
    <col min="9" max="9" width="0" style="19" hidden="1" customWidth="1"/>
    <col min="10" max="256" width="9.140625" style="19"/>
    <col min="257" max="257" width="5.5703125" style="19" customWidth="1"/>
    <col min="258" max="258" width="58" style="19" customWidth="1"/>
    <col min="259" max="260" width="0" style="19" hidden="1" customWidth="1"/>
    <col min="261" max="262" width="14.28515625" style="19" customWidth="1"/>
    <col min="263" max="265" width="0" style="19" hidden="1" customWidth="1"/>
    <col min="266" max="512" width="9.140625" style="19"/>
    <col min="513" max="513" width="5.5703125" style="19" customWidth="1"/>
    <col min="514" max="514" width="58" style="19" customWidth="1"/>
    <col min="515" max="516" width="0" style="19" hidden="1" customWidth="1"/>
    <col min="517" max="518" width="14.28515625" style="19" customWidth="1"/>
    <col min="519" max="521" width="0" style="19" hidden="1" customWidth="1"/>
    <col min="522" max="768" width="9.140625" style="19"/>
    <col min="769" max="769" width="5.5703125" style="19" customWidth="1"/>
    <col min="770" max="770" width="58" style="19" customWidth="1"/>
    <col min="771" max="772" width="0" style="19" hidden="1" customWidth="1"/>
    <col min="773" max="774" width="14.28515625" style="19" customWidth="1"/>
    <col min="775" max="777" width="0" style="19" hidden="1" customWidth="1"/>
    <col min="778" max="1024" width="9.140625" style="19"/>
    <col min="1025" max="1025" width="5.5703125" style="19" customWidth="1"/>
    <col min="1026" max="1026" width="58" style="19" customWidth="1"/>
    <col min="1027" max="1028" width="0" style="19" hidden="1" customWidth="1"/>
    <col min="1029" max="1030" width="14.28515625" style="19" customWidth="1"/>
    <col min="1031" max="1033" width="0" style="19" hidden="1" customWidth="1"/>
    <col min="1034" max="1280" width="9.140625" style="19"/>
    <col min="1281" max="1281" width="5.5703125" style="19" customWidth="1"/>
    <col min="1282" max="1282" width="58" style="19" customWidth="1"/>
    <col min="1283" max="1284" width="0" style="19" hidden="1" customWidth="1"/>
    <col min="1285" max="1286" width="14.28515625" style="19" customWidth="1"/>
    <col min="1287" max="1289" width="0" style="19" hidden="1" customWidth="1"/>
    <col min="1290" max="1536" width="9.140625" style="19"/>
    <col min="1537" max="1537" width="5.5703125" style="19" customWidth="1"/>
    <col min="1538" max="1538" width="58" style="19" customWidth="1"/>
    <col min="1539" max="1540" width="0" style="19" hidden="1" customWidth="1"/>
    <col min="1541" max="1542" width="14.28515625" style="19" customWidth="1"/>
    <col min="1543" max="1545" width="0" style="19" hidden="1" customWidth="1"/>
    <col min="1546" max="1792" width="9.140625" style="19"/>
    <col min="1793" max="1793" width="5.5703125" style="19" customWidth="1"/>
    <col min="1794" max="1794" width="58" style="19" customWidth="1"/>
    <col min="1795" max="1796" width="0" style="19" hidden="1" customWidth="1"/>
    <col min="1797" max="1798" width="14.28515625" style="19" customWidth="1"/>
    <col min="1799" max="1801" width="0" style="19" hidden="1" customWidth="1"/>
    <col min="1802" max="2048" width="9.140625" style="19"/>
    <col min="2049" max="2049" width="5.5703125" style="19" customWidth="1"/>
    <col min="2050" max="2050" width="58" style="19" customWidth="1"/>
    <col min="2051" max="2052" width="0" style="19" hidden="1" customWidth="1"/>
    <col min="2053" max="2054" width="14.28515625" style="19" customWidth="1"/>
    <col min="2055" max="2057" width="0" style="19" hidden="1" customWidth="1"/>
    <col min="2058" max="2304" width="9.140625" style="19"/>
    <col min="2305" max="2305" width="5.5703125" style="19" customWidth="1"/>
    <col min="2306" max="2306" width="58" style="19" customWidth="1"/>
    <col min="2307" max="2308" width="0" style="19" hidden="1" customWidth="1"/>
    <col min="2309" max="2310" width="14.28515625" style="19" customWidth="1"/>
    <col min="2311" max="2313" width="0" style="19" hidden="1" customWidth="1"/>
    <col min="2314" max="2560" width="9.140625" style="19"/>
    <col min="2561" max="2561" width="5.5703125" style="19" customWidth="1"/>
    <col min="2562" max="2562" width="58" style="19" customWidth="1"/>
    <col min="2563" max="2564" width="0" style="19" hidden="1" customWidth="1"/>
    <col min="2565" max="2566" width="14.28515625" style="19" customWidth="1"/>
    <col min="2567" max="2569" width="0" style="19" hidden="1" customWidth="1"/>
    <col min="2570" max="2816" width="9.140625" style="19"/>
    <col min="2817" max="2817" width="5.5703125" style="19" customWidth="1"/>
    <col min="2818" max="2818" width="58" style="19" customWidth="1"/>
    <col min="2819" max="2820" width="0" style="19" hidden="1" customWidth="1"/>
    <col min="2821" max="2822" width="14.28515625" style="19" customWidth="1"/>
    <col min="2823" max="2825" width="0" style="19" hidden="1" customWidth="1"/>
    <col min="2826" max="3072" width="9.140625" style="19"/>
    <col min="3073" max="3073" width="5.5703125" style="19" customWidth="1"/>
    <col min="3074" max="3074" width="58" style="19" customWidth="1"/>
    <col min="3075" max="3076" width="0" style="19" hidden="1" customWidth="1"/>
    <col min="3077" max="3078" width="14.28515625" style="19" customWidth="1"/>
    <col min="3079" max="3081" width="0" style="19" hidden="1" customWidth="1"/>
    <col min="3082" max="3328" width="9.140625" style="19"/>
    <col min="3329" max="3329" width="5.5703125" style="19" customWidth="1"/>
    <col min="3330" max="3330" width="58" style="19" customWidth="1"/>
    <col min="3331" max="3332" width="0" style="19" hidden="1" customWidth="1"/>
    <col min="3333" max="3334" width="14.28515625" style="19" customWidth="1"/>
    <col min="3335" max="3337" width="0" style="19" hidden="1" customWidth="1"/>
    <col min="3338" max="3584" width="9.140625" style="19"/>
    <col min="3585" max="3585" width="5.5703125" style="19" customWidth="1"/>
    <col min="3586" max="3586" width="58" style="19" customWidth="1"/>
    <col min="3587" max="3588" width="0" style="19" hidden="1" customWidth="1"/>
    <col min="3589" max="3590" width="14.28515625" style="19" customWidth="1"/>
    <col min="3591" max="3593" width="0" style="19" hidden="1" customWidth="1"/>
    <col min="3594" max="3840" width="9.140625" style="19"/>
    <col min="3841" max="3841" width="5.5703125" style="19" customWidth="1"/>
    <col min="3842" max="3842" width="58" style="19" customWidth="1"/>
    <col min="3843" max="3844" width="0" style="19" hidden="1" customWidth="1"/>
    <col min="3845" max="3846" width="14.28515625" style="19" customWidth="1"/>
    <col min="3847" max="3849" width="0" style="19" hidden="1" customWidth="1"/>
    <col min="3850" max="4096" width="9.140625" style="19"/>
    <col min="4097" max="4097" width="5.5703125" style="19" customWidth="1"/>
    <col min="4098" max="4098" width="58" style="19" customWidth="1"/>
    <col min="4099" max="4100" width="0" style="19" hidden="1" customWidth="1"/>
    <col min="4101" max="4102" width="14.28515625" style="19" customWidth="1"/>
    <col min="4103" max="4105" width="0" style="19" hidden="1" customWidth="1"/>
    <col min="4106" max="4352" width="9.140625" style="19"/>
    <col min="4353" max="4353" width="5.5703125" style="19" customWidth="1"/>
    <col min="4354" max="4354" width="58" style="19" customWidth="1"/>
    <col min="4355" max="4356" width="0" style="19" hidden="1" customWidth="1"/>
    <col min="4357" max="4358" width="14.28515625" style="19" customWidth="1"/>
    <col min="4359" max="4361" width="0" style="19" hidden="1" customWidth="1"/>
    <col min="4362" max="4608" width="9.140625" style="19"/>
    <col min="4609" max="4609" width="5.5703125" style="19" customWidth="1"/>
    <col min="4610" max="4610" width="58" style="19" customWidth="1"/>
    <col min="4611" max="4612" width="0" style="19" hidden="1" customWidth="1"/>
    <col min="4613" max="4614" width="14.28515625" style="19" customWidth="1"/>
    <col min="4615" max="4617" width="0" style="19" hidden="1" customWidth="1"/>
    <col min="4618" max="4864" width="9.140625" style="19"/>
    <col min="4865" max="4865" width="5.5703125" style="19" customWidth="1"/>
    <col min="4866" max="4866" width="58" style="19" customWidth="1"/>
    <col min="4867" max="4868" width="0" style="19" hidden="1" customWidth="1"/>
    <col min="4869" max="4870" width="14.28515625" style="19" customWidth="1"/>
    <col min="4871" max="4873" width="0" style="19" hidden="1" customWidth="1"/>
    <col min="4874" max="5120" width="9.140625" style="19"/>
    <col min="5121" max="5121" width="5.5703125" style="19" customWidth="1"/>
    <col min="5122" max="5122" width="58" style="19" customWidth="1"/>
    <col min="5123" max="5124" width="0" style="19" hidden="1" customWidth="1"/>
    <col min="5125" max="5126" width="14.28515625" style="19" customWidth="1"/>
    <col min="5127" max="5129" width="0" style="19" hidden="1" customWidth="1"/>
    <col min="5130" max="5376" width="9.140625" style="19"/>
    <col min="5377" max="5377" width="5.5703125" style="19" customWidth="1"/>
    <col min="5378" max="5378" width="58" style="19" customWidth="1"/>
    <col min="5379" max="5380" width="0" style="19" hidden="1" customWidth="1"/>
    <col min="5381" max="5382" width="14.28515625" style="19" customWidth="1"/>
    <col min="5383" max="5385" width="0" style="19" hidden="1" customWidth="1"/>
    <col min="5386" max="5632" width="9.140625" style="19"/>
    <col min="5633" max="5633" width="5.5703125" style="19" customWidth="1"/>
    <col min="5634" max="5634" width="58" style="19" customWidth="1"/>
    <col min="5635" max="5636" width="0" style="19" hidden="1" customWidth="1"/>
    <col min="5637" max="5638" width="14.28515625" style="19" customWidth="1"/>
    <col min="5639" max="5641" width="0" style="19" hidden="1" customWidth="1"/>
    <col min="5642" max="5888" width="9.140625" style="19"/>
    <col min="5889" max="5889" width="5.5703125" style="19" customWidth="1"/>
    <col min="5890" max="5890" width="58" style="19" customWidth="1"/>
    <col min="5891" max="5892" width="0" style="19" hidden="1" customWidth="1"/>
    <col min="5893" max="5894" width="14.28515625" style="19" customWidth="1"/>
    <col min="5895" max="5897" width="0" style="19" hidden="1" customWidth="1"/>
    <col min="5898" max="6144" width="9.140625" style="19"/>
    <col min="6145" max="6145" width="5.5703125" style="19" customWidth="1"/>
    <col min="6146" max="6146" width="58" style="19" customWidth="1"/>
    <col min="6147" max="6148" width="0" style="19" hidden="1" customWidth="1"/>
    <col min="6149" max="6150" width="14.28515625" style="19" customWidth="1"/>
    <col min="6151" max="6153" width="0" style="19" hidden="1" customWidth="1"/>
    <col min="6154" max="6400" width="9.140625" style="19"/>
    <col min="6401" max="6401" width="5.5703125" style="19" customWidth="1"/>
    <col min="6402" max="6402" width="58" style="19" customWidth="1"/>
    <col min="6403" max="6404" width="0" style="19" hidden="1" customWidth="1"/>
    <col min="6405" max="6406" width="14.28515625" style="19" customWidth="1"/>
    <col min="6407" max="6409" width="0" style="19" hidden="1" customWidth="1"/>
    <col min="6410" max="6656" width="9.140625" style="19"/>
    <col min="6657" max="6657" width="5.5703125" style="19" customWidth="1"/>
    <col min="6658" max="6658" width="58" style="19" customWidth="1"/>
    <col min="6659" max="6660" width="0" style="19" hidden="1" customWidth="1"/>
    <col min="6661" max="6662" width="14.28515625" style="19" customWidth="1"/>
    <col min="6663" max="6665" width="0" style="19" hidden="1" customWidth="1"/>
    <col min="6666" max="6912" width="9.140625" style="19"/>
    <col min="6913" max="6913" width="5.5703125" style="19" customWidth="1"/>
    <col min="6914" max="6914" width="58" style="19" customWidth="1"/>
    <col min="6915" max="6916" width="0" style="19" hidden="1" customWidth="1"/>
    <col min="6917" max="6918" width="14.28515625" style="19" customWidth="1"/>
    <col min="6919" max="6921" width="0" style="19" hidden="1" customWidth="1"/>
    <col min="6922" max="7168" width="9.140625" style="19"/>
    <col min="7169" max="7169" width="5.5703125" style="19" customWidth="1"/>
    <col min="7170" max="7170" width="58" style="19" customWidth="1"/>
    <col min="7171" max="7172" width="0" style="19" hidden="1" customWidth="1"/>
    <col min="7173" max="7174" width="14.28515625" style="19" customWidth="1"/>
    <col min="7175" max="7177" width="0" style="19" hidden="1" customWidth="1"/>
    <col min="7178" max="7424" width="9.140625" style="19"/>
    <col min="7425" max="7425" width="5.5703125" style="19" customWidth="1"/>
    <col min="7426" max="7426" width="58" style="19" customWidth="1"/>
    <col min="7427" max="7428" width="0" style="19" hidden="1" customWidth="1"/>
    <col min="7429" max="7430" width="14.28515625" style="19" customWidth="1"/>
    <col min="7431" max="7433" width="0" style="19" hidden="1" customWidth="1"/>
    <col min="7434" max="7680" width="9.140625" style="19"/>
    <col min="7681" max="7681" width="5.5703125" style="19" customWidth="1"/>
    <col min="7682" max="7682" width="58" style="19" customWidth="1"/>
    <col min="7683" max="7684" width="0" style="19" hidden="1" customWidth="1"/>
    <col min="7685" max="7686" width="14.28515625" style="19" customWidth="1"/>
    <col min="7687" max="7689" width="0" style="19" hidden="1" customWidth="1"/>
    <col min="7690" max="7936" width="9.140625" style="19"/>
    <col min="7937" max="7937" width="5.5703125" style="19" customWidth="1"/>
    <col min="7938" max="7938" width="58" style="19" customWidth="1"/>
    <col min="7939" max="7940" width="0" style="19" hidden="1" customWidth="1"/>
    <col min="7941" max="7942" width="14.28515625" style="19" customWidth="1"/>
    <col min="7943" max="7945" width="0" style="19" hidden="1" customWidth="1"/>
    <col min="7946" max="8192" width="9.140625" style="19"/>
    <col min="8193" max="8193" width="5.5703125" style="19" customWidth="1"/>
    <col min="8194" max="8194" width="58" style="19" customWidth="1"/>
    <col min="8195" max="8196" width="0" style="19" hidden="1" customWidth="1"/>
    <col min="8197" max="8198" width="14.28515625" style="19" customWidth="1"/>
    <col min="8199" max="8201" width="0" style="19" hidden="1" customWidth="1"/>
    <col min="8202" max="8448" width="9.140625" style="19"/>
    <col min="8449" max="8449" width="5.5703125" style="19" customWidth="1"/>
    <col min="8450" max="8450" width="58" style="19" customWidth="1"/>
    <col min="8451" max="8452" width="0" style="19" hidden="1" customWidth="1"/>
    <col min="8453" max="8454" width="14.28515625" style="19" customWidth="1"/>
    <col min="8455" max="8457" width="0" style="19" hidden="1" customWidth="1"/>
    <col min="8458" max="8704" width="9.140625" style="19"/>
    <col min="8705" max="8705" width="5.5703125" style="19" customWidth="1"/>
    <col min="8706" max="8706" width="58" style="19" customWidth="1"/>
    <col min="8707" max="8708" width="0" style="19" hidden="1" customWidth="1"/>
    <col min="8709" max="8710" width="14.28515625" style="19" customWidth="1"/>
    <col min="8711" max="8713" width="0" style="19" hidden="1" customWidth="1"/>
    <col min="8714" max="8960" width="9.140625" style="19"/>
    <col min="8961" max="8961" width="5.5703125" style="19" customWidth="1"/>
    <col min="8962" max="8962" width="58" style="19" customWidth="1"/>
    <col min="8963" max="8964" width="0" style="19" hidden="1" customWidth="1"/>
    <col min="8965" max="8966" width="14.28515625" style="19" customWidth="1"/>
    <col min="8967" max="8969" width="0" style="19" hidden="1" customWidth="1"/>
    <col min="8970" max="9216" width="9.140625" style="19"/>
    <col min="9217" max="9217" width="5.5703125" style="19" customWidth="1"/>
    <col min="9218" max="9218" width="58" style="19" customWidth="1"/>
    <col min="9219" max="9220" width="0" style="19" hidden="1" customWidth="1"/>
    <col min="9221" max="9222" width="14.28515625" style="19" customWidth="1"/>
    <col min="9223" max="9225" width="0" style="19" hidden="1" customWidth="1"/>
    <col min="9226" max="9472" width="9.140625" style="19"/>
    <col min="9473" max="9473" width="5.5703125" style="19" customWidth="1"/>
    <col min="9474" max="9474" width="58" style="19" customWidth="1"/>
    <col min="9475" max="9476" width="0" style="19" hidden="1" customWidth="1"/>
    <col min="9477" max="9478" width="14.28515625" style="19" customWidth="1"/>
    <col min="9479" max="9481" width="0" style="19" hidden="1" customWidth="1"/>
    <col min="9482" max="9728" width="9.140625" style="19"/>
    <col min="9729" max="9729" width="5.5703125" style="19" customWidth="1"/>
    <col min="9730" max="9730" width="58" style="19" customWidth="1"/>
    <col min="9731" max="9732" width="0" style="19" hidden="1" customWidth="1"/>
    <col min="9733" max="9734" width="14.28515625" style="19" customWidth="1"/>
    <col min="9735" max="9737" width="0" style="19" hidden="1" customWidth="1"/>
    <col min="9738" max="9984" width="9.140625" style="19"/>
    <col min="9985" max="9985" width="5.5703125" style="19" customWidth="1"/>
    <col min="9986" max="9986" width="58" style="19" customWidth="1"/>
    <col min="9987" max="9988" width="0" style="19" hidden="1" customWidth="1"/>
    <col min="9989" max="9990" width="14.28515625" style="19" customWidth="1"/>
    <col min="9991" max="9993" width="0" style="19" hidden="1" customWidth="1"/>
    <col min="9994" max="10240" width="9.140625" style="19"/>
    <col min="10241" max="10241" width="5.5703125" style="19" customWidth="1"/>
    <col min="10242" max="10242" width="58" style="19" customWidth="1"/>
    <col min="10243" max="10244" width="0" style="19" hidden="1" customWidth="1"/>
    <col min="10245" max="10246" width="14.28515625" style="19" customWidth="1"/>
    <col min="10247" max="10249" width="0" style="19" hidden="1" customWidth="1"/>
    <col min="10250" max="10496" width="9.140625" style="19"/>
    <col min="10497" max="10497" width="5.5703125" style="19" customWidth="1"/>
    <col min="10498" max="10498" width="58" style="19" customWidth="1"/>
    <col min="10499" max="10500" width="0" style="19" hidden="1" customWidth="1"/>
    <col min="10501" max="10502" width="14.28515625" style="19" customWidth="1"/>
    <col min="10503" max="10505" width="0" style="19" hidden="1" customWidth="1"/>
    <col min="10506" max="10752" width="9.140625" style="19"/>
    <col min="10753" max="10753" width="5.5703125" style="19" customWidth="1"/>
    <col min="10754" max="10754" width="58" style="19" customWidth="1"/>
    <col min="10755" max="10756" width="0" style="19" hidden="1" customWidth="1"/>
    <col min="10757" max="10758" width="14.28515625" style="19" customWidth="1"/>
    <col min="10759" max="10761" width="0" style="19" hidden="1" customWidth="1"/>
    <col min="10762" max="11008" width="9.140625" style="19"/>
    <col min="11009" max="11009" width="5.5703125" style="19" customWidth="1"/>
    <col min="11010" max="11010" width="58" style="19" customWidth="1"/>
    <col min="11011" max="11012" width="0" style="19" hidden="1" customWidth="1"/>
    <col min="11013" max="11014" width="14.28515625" style="19" customWidth="1"/>
    <col min="11015" max="11017" width="0" style="19" hidden="1" customWidth="1"/>
    <col min="11018" max="11264" width="9.140625" style="19"/>
    <col min="11265" max="11265" width="5.5703125" style="19" customWidth="1"/>
    <col min="11266" max="11266" width="58" style="19" customWidth="1"/>
    <col min="11267" max="11268" width="0" style="19" hidden="1" customWidth="1"/>
    <col min="11269" max="11270" width="14.28515625" style="19" customWidth="1"/>
    <col min="11271" max="11273" width="0" style="19" hidden="1" customWidth="1"/>
    <col min="11274" max="11520" width="9.140625" style="19"/>
    <col min="11521" max="11521" width="5.5703125" style="19" customWidth="1"/>
    <col min="11522" max="11522" width="58" style="19" customWidth="1"/>
    <col min="11523" max="11524" width="0" style="19" hidden="1" customWidth="1"/>
    <col min="11525" max="11526" width="14.28515625" style="19" customWidth="1"/>
    <col min="11527" max="11529" width="0" style="19" hidden="1" customWidth="1"/>
    <col min="11530" max="11776" width="9.140625" style="19"/>
    <col min="11777" max="11777" width="5.5703125" style="19" customWidth="1"/>
    <col min="11778" max="11778" width="58" style="19" customWidth="1"/>
    <col min="11779" max="11780" width="0" style="19" hidden="1" customWidth="1"/>
    <col min="11781" max="11782" width="14.28515625" style="19" customWidth="1"/>
    <col min="11783" max="11785" width="0" style="19" hidden="1" customWidth="1"/>
    <col min="11786" max="12032" width="9.140625" style="19"/>
    <col min="12033" max="12033" width="5.5703125" style="19" customWidth="1"/>
    <col min="12034" max="12034" width="58" style="19" customWidth="1"/>
    <col min="12035" max="12036" width="0" style="19" hidden="1" customWidth="1"/>
    <col min="12037" max="12038" width="14.28515625" style="19" customWidth="1"/>
    <col min="12039" max="12041" width="0" style="19" hidden="1" customWidth="1"/>
    <col min="12042" max="12288" width="9.140625" style="19"/>
    <col min="12289" max="12289" width="5.5703125" style="19" customWidth="1"/>
    <col min="12290" max="12290" width="58" style="19" customWidth="1"/>
    <col min="12291" max="12292" width="0" style="19" hidden="1" customWidth="1"/>
    <col min="12293" max="12294" width="14.28515625" style="19" customWidth="1"/>
    <col min="12295" max="12297" width="0" style="19" hidden="1" customWidth="1"/>
    <col min="12298" max="12544" width="9.140625" style="19"/>
    <col min="12545" max="12545" width="5.5703125" style="19" customWidth="1"/>
    <col min="12546" max="12546" width="58" style="19" customWidth="1"/>
    <col min="12547" max="12548" width="0" style="19" hidden="1" customWidth="1"/>
    <col min="12549" max="12550" width="14.28515625" style="19" customWidth="1"/>
    <col min="12551" max="12553" width="0" style="19" hidden="1" customWidth="1"/>
    <col min="12554" max="12800" width="9.140625" style="19"/>
    <col min="12801" max="12801" width="5.5703125" style="19" customWidth="1"/>
    <col min="12802" max="12802" width="58" style="19" customWidth="1"/>
    <col min="12803" max="12804" width="0" style="19" hidden="1" customWidth="1"/>
    <col min="12805" max="12806" width="14.28515625" style="19" customWidth="1"/>
    <col min="12807" max="12809" width="0" style="19" hidden="1" customWidth="1"/>
    <col min="12810" max="13056" width="9.140625" style="19"/>
    <col min="13057" max="13057" width="5.5703125" style="19" customWidth="1"/>
    <col min="13058" max="13058" width="58" style="19" customWidth="1"/>
    <col min="13059" max="13060" width="0" style="19" hidden="1" customWidth="1"/>
    <col min="13061" max="13062" width="14.28515625" style="19" customWidth="1"/>
    <col min="13063" max="13065" width="0" style="19" hidden="1" customWidth="1"/>
    <col min="13066" max="13312" width="9.140625" style="19"/>
    <col min="13313" max="13313" width="5.5703125" style="19" customWidth="1"/>
    <col min="13314" max="13314" width="58" style="19" customWidth="1"/>
    <col min="13315" max="13316" width="0" style="19" hidden="1" customWidth="1"/>
    <col min="13317" max="13318" width="14.28515625" style="19" customWidth="1"/>
    <col min="13319" max="13321" width="0" style="19" hidden="1" customWidth="1"/>
    <col min="13322" max="13568" width="9.140625" style="19"/>
    <col min="13569" max="13569" width="5.5703125" style="19" customWidth="1"/>
    <col min="13570" max="13570" width="58" style="19" customWidth="1"/>
    <col min="13571" max="13572" width="0" style="19" hidden="1" customWidth="1"/>
    <col min="13573" max="13574" width="14.28515625" style="19" customWidth="1"/>
    <col min="13575" max="13577" width="0" style="19" hidden="1" customWidth="1"/>
    <col min="13578" max="13824" width="9.140625" style="19"/>
    <col min="13825" max="13825" width="5.5703125" style="19" customWidth="1"/>
    <col min="13826" max="13826" width="58" style="19" customWidth="1"/>
    <col min="13827" max="13828" width="0" style="19" hidden="1" customWidth="1"/>
    <col min="13829" max="13830" width="14.28515625" style="19" customWidth="1"/>
    <col min="13831" max="13833" width="0" style="19" hidden="1" customWidth="1"/>
    <col min="13834" max="14080" width="9.140625" style="19"/>
    <col min="14081" max="14081" width="5.5703125" style="19" customWidth="1"/>
    <col min="14082" max="14082" width="58" style="19" customWidth="1"/>
    <col min="14083" max="14084" width="0" style="19" hidden="1" customWidth="1"/>
    <col min="14085" max="14086" width="14.28515625" style="19" customWidth="1"/>
    <col min="14087" max="14089" width="0" style="19" hidden="1" customWidth="1"/>
    <col min="14090" max="14336" width="9.140625" style="19"/>
    <col min="14337" max="14337" width="5.5703125" style="19" customWidth="1"/>
    <col min="14338" max="14338" width="58" style="19" customWidth="1"/>
    <col min="14339" max="14340" width="0" style="19" hidden="1" customWidth="1"/>
    <col min="14341" max="14342" width="14.28515625" style="19" customWidth="1"/>
    <col min="14343" max="14345" width="0" style="19" hidden="1" customWidth="1"/>
    <col min="14346" max="14592" width="9.140625" style="19"/>
    <col min="14593" max="14593" width="5.5703125" style="19" customWidth="1"/>
    <col min="14594" max="14594" width="58" style="19" customWidth="1"/>
    <col min="14595" max="14596" width="0" style="19" hidden="1" customWidth="1"/>
    <col min="14597" max="14598" width="14.28515625" style="19" customWidth="1"/>
    <col min="14599" max="14601" width="0" style="19" hidden="1" customWidth="1"/>
    <col min="14602" max="14848" width="9.140625" style="19"/>
    <col min="14849" max="14849" width="5.5703125" style="19" customWidth="1"/>
    <col min="14850" max="14850" width="58" style="19" customWidth="1"/>
    <col min="14851" max="14852" width="0" style="19" hidden="1" customWidth="1"/>
    <col min="14853" max="14854" width="14.28515625" style="19" customWidth="1"/>
    <col min="14855" max="14857" width="0" style="19" hidden="1" customWidth="1"/>
    <col min="14858" max="15104" width="9.140625" style="19"/>
    <col min="15105" max="15105" width="5.5703125" style="19" customWidth="1"/>
    <col min="15106" max="15106" width="58" style="19" customWidth="1"/>
    <col min="15107" max="15108" width="0" style="19" hidden="1" customWidth="1"/>
    <col min="15109" max="15110" width="14.28515625" style="19" customWidth="1"/>
    <col min="15111" max="15113" width="0" style="19" hidden="1" customWidth="1"/>
    <col min="15114" max="15360" width="9.140625" style="19"/>
    <col min="15361" max="15361" width="5.5703125" style="19" customWidth="1"/>
    <col min="15362" max="15362" width="58" style="19" customWidth="1"/>
    <col min="15363" max="15364" width="0" style="19" hidden="1" customWidth="1"/>
    <col min="15365" max="15366" width="14.28515625" style="19" customWidth="1"/>
    <col min="15367" max="15369" width="0" style="19" hidden="1" customWidth="1"/>
    <col min="15370" max="15616" width="9.140625" style="19"/>
    <col min="15617" max="15617" width="5.5703125" style="19" customWidth="1"/>
    <col min="15618" max="15618" width="58" style="19" customWidth="1"/>
    <col min="15619" max="15620" width="0" style="19" hidden="1" customWidth="1"/>
    <col min="15621" max="15622" width="14.28515625" style="19" customWidth="1"/>
    <col min="15623" max="15625" width="0" style="19" hidden="1" customWidth="1"/>
    <col min="15626" max="15872" width="9.140625" style="19"/>
    <col min="15873" max="15873" width="5.5703125" style="19" customWidth="1"/>
    <col min="15874" max="15874" width="58" style="19" customWidth="1"/>
    <col min="15875" max="15876" width="0" style="19" hidden="1" customWidth="1"/>
    <col min="15877" max="15878" width="14.28515625" style="19" customWidth="1"/>
    <col min="15879" max="15881" width="0" style="19" hidden="1" customWidth="1"/>
    <col min="15882" max="16128" width="9.140625" style="19"/>
    <col min="16129" max="16129" width="5.5703125" style="19" customWidth="1"/>
    <col min="16130" max="16130" width="58" style="19" customWidth="1"/>
    <col min="16131" max="16132" width="0" style="19" hidden="1" customWidth="1"/>
    <col min="16133" max="16134" width="14.28515625" style="19" customWidth="1"/>
    <col min="16135" max="16137" width="0" style="19" hidden="1" customWidth="1"/>
    <col min="16138" max="16384" width="9.140625" style="19"/>
  </cols>
  <sheetData>
    <row r="1" spans="1:9" s="4" customFormat="1" ht="15" customHeight="1" x14ac:dyDescent="0.25">
      <c r="A1" s="1"/>
      <c r="B1" s="1"/>
      <c r="C1" s="1"/>
      <c r="D1" s="1"/>
      <c r="E1" s="2"/>
      <c r="F1" s="2"/>
      <c r="G1" s="3"/>
      <c r="H1" s="3"/>
    </row>
    <row r="2" spans="1:9" s="4" customFormat="1" ht="18.75" x14ac:dyDescent="0.25">
      <c r="A2" s="5" t="s">
        <v>0</v>
      </c>
      <c r="B2" s="5"/>
      <c r="C2" s="5"/>
      <c r="D2" s="5"/>
      <c r="E2" s="5"/>
      <c r="F2" s="5"/>
      <c r="G2" s="5"/>
      <c r="H2" s="5"/>
    </row>
    <row r="3" spans="1:9" s="4" customFormat="1" x14ac:dyDescent="0.25">
      <c r="A3" s="2" t="str">
        <f>'[1]01 thu'!A3:K3</f>
        <v>(Kèm theo Quyết định số 709/2017/QĐ-UBND ngày 11/12/2017 của UBND tỉnh Bắc Ninh)</v>
      </c>
      <c r="B3" s="2"/>
      <c r="C3" s="2"/>
      <c r="D3" s="2"/>
      <c r="E3" s="2"/>
      <c r="F3" s="2"/>
      <c r="G3" s="2"/>
      <c r="H3" s="2"/>
    </row>
    <row r="4" spans="1:9" s="4" customFormat="1" x14ac:dyDescent="0.25">
      <c r="A4" s="6"/>
      <c r="B4" s="6"/>
      <c r="C4" s="6"/>
      <c r="D4" s="6"/>
      <c r="E4" s="6"/>
      <c r="F4" s="6"/>
      <c r="G4" s="6"/>
      <c r="H4" s="6"/>
    </row>
    <row r="5" spans="1:9" s="4" customFormat="1" x14ac:dyDescent="0.25">
      <c r="E5" s="7" t="s">
        <v>1</v>
      </c>
      <c r="F5" s="7"/>
      <c r="G5" s="7" t="s">
        <v>1</v>
      </c>
      <c r="H5" s="7"/>
    </row>
    <row r="6" spans="1:9" s="4" customFormat="1" ht="32.25" customHeight="1" x14ac:dyDescent="0.25">
      <c r="A6" s="8" t="s">
        <v>2</v>
      </c>
      <c r="B6" s="8" t="s">
        <v>3</v>
      </c>
      <c r="C6" s="8" t="s">
        <v>4</v>
      </c>
      <c r="D6" s="8"/>
      <c r="E6" s="8" t="s">
        <v>5</v>
      </c>
      <c r="F6" s="8"/>
      <c r="G6" s="8" t="s">
        <v>6</v>
      </c>
      <c r="H6" s="8"/>
    </row>
    <row r="7" spans="1:9" s="4" customFormat="1" ht="28.5" x14ac:dyDescent="0.25">
      <c r="A7" s="8"/>
      <c r="B7" s="8"/>
      <c r="C7" s="9" t="s">
        <v>7</v>
      </c>
      <c r="D7" s="9" t="s">
        <v>8</v>
      </c>
      <c r="E7" s="9" t="s">
        <v>7</v>
      </c>
      <c r="F7" s="9" t="s">
        <v>8</v>
      </c>
      <c r="G7" s="9" t="s">
        <v>9</v>
      </c>
      <c r="H7" s="9" t="s">
        <v>10</v>
      </c>
    </row>
    <row r="8" spans="1:9" s="4" customFormat="1" x14ac:dyDescent="0.25">
      <c r="A8" s="9" t="s">
        <v>11</v>
      </c>
      <c r="B8" s="9" t="s">
        <v>12</v>
      </c>
      <c r="C8" s="9">
        <v>1</v>
      </c>
      <c r="D8" s="9">
        <v>2</v>
      </c>
      <c r="E8" s="9">
        <v>3</v>
      </c>
      <c r="F8" s="9">
        <v>4</v>
      </c>
      <c r="G8" s="9" t="s">
        <v>13</v>
      </c>
      <c r="H8" s="9" t="s">
        <v>14</v>
      </c>
    </row>
    <row r="9" spans="1:9" s="13" customFormat="1" ht="14.25" x14ac:dyDescent="0.25">
      <c r="A9" s="9"/>
      <c r="B9" s="10" t="s">
        <v>15</v>
      </c>
      <c r="C9" s="11">
        <f>C10+C61+C62+C69+C70</f>
        <v>21597730</v>
      </c>
      <c r="D9" s="11">
        <f>D10+D61+D62+D69+D70</f>
        <v>13431022</v>
      </c>
      <c r="E9" s="11">
        <f>E10+E61+E62+E69+E70</f>
        <v>23861000</v>
      </c>
      <c r="F9" s="11">
        <f>F10+F61+F62+F69+F70</f>
        <v>14927663.800000001</v>
      </c>
      <c r="G9" s="12">
        <f>E9/C9*100</f>
        <v>110.47920313847798</v>
      </c>
      <c r="H9" s="12">
        <f>F9/D9*100</f>
        <v>111.14317138338394</v>
      </c>
    </row>
    <row r="10" spans="1:9" s="13" customFormat="1" ht="14.25" x14ac:dyDescent="0.25">
      <c r="A10" s="9" t="s">
        <v>16</v>
      </c>
      <c r="B10" s="10" t="s">
        <v>17</v>
      </c>
      <c r="C10" s="11">
        <f>C11+C17+C23+C29+C35+C36+C39+C40+C45+C46+C47+C48+C49+C50+C52+C53+C57+C58+C59+C60</f>
        <v>16137000</v>
      </c>
      <c r="D10" s="11">
        <f>D11+D17+D23+D29+D35+D36+D39+D40+D45+D46+D47+D48+D49+D50+D52+D53+D57+D58+D59+D60</f>
        <v>13431022</v>
      </c>
      <c r="E10" s="11">
        <f>E11+E17+E23+E29+E35+E36+E39+E40+E45+E46+E47+E48+E49+E50+E52+E53+E57+E58+E59+E60</f>
        <v>17961000</v>
      </c>
      <c r="F10" s="11">
        <f>F11+F17+F23+F29+F35+F36+F39+F40+F45+F46+F47+F48+F49+F50+F52+F53+F57+F58+F59+F60+95</f>
        <v>14927663.800000001</v>
      </c>
      <c r="G10" s="12">
        <f>E10/C10*100</f>
        <v>111.30321621119168</v>
      </c>
      <c r="H10" s="12">
        <f>F10/D10*100</f>
        <v>111.14317138338394</v>
      </c>
    </row>
    <row r="11" spans="1:9" x14ac:dyDescent="0.25">
      <c r="A11" s="14">
        <v>1</v>
      </c>
      <c r="B11" s="15" t="s">
        <v>18</v>
      </c>
      <c r="C11" s="16">
        <f>C12+C13+C14+C15+C16</f>
        <v>1100000</v>
      </c>
      <c r="D11" s="16">
        <f>D12+D13+D14+D15+D16</f>
        <v>913306</v>
      </c>
      <c r="E11" s="17">
        <f>E12+E13+E14+E15+E16</f>
        <v>1173000</v>
      </c>
      <c r="F11" s="17">
        <f>F12+F13+F14+F15+F16</f>
        <v>973930</v>
      </c>
      <c r="G11" s="18">
        <f t="shared" ref="G11:H67" si="0">E11/C11*100</f>
        <v>106.63636363636364</v>
      </c>
      <c r="H11" s="18">
        <f t="shared" si="0"/>
        <v>106.63786288494765</v>
      </c>
    </row>
    <row r="12" spans="1:9" x14ac:dyDescent="0.25">
      <c r="A12" s="14"/>
      <c r="B12" s="15" t="s">
        <v>19</v>
      </c>
      <c r="C12" s="16">
        <f>'[2]31-13'!E11</f>
        <v>468200</v>
      </c>
      <c r="D12" s="16">
        <f>'[2]31-13'!F11</f>
        <v>388606</v>
      </c>
      <c r="E12" s="17">
        <f>'[2]69-MB 2'!H13</f>
        <v>500100</v>
      </c>
      <c r="F12" s="17">
        <f>E12*I12</f>
        <v>415083</v>
      </c>
      <c r="G12" s="18">
        <f t="shared" si="0"/>
        <v>106.81332763776163</v>
      </c>
      <c r="H12" s="18">
        <f t="shared" si="0"/>
        <v>106.81332763776163</v>
      </c>
      <c r="I12" s="20">
        <v>0.83</v>
      </c>
    </row>
    <row r="13" spans="1:9" x14ac:dyDescent="0.25">
      <c r="A13" s="14"/>
      <c r="B13" s="15" t="s">
        <v>20</v>
      </c>
      <c r="C13" s="16">
        <f>'[2]31-13'!E12</f>
        <v>317800</v>
      </c>
      <c r="D13" s="16">
        <f>'[2]31-13'!F12</f>
        <v>263774</v>
      </c>
      <c r="E13" s="17">
        <f>'[2]69-MB 2'!H15</f>
        <v>337900</v>
      </c>
      <c r="F13" s="17">
        <f t="shared" ref="F13:F70" si="1">E13*I13</f>
        <v>280457</v>
      </c>
      <c r="G13" s="18">
        <f t="shared" si="0"/>
        <v>106.32473253618629</v>
      </c>
      <c r="H13" s="18">
        <f t="shared" si="0"/>
        <v>106.32473253618629</v>
      </c>
      <c r="I13" s="20">
        <v>0.83</v>
      </c>
    </row>
    <row r="14" spans="1:9" x14ac:dyDescent="0.25">
      <c r="A14" s="14"/>
      <c r="B14" s="15" t="s">
        <v>21</v>
      </c>
      <c r="C14" s="16">
        <f>'[2]31-13'!E13</f>
        <v>312200</v>
      </c>
      <c r="D14" s="16">
        <f>'[2]31-13'!F13</f>
        <v>259126</v>
      </c>
      <c r="E14" s="17">
        <f>'[2]69-MB 2'!H16</f>
        <v>333000</v>
      </c>
      <c r="F14" s="17">
        <f t="shared" si="1"/>
        <v>276390</v>
      </c>
      <c r="G14" s="18">
        <f t="shared" si="0"/>
        <v>106.66239590006406</v>
      </c>
      <c r="H14" s="18">
        <f t="shared" si="0"/>
        <v>106.66239590006406</v>
      </c>
      <c r="I14" s="20">
        <v>0.83</v>
      </c>
    </row>
    <row r="15" spans="1:9" x14ac:dyDescent="0.25">
      <c r="A15" s="14"/>
      <c r="B15" s="15" t="s">
        <v>22</v>
      </c>
      <c r="C15" s="16">
        <f>'[2]31-13'!E14</f>
        <v>1800</v>
      </c>
      <c r="D15" s="16">
        <f>'[2]31-13'!F14</f>
        <v>1800</v>
      </c>
      <c r="E15" s="17">
        <f>'[2]69-MB 2'!H18</f>
        <v>2000</v>
      </c>
      <c r="F15" s="17">
        <f t="shared" si="1"/>
        <v>2000</v>
      </c>
      <c r="G15" s="18">
        <f t="shared" si="0"/>
        <v>111.11111111111111</v>
      </c>
      <c r="H15" s="18">
        <f t="shared" si="0"/>
        <v>111.11111111111111</v>
      </c>
      <c r="I15" s="20">
        <v>1</v>
      </c>
    </row>
    <row r="16" spans="1:9" x14ac:dyDescent="0.25">
      <c r="A16" s="14"/>
      <c r="B16" s="15" t="s">
        <v>23</v>
      </c>
      <c r="C16" s="16">
        <f>'[2]31-13'!E15</f>
        <v>0</v>
      </c>
      <c r="D16" s="16">
        <f>'[2]31-13'!F15</f>
        <v>0</v>
      </c>
      <c r="E16" s="17">
        <f>'[2]69-MB 2'!H20</f>
        <v>0</v>
      </c>
      <c r="F16" s="17">
        <f t="shared" si="1"/>
        <v>0</v>
      </c>
      <c r="G16" s="18"/>
      <c r="H16" s="18"/>
    </row>
    <row r="17" spans="1:9" x14ac:dyDescent="0.25">
      <c r="A17" s="14">
        <v>2</v>
      </c>
      <c r="B17" s="15" t="s">
        <v>24</v>
      </c>
      <c r="C17" s="16">
        <f>C18+C19+C20+C21+C22</f>
        <v>200000</v>
      </c>
      <c r="D17" s="16">
        <f>D18+D19+D20+D21+D22</f>
        <v>166221</v>
      </c>
      <c r="E17" s="16">
        <f>E18+E19+E20+E21+E22</f>
        <v>29000</v>
      </c>
      <c r="F17" s="16">
        <f>F18+F19+F20+F21+F22</f>
        <v>24070</v>
      </c>
      <c r="G17" s="18">
        <f t="shared" si="0"/>
        <v>14.499999999999998</v>
      </c>
      <c r="H17" s="18">
        <f t="shared" si="0"/>
        <v>14.480721449155039</v>
      </c>
    </row>
    <row r="18" spans="1:9" x14ac:dyDescent="0.25">
      <c r="A18" s="14"/>
      <c r="B18" s="15" t="s">
        <v>19</v>
      </c>
      <c r="C18" s="16">
        <f>'[2]31-13'!E17</f>
        <v>80000</v>
      </c>
      <c r="D18" s="16">
        <f>'[2]31-13'!F17</f>
        <v>66400</v>
      </c>
      <c r="E18" s="17">
        <f>'[2]69-MB 2'!H22</f>
        <v>21000</v>
      </c>
      <c r="F18" s="17">
        <f t="shared" si="1"/>
        <v>17430</v>
      </c>
      <c r="G18" s="18">
        <f t="shared" si="0"/>
        <v>26.25</v>
      </c>
      <c r="H18" s="18">
        <f t="shared" si="0"/>
        <v>26.25</v>
      </c>
      <c r="I18" s="20">
        <v>0.83</v>
      </c>
    </row>
    <row r="19" spans="1:9" x14ac:dyDescent="0.25">
      <c r="A19" s="14"/>
      <c r="B19" s="15" t="s">
        <v>20</v>
      </c>
      <c r="C19" s="16">
        <f>'[2]31-13'!E18</f>
        <v>68700</v>
      </c>
      <c r="D19" s="16">
        <f>'[2]31-13'!F18</f>
        <v>57021</v>
      </c>
      <c r="E19" s="17">
        <f>'[2]69-MB 2'!H23</f>
        <v>8000</v>
      </c>
      <c r="F19" s="17">
        <f t="shared" si="1"/>
        <v>6640</v>
      </c>
      <c r="G19" s="18">
        <f t="shared" si="0"/>
        <v>11.644832605531295</v>
      </c>
      <c r="H19" s="18">
        <f t="shared" si="0"/>
        <v>11.644832605531295</v>
      </c>
      <c r="I19" s="20">
        <v>0.83</v>
      </c>
    </row>
    <row r="20" spans="1:9" x14ac:dyDescent="0.25">
      <c r="A20" s="14"/>
      <c r="B20" s="15" t="s">
        <v>21</v>
      </c>
      <c r="C20" s="16">
        <f>'[2]31-13'!E19</f>
        <v>50000</v>
      </c>
      <c r="D20" s="16">
        <f>'[2]31-13'!F19</f>
        <v>41500</v>
      </c>
      <c r="E20" s="17"/>
      <c r="F20" s="17">
        <f t="shared" si="1"/>
        <v>0</v>
      </c>
      <c r="G20" s="18">
        <f t="shared" si="0"/>
        <v>0</v>
      </c>
      <c r="H20" s="18">
        <f t="shared" si="0"/>
        <v>0</v>
      </c>
      <c r="I20" s="20">
        <v>0.83</v>
      </c>
    </row>
    <row r="21" spans="1:9" x14ac:dyDescent="0.25">
      <c r="A21" s="14"/>
      <c r="B21" s="15" t="s">
        <v>22</v>
      </c>
      <c r="C21" s="16">
        <f>'[2]31-13'!E20</f>
        <v>1300</v>
      </c>
      <c r="D21" s="16">
        <f>'[2]31-13'!F20</f>
        <v>1300</v>
      </c>
      <c r="E21" s="17"/>
      <c r="F21" s="17">
        <f t="shared" si="1"/>
        <v>0</v>
      </c>
      <c r="G21" s="18">
        <f t="shared" si="0"/>
        <v>0</v>
      </c>
      <c r="H21" s="18">
        <f t="shared" si="0"/>
        <v>0</v>
      </c>
      <c r="I21" s="20">
        <v>1</v>
      </c>
    </row>
    <row r="22" spans="1:9" x14ac:dyDescent="0.25">
      <c r="A22" s="14"/>
      <c r="B22" s="15" t="s">
        <v>23</v>
      </c>
      <c r="C22" s="16">
        <f>'[2]31-13'!E21</f>
        <v>0</v>
      </c>
      <c r="D22" s="16">
        <f>'[2]31-13'!F21</f>
        <v>0</v>
      </c>
      <c r="E22" s="17"/>
      <c r="F22" s="17">
        <f t="shared" si="1"/>
        <v>0</v>
      </c>
      <c r="G22" s="18"/>
      <c r="H22" s="18"/>
      <c r="I22" s="20">
        <v>1</v>
      </c>
    </row>
    <row r="23" spans="1:9" x14ac:dyDescent="0.25">
      <c r="A23" s="14">
        <v>3</v>
      </c>
      <c r="B23" s="15" t="s">
        <v>25</v>
      </c>
      <c r="C23" s="16">
        <f>C24+C25+C26+C27+C28</f>
        <v>6900000</v>
      </c>
      <c r="D23" s="16">
        <f>D24+D25+D26+D27+D28</f>
        <v>5727034</v>
      </c>
      <c r="E23" s="16">
        <f>E24+E25+E26+E27+E28</f>
        <v>8055000</v>
      </c>
      <c r="F23" s="16">
        <f>F24+F25+F26+F27+F28</f>
        <v>6685684</v>
      </c>
      <c r="G23" s="18">
        <f t="shared" si="0"/>
        <v>116.73913043478261</v>
      </c>
      <c r="H23" s="18">
        <f t="shared" si="0"/>
        <v>116.73903105865968</v>
      </c>
    </row>
    <row r="24" spans="1:9" x14ac:dyDescent="0.25">
      <c r="A24" s="14"/>
      <c r="B24" s="15" t="s">
        <v>19</v>
      </c>
      <c r="C24" s="16">
        <f>'[2]31-13'!E23</f>
        <v>1072000</v>
      </c>
      <c r="D24" s="16">
        <f>'[2]31-13'!F23</f>
        <v>889760</v>
      </c>
      <c r="E24" s="17">
        <f>'[2]69-MB 2'!H29</f>
        <v>1251900</v>
      </c>
      <c r="F24" s="17">
        <f t="shared" si="1"/>
        <v>1039077</v>
      </c>
      <c r="G24" s="18">
        <f t="shared" si="0"/>
        <v>116.78171641791045</v>
      </c>
      <c r="H24" s="18">
        <f t="shared" si="0"/>
        <v>116.78171641791045</v>
      </c>
      <c r="I24" s="20">
        <v>0.83</v>
      </c>
    </row>
    <row r="25" spans="1:9" x14ac:dyDescent="0.25">
      <c r="A25" s="14"/>
      <c r="B25" s="15" t="s">
        <v>20</v>
      </c>
      <c r="C25" s="16">
        <f>'[2]31-13'!E24</f>
        <v>5818000</v>
      </c>
      <c r="D25" s="16">
        <f>'[2]31-13'!F24</f>
        <v>4828940</v>
      </c>
      <c r="E25" s="17">
        <f>'[2]69-MB 2'!H31</f>
        <v>6792100</v>
      </c>
      <c r="F25" s="17">
        <f t="shared" si="1"/>
        <v>5637443</v>
      </c>
      <c r="G25" s="18">
        <f t="shared" si="0"/>
        <v>116.74286696459264</v>
      </c>
      <c r="H25" s="18">
        <f t="shared" si="0"/>
        <v>116.74286696459264</v>
      </c>
      <c r="I25" s="20">
        <v>0.83</v>
      </c>
    </row>
    <row r="26" spans="1:9" x14ac:dyDescent="0.25">
      <c r="A26" s="14"/>
      <c r="B26" s="15" t="s">
        <v>21</v>
      </c>
      <c r="C26" s="16">
        <f>'[2]31-13'!E25</f>
        <v>9800</v>
      </c>
      <c r="D26" s="16">
        <f>'[2]31-13'!F25</f>
        <v>8134</v>
      </c>
      <c r="E26" s="17">
        <f>'[2]69-MB 2'!H34</f>
        <v>10800</v>
      </c>
      <c r="F26" s="17">
        <f t="shared" si="1"/>
        <v>8964</v>
      </c>
      <c r="G26" s="18">
        <f t="shared" si="0"/>
        <v>110.20408163265304</v>
      </c>
      <c r="H26" s="18">
        <f t="shared" si="0"/>
        <v>110.20408163265304</v>
      </c>
      <c r="I26" s="20">
        <v>0.83</v>
      </c>
    </row>
    <row r="27" spans="1:9" x14ac:dyDescent="0.25">
      <c r="A27" s="14"/>
      <c r="B27" s="15" t="s">
        <v>22</v>
      </c>
      <c r="C27" s="16">
        <f>'[2]31-13'!E26</f>
        <v>200</v>
      </c>
      <c r="D27" s="16">
        <f>'[2]31-13'!F26</f>
        <v>200</v>
      </c>
      <c r="E27" s="17">
        <f>'[2]69-MB 2'!H36</f>
        <v>200</v>
      </c>
      <c r="F27" s="17">
        <f t="shared" si="1"/>
        <v>200</v>
      </c>
      <c r="G27" s="18">
        <f t="shared" si="0"/>
        <v>100</v>
      </c>
      <c r="H27" s="18">
        <f t="shared" si="0"/>
        <v>100</v>
      </c>
      <c r="I27" s="20">
        <v>1</v>
      </c>
    </row>
    <row r="28" spans="1:9" x14ac:dyDescent="0.25">
      <c r="A28" s="14"/>
      <c r="B28" s="15" t="s">
        <v>23</v>
      </c>
      <c r="C28" s="16">
        <f>'[2]31-13'!E27</f>
        <v>0</v>
      </c>
      <c r="D28" s="16">
        <f>'[2]31-13'!F27</f>
        <v>0</v>
      </c>
      <c r="E28" s="17"/>
      <c r="F28" s="17">
        <f t="shared" si="1"/>
        <v>0</v>
      </c>
      <c r="G28" s="18"/>
      <c r="H28" s="18"/>
      <c r="I28" s="20">
        <v>1</v>
      </c>
    </row>
    <row r="29" spans="1:9" x14ac:dyDescent="0.25">
      <c r="A29" s="14">
        <v>4</v>
      </c>
      <c r="B29" s="15" t="s">
        <v>26</v>
      </c>
      <c r="C29" s="16">
        <f>C30+C31+C32+C33+C34</f>
        <v>1870000</v>
      </c>
      <c r="D29" s="16">
        <f>D30+D31+D32+D33+D34</f>
        <v>1552610</v>
      </c>
      <c r="E29" s="16">
        <f>E30+E31+E32+E33+E34</f>
        <v>2043000</v>
      </c>
      <c r="F29" s="16">
        <f>F30+F31+F32+F33+F34</f>
        <v>1696376.8</v>
      </c>
      <c r="G29" s="18">
        <f t="shared" si="0"/>
        <v>109.25133689839572</v>
      </c>
      <c r="H29" s="18">
        <f t="shared" si="0"/>
        <v>109.25968530410084</v>
      </c>
    </row>
    <row r="30" spans="1:9" x14ac:dyDescent="0.25">
      <c r="A30" s="14"/>
      <c r="B30" s="15" t="s">
        <v>19</v>
      </c>
      <c r="C30" s="16">
        <f>'[2]31-13'!E29</f>
        <v>1365800</v>
      </c>
      <c r="D30" s="16">
        <f>'[2]31-13'!F29</f>
        <v>1133614</v>
      </c>
      <c r="E30" s="21">
        <f>'[2]69-MB 2'!H42</f>
        <v>1404110</v>
      </c>
      <c r="F30" s="17">
        <f t="shared" si="1"/>
        <v>1165411.3</v>
      </c>
      <c r="G30" s="18">
        <f t="shared" si="0"/>
        <v>102.80494948015814</v>
      </c>
      <c r="H30" s="18">
        <f t="shared" si="0"/>
        <v>102.80494948015814</v>
      </c>
      <c r="I30" s="20">
        <v>0.83</v>
      </c>
    </row>
    <row r="31" spans="1:9" x14ac:dyDescent="0.25">
      <c r="A31" s="14"/>
      <c r="B31" s="15" t="s">
        <v>20</v>
      </c>
      <c r="C31" s="16">
        <f>'[2]31-13'!E30</f>
        <v>500000</v>
      </c>
      <c r="D31" s="16">
        <f>'[2]31-13'!F30</f>
        <v>415000</v>
      </c>
      <c r="E31" s="21">
        <f>'[2]69-MB 2'!H43</f>
        <v>523900</v>
      </c>
      <c r="F31" s="17">
        <f t="shared" si="1"/>
        <v>434837</v>
      </c>
      <c r="G31" s="18">
        <f t="shared" si="0"/>
        <v>104.78</v>
      </c>
      <c r="H31" s="18">
        <f t="shared" si="0"/>
        <v>104.78</v>
      </c>
      <c r="I31" s="20">
        <v>0.83</v>
      </c>
    </row>
    <row r="32" spans="1:9" x14ac:dyDescent="0.25">
      <c r="A32" s="14"/>
      <c r="B32" s="15" t="s">
        <v>21</v>
      </c>
      <c r="C32" s="16">
        <f>'[2]31-13'!E31</f>
        <v>1200</v>
      </c>
      <c r="D32" s="16">
        <f>'[2]31-13'!F31</f>
        <v>996</v>
      </c>
      <c r="E32" s="21">
        <f>'[2]69-MB 2'!H44</f>
        <v>110950</v>
      </c>
      <c r="F32" s="17">
        <f t="shared" si="1"/>
        <v>92088.5</v>
      </c>
      <c r="G32" s="18">
        <f t="shared" si="0"/>
        <v>9245.8333333333321</v>
      </c>
      <c r="H32" s="18">
        <f t="shared" si="0"/>
        <v>9245.8333333333321</v>
      </c>
      <c r="I32" s="20">
        <v>0.83</v>
      </c>
    </row>
    <row r="33" spans="1:9" x14ac:dyDescent="0.25">
      <c r="A33" s="14"/>
      <c r="B33" s="15" t="s">
        <v>22</v>
      </c>
      <c r="C33" s="16">
        <f>'[2]31-13'!E32</f>
        <v>3000</v>
      </c>
      <c r="D33" s="16">
        <f>'[2]31-13'!F32</f>
        <v>3000</v>
      </c>
      <c r="E33" s="21">
        <f>'[2]69-MB 2'!H46</f>
        <v>4040</v>
      </c>
      <c r="F33" s="17">
        <f t="shared" si="1"/>
        <v>4040</v>
      </c>
      <c r="G33" s="18">
        <f t="shared" si="0"/>
        <v>134.66666666666666</v>
      </c>
      <c r="H33" s="18">
        <f t="shared" si="0"/>
        <v>134.66666666666666</v>
      </c>
      <c r="I33" s="20">
        <v>1</v>
      </c>
    </row>
    <row r="34" spans="1:9" x14ac:dyDescent="0.25">
      <c r="A34" s="14"/>
      <c r="B34" s="15" t="s">
        <v>23</v>
      </c>
      <c r="C34" s="16">
        <f>'[2]31-13'!E33</f>
        <v>0</v>
      </c>
      <c r="D34" s="16">
        <f>'[2]31-13'!F33</f>
        <v>0</v>
      </c>
      <c r="E34" s="21"/>
      <c r="F34" s="17">
        <f t="shared" si="1"/>
        <v>0</v>
      </c>
      <c r="G34" s="18"/>
      <c r="H34" s="18"/>
      <c r="I34" s="20">
        <v>1</v>
      </c>
    </row>
    <row r="35" spans="1:9" x14ac:dyDescent="0.25">
      <c r="A35" s="14">
        <v>5</v>
      </c>
      <c r="B35" s="15" t="s">
        <v>27</v>
      </c>
      <c r="C35" s="16">
        <f>'[2]31-13'!E34</f>
        <v>2200000</v>
      </c>
      <c r="D35" s="16">
        <f>'[2]31-13'!F34</f>
        <v>1826000</v>
      </c>
      <c r="E35" s="17">
        <f>'[2]69-MB 2'!H51</f>
        <v>2550000</v>
      </c>
      <c r="F35" s="17">
        <f t="shared" si="1"/>
        <v>2116500</v>
      </c>
      <c r="G35" s="18">
        <f t="shared" si="0"/>
        <v>115.90909090909092</v>
      </c>
      <c r="H35" s="18">
        <f t="shared" si="0"/>
        <v>115.90909090909092</v>
      </c>
      <c r="I35" s="20">
        <v>0.83</v>
      </c>
    </row>
    <row r="36" spans="1:9" x14ac:dyDescent="0.25">
      <c r="A36" s="14">
        <v>6</v>
      </c>
      <c r="B36" s="15" t="s">
        <v>28</v>
      </c>
      <c r="C36" s="16">
        <f>C37+C38</f>
        <v>725000</v>
      </c>
      <c r="D36" s="16">
        <f>D37+D38</f>
        <v>223851</v>
      </c>
      <c r="E36" s="17">
        <f>E37+E38</f>
        <v>800000</v>
      </c>
      <c r="F36" s="17">
        <f>F37+F38</f>
        <v>247008</v>
      </c>
      <c r="G36" s="18">
        <f t="shared" si="0"/>
        <v>110.34482758620689</v>
      </c>
      <c r="H36" s="18">
        <f t="shared" si="0"/>
        <v>110.34482758620689</v>
      </c>
    </row>
    <row r="37" spans="1:9" ht="30" x14ac:dyDescent="0.25">
      <c r="A37" s="14" t="s">
        <v>29</v>
      </c>
      <c r="B37" s="22" t="s">
        <v>30</v>
      </c>
      <c r="C37" s="16">
        <f>'[2]31-13'!E36</f>
        <v>269700</v>
      </c>
      <c r="D37" s="16">
        <f>'[2]31-13'!F36</f>
        <v>223851</v>
      </c>
      <c r="E37" s="17">
        <f>'[2]69-MB 2'!H54</f>
        <v>297600</v>
      </c>
      <c r="F37" s="17">
        <f t="shared" si="1"/>
        <v>247008</v>
      </c>
      <c r="G37" s="18">
        <f t="shared" si="0"/>
        <v>110.34482758620689</v>
      </c>
      <c r="H37" s="18">
        <f t="shared" si="0"/>
        <v>110.34482758620689</v>
      </c>
      <c r="I37" s="20">
        <v>0.83</v>
      </c>
    </row>
    <row r="38" spans="1:9" x14ac:dyDescent="0.25">
      <c r="A38" s="14" t="s">
        <v>29</v>
      </c>
      <c r="B38" s="22" t="s">
        <v>31</v>
      </c>
      <c r="C38" s="16">
        <f>'[2]31-13'!E37</f>
        <v>455300</v>
      </c>
      <c r="D38" s="16">
        <f>'[2]31-13'!F37</f>
        <v>0</v>
      </c>
      <c r="E38" s="17">
        <f>'[2]69-MB 2'!H53</f>
        <v>502400</v>
      </c>
      <c r="F38" s="17">
        <f t="shared" si="1"/>
        <v>0</v>
      </c>
      <c r="G38" s="18">
        <f t="shared" si="0"/>
        <v>110.34482758620689</v>
      </c>
      <c r="H38" s="18"/>
    </row>
    <row r="39" spans="1:9" x14ac:dyDescent="0.25">
      <c r="A39" s="14">
        <v>7</v>
      </c>
      <c r="B39" s="15" t="s">
        <v>32</v>
      </c>
      <c r="C39" s="16">
        <f>'[2]31-13'!E38</f>
        <v>410000</v>
      </c>
      <c r="D39" s="16">
        <f>'[2]31-13'!F38</f>
        <v>410000</v>
      </c>
      <c r="E39" s="17">
        <f>'[2]69-MB 2'!H48</f>
        <v>500000</v>
      </c>
      <c r="F39" s="17">
        <f t="shared" si="1"/>
        <v>500000</v>
      </c>
      <c r="G39" s="18">
        <f t="shared" si="0"/>
        <v>121.95121951219512</v>
      </c>
      <c r="H39" s="18">
        <f t="shared" si="0"/>
        <v>121.95121951219512</v>
      </c>
      <c r="I39" s="20">
        <v>1</v>
      </c>
    </row>
    <row r="40" spans="1:9" x14ac:dyDescent="0.25">
      <c r="A40" s="14">
        <v>8</v>
      </c>
      <c r="B40" s="15" t="s">
        <v>33</v>
      </c>
      <c r="C40" s="16">
        <f>'[2]31-13'!E39</f>
        <v>80000</v>
      </c>
      <c r="D40" s="16">
        <f>'[2]31-13'!F39</f>
        <v>50000</v>
      </c>
      <c r="E40" s="17">
        <f>E41+E42</f>
        <v>85000</v>
      </c>
      <c r="F40" s="17">
        <f>F41+F42</f>
        <v>53000</v>
      </c>
      <c r="G40" s="18">
        <f t="shared" si="0"/>
        <v>106.25</v>
      </c>
      <c r="H40" s="18">
        <f t="shared" si="0"/>
        <v>106</v>
      </c>
    </row>
    <row r="41" spans="1:9" x14ac:dyDescent="0.25">
      <c r="A41" s="14" t="s">
        <v>29</v>
      </c>
      <c r="B41" s="22" t="s">
        <v>34</v>
      </c>
      <c r="C41" s="16">
        <f>'[2]31-13'!E40</f>
        <v>30000</v>
      </c>
      <c r="D41" s="16">
        <f>'[2]31-13'!F40</f>
        <v>0</v>
      </c>
      <c r="E41" s="17">
        <f>'[2]69-MB 2'!H56</f>
        <v>32000</v>
      </c>
      <c r="F41" s="17">
        <f t="shared" si="1"/>
        <v>0</v>
      </c>
      <c r="G41" s="18">
        <f t="shared" si="0"/>
        <v>106.66666666666667</v>
      </c>
      <c r="H41" s="18"/>
    </row>
    <row r="42" spans="1:9" x14ac:dyDescent="0.25">
      <c r="A42" s="14" t="s">
        <v>29</v>
      </c>
      <c r="B42" s="22" t="s">
        <v>35</v>
      </c>
      <c r="C42" s="16">
        <f>'[2]31-13'!E41</f>
        <v>50000</v>
      </c>
      <c r="D42" s="16">
        <f>'[2]31-13'!F41</f>
        <v>50000</v>
      </c>
      <c r="E42" s="17">
        <f>'[2]69-MB 2'!H57</f>
        <v>53000</v>
      </c>
      <c r="F42" s="17">
        <f t="shared" si="1"/>
        <v>53000</v>
      </c>
      <c r="G42" s="18">
        <f t="shared" si="0"/>
        <v>106</v>
      </c>
      <c r="H42" s="18">
        <f t="shared" si="0"/>
        <v>106</v>
      </c>
      <c r="I42" s="20">
        <v>1</v>
      </c>
    </row>
    <row r="43" spans="1:9" hidden="1" x14ac:dyDescent="0.25">
      <c r="A43" s="14" t="s">
        <v>29</v>
      </c>
      <c r="B43" s="22" t="s">
        <v>36</v>
      </c>
      <c r="C43" s="15"/>
      <c r="D43" s="15"/>
      <c r="E43" s="17"/>
      <c r="F43" s="17">
        <f t="shared" si="1"/>
        <v>0</v>
      </c>
      <c r="G43" s="18" t="e">
        <f t="shared" si="0"/>
        <v>#DIV/0!</v>
      </c>
      <c r="H43" s="18" t="e">
        <f t="shared" si="0"/>
        <v>#DIV/0!</v>
      </c>
    </row>
    <row r="44" spans="1:9" hidden="1" x14ac:dyDescent="0.25">
      <c r="A44" s="14" t="s">
        <v>29</v>
      </c>
      <c r="B44" s="22" t="s">
        <v>37</v>
      </c>
      <c r="C44" s="15"/>
      <c r="D44" s="15"/>
      <c r="E44" s="17"/>
      <c r="F44" s="17">
        <f t="shared" si="1"/>
        <v>0</v>
      </c>
      <c r="G44" s="18" t="e">
        <f t="shared" si="0"/>
        <v>#DIV/0!</v>
      </c>
      <c r="H44" s="18" t="e">
        <f t="shared" si="0"/>
        <v>#DIV/0!</v>
      </c>
    </row>
    <row r="45" spans="1:9" x14ac:dyDescent="0.25">
      <c r="A45" s="14">
        <v>9</v>
      </c>
      <c r="B45" s="15" t="s">
        <v>38</v>
      </c>
      <c r="C45" s="16"/>
      <c r="D45" s="16"/>
      <c r="E45" s="17"/>
      <c r="F45" s="17">
        <f t="shared" si="1"/>
        <v>0</v>
      </c>
      <c r="G45" s="18"/>
      <c r="H45" s="18"/>
    </row>
    <row r="46" spans="1:9" x14ac:dyDescent="0.25">
      <c r="A46" s="14">
        <v>10</v>
      </c>
      <c r="B46" s="15" t="s">
        <v>39</v>
      </c>
      <c r="C46" s="16">
        <f>'[2]31-13'!E45</f>
        <v>31000</v>
      </c>
      <c r="D46" s="16">
        <f>'[2]31-13'!F45</f>
        <v>31000</v>
      </c>
      <c r="E46" s="17">
        <f>'[2]69-MB 2'!H50</f>
        <v>35000</v>
      </c>
      <c r="F46" s="17">
        <f t="shared" si="1"/>
        <v>35000</v>
      </c>
      <c r="G46" s="18">
        <f t="shared" si="0"/>
        <v>112.90322580645163</v>
      </c>
      <c r="H46" s="18">
        <f t="shared" si="0"/>
        <v>112.90322580645163</v>
      </c>
      <c r="I46" s="20">
        <v>1</v>
      </c>
    </row>
    <row r="47" spans="1:9" x14ac:dyDescent="0.25">
      <c r="A47" s="14">
        <v>11</v>
      </c>
      <c r="B47" s="15" t="s">
        <v>40</v>
      </c>
      <c r="C47" s="16">
        <f>'[2]31-13'!E46</f>
        <v>75000</v>
      </c>
      <c r="D47" s="16">
        <f>'[2]31-13'!F46</f>
        <v>75000</v>
      </c>
      <c r="E47" s="17">
        <f>'[2]69-MB 2'!H62</f>
        <v>80000</v>
      </c>
      <c r="F47" s="17">
        <f t="shared" si="1"/>
        <v>80000</v>
      </c>
      <c r="G47" s="18">
        <f t="shared" si="0"/>
        <v>106.66666666666667</v>
      </c>
      <c r="H47" s="18">
        <f t="shared" si="0"/>
        <v>106.66666666666667</v>
      </c>
      <c r="I47" s="20">
        <v>1</v>
      </c>
    </row>
    <row r="48" spans="1:9" x14ac:dyDescent="0.25">
      <c r="A48" s="14">
        <v>12</v>
      </c>
      <c r="B48" s="15" t="s">
        <v>41</v>
      </c>
      <c r="C48" s="16">
        <f>'[2]31-13'!E47</f>
        <v>2300000</v>
      </c>
      <c r="D48" s="16">
        <f>'[2]31-13'!F47</f>
        <v>2300000</v>
      </c>
      <c r="E48" s="17">
        <f>'[2]69-MB 2'!H59</f>
        <v>2300000</v>
      </c>
      <c r="F48" s="17">
        <f t="shared" si="1"/>
        <v>2300000</v>
      </c>
      <c r="G48" s="18">
        <f t="shared" si="0"/>
        <v>100</v>
      </c>
      <c r="H48" s="18">
        <f t="shared" si="0"/>
        <v>100</v>
      </c>
      <c r="I48" s="20">
        <v>1</v>
      </c>
    </row>
    <row r="49" spans="1:9" x14ac:dyDescent="0.25">
      <c r="A49" s="14">
        <v>13</v>
      </c>
      <c r="B49" s="15" t="s">
        <v>42</v>
      </c>
      <c r="C49" s="16">
        <f>'[2]31-13'!E48</f>
        <v>0</v>
      </c>
      <c r="D49" s="16">
        <f>'[2]31-13'!F48</f>
        <v>0</v>
      </c>
      <c r="E49" s="17"/>
      <c r="F49" s="17">
        <f t="shared" si="1"/>
        <v>0</v>
      </c>
      <c r="G49" s="18"/>
      <c r="H49" s="18"/>
    </row>
    <row r="50" spans="1:9" x14ac:dyDescent="0.25">
      <c r="A50" s="14">
        <v>14</v>
      </c>
      <c r="B50" s="15" t="s">
        <v>43</v>
      </c>
      <c r="C50" s="16">
        <f>'[2]31-13'!E49</f>
        <v>11000</v>
      </c>
      <c r="D50" s="16">
        <f>'[2]31-13'!F49</f>
        <v>11000</v>
      </c>
      <c r="E50" s="17">
        <f>'[2]69-MB 2'!H82</f>
        <v>11000</v>
      </c>
      <c r="F50" s="17">
        <f t="shared" si="1"/>
        <v>11000</v>
      </c>
      <c r="G50" s="18">
        <f t="shared" si="0"/>
        <v>100</v>
      </c>
      <c r="H50" s="18">
        <f t="shared" si="0"/>
        <v>100</v>
      </c>
      <c r="I50" s="20">
        <v>1</v>
      </c>
    </row>
    <row r="51" spans="1:9" x14ac:dyDescent="0.25">
      <c r="A51" s="14"/>
      <c r="B51" s="15" t="s">
        <v>44</v>
      </c>
      <c r="C51" s="15"/>
      <c r="D51" s="15"/>
      <c r="E51" s="17"/>
      <c r="F51" s="17">
        <f t="shared" si="1"/>
        <v>0</v>
      </c>
      <c r="G51" s="18"/>
      <c r="H51" s="18"/>
    </row>
    <row r="52" spans="1:9" x14ac:dyDescent="0.25">
      <c r="A52" s="14">
        <v>15</v>
      </c>
      <c r="B52" s="15" t="s">
        <v>45</v>
      </c>
      <c r="C52" s="15"/>
      <c r="D52" s="15"/>
      <c r="E52" s="17"/>
      <c r="F52" s="17">
        <f t="shared" si="1"/>
        <v>0</v>
      </c>
      <c r="G52" s="18"/>
      <c r="H52" s="18"/>
    </row>
    <row r="53" spans="1:9" x14ac:dyDescent="0.25">
      <c r="A53" s="14">
        <v>16</v>
      </c>
      <c r="B53" s="15" t="s">
        <v>46</v>
      </c>
      <c r="C53" s="16">
        <f>'[2]31-13'!E51</f>
        <v>200000</v>
      </c>
      <c r="D53" s="16">
        <f>'[2]31-13'!F51</f>
        <v>110000</v>
      </c>
      <c r="E53" s="17">
        <f>E54+E55+E56</f>
        <v>270000</v>
      </c>
      <c r="F53" s="17">
        <f>F54+F55+F56</f>
        <v>175000</v>
      </c>
      <c r="G53" s="18">
        <f t="shared" si="0"/>
        <v>135</v>
      </c>
      <c r="H53" s="18">
        <f t="shared" si="0"/>
        <v>159.09090909090909</v>
      </c>
    </row>
    <row r="54" spans="1:9" ht="30" x14ac:dyDescent="0.25">
      <c r="A54" s="14"/>
      <c r="B54" s="23" t="s">
        <v>47</v>
      </c>
      <c r="C54" s="16"/>
      <c r="D54" s="16"/>
      <c r="E54" s="17">
        <f>'[2]69-MB 2'!H74</f>
        <v>30000</v>
      </c>
      <c r="F54" s="17">
        <f t="shared" si="1"/>
        <v>0</v>
      </c>
      <c r="G54" s="18"/>
      <c r="H54" s="18"/>
    </row>
    <row r="55" spans="1:9" x14ac:dyDescent="0.25">
      <c r="A55" s="14"/>
      <c r="B55" s="24" t="s">
        <v>48</v>
      </c>
      <c r="C55" s="16"/>
      <c r="D55" s="16"/>
      <c r="E55" s="17">
        <f>'[2]69-MB 2'!H75</f>
        <v>65000</v>
      </c>
      <c r="F55" s="17">
        <f t="shared" si="1"/>
        <v>0</v>
      </c>
      <c r="G55" s="18"/>
      <c r="H55" s="18"/>
    </row>
    <row r="56" spans="1:9" x14ac:dyDescent="0.25">
      <c r="A56" s="14"/>
      <c r="B56" s="25" t="s">
        <v>49</v>
      </c>
      <c r="C56" s="16"/>
      <c r="D56" s="16"/>
      <c r="E56" s="17">
        <f>'[2]69-MB 2'!H76</f>
        <v>175000</v>
      </c>
      <c r="F56" s="17">
        <f t="shared" si="1"/>
        <v>175000</v>
      </c>
      <c r="G56" s="18"/>
      <c r="H56" s="18"/>
      <c r="I56" s="20">
        <v>1</v>
      </c>
    </row>
    <row r="57" spans="1:9" x14ac:dyDescent="0.25">
      <c r="A57" s="14">
        <v>17</v>
      </c>
      <c r="B57" s="15" t="s">
        <v>50</v>
      </c>
      <c r="C57" s="16">
        <f>'[2]31-13'!E55</f>
        <v>35000</v>
      </c>
      <c r="D57" s="16">
        <f>'[2]31-13'!F55</f>
        <v>35000</v>
      </c>
      <c r="E57" s="17">
        <f>'[2]69-MB 2'!H80</f>
        <v>30000</v>
      </c>
      <c r="F57" s="17">
        <f t="shared" si="1"/>
        <v>30000</v>
      </c>
      <c r="G57" s="18">
        <f t="shared" si="0"/>
        <v>85.714285714285708</v>
      </c>
      <c r="H57" s="18">
        <f t="shared" si="0"/>
        <v>85.714285714285708</v>
      </c>
      <c r="I57" s="20">
        <v>1</v>
      </c>
    </row>
    <row r="58" spans="1:9" x14ac:dyDescent="0.25">
      <c r="A58" s="14">
        <v>18</v>
      </c>
      <c r="B58" s="15" t="s">
        <v>51</v>
      </c>
      <c r="C58" s="15"/>
      <c r="D58" s="15"/>
      <c r="E58" s="17"/>
      <c r="F58" s="17">
        <f t="shared" si="1"/>
        <v>0</v>
      </c>
      <c r="G58" s="18"/>
      <c r="H58" s="18"/>
    </row>
    <row r="59" spans="1:9" ht="34.5" customHeight="1" x14ac:dyDescent="0.25">
      <c r="A59" s="14">
        <v>19</v>
      </c>
      <c r="B59" s="15" t="s">
        <v>52</v>
      </c>
      <c r="C59" s="15"/>
      <c r="D59" s="15"/>
      <c r="E59" s="17"/>
      <c r="F59" s="17">
        <f t="shared" si="1"/>
        <v>0</v>
      </c>
      <c r="G59" s="18"/>
      <c r="H59" s="18"/>
    </row>
    <row r="60" spans="1:9" x14ac:dyDescent="0.25">
      <c r="A60" s="14">
        <v>20</v>
      </c>
      <c r="B60" s="15" t="s">
        <v>53</v>
      </c>
      <c r="C60" s="15"/>
      <c r="D60" s="15"/>
      <c r="E60" s="17"/>
      <c r="F60" s="17">
        <f t="shared" si="1"/>
        <v>0</v>
      </c>
      <c r="G60" s="18"/>
      <c r="H60" s="18"/>
    </row>
    <row r="61" spans="1:9" s="13" customFormat="1" x14ac:dyDescent="0.25">
      <c r="A61" s="9" t="s">
        <v>54</v>
      </c>
      <c r="B61" s="10" t="s">
        <v>55</v>
      </c>
      <c r="C61" s="10"/>
      <c r="D61" s="10"/>
      <c r="E61" s="26"/>
      <c r="F61" s="17">
        <f t="shared" si="1"/>
        <v>0</v>
      </c>
      <c r="G61" s="18"/>
      <c r="H61" s="18"/>
    </row>
    <row r="62" spans="1:9" s="13" customFormat="1" x14ac:dyDescent="0.25">
      <c r="A62" s="9" t="s">
        <v>56</v>
      </c>
      <c r="B62" s="10" t="s">
        <v>57</v>
      </c>
      <c r="C62" s="11">
        <f>C63+C64+C65+C66+C67+C68</f>
        <v>5400000</v>
      </c>
      <c r="D62" s="11">
        <f>D63+D64+D65+D66+D67+D68</f>
        <v>0</v>
      </c>
      <c r="E62" s="26">
        <f>E63+E64+E65+E66+E67</f>
        <v>5900000</v>
      </c>
      <c r="F62" s="17">
        <f t="shared" si="1"/>
        <v>0</v>
      </c>
      <c r="G62" s="18">
        <f t="shared" si="0"/>
        <v>109.25925925925925</v>
      </c>
      <c r="H62" s="18"/>
    </row>
    <row r="63" spans="1:9" hidden="1" x14ac:dyDescent="0.25">
      <c r="A63" s="14">
        <v>1</v>
      </c>
      <c r="B63" s="15" t="s">
        <v>58</v>
      </c>
      <c r="C63" s="16">
        <f>'[2]31-13'!E61</f>
        <v>4215462</v>
      </c>
      <c r="D63" s="16">
        <f>'[2]31-13'!F61</f>
        <v>0</v>
      </c>
      <c r="E63" s="27">
        <f>'[2]69-MB 2'!H89</f>
        <v>4667971</v>
      </c>
      <c r="F63" s="17">
        <f t="shared" si="1"/>
        <v>0</v>
      </c>
      <c r="G63" s="18">
        <f t="shared" si="0"/>
        <v>110.73450549429695</v>
      </c>
      <c r="H63" s="18"/>
    </row>
    <row r="64" spans="1:9" hidden="1" x14ac:dyDescent="0.25">
      <c r="A64" s="14">
        <v>2</v>
      </c>
      <c r="B64" s="15" t="s">
        <v>59</v>
      </c>
      <c r="C64" s="16">
        <f>'[2]31-13'!E62</f>
        <v>29529</v>
      </c>
      <c r="D64" s="16">
        <f>'[2]31-13'!F62</f>
        <v>0</v>
      </c>
      <c r="E64" s="27">
        <f>'[2]69-MB 2'!H85</f>
        <v>31006</v>
      </c>
      <c r="F64" s="17">
        <f t="shared" si="1"/>
        <v>0</v>
      </c>
      <c r="G64" s="18">
        <f t="shared" si="0"/>
        <v>105.00186257577298</v>
      </c>
      <c r="H64" s="18"/>
    </row>
    <row r="65" spans="1:8" hidden="1" x14ac:dyDescent="0.25">
      <c r="A65" s="14">
        <v>3</v>
      </c>
      <c r="B65" s="15" t="s">
        <v>60</v>
      </c>
      <c r="C65" s="16">
        <f>'[2]31-13'!E63</f>
        <v>1148213</v>
      </c>
      <c r="D65" s="16">
        <f>'[2]31-13'!F63</f>
        <v>0</v>
      </c>
      <c r="E65" s="27">
        <f>'[2]69-MB 2'!H86</f>
        <v>1194108</v>
      </c>
      <c r="F65" s="17">
        <f t="shared" si="1"/>
        <v>0</v>
      </c>
      <c r="G65" s="18">
        <f t="shared" si="0"/>
        <v>103.99708068102346</v>
      </c>
      <c r="H65" s="18"/>
    </row>
    <row r="66" spans="1:8" hidden="1" x14ac:dyDescent="0.25">
      <c r="A66" s="14">
        <v>4</v>
      </c>
      <c r="B66" s="15" t="s">
        <v>61</v>
      </c>
      <c r="C66" s="16">
        <f>'[2]31-13'!E64</f>
        <v>1795</v>
      </c>
      <c r="D66" s="16">
        <f>'[2]31-13'!F64</f>
        <v>0</v>
      </c>
      <c r="E66" s="27">
        <f>'[2]69-MB 2'!H87</f>
        <v>1885</v>
      </c>
      <c r="F66" s="17">
        <f t="shared" si="1"/>
        <v>0</v>
      </c>
      <c r="G66" s="18">
        <f t="shared" si="0"/>
        <v>105.01392757660166</v>
      </c>
      <c r="H66" s="18"/>
    </row>
    <row r="67" spans="1:8" hidden="1" x14ac:dyDescent="0.25">
      <c r="A67" s="14">
        <v>5</v>
      </c>
      <c r="B67" s="15" t="s">
        <v>62</v>
      </c>
      <c r="C67" s="16">
        <f>'[2]31-13'!E65</f>
        <v>5001</v>
      </c>
      <c r="D67" s="16">
        <f>'[2]31-13'!F65</f>
        <v>0</v>
      </c>
      <c r="E67" s="27">
        <f>'[2]69-MB 2'!H88</f>
        <v>5030</v>
      </c>
      <c r="F67" s="17">
        <f t="shared" si="1"/>
        <v>0</v>
      </c>
      <c r="G67" s="18">
        <f t="shared" si="0"/>
        <v>100.57988402319535</v>
      </c>
      <c r="H67" s="18"/>
    </row>
    <row r="68" spans="1:8" hidden="1" x14ac:dyDescent="0.25">
      <c r="A68" s="14">
        <v>6</v>
      </c>
      <c r="B68" s="15" t="s">
        <v>23</v>
      </c>
      <c r="C68" s="16">
        <f>'[2]31-13'!E66</f>
        <v>0</v>
      </c>
      <c r="D68" s="16">
        <f>'[2]31-13'!F66</f>
        <v>0</v>
      </c>
      <c r="E68" s="17"/>
      <c r="F68" s="17">
        <f t="shared" si="1"/>
        <v>0</v>
      </c>
      <c r="G68" s="18"/>
      <c r="H68" s="18"/>
    </row>
    <row r="69" spans="1:8" x14ac:dyDescent="0.25">
      <c r="A69" s="9" t="s">
        <v>63</v>
      </c>
      <c r="B69" s="10" t="s">
        <v>64</v>
      </c>
      <c r="C69" s="15"/>
      <c r="D69" s="15"/>
      <c r="E69" s="17"/>
      <c r="F69" s="17">
        <f t="shared" si="1"/>
        <v>0</v>
      </c>
      <c r="G69" s="18"/>
      <c r="H69" s="18"/>
    </row>
    <row r="70" spans="1:8" s="13" customFormat="1" x14ac:dyDescent="0.25">
      <c r="A70" s="9" t="s">
        <v>65</v>
      </c>
      <c r="B70" s="10" t="s">
        <v>66</v>
      </c>
      <c r="C70" s="11">
        <f>'[2]31-13'!E68</f>
        <v>60730</v>
      </c>
      <c r="D70" s="10"/>
      <c r="E70" s="26"/>
      <c r="F70" s="17">
        <f t="shared" si="1"/>
        <v>0</v>
      </c>
      <c r="G70" s="18"/>
      <c r="H70" s="18"/>
    </row>
    <row r="71" spans="1:8" ht="18.75" hidden="1" customHeight="1" x14ac:dyDescent="0.25">
      <c r="A71" s="28" t="s">
        <v>67</v>
      </c>
    </row>
    <row r="72" spans="1:8" ht="35.25" hidden="1" customHeight="1" x14ac:dyDescent="0.25">
      <c r="A72" s="29" t="s">
        <v>68</v>
      </c>
      <c r="B72" s="29"/>
      <c r="C72" s="29"/>
      <c r="D72" s="29"/>
      <c r="E72" s="29"/>
      <c r="F72" s="29"/>
      <c r="G72" s="29"/>
      <c r="H72" s="29"/>
    </row>
    <row r="73" spans="1:8" ht="35.25" hidden="1" customHeight="1" x14ac:dyDescent="0.25">
      <c r="A73" s="29" t="s">
        <v>69</v>
      </c>
      <c r="B73" s="29"/>
      <c r="C73" s="29"/>
      <c r="D73" s="29"/>
      <c r="E73" s="29"/>
      <c r="F73" s="29"/>
      <c r="G73" s="29"/>
      <c r="H73" s="29"/>
    </row>
    <row r="74" spans="1:8" ht="35.25" hidden="1" customHeight="1" x14ac:dyDescent="0.25">
      <c r="A74" s="29" t="s">
        <v>70</v>
      </c>
      <c r="B74" s="29"/>
      <c r="C74" s="29"/>
      <c r="D74" s="29"/>
      <c r="E74" s="29"/>
      <c r="F74" s="29"/>
      <c r="G74" s="29"/>
      <c r="H74" s="29"/>
    </row>
    <row r="75" spans="1:8" ht="35.25" hidden="1" customHeight="1" x14ac:dyDescent="0.25">
      <c r="A75" s="29" t="s">
        <v>71</v>
      </c>
      <c r="B75" s="29"/>
      <c r="C75" s="29"/>
      <c r="D75" s="29"/>
      <c r="E75" s="29"/>
      <c r="F75" s="29"/>
      <c r="G75" s="29"/>
      <c r="H75" s="29"/>
    </row>
    <row r="76" spans="1:8" ht="65.25" hidden="1" customHeight="1" x14ac:dyDescent="0.25">
      <c r="A76" s="29" t="s">
        <v>72</v>
      </c>
      <c r="B76" s="29"/>
      <c r="C76" s="29"/>
      <c r="D76" s="29"/>
      <c r="E76" s="29"/>
      <c r="F76" s="29"/>
      <c r="G76" s="29"/>
      <c r="H76" s="29"/>
    </row>
    <row r="77" spans="1:8" hidden="1" x14ac:dyDescent="0.25"/>
    <row r="78" spans="1:8" hidden="1" x14ac:dyDescent="0.25"/>
    <row r="79" spans="1:8" hidden="1" x14ac:dyDescent="0.25"/>
  </sheetData>
  <mergeCells count="15">
    <mergeCell ref="A72:H72"/>
    <mergeCell ref="A73:H73"/>
    <mergeCell ref="A74:H74"/>
    <mergeCell ref="A75:H75"/>
    <mergeCell ref="A76:H76"/>
    <mergeCell ref="E1:F1"/>
    <mergeCell ref="A2:H2"/>
    <mergeCell ref="A3:H3"/>
    <mergeCell ref="E5:F5"/>
    <mergeCell ref="G5:H5"/>
    <mergeCell ref="A6:A7"/>
    <mergeCell ref="B6:B7"/>
    <mergeCell ref="C6:D6"/>
    <mergeCell ref="E6:F6"/>
    <mergeCell ref="G6:H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795F65-4345-4A2D-975D-F4B3711AFC57}"/>
</file>

<file path=customXml/itemProps2.xml><?xml version="1.0" encoding="utf-8"?>
<ds:datastoreItem xmlns:ds="http://schemas.openxmlformats.org/officeDocument/2006/customXml" ds:itemID="{4F794453-AFF3-416E-8BBC-8E8CB8754213}"/>
</file>

<file path=customXml/itemProps3.xml><?xml version="1.0" encoding="utf-8"?>
<ds:datastoreItem xmlns:ds="http://schemas.openxmlformats.org/officeDocument/2006/customXml" ds:itemID="{6E5FE046-CF2A-4656-8ACC-6F01C3CE24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2020-06-08T02:35:26Z</dcterms:created>
  <dcterms:modified xsi:type="dcterms:W3CDTF">2020-06-08T02:35:37Z</dcterms:modified>
</cp:coreProperties>
</file>