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tranhongthai\Desktop\CONG KHAI\"/>
    </mc:Choice>
  </mc:AlternateContent>
  <bookViews>
    <workbookView xWindow="0" yWindow="0" windowWidth="24000" windowHeight="9735"/>
  </bookViews>
  <sheets>
    <sheet name="Bao cao" sheetId="1" r:id="rId1"/>
  </sheets>
  <definedNames>
    <definedName name="_xlnm.Print_Titles" localSheetId="0">'Bao cao'!$7:$9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E11" i="1"/>
  <c r="E10" i="1" s="1"/>
  <c r="F11" i="1"/>
  <c r="F10" i="1" s="1"/>
  <c r="G11" i="1"/>
  <c r="G10" i="1" s="1"/>
  <c r="H11" i="1"/>
  <c r="H10" i="1" s="1"/>
  <c r="J11" i="1"/>
  <c r="J10" i="1" s="1"/>
  <c r="K11" i="1"/>
  <c r="K10" i="1" s="1"/>
  <c r="M11" i="1"/>
  <c r="M10" i="1" s="1"/>
  <c r="N11" i="1"/>
  <c r="N10" i="1" s="1"/>
  <c r="O11" i="1"/>
  <c r="O10" i="1" s="1"/>
  <c r="Q11" i="1"/>
  <c r="Q10" i="1" s="1"/>
  <c r="R11" i="1"/>
  <c r="R10" i="1" s="1"/>
  <c r="C12" i="1"/>
  <c r="C13" i="1"/>
  <c r="C14" i="1"/>
  <c r="C15" i="1"/>
  <c r="C16" i="1"/>
  <c r="C17" i="1"/>
  <c r="C18" i="1"/>
  <c r="D19" i="1"/>
  <c r="D11" i="1" s="1"/>
  <c r="D10" i="1" s="1"/>
  <c r="C20" i="1"/>
  <c r="C21" i="1"/>
  <c r="C22" i="1"/>
  <c r="C23" i="1"/>
  <c r="D23" i="1"/>
  <c r="C24" i="1"/>
  <c r="C25" i="1"/>
  <c r="C26" i="1"/>
  <c r="D27" i="1"/>
  <c r="C27" i="1" s="1"/>
  <c r="P28" i="1"/>
  <c r="P11" i="1" s="1"/>
  <c r="C29" i="1"/>
  <c r="C30" i="1"/>
  <c r="C31" i="1"/>
  <c r="C32" i="1"/>
  <c r="C33" i="1"/>
  <c r="C34" i="1"/>
  <c r="D35" i="1"/>
  <c r="C35" i="1" s="1"/>
  <c r="I35" i="1"/>
  <c r="I11" i="1" s="1"/>
  <c r="I10" i="1" s="1"/>
  <c r="C36" i="1"/>
  <c r="C37" i="1"/>
  <c r="C38" i="1"/>
  <c r="C39" i="1"/>
  <c r="C40" i="1"/>
  <c r="C41" i="1"/>
  <c r="C42" i="1"/>
  <c r="L43" i="1"/>
  <c r="L11" i="1" s="1"/>
  <c r="L10" i="1" s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D61" i="1"/>
  <c r="E61" i="1"/>
  <c r="F61" i="1"/>
  <c r="G61" i="1"/>
  <c r="C61" i="1" s="1"/>
  <c r="H61" i="1"/>
  <c r="I61" i="1"/>
  <c r="J61" i="1"/>
  <c r="K61" i="1"/>
  <c r="L61" i="1"/>
  <c r="M61" i="1"/>
  <c r="N61" i="1"/>
  <c r="O61" i="1"/>
  <c r="P61" i="1"/>
  <c r="Q61" i="1"/>
  <c r="R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O84" i="1"/>
  <c r="C85" i="1"/>
  <c r="O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P10" i="1" l="1"/>
  <c r="C10" i="1" s="1"/>
  <c r="C11" i="1"/>
  <c r="C28" i="1"/>
  <c r="C19" i="1"/>
  <c r="C43" i="1"/>
</calcChain>
</file>

<file path=xl/sharedStrings.xml><?xml version="1.0" encoding="utf-8"?>
<sst xmlns="http://schemas.openxmlformats.org/spreadsheetml/2006/main" count="121" uniqueCount="121">
  <si>
    <t>Trang bị phương tiện phòng cháy, chữa cháy cho lực lượng dân phòng xã, phường, thị trấn đô thị loại V</t>
  </si>
  <si>
    <t>Chi hỗ trợ BHYT và phụ cấp tăng thêm của lực lượng công an viên, dân quân thường trực, đội trưởng ấp, khu phố</t>
  </si>
  <si>
    <t>Trang phục công an, quân sự</t>
  </si>
  <si>
    <t>Chi khác ngân sách</t>
  </si>
  <si>
    <t>Hỗ trợ công tác thu thuế trên địa bàn tỉnh</t>
  </si>
  <si>
    <t>Chi hoạt động thăm chúc tết và hỗ trợ tiền tết cho các đối tượng chính sách, cán bộ hưu trí và lực lượng an ninh, quốc phòng</t>
  </si>
  <si>
    <t>Vốn cho vay uỷ thác NHCSXH</t>
  </si>
  <si>
    <t>Kinh phí hỗ trợ trực tiếp cho các hộ dân vùng khó khăn theo Quyết định 102</t>
  </si>
  <si>
    <t>Mua sắm máy móc thiết bị phục vụ đoàn kiểm tra liên ngành khoáng sản</t>
  </si>
  <si>
    <t>Kinh phí thực hiện công tác bảo vệ môi trường</t>
  </si>
  <si>
    <t>Kinh phí xử lý môi trường</t>
  </si>
  <si>
    <t>Chi sự nghiệp kinh tế khác</t>
  </si>
  <si>
    <t>Kinh phí Đồng Khởi khởi nghiệp</t>
  </si>
  <si>
    <t>Công tác quản lý tiện ích hạ tầng và xử lý nước thải trong các khu CN</t>
  </si>
  <si>
    <t>Nâng cấp Cổng TTĐT Công báo</t>
  </si>
  <si>
    <t>Kinh phí phòng chống lụt bão và các nhiệm vụ chi khác</t>
  </si>
  <si>
    <t>Kinh phí chống sạt lở</t>
  </si>
  <si>
    <t>Thuỷ lợi phí</t>
  </si>
  <si>
    <t>Phụ cấp sự nghiệp nông nghiệp cho các xã bãi ngang</t>
  </si>
  <si>
    <t>Dự án Bò sữa</t>
  </si>
  <si>
    <t>Đối ứng dự án AMD</t>
  </si>
  <si>
    <t>Trợ cấp cán bộ xã nghỉ việc theo NQ 16/2016/NQ-HĐND</t>
  </si>
  <si>
    <t>Hỗ trợ mai táng phí, BHYT theo QĐ 62, 290, 49/QĐ-TTg</t>
  </si>
  <si>
    <t>Sự nghiệp khoa học va công nghệ khác</t>
  </si>
  <si>
    <t>Qũy Phát triển khoa học và công nghệ tỉnh</t>
  </si>
  <si>
    <t>Kinh phí BHYT cho cựu chiến binh, cựu thanh niên xung phong, đối tượng tham gia kháng chiến Lào, Campuchia</t>
  </si>
  <si>
    <t>Kinh phí BHYT cho học sinh, sinh viên</t>
  </si>
  <si>
    <t>BHYT cho người nghèo, dân tộc thiểu số vùng khó khăn; người đang sinh sống tại vùng đặc biệt khó khăn, xã, đảo, huyện đảo</t>
  </si>
  <si>
    <t>BHYT cho trẻ em dưới 6 tuổi</t>
  </si>
  <si>
    <t>BHYT cho các đối tượng BTXH</t>
  </si>
  <si>
    <t>Đào tạo, bồi dưỡng trưởng ấp, khu phố</t>
  </si>
  <si>
    <t>Trợ cấp đào tạo  thu hút theo NQ16</t>
  </si>
  <si>
    <t>Đào tạo theo dự án 50 tiến sĩ, thạc sĩ</t>
  </si>
  <si>
    <t>Kinh phí thi nâng ngạch, thi tuyển</t>
  </si>
  <si>
    <t>Mở các lớp đào tạo để nâng cao nghiệp vụ chuyên môn của các đơn vị</t>
  </si>
  <si>
    <t>Sự nghiệp giáo dục khác</t>
  </si>
  <si>
    <t>Kinh phí bãi ngang theo Quyết định 539</t>
  </si>
  <si>
    <t>Đaị hội các chi bộ trực thuộc - Đảng ủy khối doanh nghiệp</t>
  </si>
  <si>
    <t>Kinh phí bầu cử trưởng ấp, khu phố các huyện, thành phố</t>
  </si>
  <si>
    <t>Kinh phí mua xe ô tô</t>
  </si>
  <si>
    <t>Các nội dung chi thực hiện một số nhiệm vụ khác</t>
  </si>
  <si>
    <t>II</t>
  </si>
  <si>
    <t>Hiệp hội dừa</t>
  </si>
  <si>
    <t>Hội cựu giáo chức</t>
  </si>
  <si>
    <t>Hội người tiêu dùng</t>
  </si>
  <si>
    <t>Hội Người cao tuổi</t>
  </si>
  <si>
    <t>Hội Sinh vật cảnh</t>
  </si>
  <si>
    <t>Hội Cựu thanh niên xung phong</t>
  </si>
  <si>
    <t>Hội nạn nhân chất độc da cam</t>
  </si>
  <si>
    <t>Hội Khuyến học</t>
  </si>
  <si>
    <t>Hội Luật gia</t>
  </si>
  <si>
    <t>Hội nhà báo</t>
  </si>
  <si>
    <t>Liên hiệp các hội KH &amp; kỹ thuật</t>
  </si>
  <si>
    <t>Liên minh các Hợp tác xã</t>
  </si>
  <si>
    <t>Hội người mù</t>
  </si>
  <si>
    <t>Hội Chữ thập đỏ</t>
  </si>
  <si>
    <t>Tỉnh hội Đông y</t>
  </si>
  <si>
    <t>Liên hiệp các tổ chức hữu nghị</t>
  </si>
  <si>
    <t>Hội văn học nghệ thuật Nguyễn Đình Chiểu</t>
  </si>
  <si>
    <t>Công an tỉnh</t>
  </si>
  <si>
    <t>Bộ chỉ huy Biên phòng tỉnh</t>
  </si>
  <si>
    <t>Bộ chỉ huy Quân sự tỉnh</t>
  </si>
  <si>
    <t>Trường Chính trị</t>
  </si>
  <si>
    <t>Trường Cao đẳng Bến Tre</t>
  </si>
  <si>
    <t>Hội Cựu chiến binh</t>
  </si>
  <si>
    <t>Hội Nông dân</t>
  </si>
  <si>
    <t>Hội Liên hiệp phụ nữ tỉnh</t>
  </si>
  <si>
    <t>Tỉnh Đoàn TNCS Hồ Chí Minh</t>
  </si>
  <si>
    <t>Uỷ ban Mặt trận tổ quốc</t>
  </si>
  <si>
    <t>Đài Phát thanh - Truyền hình</t>
  </si>
  <si>
    <t>Ban an toàn giao thông</t>
  </si>
  <si>
    <t>Ban QL các Khu công nghiệp</t>
  </si>
  <si>
    <t>Sở Khoa học và Công nghệ</t>
  </si>
  <si>
    <t xml:space="preserve">Sở Nội vụ và các đơn vị trực thuộc </t>
  </si>
  <si>
    <t>Sở Công thương</t>
  </si>
  <si>
    <t>Sở Văn hoá, Thể thao và Du Lịch</t>
  </si>
  <si>
    <t xml:space="preserve">Sở Giao thông Vận tải  và các đơn vị trực thuộc </t>
  </si>
  <si>
    <t>Thanh tra tỉnh</t>
  </si>
  <si>
    <t xml:space="preserve">Sở Y tế và các đơn vị trực thuộc </t>
  </si>
  <si>
    <t>Sở Kế hoạch và Đầu tư</t>
  </si>
  <si>
    <t>Sở Lao động TB và Xã hội</t>
  </si>
  <si>
    <t>Sở Thông tin và truyền thông</t>
  </si>
  <si>
    <t>Sở Xây dựng</t>
  </si>
  <si>
    <t>Sở Giáo dục và Đào tạo</t>
  </si>
  <si>
    <t>Sở Tư Pháp và các đơn vị trực thuộc</t>
  </si>
  <si>
    <t>Sở Nông nghiệp và các đơn vị trực thuộc</t>
  </si>
  <si>
    <t>Sở Tài nguyên và Môi trường và các đơn vị trực thuộc</t>
  </si>
  <si>
    <t>Sở Tài chính</t>
  </si>
  <si>
    <t>VP HĐND tỉnh</t>
  </si>
  <si>
    <t>Văn phòng UBND tỉnh</t>
  </si>
  <si>
    <t>Khối Đảng tỉnh</t>
  </si>
  <si>
    <t>Các đơn vị, cơ quan, tổ chức cấp tỉnh</t>
  </si>
  <si>
    <t>I</t>
  </si>
  <si>
    <t>TỔNG SỐ</t>
  </si>
  <si>
    <t>B</t>
  </si>
  <si>
    <t>A</t>
  </si>
  <si>
    <t>Chi nông nghiệp, lâm nghiệp, thủy lợi, thủy sản</t>
  </si>
  <si>
    <t>Chi giao thông</t>
  </si>
  <si>
    <t>Chi thường xuyên khác</t>
  </si>
  <si>
    <t>Chi bảo đảm xã hội</t>
  </si>
  <si>
    <t>Chi hoạt động của cơ quan QLNN, đảng, đoàn thể</t>
  </si>
  <si>
    <t>Trong đó</t>
  </si>
  <si>
    <t>Chi các hoạt động kinh tế</t>
  </si>
  <si>
    <t>Chi bảo vệ môi trường</t>
  </si>
  <si>
    <t>Chi thể dục thể thao</t>
  </si>
  <si>
    <t>Chi phát thanh, truyền hình, thông tấn</t>
  </si>
  <si>
    <t>Chi văn hóa thông tin</t>
  </si>
  <si>
    <t>Chi y tế, dân số và gia đình</t>
  </si>
  <si>
    <t>Chi an ninh và trật tự an toàn xã hội</t>
  </si>
  <si>
    <t xml:space="preserve">Chi quốc phòng </t>
  </si>
  <si>
    <t xml:space="preserve"> Chi khoa học và công nghệ</t>
  </si>
  <si>
    <t xml:space="preserve"> Chi giáo dục - đào tạo và dạy nghề</t>
  </si>
  <si>
    <t>Tổng số</t>
  </si>
  <si>
    <t>Tên đơn vị</t>
  </si>
  <si>
    <t>STT</t>
  </si>
  <si>
    <t>Đơn vị: Triệu đồng</t>
  </si>
  <si>
    <t>(Ban hành kèm theo Quyết định số        /QĐ-UBND ngày      tháng 01 năm 2018 của UBND tỉnh)</t>
  </si>
  <si>
    <t>DỰ TOÁN CHI ĐẦU TƯ PHÁT TRIỂN CỦA NGÂN SÁCH CẤP TỈNH CHO TỪNG CƠ QUAN, TỔ CHỨC THEO LĨNH VỰC NĂM 2018</t>
  </si>
  <si>
    <t xml:space="preserve">    TỈNH BẾN TRE</t>
  </si>
  <si>
    <t>Biểu số 53/CK-NSNN</t>
  </si>
  <si>
    <t>UỶ BAN NHÂN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</si>
</sst>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"/>
    <numFmt numFmtId="165" formatCode="#,##0_ ;\-#,##0\ "/>
  </numFmts>
  <fonts count="16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3"/>
      <name val="Times New Roman"/>
      <family val="1"/>
    </font>
    <font>
      <i/>
      <sz val="14"/>
      <name val="Times New Roman"/>
      <family val="1"/>
    </font>
    <font>
      <i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64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justify" wrapText="1"/>
    </xf>
    <xf numFmtId="0" fontId="4" fillId="0" borderId="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justify" wrapText="1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Fill="1" applyBorder="1" applyAlignment="1">
      <alignment vertical="center"/>
    </xf>
    <xf numFmtId="0" fontId="4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164" fontId="6" fillId="0" borderId="3" xfId="0" applyNumberFormat="1" applyFont="1" applyBorder="1" applyAlignment="1">
      <alignment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left" vertical="center"/>
    </xf>
    <xf numFmtId="165" fontId="7" fillId="0" borderId="3" xfId="0" applyNumberFormat="1" applyFont="1" applyBorder="1" applyAlignment="1">
      <alignment horizontal="right" vertical="center"/>
    </xf>
    <xf numFmtId="49" fontId="7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Alignment="1"/>
    <xf numFmtId="0" fontId="1" fillId="0" borderId="6" xfId="0" applyFont="1" applyBorder="1"/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9</xdr:row>
      <xdr:rowOff>51955</xdr:rowOff>
    </xdr:from>
    <xdr:to>
      <xdr:col>8</xdr:col>
      <xdr:colOff>415636</xdr:colOff>
      <xdr:row>9</xdr:row>
      <xdr:rowOff>51956</xdr:rowOff>
    </xdr:to>
    <xdr:cxnSp macro="">
      <xdr:nvCxnSpPr>
        <xdr:cNvPr id="2" name="Straight Connector 1"/>
        <xdr:cNvCxnSpPr/>
      </xdr:nvCxnSpPr>
      <xdr:spPr>
        <a:xfrm flipV="1">
          <a:off x="4648200" y="1766455"/>
          <a:ext cx="644236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15797</xdr:colOff>
      <xdr:row>2</xdr:row>
      <xdr:rowOff>74416</xdr:rowOff>
    </xdr:from>
    <xdr:to>
      <xdr:col>1</xdr:col>
      <xdr:colOff>411365</xdr:colOff>
      <xdr:row>2</xdr:row>
      <xdr:rowOff>81140</xdr:rowOff>
    </xdr:to>
    <xdr:cxnSp macro="">
      <xdr:nvCxnSpPr>
        <xdr:cNvPr id="3" name="Straight Connector 2"/>
        <xdr:cNvCxnSpPr/>
      </xdr:nvCxnSpPr>
      <xdr:spPr>
        <a:xfrm>
          <a:off x="625397" y="455416"/>
          <a:ext cx="395568" cy="6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3"/>
  <sheetViews>
    <sheetView tabSelected="1" zoomScale="85" zoomScaleNormal="85" workbookViewId="0">
      <selection activeCell="A5" sqref="A5:R5"/>
    </sheetView>
  </sheetViews>
  <sheetFormatPr defaultRowHeight="15" x14ac:dyDescent="0.25"/>
  <cols>
    <col min="1" max="1" width="9.140625" style="1"/>
    <col min="2" max="2" width="42.42578125" style="1" customWidth="1"/>
    <col min="3" max="3" width="16.85546875" style="1" customWidth="1"/>
    <col min="4" max="4" width="12" style="1" customWidth="1"/>
    <col min="5" max="6" width="10.7109375" style="1" customWidth="1"/>
    <col min="7" max="7" width="10.140625" style="1" customWidth="1"/>
    <col min="8" max="8" width="12" style="1" customWidth="1"/>
    <col min="9" max="9" width="10.42578125" style="1" customWidth="1"/>
    <col min="10" max="10" width="10.140625" style="1" customWidth="1"/>
    <col min="11" max="11" width="10.42578125" style="1" customWidth="1"/>
    <col min="12" max="12" width="10.85546875" style="1" customWidth="1"/>
    <col min="13" max="13" width="12" style="1" customWidth="1"/>
    <col min="14" max="14" width="10.28515625" style="1" customWidth="1"/>
    <col min="15" max="16" width="11.85546875" style="1" customWidth="1"/>
    <col min="17" max="18" width="10.140625" style="1" customWidth="1"/>
    <col min="19" max="16384" width="9.140625" style="1"/>
  </cols>
  <sheetData>
    <row r="1" spans="1:28" s="41" customFormat="1" ht="18.75" x14ac:dyDescent="0.25">
      <c r="A1" s="42" t="s">
        <v>120</v>
      </c>
      <c r="E1" s="43"/>
      <c r="R1" s="43" t="s">
        <v>119</v>
      </c>
    </row>
    <row r="2" spans="1:28" s="41" customFormat="1" ht="18.75" x14ac:dyDescent="0.25">
      <c r="A2" s="42" t="s">
        <v>118</v>
      </c>
    </row>
    <row r="3" spans="1:28" s="41" customFormat="1" ht="18.75" x14ac:dyDescent="0.25">
      <c r="A3" s="42"/>
    </row>
    <row r="4" spans="1:28" ht="21" customHeight="1" x14ac:dyDescent="0.3">
      <c r="A4" s="40" t="s">
        <v>117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1" customHeight="1" x14ac:dyDescent="0.3">
      <c r="A5" s="39" t="s">
        <v>116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.75" x14ac:dyDescent="0.3">
      <c r="A6" s="38"/>
      <c r="B6" s="38"/>
      <c r="C6" s="5"/>
      <c r="D6" s="5"/>
      <c r="E6" s="5"/>
      <c r="F6" s="5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6" t="s">
        <v>115</v>
      </c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0.25" customHeight="1" x14ac:dyDescent="0.25">
      <c r="A7" s="31" t="s">
        <v>114</v>
      </c>
      <c r="B7" s="35" t="s">
        <v>113</v>
      </c>
      <c r="C7" s="34" t="s">
        <v>112</v>
      </c>
      <c r="D7" s="31" t="s">
        <v>111</v>
      </c>
      <c r="E7" s="31" t="s">
        <v>110</v>
      </c>
      <c r="F7" s="31" t="s">
        <v>109</v>
      </c>
      <c r="G7" s="31" t="s">
        <v>108</v>
      </c>
      <c r="H7" s="31" t="s">
        <v>107</v>
      </c>
      <c r="I7" s="31" t="s">
        <v>106</v>
      </c>
      <c r="J7" s="31" t="s">
        <v>105</v>
      </c>
      <c r="K7" s="31" t="s">
        <v>104</v>
      </c>
      <c r="L7" s="31" t="s">
        <v>103</v>
      </c>
      <c r="M7" s="31" t="s">
        <v>102</v>
      </c>
      <c r="N7" s="33" t="s">
        <v>101</v>
      </c>
      <c r="O7" s="32"/>
      <c r="P7" s="31" t="s">
        <v>100</v>
      </c>
      <c r="Q7" s="31" t="s">
        <v>99</v>
      </c>
      <c r="R7" s="31" t="s">
        <v>98</v>
      </c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ht="131.25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 t="s">
        <v>97</v>
      </c>
      <c r="O8" s="30" t="s">
        <v>96</v>
      </c>
      <c r="P8" s="29"/>
      <c r="Q8" s="29"/>
      <c r="R8" s="29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1:28" x14ac:dyDescent="0.25">
      <c r="A9" s="27" t="s">
        <v>95</v>
      </c>
      <c r="B9" s="27" t="s">
        <v>94</v>
      </c>
      <c r="C9" s="26">
        <v>1</v>
      </c>
      <c r="D9" s="26">
        <f>C9+1</f>
        <v>2</v>
      </c>
      <c r="E9" s="26">
        <f>D9+1</f>
        <v>3</v>
      </c>
      <c r="F9" s="26">
        <f>E9+1</f>
        <v>4</v>
      </c>
      <c r="G9" s="26">
        <f>F9+1</f>
        <v>5</v>
      </c>
      <c r="H9" s="26">
        <f>G9+1</f>
        <v>6</v>
      </c>
      <c r="I9" s="26">
        <f>H9+1</f>
        <v>7</v>
      </c>
      <c r="J9" s="26">
        <f>I9+1</f>
        <v>8</v>
      </c>
      <c r="K9" s="26">
        <f>J9+1</f>
        <v>9</v>
      </c>
      <c r="L9" s="26">
        <f>K9+1</f>
        <v>10</v>
      </c>
      <c r="M9" s="26">
        <f>L9+1</f>
        <v>11</v>
      </c>
      <c r="N9" s="26">
        <f>M9+1</f>
        <v>12</v>
      </c>
      <c r="O9" s="26">
        <f>N9+1</f>
        <v>13</v>
      </c>
      <c r="P9" s="26">
        <f>O9+1</f>
        <v>14</v>
      </c>
      <c r="Q9" s="26">
        <f>P9+1</f>
        <v>15</v>
      </c>
      <c r="R9" s="26">
        <f>Q9+1</f>
        <v>16</v>
      </c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18.75" x14ac:dyDescent="0.3">
      <c r="A10" s="24"/>
      <c r="B10" s="23" t="s">
        <v>93</v>
      </c>
      <c r="C10" s="22">
        <f>SUM(D10:M10)+P10+Q10+R10</f>
        <v>1568611</v>
      </c>
      <c r="D10" s="22">
        <f>D11+D61</f>
        <v>458119</v>
      </c>
      <c r="E10" s="22">
        <f>E11+E61</f>
        <v>19639</v>
      </c>
      <c r="F10" s="22">
        <f>F11+F61</f>
        <v>47631</v>
      </c>
      <c r="G10" s="22">
        <f>G11+G61</f>
        <v>21290</v>
      </c>
      <c r="H10" s="22">
        <f>H11+H61</f>
        <v>358668</v>
      </c>
      <c r="I10" s="22">
        <f>I11+I61</f>
        <v>26608</v>
      </c>
      <c r="J10" s="22">
        <f>J11+J61</f>
        <v>1230</v>
      </c>
      <c r="K10" s="22">
        <f>K11+K61</f>
        <v>13612</v>
      </c>
      <c r="L10" s="22">
        <f>L11+L61</f>
        <v>26376</v>
      </c>
      <c r="M10" s="22">
        <f>M11+M61</f>
        <v>228146</v>
      </c>
      <c r="N10" s="22">
        <f>N11+N61</f>
        <v>28930</v>
      </c>
      <c r="O10" s="22">
        <f>O11+O61</f>
        <v>107016</v>
      </c>
      <c r="P10" s="22">
        <f>P11+P61</f>
        <v>267753</v>
      </c>
      <c r="Q10" s="22">
        <f>Q11+Q61</f>
        <v>57621</v>
      </c>
      <c r="R10" s="22">
        <f>R11+R61</f>
        <v>41918</v>
      </c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37.5" x14ac:dyDescent="0.3">
      <c r="A11" s="20" t="s">
        <v>92</v>
      </c>
      <c r="B11" s="19" t="s">
        <v>91</v>
      </c>
      <c r="C11" s="18">
        <f>SUM(D11:M11)+P11+Q11+R11</f>
        <v>1062143</v>
      </c>
      <c r="D11" s="18">
        <f>SUM(D12:D60)</f>
        <v>378893</v>
      </c>
      <c r="E11" s="18">
        <f>SUM(E12:E60)</f>
        <v>13105</v>
      </c>
      <c r="F11" s="18">
        <f>SUM(F12:F60)</f>
        <v>33369</v>
      </c>
      <c r="G11" s="18">
        <f>SUM(G12:G60)</f>
        <v>3500</v>
      </c>
      <c r="H11" s="18">
        <f>SUM(H12:H60)</f>
        <v>134790</v>
      </c>
      <c r="I11" s="18">
        <f>SUM(I12:I60)</f>
        <v>26608</v>
      </c>
      <c r="J11" s="18">
        <f>SUM(J12:J60)</f>
        <v>1230</v>
      </c>
      <c r="K11" s="18">
        <f>SUM(K12:K60)</f>
        <v>13612</v>
      </c>
      <c r="L11" s="18">
        <f>SUM(L12:L60)</f>
        <v>7270</v>
      </c>
      <c r="M11" s="18">
        <f>SUM(M12:M60)</f>
        <v>125623</v>
      </c>
      <c r="N11" s="18">
        <f>SUM(N12:N60)</f>
        <v>28930</v>
      </c>
      <c r="O11" s="18">
        <f>SUM(O12:O60)</f>
        <v>35691</v>
      </c>
      <c r="P11" s="18">
        <f>SUM(P12:P60)</f>
        <v>260753</v>
      </c>
      <c r="Q11" s="18">
        <f>SUM(Q12:Q60)</f>
        <v>49390</v>
      </c>
      <c r="R11" s="18">
        <f>SUM(R12:R60)</f>
        <v>14000</v>
      </c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8.75" x14ac:dyDescent="0.3">
      <c r="A12" s="13">
        <v>1</v>
      </c>
      <c r="B12" s="15" t="s">
        <v>90</v>
      </c>
      <c r="C12" s="11">
        <f>SUM(D12:M12)+P12+Q12+R12</f>
        <v>69708</v>
      </c>
      <c r="D12" s="11">
        <v>435</v>
      </c>
      <c r="E12" s="11"/>
      <c r="F12" s="11"/>
      <c r="G12" s="11"/>
      <c r="H12" s="11"/>
      <c r="I12" s="11">
        <v>5118</v>
      </c>
      <c r="J12" s="11"/>
      <c r="K12" s="11"/>
      <c r="L12" s="11"/>
      <c r="M12" s="11"/>
      <c r="N12" s="11"/>
      <c r="O12" s="11"/>
      <c r="P12" s="11">
        <v>56085</v>
      </c>
      <c r="Q12" s="11">
        <v>8070</v>
      </c>
      <c r="R12" s="11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8.75" x14ac:dyDescent="0.3">
      <c r="A13" s="13">
        <v>2</v>
      </c>
      <c r="B13" s="15" t="s">
        <v>89</v>
      </c>
      <c r="C13" s="11">
        <f>SUM(D13:M13)+P13+Q13+R13</f>
        <v>16922</v>
      </c>
      <c r="D13" s="11">
        <v>124</v>
      </c>
      <c r="E13" s="11"/>
      <c r="F13" s="11"/>
      <c r="G13" s="11"/>
      <c r="H13" s="11"/>
      <c r="I13" s="11"/>
      <c r="J13" s="11"/>
      <c r="K13" s="11"/>
      <c r="L13" s="11"/>
      <c r="M13" s="11">
        <v>2131</v>
      </c>
      <c r="N13" s="11"/>
      <c r="O13" s="11"/>
      <c r="P13" s="11">
        <v>14667</v>
      </c>
      <c r="Q13" s="11"/>
      <c r="R13" s="11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8.75" x14ac:dyDescent="0.3">
      <c r="A14" s="13">
        <v>3</v>
      </c>
      <c r="B14" s="15" t="s">
        <v>88</v>
      </c>
      <c r="C14" s="11">
        <f>SUM(D14:M14)+P14+Q14+R14</f>
        <v>9583</v>
      </c>
      <c r="D14" s="11">
        <v>68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v>9515</v>
      </c>
      <c r="Q14" s="11"/>
      <c r="R14" s="11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8.75" x14ac:dyDescent="0.3">
      <c r="A15" s="13">
        <v>4</v>
      </c>
      <c r="B15" s="15" t="s">
        <v>87</v>
      </c>
      <c r="C15" s="11">
        <f>SUM(D15:M15)+P15+Q15+R15</f>
        <v>9761</v>
      </c>
      <c r="D15" s="11">
        <v>180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v>9581</v>
      </c>
      <c r="Q15" s="11"/>
      <c r="R15" s="11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37.5" x14ac:dyDescent="0.3">
      <c r="A16" s="13">
        <v>5</v>
      </c>
      <c r="B16" s="15" t="s">
        <v>86</v>
      </c>
      <c r="C16" s="11">
        <f>SUM(D16:M16)+P16+Q16+R16</f>
        <v>45987</v>
      </c>
      <c r="D16" s="11">
        <v>93</v>
      </c>
      <c r="E16" s="11"/>
      <c r="F16" s="11"/>
      <c r="G16" s="11"/>
      <c r="H16" s="11"/>
      <c r="I16" s="11"/>
      <c r="J16" s="11"/>
      <c r="K16" s="11"/>
      <c r="L16" s="11">
        <v>6040</v>
      </c>
      <c r="M16" s="11">
        <v>32129</v>
      </c>
      <c r="N16" s="11"/>
      <c r="O16" s="11"/>
      <c r="P16" s="21">
        <v>7725</v>
      </c>
      <c r="Q16" s="11"/>
      <c r="R16" s="11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37.5" x14ac:dyDescent="0.3">
      <c r="A17" s="13">
        <v>6</v>
      </c>
      <c r="B17" s="15" t="s">
        <v>85</v>
      </c>
      <c r="C17" s="11">
        <f>SUM(D17:M17)+P17+Q17+R17</f>
        <v>56915</v>
      </c>
      <c r="D17" s="10">
        <v>118</v>
      </c>
      <c r="E17" s="10"/>
      <c r="F17" s="10"/>
      <c r="G17" s="10"/>
      <c r="H17" s="10"/>
      <c r="I17" s="10"/>
      <c r="J17" s="10"/>
      <c r="K17" s="10"/>
      <c r="L17" s="10"/>
      <c r="M17" s="10">
        <v>35691</v>
      </c>
      <c r="N17" s="10"/>
      <c r="O17" s="10">
        <v>35691</v>
      </c>
      <c r="P17" s="10">
        <v>21106</v>
      </c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8.75" x14ac:dyDescent="0.3">
      <c r="A18" s="13">
        <v>7</v>
      </c>
      <c r="B18" s="15" t="s">
        <v>84</v>
      </c>
      <c r="C18" s="11">
        <f>SUM(D18:M18)+P18+Q18+R18</f>
        <v>8696</v>
      </c>
      <c r="D18" s="10">
        <v>100</v>
      </c>
      <c r="E18" s="10"/>
      <c r="F18" s="10"/>
      <c r="G18" s="10"/>
      <c r="H18" s="10"/>
      <c r="I18" s="10"/>
      <c r="J18" s="10"/>
      <c r="K18" s="10"/>
      <c r="L18" s="10"/>
      <c r="M18" s="10">
        <v>2964</v>
      </c>
      <c r="N18" s="10">
        <v>0</v>
      </c>
      <c r="O18" s="10">
        <v>0</v>
      </c>
      <c r="P18" s="10">
        <v>5632</v>
      </c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8.75" x14ac:dyDescent="0.3">
      <c r="A19" s="13">
        <v>8</v>
      </c>
      <c r="B19" s="15" t="s">
        <v>83</v>
      </c>
      <c r="C19" s="11">
        <f>SUM(D19:M19)+P19+Q19+R19</f>
        <v>311815</v>
      </c>
      <c r="D19" s="10">
        <f>294770+5000+3000+2070</f>
        <v>304840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v>6975</v>
      </c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8.75" x14ac:dyDescent="0.3">
      <c r="A20" s="13">
        <v>9</v>
      </c>
      <c r="B20" s="15" t="s">
        <v>82</v>
      </c>
      <c r="C20" s="11">
        <f>SUM(D20:M20)+P20+Q20+R20</f>
        <v>16508</v>
      </c>
      <c r="D20" s="10">
        <v>1667</v>
      </c>
      <c r="E20" s="10"/>
      <c r="F20" s="10"/>
      <c r="G20" s="10"/>
      <c r="H20" s="10"/>
      <c r="I20" s="10"/>
      <c r="J20" s="10"/>
      <c r="K20" s="10"/>
      <c r="L20" s="10"/>
      <c r="M20" s="10">
        <v>8954</v>
      </c>
      <c r="N20" s="10"/>
      <c r="O20" s="10"/>
      <c r="P20" s="10">
        <v>5887</v>
      </c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8.75" x14ac:dyDescent="0.3">
      <c r="A21" s="13">
        <v>10</v>
      </c>
      <c r="B21" s="15" t="s">
        <v>81</v>
      </c>
      <c r="C21" s="11">
        <f>SUM(D21:M21)+P21+Q21+R21</f>
        <v>8709</v>
      </c>
      <c r="D21" s="10">
        <v>100</v>
      </c>
      <c r="E21" s="10"/>
      <c r="F21" s="10"/>
      <c r="G21" s="10"/>
      <c r="H21" s="10"/>
      <c r="I21" s="10"/>
      <c r="J21" s="10"/>
      <c r="K21" s="10"/>
      <c r="L21" s="10"/>
      <c r="M21" s="10">
        <v>1002</v>
      </c>
      <c r="N21" s="10"/>
      <c r="O21" s="10"/>
      <c r="P21" s="10">
        <v>7607</v>
      </c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8.75" x14ac:dyDescent="0.3">
      <c r="A22" s="13">
        <v>11</v>
      </c>
      <c r="B22" s="15" t="s">
        <v>80</v>
      </c>
      <c r="C22" s="11">
        <f>SUM(D22:M22)+P22+Q22+R22</f>
        <v>52739</v>
      </c>
      <c r="D22" s="10">
        <v>4262</v>
      </c>
      <c r="E22" s="10"/>
      <c r="F22" s="10"/>
      <c r="G22" s="10"/>
      <c r="H22" s="10"/>
      <c r="I22" s="10"/>
      <c r="J22" s="10"/>
      <c r="K22" s="10"/>
      <c r="L22" s="10"/>
      <c r="M22" s="10">
        <v>1900</v>
      </c>
      <c r="N22" s="10"/>
      <c r="O22" s="10"/>
      <c r="P22" s="10">
        <v>5257</v>
      </c>
      <c r="Q22" s="10">
        <v>41320</v>
      </c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8.75" x14ac:dyDescent="0.3">
      <c r="A23" s="13">
        <v>12</v>
      </c>
      <c r="B23" s="15" t="s">
        <v>79</v>
      </c>
      <c r="C23" s="11">
        <f>SUM(D23:M23)+P23+Q23+R23</f>
        <v>9790</v>
      </c>
      <c r="D23" s="10">
        <f>150+50</f>
        <v>200</v>
      </c>
      <c r="E23" s="10"/>
      <c r="F23" s="10"/>
      <c r="G23" s="10"/>
      <c r="H23" s="10"/>
      <c r="I23" s="10"/>
      <c r="J23" s="10"/>
      <c r="K23" s="10"/>
      <c r="L23" s="10"/>
      <c r="M23" s="10">
        <v>3169</v>
      </c>
      <c r="N23" s="10"/>
      <c r="O23" s="10"/>
      <c r="P23" s="10">
        <v>6421</v>
      </c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8.75" x14ac:dyDescent="0.3">
      <c r="A24" s="13">
        <v>13</v>
      </c>
      <c r="B24" s="15" t="s">
        <v>78</v>
      </c>
      <c r="C24" s="11">
        <f>SUM(D24:M24)+P24+Q24+R24</f>
        <v>160510</v>
      </c>
      <c r="D24" s="10">
        <v>16823</v>
      </c>
      <c r="E24" s="10"/>
      <c r="F24" s="10"/>
      <c r="G24" s="10"/>
      <c r="H24" s="10">
        <v>134790</v>
      </c>
      <c r="I24" s="10"/>
      <c r="J24" s="10"/>
      <c r="K24" s="10"/>
      <c r="L24" s="10"/>
      <c r="M24" s="10"/>
      <c r="N24" s="10"/>
      <c r="O24" s="10"/>
      <c r="P24" s="10">
        <v>8897</v>
      </c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8.75" x14ac:dyDescent="0.3">
      <c r="A25" s="13">
        <v>14</v>
      </c>
      <c r="B25" s="15" t="s">
        <v>77</v>
      </c>
      <c r="C25" s="11">
        <f>SUM(D25:M25)+P25+Q25+R25</f>
        <v>6593</v>
      </c>
      <c r="D25" s="10">
        <v>270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v>6323</v>
      </c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37.5" x14ac:dyDescent="0.3">
      <c r="A26" s="13">
        <v>15</v>
      </c>
      <c r="B26" s="15" t="s">
        <v>76</v>
      </c>
      <c r="C26" s="11">
        <f>SUM(D26:M26)+P26+Q26+R26</f>
        <v>40478</v>
      </c>
      <c r="D26" s="10"/>
      <c r="E26" s="10"/>
      <c r="F26" s="10"/>
      <c r="G26" s="10"/>
      <c r="H26" s="10"/>
      <c r="I26" s="10"/>
      <c r="J26" s="10"/>
      <c r="K26" s="10"/>
      <c r="L26" s="10"/>
      <c r="M26" s="10">
        <v>28930</v>
      </c>
      <c r="N26" s="10">
        <v>28930</v>
      </c>
      <c r="O26" s="10"/>
      <c r="P26" s="10">
        <v>11548</v>
      </c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8.75" x14ac:dyDescent="0.3">
      <c r="A27" s="13">
        <v>16</v>
      </c>
      <c r="B27" s="15" t="s">
        <v>75</v>
      </c>
      <c r="C27" s="11">
        <f>SUM(D27:M27)+P27+Q27+R27</f>
        <v>48262</v>
      </c>
      <c r="D27" s="10">
        <f>11150+200</f>
        <v>11350</v>
      </c>
      <c r="E27" s="10"/>
      <c r="F27" s="10"/>
      <c r="G27" s="10"/>
      <c r="H27" s="10"/>
      <c r="I27" s="10">
        <v>17792</v>
      </c>
      <c r="J27" s="10"/>
      <c r="K27" s="10">
        <v>13612</v>
      </c>
      <c r="L27" s="10"/>
      <c r="M27" s="10"/>
      <c r="N27" s="10"/>
      <c r="O27" s="10"/>
      <c r="P27" s="10">
        <v>5508</v>
      </c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8.75" x14ac:dyDescent="0.3">
      <c r="A28" s="13">
        <v>17</v>
      </c>
      <c r="B28" s="15" t="s">
        <v>74</v>
      </c>
      <c r="C28" s="11">
        <f>SUM(D28:M28)+P28+Q28+R28</f>
        <v>24408</v>
      </c>
      <c r="D28" s="10">
        <v>20</v>
      </c>
      <c r="E28" s="10"/>
      <c r="F28" s="10"/>
      <c r="G28" s="10"/>
      <c r="H28" s="10"/>
      <c r="I28" s="10"/>
      <c r="J28" s="10"/>
      <c r="K28" s="10"/>
      <c r="L28" s="10">
        <v>500</v>
      </c>
      <c r="M28" s="10">
        <v>8753</v>
      </c>
      <c r="N28" s="10"/>
      <c r="O28" s="10"/>
      <c r="P28" s="10">
        <f>5619+9516</f>
        <v>15135</v>
      </c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8.75" x14ac:dyDescent="0.3">
      <c r="A29" s="13">
        <v>18</v>
      </c>
      <c r="B29" s="15" t="s">
        <v>73</v>
      </c>
      <c r="C29" s="11">
        <f>SUM(D29:M29)+P29+Q29+R29</f>
        <v>28022</v>
      </c>
      <c r="D29" s="10">
        <v>110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>
        <v>13912</v>
      </c>
      <c r="Q29" s="10"/>
      <c r="R29" s="10">
        <v>14000</v>
      </c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8.75" x14ac:dyDescent="0.3">
      <c r="A30" s="13">
        <v>19</v>
      </c>
      <c r="B30" s="15" t="s">
        <v>72</v>
      </c>
      <c r="C30" s="11">
        <f>SUM(D30:M30)+P30+Q30+R30</f>
        <v>16840</v>
      </c>
      <c r="D30" s="10"/>
      <c r="E30" s="10">
        <v>11957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v>4883</v>
      </c>
      <c r="Q30" s="10"/>
      <c r="R30" s="10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8.75" x14ac:dyDescent="0.3">
      <c r="A31" s="13">
        <v>20</v>
      </c>
      <c r="B31" s="15" t="s">
        <v>71</v>
      </c>
      <c r="C31" s="11">
        <f>SUM(D31:M31)+P31+Q31+R31</f>
        <v>2943</v>
      </c>
      <c r="D31" s="10">
        <v>10</v>
      </c>
      <c r="E31" s="10"/>
      <c r="F31" s="10"/>
      <c r="G31" s="10"/>
      <c r="H31" s="10"/>
      <c r="I31" s="10"/>
      <c r="J31" s="10"/>
      <c r="K31" s="10"/>
      <c r="L31" s="10">
        <v>200</v>
      </c>
      <c r="M31" s="10"/>
      <c r="N31" s="10"/>
      <c r="O31" s="10"/>
      <c r="P31" s="10">
        <v>2733</v>
      </c>
      <c r="Q31" s="10"/>
      <c r="R31" s="10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8.75" x14ac:dyDescent="0.3">
      <c r="A32" s="13">
        <v>21</v>
      </c>
      <c r="B32" s="15" t="s">
        <v>70</v>
      </c>
      <c r="C32" s="11">
        <f>SUM(D32:M32)+P32+Q32+R32</f>
        <v>1845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>
        <v>1845</v>
      </c>
      <c r="Q32" s="10"/>
      <c r="R32" s="10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8.75" x14ac:dyDescent="0.3">
      <c r="A33" s="13">
        <v>22</v>
      </c>
      <c r="B33" s="15" t="s">
        <v>69</v>
      </c>
      <c r="C33" s="11">
        <f>SUM(D33:M33)+P33+Q33+R33</f>
        <v>1230</v>
      </c>
      <c r="D33" s="10"/>
      <c r="E33" s="10"/>
      <c r="F33" s="10"/>
      <c r="G33" s="10"/>
      <c r="H33" s="10"/>
      <c r="I33" s="10"/>
      <c r="J33" s="10">
        <v>1230</v>
      </c>
      <c r="K33" s="10"/>
      <c r="L33" s="10"/>
      <c r="M33" s="10"/>
      <c r="N33" s="10"/>
      <c r="O33" s="10"/>
      <c r="P33" s="10"/>
      <c r="Q33" s="10"/>
      <c r="R33" s="10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8.75" x14ac:dyDescent="0.3">
      <c r="A34" s="13">
        <v>23</v>
      </c>
      <c r="B34" s="15" t="s">
        <v>68</v>
      </c>
      <c r="C34" s="11">
        <f>SUM(D34:M34)+P34+Q34+R34</f>
        <v>5522</v>
      </c>
      <c r="D34" s="10">
        <v>20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>
        <v>5502</v>
      </c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8.75" x14ac:dyDescent="0.3">
      <c r="A35" s="13">
        <v>24</v>
      </c>
      <c r="B35" s="15" t="s">
        <v>67</v>
      </c>
      <c r="C35" s="11">
        <f>SUM(D35:M35)+P35+Q35+R35</f>
        <v>7159</v>
      </c>
      <c r="D35" s="10">
        <f>325+20</f>
        <v>345</v>
      </c>
      <c r="E35" s="10"/>
      <c r="F35" s="10"/>
      <c r="G35" s="10"/>
      <c r="H35" s="10"/>
      <c r="I35" s="10">
        <f>1347+699</f>
        <v>2046</v>
      </c>
      <c r="J35" s="10"/>
      <c r="K35" s="10"/>
      <c r="L35" s="10"/>
      <c r="M35" s="10"/>
      <c r="N35" s="10"/>
      <c r="O35" s="10"/>
      <c r="P35" s="10">
        <v>4768</v>
      </c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8.75" x14ac:dyDescent="0.3">
      <c r="A36" s="13">
        <v>25</v>
      </c>
      <c r="B36" s="15" t="s">
        <v>66</v>
      </c>
      <c r="C36" s="11">
        <f>SUM(D36:M36)+P36+Q36+R36</f>
        <v>4608</v>
      </c>
      <c r="D36" s="10">
        <v>70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v>4538</v>
      </c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8.75" x14ac:dyDescent="0.3">
      <c r="A37" s="13">
        <v>26</v>
      </c>
      <c r="B37" s="15" t="s">
        <v>65</v>
      </c>
      <c r="C37" s="11">
        <f>SUM(D37:M37)+P37+Q37+R37</f>
        <v>4631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v>4631</v>
      </c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8.75" x14ac:dyDescent="0.3">
      <c r="A38" s="13">
        <v>27</v>
      </c>
      <c r="B38" s="15" t="s">
        <v>64</v>
      </c>
      <c r="C38" s="11">
        <f>SUM(D38:M38)+P38+Q38+R38</f>
        <v>2531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v>2531</v>
      </c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8.75" x14ac:dyDescent="0.3">
      <c r="A39" s="13">
        <v>28</v>
      </c>
      <c r="B39" s="15" t="s">
        <v>63</v>
      </c>
      <c r="C39" s="11">
        <f>SUM(D39:M39)+P39+Q39+R39</f>
        <v>22462</v>
      </c>
      <c r="D39" s="10">
        <v>22462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8.75" x14ac:dyDescent="0.3">
      <c r="A40" s="13">
        <v>29</v>
      </c>
      <c r="B40" s="15" t="s">
        <v>62</v>
      </c>
      <c r="C40" s="11">
        <f>SUM(D40:M40)+P40+Q40+R40</f>
        <v>13739</v>
      </c>
      <c r="D40" s="10">
        <v>13739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8.75" x14ac:dyDescent="0.3">
      <c r="A41" s="13">
        <v>30</v>
      </c>
      <c r="B41" s="15" t="s">
        <v>61</v>
      </c>
      <c r="C41" s="11">
        <f>SUM(D41:M41)+P41+Q41+R41</f>
        <v>29869</v>
      </c>
      <c r="D41" s="10"/>
      <c r="E41" s="10"/>
      <c r="F41" s="10">
        <v>29869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8.75" x14ac:dyDescent="0.3">
      <c r="A42" s="13">
        <v>31</v>
      </c>
      <c r="B42" s="15" t="s">
        <v>60</v>
      </c>
      <c r="C42" s="11">
        <f>SUM(D42:M42)+P42+Q42+R42</f>
        <v>3500</v>
      </c>
      <c r="D42" s="10"/>
      <c r="E42" s="10"/>
      <c r="F42" s="10">
        <v>3500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8.75" x14ac:dyDescent="0.3">
      <c r="A43" s="13">
        <v>32</v>
      </c>
      <c r="B43" s="15" t="s">
        <v>59</v>
      </c>
      <c r="C43" s="11">
        <f>SUM(D43:M43)+P43+Q43+R43</f>
        <v>5507</v>
      </c>
      <c r="D43" s="10">
        <v>1477</v>
      </c>
      <c r="E43" s="10"/>
      <c r="F43" s="10"/>
      <c r="G43" s="10">
        <v>3500</v>
      </c>
      <c r="H43" s="10"/>
      <c r="I43" s="10"/>
      <c r="J43" s="10"/>
      <c r="K43" s="10"/>
      <c r="L43" s="10">
        <f>180+350</f>
        <v>530</v>
      </c>
      <c r="M43" s="10"/>
      <c r="N43" s="10"/>
      <c r="O43" s="10"/>
      <c r="P43" s="10"/>
      <c r="Q43" s="10"/>
      <c r="R43" s="10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37.5" x14ac:dyDescent="0.3">
      <c r="A44" s="13">
        <v>33</v>
      </c>
      <c r="B44" s="15" t="s">
        <v>58</v>
      </c>
      <c r="C44" s="11">
        <f>SUM(D44:M44)+P44+Q44+R44</f>
        <v>1652</v>
      </c>
      <c r="D44" s="10"/>
      <c r="E44" s="10"/>
      <c r="F44" s="10"/>
      <c r="G44" s="10"/>
      <c r="H44" s="10"/>
      <c r="I44" s="10">
        <v>1652</v>
      </c>
      <c r="J44" s="10"/>
      <c r="K44" s="10"/>
      <c r="L44" s="10"/>
      <c r="M44" s="10"/>
      <c r="N44" s="10"/>
      <c r="O44" s="10"/>
      <c r="P44" s="10"/>
      <c r="Q44" s="10"/>
      <c r="R44" s="10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8.75" x14ac:dyDescent="0.3">
      <c r="A45" s="13">
        <v>34</v>
      </c>
      <c r="B45" s="15" t="s">
        <v>57</v>
      </c>
      <c r="C45" s="11">
        <f>SUM(D45:M45)+P45+Q45+R45</f>
        <v>1462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>
        <v>1462</v>
      </c>
      <c r="Q45" s="10"/>
      <c r="R45" s="10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8.75" x14ac:dyDescent="0.3">
      <c r="A46" s="13">
        <v>35</v>
      </c>
      <c r="B46" s="15" t="s">
        <v>56</v>
      </c>
      <c r="C46" s="11">
        <f>SUM(D46:M46)+P46+Q46+R46</f>
        <v>803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>
        <v>803</v>
      </c>
      <c r="Q46" s="10"/>
      <c r="R46" s="10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8.75" x14ac:dyDescent="0.3">
      <c r="A47" s="13">
        <v>36</v>
      </c>
      <c r="B47" s="15" t="s">
        <v>55</v>
      </c>
      <c r="C47" s="11">
        <f>SUM(D47:M47)+P47+Q47+R47</f>
        <v>2141</v>
      </c>
      <c r="D47" s="10">
        <v>10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>
        <v>2131</v>
      </c>
      <c r="Q47" s="10"/>
      <c r="R47" s="10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8.75" x14ac:dyDescent="0.3">
      <c r="A48" s="13">
        <v>37</v>
      </c>
      <c r="B48" s="15" t="s">
        <v>54</v>
      </c>
      <c r="C48" s="11">
        <f>SUM(D48:M48)+P48+Q48+R48</f>
        <v>828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>
        <v>828</v>
      </c>
      <c r="Q48" s="10"/>
      <c r="R48" s="10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8.75" x14ac:dyDescent="0.3">
      <c r="A49" s="13">
        <v>38</v>
      </c>
      <c r="B49" s="15" t="s">
        <v>53</v>
      </c>
      <c r="C49" s="11">
        <f>SUM(D49:M49)+P49+Q49+R49</f>
        <v>1327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>
        <v>1327</v>
      </c>
      <c r="Q49" s="10"/>
      <c r="R49" s="10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8.75" x14ac:dyDescent="0.3">
      <c r="A50" s="13">
        <v>39</v>
      </c>
      <c r="B50" s="15" t="s">
        <v>52</v>
      </c>
      <c r="C50" s="11">
        <f>SUM(D50:M50)+P50+Q50+R50</f>
        <v>2394</v>
      </c>
      <c r="D50" s="10"/>
      <c r="E50" s="10">
        <v>1148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>
        <v>1246</v>
      </c>
      <c r="Q50" s="10"/>
      <c r="R50" s="10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8.75" x14ac:dyDescent="0.3">
      <c r="A51" s="13">
        <v>40</v>
      </c>
      <c r="B51" s="15" t="s">
        <v>51</v>
      </c>
      <c r="C51" s="11">
        <f>SUM(D51:M51)+P51+Q51+R51</f>
        <v>703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>
        <v>703</v>
      </c>
      <c r="Q51" s="10"/>
      <c r="R51" s="10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8.75" x14ac:dyDescent="0.3">
      <c r="A52" s="13">
        <v>41</v>
      </c>
      <c r="B52" s="15" t="s">
        <v>50</v>
      </c>
      <c r="C52" s="11">
        <f>SUM(D52:M52)+P52+Q52+R52</f>
        <v>272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>
        <v>272</v>
      </c>
      <c r="Q52" s="10"/>
      <c r="R52" s="10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8.75" x14ac:dyDescent="0.3">
      <c r="A53" s="13">
        <v>42</v>
      </c>
      <c r="B53" s="15" t="s">
        <v>49</v>
      </c>
      <c r="C53" s="11">
        <f>SUM(D53:M53)+P53+Q53+R53</f>
        <v>465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>
        <v>465</v>
      </c>
      <c r="Q53" s="10"/>
      <c r="R53" s="10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8.75" x14ac:dyDescent="0.3">
      <c r="A54" s="13">
        <v>43</v>
      </c>
      <c r="B54" s="15" t="s">
        <v>48</v>
      </c>
      <c r="C54" s="11">
        <f>SUM(D54:M54)+P54+Q54+R54</f>
        <v>810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>
        <v>810</v>
      </c>
      <c r="Q54" s="10"/>
      <c r="R54" s="10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8.75" x14ac:dyDescent="0.3">
      <c r="A55" s="13">
        <v>44</v>
      </c>
      <c r="B55" s="15" t="s">
        <v>47</v>
      </c>
      <c r="C55" s="11">
        <f>SUM(D55:M55)+P55+Q55+R55</f>
        <v>252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>
        <v>252</v>
      </c>
      <c r="Q55" s="10"/>
      <c r="R55" s="10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8.75" x14ac:dyDescent="0.3">
      <c r="A56" s="13">
        <v>45</v>
      </c>
      <c r="B56" s="15" t="s">
        <v>46</v>
      </c>
      <c r="C56" s="11">
        <f>SUM(D56:M56)+P56+Q56+R56</f>
        <v>342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>
        <v>342</v>
      </c>
      <c r="Q56" s="10"/>
      <c r="R56" s="10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8.75" x14ac:dyDescent="0.3">
      <c r="A57" s="13">
        <v>46</v>
      </c>
      <c r="B57" s="15" t="s">
        <v>45</v>
      </c>
      <c r="C57" s="11">
        <f>SUM(D57:M57)+P57+Q57+R57</f>
        <v>307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>
        <v>307</v>
      </c>
      <c r="Q57" s="10"/>
      <c r="R57" s="10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8.75" x14ac:dyDescent="0.3">
      <c r="A58" s="13">
        <v>47</v>
      </c>
      <c r="B58" s="15" t="s">
        <v>44</v>
      </c>
      <c r="C58" s="11">
        <f>SUM(D58:M58)+P58+Q58+R58</f>
        <v>243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>
        <v>243</v>
      </c>
      <c r="Q58" s="10"/>
      <c r="R58" s="10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8.75" x14ac:dyDescent="0.3">
      <c r="A59" s="13">
        <v>48</v>
      </c>
      <c r="B59" s="15" t="s">
        <v>43</v>
      </c>
      <c r="C59" s="11">
        <f>SUM(D59:M59)+P59+Q59+R59</f>
        <v>174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>
        <v>174</v>
      </c>
      <c r="Q59" s="10"/>
      <c r="R59" s="10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8.75" x14ac:dyDescent="0.3">
      <c r="A60" s="13">
        <v>49</v>
      </c>
      <c r="B60" s="12" t="s">
        <v>42</v>
      </c>
      <c r="C60" s="11">
        <f>SUM(D60:M60)+P60+Q60+R60</f>
        <v>176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>
        <v>176</v>
      </c>
      <c r="Q60" s="10"/>
      <c r="R60" s="10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37.5" x14ac:dyDescent="0.25">
      <c r="A61" s="20" t="s">
        <v>41</v>
      </c>
      <c r="B61" s="19" t="s">
        <v>40</v>
      </c>
      <c r="C61" s="18">
        <f>SUM(D61:M61)+P61+Q61+R61</f>
        <v>506468</v>
      </c>
      <c r="D61" s="17">
        <f>SUM(D62:D101)</f>
        <v>79226</v>
      </c>
      <c r="E61" s="17">
        <f>SUM(E62:E101)</f>
        <v>6534</v>
      </c>
      <c r="F61" s="17">
        <f>SUM(F62:F101)</f>
        <v>14262</v>
      </c>
      <c r="G61" s="17">
        <f>SUM(G62:G101)</f>
        <v>17790</v>
      </c>
      <c r="H61" s="17">
        <f>SUM(H62:H101)</f>
        <v>223878</v>
      </c>
      <c r="I61" s="17">
        <f>SUM(I62:I101)</f>
        <v>0</v>
      </c>
      <c r="J61" s="17">
        <f>SUM(J62:J101)</f>
        <v>0</v>
      </c>
      <c r="K61" s="17">
        <f>SUM(K62:K101)</f>
        <v>0</v>
      </c>
      <c r="L61" s="17">
        <f>SUM(L62:L101)</f>
        <v>19106</v>
      </c>
      <c r="M61" s="17">
        <f>SUM(M62:M101)</f>
        <v>102523</v>
      </c>
      <c r="N61" s="17">
        <f>SUM(N62:N101)</f>
        <v>0</v>
      </c>
      <c r="O61" s="17">
        <f>SUM(O62:O101)</f>
        <v>71325</v>
      </c>
      <c r="P61" s="17">
        <f>SUM(P62:P101)</f>
        <v>7000</v>
      </c>
      <c r="Q61" s="17">
        <f>SUM(Q62:Q101)</f>
        <v>8231</v>
      </c>
      <c r="R61" s="17">
        <f>SUM(R62:R101)</f>
        <v>27918</v>
      </c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.75" x14ac:dyDescent="0.25">
      <c r="A62" s="13">
        <v>1</v>
      </c>
      <c r="B62" s="15" t="s">
        <v>39</v>
      </c>
      <c r="C62" s="11">
        <f>SUM(D62:M62)+P62+Q62+R62</f>
        <v>4000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>
        <v>4000</v>
      </c>
      <c r="Q62" s="10"/>
      <c r="R62" s="10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37.5" x14ac:dyDescent="0.25">
      <c r="A63" s="13">
        <v>2</v>
      </c>
      <c r="B63" s="15" t="s">
        <v>38</v>
      </c>
      <c r="C63" s="11">
        <f>SUM(D63:M63)+P63+Q63+R63</f>
        <v>2700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>
        <v>2700</v>
      </c>
      <c r="Q63" s="10"/>
      <c r="R63" s="10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37.5" x14ac:dyDescent="0.25">
      <c r="A64" s="13">
        <v>3</v>
      </c>
      <c r="B64" s="15" t="s">
        <v>37</v>
      </c>
      <c r="C64" s="11">
        <f>SUM(D64:M64)+P64+Q64+R64</f>
        <v>300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>
        <v>300</v>
      </c>
      <c r="Q64" s="10"/>
      <c r="R64" s="10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37.5" x14ac:dyDescent="0.25">
      <c r="A65" s="13">
        <v>4</v>
      </c>
      <c r="B65" s="15" t="s">
        <v>36</v>
      </c>
      <c r="C65" s="11">
        <f>SUM(D65:M65)+P65+Q65+R65</f>
        <v>60000</v>
      </c>
      <c r="D65" s="10">
        <v>60000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8.75" x14ac:dyDescent="0.25">
      <c r="A66" s="13">
        <v>5</v>
      </c>
      <c r="B66" s="16" t="s">
        <v>35</v>
      </c>
      <c r="C66" s="11">
        <f>SUM(D66:M66)+P66+Q66+R66</f>
        <v>4926</v>
      </c>
      <c r="D66" s="10">
        <v>4926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56.25" x14ac:dyDescent="0.25">
      <c r="A67" s="13">
        <v>6</v>
      </c>
      <c r="B67" s="16" t="s">
        <v>34</v>
      </c>
      <c r="C67" s="11">
        <f>SUM(D67:M67)+P67+Q67+R67</f>
        <v>6500</v>
      </c>
      <c r="D67" s="10">
        <v>6500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8.75" x14ac:dyDescent="0.25">
      <c r="A68" s="13">
        <v>7</v>
      </c>
      <c r="B68" s="15" t="s">
        <v>33</v>
      </c>
      <c r="C68" s="11">
        <f>SUM(D68:M68)+P68+Q68+R68</f>
        <v>1000</v>
      </c>
      <c r="D68" s="10">
        <v>1000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8.75" x14ac:dyDescent="0.25">
      <c r="A69" s="13">
        <v>8</v>
      </c>
      <c r="B69" s="15" t="s">
        <v>32</v>
      </c>
      <c r="C69" s="11">
        <f>SUM(D69:M69)+P69+Q69+R69</f>
        <v>1000</v>
      </c>
      <c r="D69" s="10">
        <v>1000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8.75" x14ac:dyDescent="0.25">
      <c r="A70" s="13">
        <v>9</v>
      </c>
      <c r="B70" s="15" t="s">
        <v>31</v>
      </c>
      <c r="C70" s="11">
        <f>SUM(D70:M70)+P70+Q70+R70</f>
        <v>5000</v>
      </c>
      <c r="D70" s="10">
        <v>5000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37.5" x14ac:dyDescent="0.25">
      <c r="A71" s="13">
        <v>10</v>
      </c>
      <c r="B71" s="15" t="s">
        <v>30</v>
      </c>
      <c r="C71" s="11">
        <f>SUM(D71:M71)+P71+Q71+R71</f>
        <v>800</v>
      </c>
      <c r="D71" s="10">
        <v>800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8.75" x14ac:dyDescent="0.25">
      <c r="A72" s="13">
        <v>11</v>
      </c>
      <c r="B72" s="15" t="s">
        <v>29</v>
      </c>
      <c r="C72" s="11">
        <f>SUM(D72:M72)+P72+Q72+R72</f>
        <v>190</v>
      </c>
      <c r="D72" s="10"/>
      <c r="E72" s="10"/>
      <c r="F72" s="10"/>
      <c r="G72" s="10"/>
      <c r="H72" s="10">
        <v>190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8.75" x14ac:dyDescent="0.25">
      <c r="A73" s="13">
        <v>12</v>
      </c>
      <c r="B73" s="15" t="s">
        <v>28</v>
      </c>
      <c r="C73" s="11">
        <f>SUM(D73:M73)+P73+Q73+R73</f>
        <v>76518</v>
      </c>
      <c r="D73" s="10"/>
      <c r="E73" s="10"/>
      <c r="F73" s="10"/>
      <c r="G73" s="10"/>
      <c r="H73" s="10">
        <v>76518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75" x14ac:dyDescent="0.25">
      <c r="A74" s="13">
        <v>13</v>
      </c>
      <c r="B74" s="15" t="s">
        <v>27</v>
      </c>
      <c r="C74" s="11">
        <f>SUM(D74:M74)+P74+Q74+R74</f>
        <v>109620</v>
      </c>
      <c r="D74" s="10"/>
      <c r="E74" s="10"/>
      <c r="F74" s="10"/>
      <c r="G74" s="10"/>
      <c r="H74" s="10">
        <v>109620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37.5" x14ac:dyDescent="0.25">
      <c r="A75" s="13">
        <v>14</v>
      </c>
      <c r="B75" s="15" t="s">
        <v>26</v>
      </c>
      <c r="C75" s="11">
        <f>SUM(D75:M75)+P75+Q75+R75</f>
        <v>34668</v>
      </c>
      <c r="D75" s="10"/>
      <c r="E75" s="10"/>
      <c r="F75" s="10"/>
      <c r="G75" s="10"/>
      <c r="H75" s="10">
        <v>34668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75" x14ac:dyDescent="0.25">
      <c r="A76" s="13">
        <v>15</v>
      </c>
      <c r="B76" s="15" t="s">
        <v>25</v>
      </c>
      <c r="C76" s="11">
        <f>SUM(D76:M76)+P76+Q76+R76</f>
        <v>2882</v>
      </c>
      <c r="D76" s="10"/>
      <c r="E76" s="10"/>
      <c r="F76" s="10"/>
      <c r="G76" s="10"/>
      <c r="H76" s="10">
        <v>2882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37.5" x14ac:dyDescent="0.25">
      <c r="A77" s="13">
        <v>16</v>
      </c>
      <c r="B77" s="15" t="s">
        <v>24</v>
      </c>
      <c r="C77" s="11">
        <f>SUM(D77:M77)+P77+Q77+R77</f>
        <v>5000</v>
      </c>
      <c r="D77" s="10"/>
      <c r="E77" s="10">
        <v>5000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37.5" x14ac:dyDescent="0.25">
      <c r="A78" s="13">
        <v>17</v>
      </c>
      <c r="B78" s="15" t="s">
        <v>23</v>
      </c>
      <c r="C78" s="11">
        <f>SUM(D78:M78)+P78+Q78+R78</f>
        <v>1534</v>
      </c>
      <c r="D78" s="10"/>
      <c r="E78" s="10">
        <v>1534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37.5" x14ac:dyDescent="0.25">
      <c r="A79" s="13">
        <v>18</v>
      </c>
      <c r="B79" s="15" t="s">
        <v>22</v>
      </c>
      <c r="C79" s="11">
        <f>SUM(D79:M79)+P79+Q79+R79</f>
        <v>7231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>
        <v>7231</v>
      </c>
      <c r="R79" s="10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37.5" x14ac:dyDescent="0.25">
      <c r="A80" s="13">
        <v>19</v>
      </c>
      <c r="B80" s="15" t="s">
        <v>21</v>
      </c>
      <c r="C80" s="11">
        <f>SUM(D80:M80)+P80+Q80+R80</f>
        <v>1000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>
        <v>1000</v>
      </c>
      <c r="R80" s="10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8.75" x14ac:dyDescent="0.25">
      <c r="A81" s="13">
        <v>20</v>
      </c>
      <c r="B81" s="15" t="s">
        <v>20</v>
      </c>
      <c r="C81" s="11">
        <f>SUM(D81:M81)+P81+Q81+R81</f>
        <v>6010</v>
      </c>
      <c r="D81" s="10"/>
      <c r="E81" s="10"/>
      <c r="F81" s="10"/>
      <c r="G81" s="10"/>
      <c r="H81" s="10"/>
      <c r="I81" s="10"/>
      <c r="J81" s="10"/>
      <c r="K81" s="10"/>
      <c r="L81" s="10"/>
      <c r="M81" s="10">
        <v>6010</v>
      </c>
      <c r="N81" s="10"/>
      <c r="O81" s="10"/>
      <c r="P81" s="10"/>
      <c r="Q81" s="10"/>
      <c r="R81" s="10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8.75" x14ac:dyDescent="0.25">
      <c r="A82" s="13">
        <v>21</v>
      </c>
      <c r="B82" s="15" t="s">
        <v>19</v>
      </c>
      <c r="C82" s="11">
        <f>SUM(D82:M82)+P82+Q82+R82</f>
        <v>5000</v>
      </c>
      <c r="D82" s="10"/>
      <c r="E82" s="10"/>
      <c r="F82" s="10"/>
      <c r="G82" s="10"/>
      <c r="H82" s="10"/>
      <c r="I82" s="10"/>
      <c r="J82" s="10"/>
      <c r="K82" s="10"/>
      <c r="L82" s="10"/>
      <c r="M82" s="10">
        <v>5000</v>
      </c>
      <c r="N82" s="10"/>
      <c r="O82" s="10"/>
      <c r="P82" s="10"/>
      <c r="Q82" s="10"/>
      <c r="R82" s="10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37.5" x14ac:dyDescent="0.25">
      <c r="A83" s="13">
        <v>22</v>
      </c>
      <c r="B83" s="15" t="s">
        <v>18</v>
      </c>
      <c r="C83" s="11">
        <f>SUM(D83:M83)+P83+Q83+R83</f>
        <v>2109</v>
      </c>
      <c r="D83" s="10"/>
      <c r="E83" s="10"/>
      <c r="F83" s="10"/>
      <c r="G83" s="10"/>
      <c r="H83" s="10"/>
      <c r="I83" s="10"/>
      <c r="J83" s="10"/>
      <c r="K83" s="10"/>
      <c r="L83" s="10"/>
      <c r="M83" s="10">
        <v>2109</v>
      </c>
      <c r="N83" s="10"/>
      <c r="O83" s="10">
        <v>2109</v>
      </c>
      <c r="P83" s="10"/>
      <c r="Q83" s="10"/>
      <c r="R83" s="10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8.75" x14ac:dyDescent="0.25">
      <c r="A84" s="13">
        <v>23</v>
      </c>
      <c r="B84" s="15" t="s">
        <v>17</v>
      </c>
      <c r="C84" s="11">
        <f>SUM(D84:M84)+P84+Q84+R84</f>
        <v>49216</v>
      </c>
      <c r="D84" s="10"/>
      <c r="E84" s="10"/>
      <c r="F84" s="10"/>
      <c r="G84" s="10"/>
      <c r="H84" s="10"/>
      <c r="I84" s="10"/>
      <c r="J84" s="10"/>
      <c r="K84" s="10"/>
      <c r="L84" s="10"/>
      <c r="M84" s="10">
        <v>49216</v>
      </c>
      <c r="N84" s="10"/>
      <c r="O84" s="10">
        <f>M84</f>
        <v>49216</v>
      </c>
      <c r="P84" s="10"/>
      <c r="Q84" s="10"/>
      <c r="R84" s="10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8.75" x14ac:dyDescent="0.25">
      <c r="A85" s="13">
        <v>24</v>
      </c>
      <c r="B85" s="15" t="s">
        <v>16</v>
      </c>
      <c r="C85" s="11">
        <f>SUM(D85:M85)+P85+Q85+R85</f>
        <v>20000</v>
      </c>
      <c r="D85" s="10"/>
      <c r="E85" s="10"/>
      <c r="F85" s="10"/>
      <c r="G85" s="10"/>
      <c r="H85" s="10"/>
      <c r="I85" s="10"/>
      <c r="J85" s="10"/>
      <c r="K85" s="10"/>
      <c r="L85" s="10"/>
      <c r="M85" s="10">
        <v>20000</v>
      </c>
      <c r="N85" s="10"/>
      <c r="O85" s="10">
        <f>M85</f>
        <v>20000</v>
      </c>
      <c r="P85" s="10"/>
      <c r="Q85" s="10"/>
      <c r="R85" s="10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37.5" x14ac:dyDescent="0.25">
      <c r="A86" s="13">
        <v>25</v>
      </c>
      <c r="B86" s="15" t="s">
        <v>15</v>
      </c>
      <c r="C86" s="11">
        <f>SUM(D86:M86)+P86+Q86+R86</f>
        <v>500</v>
      </c>
      <c r="D86" s="10"/>
      <c r="E86" s="10"/>
      <c r="F86" s="10"/>
      <c r="G86" s="10"/>
      <c r="H86" s="10"/>
      <c r="I86" s="10"/>
      <c r="J86" s="10"/>
      <c r="K86" s="10"/>
      <c r="L86" s="10"/>
      <c r="M86" s="10">
        <v>500</v>
      </c>
      <c r="N86" s="10"/>
      <c r="O86" s="10"/>
      <c r="P86" s="10"/>
      <c r="Q86" s="10"/>
      <c r="R86" s="10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8.75" x14ac:dyDescent="0.25">
      <c r="A87" s="13">
        <v>26</v>
      </c>
      <c r="B87" s="15" t="s">
        <v>14</v>
      </c>
      <c r="C87" s="11">
        <f>SUM(D87:M87)+P87+Q87+R87</f>
        <v>1720</v>
      </c>
      <c r="D87" s="10"/>
      <c r="E87" s="10"/>
      <c r="F87" s="10"/>
      <c r="G87" s="10"/>
      <c r="H87" s="10"/>
      <c r="I87" s="10"/>
      <c r="J87" s="10"/>
      <c r="K87" s="10"/>
      <c r="L87" s="10"/>
      <c r="M87" s="10">
        <v>1720</v>
      </c>
      <c r="N87" s="10"/>
      <c r="O87" s="10"/>
      <c r="P87" s="10"/>
      <c r="Q87" s="10"/>
      <c r="R87" s="10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37.5" x14ac:dyDescent="0.25">
      <c r="A88" s="13">
        <v>27</v>
      </c>
      <c r="B88" s="15" t="s">
        <v>13</v>
      </c>
      <c r="C88" s="11">
        <f>SUM(D88:M88)+P88+Q88+R88</f>
        <v>13500</v>
      </c>
      <c r="D88" s="10"/>
      <c r="E88" s="10"/>
      <c r="F88" s="10"/>
      <c r="G88" s="10"/>
      <c r="H88" s="10"/>
      <c r="I88" s="10"/>
      <c r="J88" s="10"/>
      <c r="K88" s="10"/>
      <c r="L88" s="10"/>
      <c r="M88" s="10">
        <v>13500</v>
      </c>
      <c r="N88" s="10"/>
      <c r="O88" s="10"/>
      <c r="P88" s="10"/>
      <c r="Q88" s="10"/>
      <c r="R88" s="10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8.75" x14ac:dyDescent="0.25">
      <c r="A89" s="13">
        <v>28</v>
      </c>
      <c r="B89" s="15" t="s">
        <v>12</v>
      </c>
      <c r="C89" s="11">
        <f>SUM(D89:M89)+P89+Q89+R89</f>
        <v>3000</v>
      </c>
      <c r="D89" s="10"/>
      <c r="E89" s="10"/>
      <c r="F89" s="10"/>
      <c r="G89" s="10"/>
      <c r="H89" s="10"/>
      <c r="I89" s="10"/>
      <c r="J89" s="10"/>
      <c r="K89" s="10"/>
      <c r="L89" s="10"/>
      <c r="M89" s="10">
        <v>3000</v>
      </c>
      <c r="N89" s="10"/>
      <c r="O89" s="10"/>
      <c r="P89" s="10"/>
      <c r="Q89" s="10"/>
      <c r="R89" s="10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8.75" x14ac:dyDescent="0.25">
      <c r="A90" s="13">
        <v>29</v>
      </c>
      <c r="B90" s="15" t="s">
        <v>11</v>
      </c>
      <c r="C90" s="11">
        <f>SUM(D90:M90)+P90+Q90+R90</f>
        <v>1468</v>
      </c>
      <c r="D90" s="10"/>
      <c r="E90" s="10"/>
      <c r="F90" s="10"/>
      <c r="G90" s="10"/>
      <c r="H90" s="10"/>
      <c r="I90" s="10"/>
      <c r="J90" s="10"/>
      <c r="K90" s="10"/>
      <c r="L90" s="10"/>
      <c r="M90" s="10">
        <v>1468</v>
      </c>
      <c r="N90" s="10"/>
      <c r="O90" s="10"/>
      <c r="P90" s="10"/>
      <c r="Q90" s="10"/>
      <c r="R90" s="10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8.75" x14ac:dyDescent="0.25">
      <c r="A91" s="13">
        <v>30</v>
      </c>
      <c r="B91" s="15" t="s">
        <v>10</v>
      </c>
      <c r="C91" s="11">
        <f>SUM(D91:M91)+P91+Q91+R91</f>
        <v>15000</v>
      </c>
      <c r="D91" s="10"/>
      <c r="E91" s="10"/>
      <c r="F91" s="10"/>
      <c r="G91" s="10"/>
      <c r="H91" s="10"/>
      <c r="I91" s="10"/>
      <c r="J91" s="10"/>
      <c r="K91" s="10"/>
      <c r="L91" s="10">
        <v>15000</v>
      </c>
      <c r="M91" s="10"/>
      <c r="N91" s="10"/>
      <c r="O91" s="10"/>
      <c r="P91" s="10"/>
      <c r="Q91" s="10"/>
      <c r="R91" s="10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37.5" x14ac:dyDescent="0.25">
      <c r="A92" s="13">
        <v>31</v>
      </c>
      <c r="B92" s="15" t="s">
        <v>9</v>
      </c>
      <c r="C92" s="11">
        <f>SUM(D92:M92)+P92+Q92+R92</f>
        <v>3000</v>
      </c>
      <c r="D92" s="10"/>
      <c r="E92" s="10"/>
      <c r="F92" s="10"/>
      <c r="G92" s="10"/>
      <c r="H92" s="10"/>
      <c r="I92" s="10"/>
      <c r="J92" s="10"/>
      <c r="K92" s="10"/>
      <c r="L92" s="10">
        <v>3000</v>
      </c>
      <c r="M92" s="10"/>
      <c r="N92" s="10"/>
      <c r="O92" s="10"/>
      <c r="P92" s="10"/>
      <c r="Q92" s="10"/>
      <c r="R92" s="10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37.5" x14ac:dyDescent="0.25">
      <c r="A93" s="13">
        <v>32</v>
      </c>
      <c r="B93" s="15" t="s">
        <v>8</v>
      </c>
      <c r="C93" s="11">
        <f>SUM(D93:M93)+P93+Q93+R93</f>
        <v>1106</v>
      </c>
      <c r="D93" s="10"/>
      <c r="E93" s="10"/>
      <c r="F93" s="10"/>
      <c r="G93" s="10"/>
      <c r="H93" s="10"/>
      <c r="I93" s="10"/>
      <c r="J93" s="10"/>
      <c r="K93" s="10"/>
      <c r="L93" s="10">
        <v>1106</v>
      </c>
      <c r="M93" s="10"/>
      <c r="N93" s="10"/>
      <c r="O93" s="10"/>
      <c r="P93" s="10"/>
      <c r="Q93" s="10"/>
      <c r="R93" s="10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56.25" x14ac:dyDescent="0.25">
      <c r="A94" s="13">
        <v>33</v>
      </c>
      <c r="B94" s="15" t="s">
        <v>7</v>
      </c>
      <c r="C94" s="11">
        <f>SUM(D94:M94)+P94+Q94+R94</f>
        <v>989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>
        <v>989</v>
      </c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8.75" x14ac:dyDescent="0.25">
      <c r="A95" s="13">
        <v>34</v>
      </c>
      <c r="B95" s="15" t="s">
        <v>6</v>
      </c>
      <c r="C95" s="11">
        <f>SUM(D95:M95)+P95+Q95+R95</f>
        <v>2500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>
        <v>2500</v>
      </c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75" x14ac:dyDescent="0.25">
      <c r="A96" s="13">
        <v>35</v>
      </c>
      <c r="B96" s="15" t="s">
        <v>5</v>
      </c>
      <c r="C96" s="11">
        <f>SUM(D96:M96)+P96+Q96+R96</f>
        <v>15000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>
        <v>15000</v>
      </c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37.5" x14ac:dyDescent="0.25">
      <c r="A97" s="13">
        <v>36</v>
      </c>
      <c r="B97" s="15" t="s">
        <v>4</v>
      </c>
      <c r="C97" s="11">
        <f>SUM(D97:M97)+P97+Q97+R97</f>
        <v>600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>
        <v>600</v>
      </c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8.75" x14ac:dyDescent="0.25">
      <c r="A98" s="13">
        <v>37</v>
      </c>
      <c r="B98" s="15" t="s">
        <v>3</v>
      </c>
      <c r="C98" s="11">
        <f>SUM(D98:M98)+P98+Q98+R98</f>
        <v>8829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4">
        <v>8829</v>
      </c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8.75" x14ac:dyDescent="0.3">
      <c r="A99" s="13">
        <v>38</v>
      </c>
      <c r="B99" s="12" t="s">
        <v>2</v>
      </c>
      <c r="C99" s="11">
        <f>SUM(D99:M99)+P99+Q99+R99</f>
        <v>12500</v>
      </c>
      <c r="D99" s="10"/>
      <c r="E99" s="10"/>
      <c r="F99" s="10">
        <v>10000</v>
      </c>
      <c r="G99" s="10">
        <v>2500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75" x14ac:dyDescent="0.3">
      <c r="A100" s="13">
        <v>39</v>
      </c>
      <c r="B100" s="12" t="s">
        <v>1</v>
      </c>
      <c r="C100" s="11">
        <f>SUM(D100:M100)+P100+Q100+R100</f>
        <v>8479</v>
      </c>
      <c r="D100" s="10"/>
      <c r="E100" s="10"/>
      <c r="F100" s="10">
        <v>4262</v>
      </c>
      <c r="G100" s="10">
        <v>4217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56.25" x14ac:dyDescent="0.3">
      <c r="A101" s="9">
        <v>40</v>
      </c>
      <c r="B101" s="8" t="s">
        <v>0</v>
      </c>
      <c r="C101" s="7">
        <f>SUM(D101:M101)+P101+Q101+R101</f>
        <v>11073</v>
      </c>
      <c r="D101" s="6"/>
      <c r="E101" s="6"/>
      <c r="F101" s="6"/>
      <c r="G101" s="6">
        <v>11073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8.7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20.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20.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20.2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20.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4"/>
      <c r="N106" s="4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20.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4"/>
      <c r="N107" s="4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20.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20.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</sheetData>
  <mergeCells count="21">
    <mergeCell ref="P7:P8"/>
    <mergeCell ref="Q7:Q8"/>
    <mergeCell ref="M103:O103"/>
    <mergeCell ref="G7:G8"/>
    <mergeCell ref="H7:H8"/>
    <mergeCell ref="I7:I8"/>
    <mergeCell ref="J7:J8"/>
    <mergeCell ref="K7:K8"/>
    <mergeCell ref="M109:O109"/>
    <mergeCell ref="M7:M8"/>
    <mergeCell ref="N7:O7"/>
    <mergeCell ref="L7:L8"/>
    <mergeCell ref="F7:F8"/>
    <mergeCell ref="A4:R4"/>
    <mergeCell ref="A5:R5"/>
    <mergeCell ref="A7:A8"/>
    <mergeCell ref="B7:B8"/>
    <mergeCell ref="C7:C8"/>
    <mergeCell ref="D7:D8"/>
    <mergeCell ref="E7:E8"/>
    <mergeCell ref="R7:R8"/>
  </mergeCells>
  <pageMargins left="0.15748031496062992" right="0.19685039370078741" top="0.48" bottom="0.51" header="0.31496062992125984" footer="0.31496062992125984"/>
  <pageSetup paperSize="9" scale="6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28789A-ED13-4C65-AC97-1A7BC6BD007B}"/>
</file>

<file path=customXml/itemProps2.xml><?xml version="1.0" encoding="utf-8"?>
<ds:datastoreItem xmlns:ds="http://schemas.openxmlformats.org/officeDocument/2006/customXml" ds:itemID="{386F71E8-D1D2-4D38-9BEF-2092DEE0AD2B}"/>
</file>

<file path=customXml/itemProps3.xml><?xml version="1.0" encoding="utf-8"?>
<ds:datastoreItem xmlns:ds="http://schemas.openxmlformats.org/officeDocument/2006/customXml" ds:itemID="{B2525FED-8028-4739-9C93-DF81526ADC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letranhongthai</cp:lastModifiedBy>
  <dcterms:created xsi:type="dcterms:W3CDTF">2019-04-03T09:10:59Z</dcterms:created>
  <dcterms:modified xsi:type="dcterms:W3CDTF">2019-04-03T09:11:31Z</dcterms:modified>
</cp:coreProperties>
</file>