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CKDT2018\"/>
    </mc:Choice>
  </mc:AlternateContent>
  <bookViews>
    <workbookView xWindow="0" yWindow="0" windowWidth="24000" windowHeight="910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3" i="1" l="1"/>
  <c r="F213" i="1"/>
  <c r="I212" i="1"/>
  <c r="G212" i="1"/>
  <c r="I211" i="1"/>
  <c r="G211" i="1"/>
  <c r="I210" i="1"/>
  <c r="G210" i="1"/>
  <c r="I209" i="1"/>
  <c r="G209" i="1"/>
  <c r="I208" i="1"/>
  <c r="G208" i="1"/>
  <c r="I207" i="1"/>
  <c r="G207" i="1"/>
  <c r="I206" i="1"/>
  <c r="G206" i="1"/>
  <c r="I205" i="1"/>
  <c r="G205" i="1"/>
  <c r="I204" i="1"/>
  <c r="G204" i="1"/>
  <c r="I203" i="1"/>
  <c r="G203" i="1"/>
  <c r="I202" i="1"/>
  <c r="G202" i="1"/>
  <c r="I201" i="1"/>
  <c r="G201" i="1"/>
  <c r="I200" i="1"/>
  <c r="G200" i="1"/>
  <c r="I199" i="1"/>
  <c r="G199" i="1"/>
  <c r="I198" i="1"/>
  <c r="G198" i="1"/>
  <c r="I197" i="1"/>
  <c r="G197" i="1"/>
  <c r="I196" i="1"/>
  <c r="G196" i="1"/>
  <c r="I195" i="1"/>
  <c r="G195" i="1"/>
  <c r="I194" i="1"/>
  <c r="G194" i="1"/>
  <c r="I193" i="1"/>
  <c r="G193" i="1"/>
  <c r="G192" i="1" s="1"/>
  <c r="AK192" i="1"/>
  <c r="AH192" i="1"/>
  <c r="AF192" i="1" s="1"/>
  <c r="AG192" i="1"/>
  <c r="AE192" i="1"/>
  <c r="AD192" i="1"/>
  <c r="AC192" i="1"/>
  <c r="AA192" i="1"/>
  <c r="Z192" i="1"/>
  <c r="Y192" i="1"/>
  <c r="X192" i="1"/>
  <c r="W192" i="1"/>
  <c r="V192" i="1"/>
  <c r="U192" i="1"/>
  <c r="T192" i="1"/>
  <c r="S192" i="1"/>
  <c r="R192" i="1"/>
  <c r="Q192" i="1"/>
  <c r="P192" i="1"/>
  <c r="O192" i="1"/>
  <c r="N192" i="1"/>
  <c r="M192" i="1"/>
  <c r="L192" i="1"/>
  <c r="K192" i="1"/>
  <c r="J192" i="1"/>
  <c r="I192" i="1"/>
  <c r="F192" i="1"/>
  <c r="D192" i="1"/>
  <c r="AF191" i="1"/>
  <c r="AD191" i="1"/>
  <c r="V191" i="1"/>
  <c r="I191" i="1"/>
  <c r="F191" i="1"/>
  <c r="AF190" i="1"/>
  <c r="AD190" i="1"/>
  <c r="V190" i="1"/>
  <c r="I190" i="1"/>
  <c r="G190" i="1" s="1"/>
  <c r="F190" i="1"/>
  <c r="AF189" i="1"/>
  <c r="AD189" i="1"/>
  <c r="V189" i="1"/>
  <c r="G189" i="1" s="1"/>
  <c r="I189" i="1"/>
  <c r="F189" i="1"/>
  <c r="AF188" i="1"/>
  <c r="AD188" i="1"/>
  <c r="V188" i="1"/>
  <c r="I188" i="1"/>
  <c r="G188" i="1" s="1"/>
  <c r="F188" i="1"/>
  <c r="AF187" i="1"/>
  <c r="AD187" i="1"/>
  <c r="V187" i="1"/>
  <c r="G187" i="1" s="1"/>
  <c r="I187" i="1"/>
  <c r="F187" i="1"/>
  <c r="AF186" i="1"/>
  <c r="AD186" i="1"/>
  <c r="V186" i="1"/>
  <c r="I186" i="1"/>
  <c r="G186" i="1" s="1"/>
  <c r="F186" i="1"/>
  <c r="AF185" i="1"/>
  <c r="AD185" i="1"/>
  <c r="V185" i="1"/>
  <c r="G185" i="1" s="1"/>
  <c r="I185" i="1"/>
  <c r="F185" i="1"/>
  <c r="AF184" i="1"/>
  <c r="AD184" i="1"/>
  <c r="V184" i="1"/>
  <c r="I184" i="1"/>
  <c r="G184" i="1" s="1"/>
  <c r="F184" i="1"/>
  <c r="AF183" i="1"/>
  <c r="AD183" i="1"/>
  <c r="V183" i="1"/>
  <c r="G183" i="1" s="1"/>
  <c r="I183" i="1"/>
  <c r="F183" i="1"/>
  <c r="AF182" i="1"/>
  <c r="AD182" i="1"/>
  <c r="V182" i="1"/>
  <c r="I182" i="1"/>
  <c r="G182" i="1" s="1"/>
  <c r="F182" i="1"/>
  <c r="AF181" i="1"/>
  <c r="AD181" i="1"/>
  <c r="V181" i="1"/>
  <c r="G181" i="1" s="1"/>
  <c r="I181" i="1"/>
  <c r="F181" i="1"/>
  <c r="AF180" i="1"/>
  <c r="AD180" i="1"/>
  <c r="V180" i="1"/>
  <c r="I180" i="1"/>
  <c r="G180" i="1" s="1"/>
  <c r="F180" i="1"/>
  <c r="AF179" i="1"/>
  <c r="AD179" i="1"/>
  <c r="V179" i="1"/>
  <c r="G179" i="1" s="1"/>
  <c r="I179" i="1"/>
  <c r="F179" i="1"/>
  <c r="AI178" i="1"/>
  <c r="AF178" i="1"/>
  <c r="AD178" i="1"/>
  <c r="X178" i="1"/>
  <c r="X168" i="1" s="1"/>
  <c r="W178" i="1"/>
  <c r="T178" i="1"/>
  <c r="S178" i="1"/>
  <c r="S168" i="1" s="1"/>
  <c r="R178" i="1"/>
  <c r="Q178" i="1"/>
  <c r="P178" i="1"/>
  <c r="O178" i="1"/>
  <c r="N178" i="1"/>
  <c r="M178" i="1"/>
  <c r="L178" i="1"/>
  <c r="K178" i="1"/>
  <c r="I178" i="1" s="1"/>
  <c r="J178" i="1"/>
  <c r="H178" i="1"/>
  <c r="E178" i="1"/>
  <c r="F178" i="1" s="1"/>
  <c r="D178" i="1"/>
  <c r="AF177" i="1"/>
  <c r="AD177" i="1"/>
  <c r="V177" i="1"/>
  <c r="I177" i="1"/>
  <c r="G177" i="1"/>
  <c r="F177" i="1"/>
  <c r="AF176" i="1"/>
  <c r="AD176" i="1"/>
  <c r="V176" i="1"/>
  <c r="G176" i="1" s="1"/>
  <c r="I176" i="1"/>
  <c r="F176" i="1"/>
  <c r="AF175" i="1"/>
  <c r="AD175" i="1"/>
  <c r="V175" i="1"/>
  <c r="I175" i="1"/>
  <c r="G175" i="1"/>
  <c r="F175" i="1"/>
  <c r="AF174" i="1"/>
  <c r="AD174" i="1"/>
  <c r="V174" i="1"/>
  <c r="G174" i="1" s="1"/>
  <c r="I174" i="1"/>
  <c r="F174" i="1"/>
  <c r="AF173" i="1"/>
  <c r="AD173" i="1"/>
  <c r="V173" i="1"/>
  <c r="I173" i="1"/>
  <c r="G173" i="1"/>
  <c r="F173" i="1"/>
  <c r="AF172" i="1"/>
  <c r="AD172" i="1"/>
  <c r="V172" i="1"/>
  <c r="G172" i="1" s="1"/>
  <c r="I172" i="1"/>
  <c r="F172" i="1"/>
  <c r="AF171" i="1"/>
  <c r="AD171" i="1"/>
  <c r="V171" i="1"/>
  <c r="I171" i="1"/>
  <c r="G171" i="1"/>
  <c r="F171" i="1"/>
  <c r="AF170" i="1"/>
  <c r="AD170" i="1"/>
  <c r="V170" i="1"/>
  <c r="G170" i="1" s="1"/>
  <c r="I170" i="1"/>
  <c r="F170" i="1"/>
  <c r="AI169" i="1"/>
  <c r="AI168" i="1" s="1"/>
  <c r="AF169" i="1"/>
  <c r="AD169" i="1"/>
  <c r="X169" i="1"/>
  <c r="W169" i="1"/>
  <c r="V169" i="1" s="1"/>
  <c r="T169" i="1"/>
  <c r="R169" i="1"/>
  <c r="Q169" i="1"/>
  <c r="Q168" i="1" s="1"/>
  <c r="P169" i="1"/>
  <c r="O169" i="1"/>
  <c r="O168" i="1" s="1"/>
  <c r="N169" i="1"/>
  <c r="M169" i="1"/>
  <c r="M168" i="1" s="1"/>
  <c r="L169" i="1"/>
  <c r="K169" i="1"/>
  <c r="K168" i="1" s="1"/>
  <c r="J169" i="1"/>
  <c r="I169" i="1"/>
  <c r="H169" i="1"/>
  <c r="E169" i="1"/>
  <c r="F169" i="1" s="1"/>
  <c r="D169" i="1"/>
  <c r="AF168" i="1"/>
  <c r="AD168" i="1"/>
  <c r="T168" i="1"/>
  <c r="R168" i="1"/>
  <c r="P168" i="1"/>
  <c r="N168" i="1"/>
  <c r="L168" i="1"/>
  <c r="J168" i="1"/>
  <c r="I168" i="1" s="1"/>
  <c r="H168" i="1"/>
  <c r="D168" i="1"/>
  <c r="AF167" i="1"/>
  <c r="AD167" i="1"/>
  <c r="AD157" i="1" s="1"/>
  <c r="V167" i="1"/>
  <c r="I167" i="1"/>
  <c r="F167" i="1"/>
  <c r="I166" i="1"/>
  <c r="G166" i="1" s="1"/>
  <c r="F166" i="1"/>
  <c r="I165" i="1"/>
  <c r="G165" i="1"/>
  <c r="F165" i="1"/>
  <c r="AF164" i="1"/>
  <c r="AD164" i="1"/>
  <c r="V164" i="1"/>
  <c r="L164" i="1"/>
  <c r="I164" i="1"/>
  <c r="F164" i="1"/>
  <c r="D164" i="1"/>
  <c r="AF163" i="1"/>
  <c r="AD163" i="1"/>
  <c r="V163" i="1"/>
  <c r="I163" i="1"/>
  <c r="F163" i="1"/>
  <c r="AF162" i="1"/>
  <c r="AD162" i="1"/>
  <c r="V162" i="1"/>
  <c r="I162" i="1"/>
  <c r="G162" i="1"/>
  <c r="F162" i="1"/>
  <c r="AF161" i="1"/>
  <c r="AD161" i="1"/>
  <c r="V161" i="1"/>
  <c r="G161" i="1" s="1"/>
  <c r="I161" i="1"/>
  <c r="F161" i="1"/>
  <c r="AI160" i="1"/>
  <c r="AI159" i="1" s="1"/>
  <c r="AF160" i="1"/>
  <c r="AD160" i="1"/>
  <c r="AC160" i="1"/>
  <c r="X160" i="1"/>
  <c r="X159" i="1" s="1"/>
  <c r="W160" i="1"/>
  <c r="T160" i="1"/>
  <c r="R160" i="1"/>
  <c r="R159" i="1" s="1"/>
  <c r="Q160" i="1"/>
  <c r="L160" i="1"/>
  <c r="I160" i="1" s="1"/>
  <c r="I159" i="1" s="1"/>
  <c r="I158" i="1" s="1"/>
  <c r="H160" i="1"/>
  <c r="F160" i="1"/>
  <c r="E160" i="1"/>
  <c r="D160" i="1"/>
  <c r="D159" i="1" s="1"/>
  <c r="AF159" i="1"/>
  <c r="AD159" i="1"/>
  <c r="AC159" i="1"/>
  <c r="W159" i="1"/>
  <c r="T159" i="1"/>
  <c r="Q159" i="1"/>
  <c r="E159" i="1"/>
  <c r="F159" i="1" s="1"/>
  <c r="AF158" i="1"/>
  <c r="AF157" i="1" s="1"/>
  <c r="AD158" i="1"/>
  <c r="AC158" i="1"/>
  <c r="F158" i="1"/>
  <c r="AK157" i="1"/>
  <c r="AI157" i="1"/>
  <c r="AH157" i="1"/>
  <c r="AG157" i="1"/>
  <c r="AE157" i="1"/>
  <c r="AC157" i="1"/>
  <c r="AB157" i="1"/>
  <c r="AA157" i="1"/>
  <c r="Z157" i="1"/>
  <c r="Y157" i="1"/>
  <c r="X157" i="1"/>
  <c r="W157" i="1"/>
  <c r="U157" i="1"/>
  <c r="T157" i="1"/>
  <c r="S157" i="1"/>
  <c r="R157" i="1"/>
  <c r="Q157" i="1"/>
  <c r="P157" i="1"/>
  <c r="O157" i="1"/>
  <c r="N157" i="1"/>
  <c r="M157" i="1"/>
  <c r="K157" i="1"/>
  <c r="J157" i="1"/>
  <c r="I157" i="1"/>
  <c r="E157" i="1"/>
  <c r="F157" i="1" s="1"/>
  <c r="D157" i="1"/>
  <c r="AF156" i="1"/>
  <c r="AD156" i="1"/>
  <c r="V156" i="1"/>
  <c r="I156" i="1"/>
  <c r="G156" i="1"/>
  <c r="F156" i="1"/>
  <c r="AF155" i="1"/>
  <c r="AD155" i="1"/>
  <c r="V155" i="1"/>
  <c r="G155" i="1" s="1"/>
  <c r="I155" i="1"/>
  <c r="F155" i="1"/>
  <c r="AF154" i="1"/>
  <c r="AD154" i="1"/>
  <c r="V154" i="1"/>
  <c r="I154" i="1"/>
  <c r="G154" i="1"/>
  <c r="F154" i="1"/>
  <c r="AF153" i="1"/>
  <c r="AD153" i="1"/>
  <c r="V153" i="1"/>
  <c r="G153" i="1" s="1"/>
  <c r="I153" i="1"/>
  <c r="F153" i="1"/>
  <c r="AF152" i="1"/>
  <c r="AD152" i="1"/>
  <c r="V152" i="1"/>
  <c r="I152" i="1"/>
  <c r="G152" i="1"/>
  <c r="F152" i="1"/>
  <c r="AF151" i="1"/>
  <c r="AD151" i="1"/>
  <c r="V151" i="1"/>
  <c r="G151" i="1" s="1"/>
  <c r="I151" i="1"/>
  <c r="F151" i="1"/>
  <c r="AF150" i="1"/>
  <c r="AD150" i="1"/>
  <c r="V150" i="1"/>
  <c r="I150" i="1"/>
  <c r="G150" i="1"/>
  <c r="F150" i="1"/>
  <c r="AF149" i="1"/>
  <c r="AD149" i="1"/>
  <c r="V149" i="1"/>
  <c r="G149" i="1" s="1"/>
  <c r="I149" i="1"/>
  <c r="F149" i="1"/>
  <c r="AF148" i="1"/>
  <c r="AD148" i="1"/>
  <c r="V148" i="1"/>
  <c r="I148" i="1"/>
  <c r="G148" i="1"/>
  <c r="F148" i="1"/>
  <c r="AF147" i="1"/>
  <c r="AD147" i="1"/>
  <c r="V147" i="1"/>
  <c r="G147" i="1" s="1"/>
  <c r="I147" i="1"/>
  <c r="F147" i="1"/>
  <c r="AF146" i="1"/>
  <c r="AD146" i="1"/>
  <c r="V146" i="1"/>
  <c r="I146" i="1"/>
  <c r="G146" i="1"/>
  <c r="F146" i="1"/>
  <c r="AF145" i="1"/>
  <c r="AD145" i="1"/>
  <c r="V145" i="1"/>
  <c r="G145" i="1" s="1"/>
  <c r="I145" i="1"/>
  <c r="F145" i="1"/>
  <c r="AF144" i="1"/>
  <c r="AD144" i="1"/>
  <c r="V144" i="1"/>
  <c r="I144" i="1"/>
  <c r="G144" i="1"/>
  <c r="F144" i="1"/>
  <c r="AF143" i="1"/>
  <c r="AD143" i="1"/>
  <c r="V143" i="1"/>
  <c r="G143" i="1" s="1"/>
  <c r="I143" i="1"/>
  <c r="F143" i="1"/>
  <c r="AF142" i="1"/>
  <c r="AD142" i="1"/>
  <c r="V142" i="1"/>
  <c r="I142" i="1"/>
  <c r="G142" i="1"/>
  <c r="F142" i="1"/>
  <c r="AF141" i="1"/>
  <c r="AD141" i="1"/>
  <c r="V141" i="1"/>
  <c r="G141" i="1" s="1"/>
  <c r="I141" i="1"/>
  <c r="F141" i="1"/>
  <c r="AF140" i="1"/>
  <c r="AD140" i="1"/>
  <c r="V140" i="1"/>
  <c r="I140" i="1"/>
  <c r="G140" i="1"/>
  <c r="F140" i="1"/>
  <c r="AF139" i="1"/>
  <c r="AD139" i="1"/>
  <c r="V139" i="1"/>
  <c r="I139" i="1"/>
  <c r="F139" i="1"/>
  <c r="E139" i="1"/>
  <c r="D139" i="1"/>
  <c r="AF138" i="1"/>
  <c r="AD138" i="1"/>
  <c r="V138" i="1"/>
  <c r="I138" i="1"/>
  <c r="AF137" i="1"/>
  <c r="AD137" i="1"/>
  <c r="V137" i="1"/>
  <c r="I137" i="1"/>
  <c r="AF136" i="1"/>
  <c r="AD136" i="1"/>
  <c r="V136" i="1"/>
  <c r="I136" i="1"/>
  <c r="AF135" i="1"/>
  <c r="AD135" i="1"/>
  <c r="V135" i="1"/>
  <c r="I135" i="1"/>
  <c r="AF134" i="1"/>
  <c r="AD134" i="1"/>
  <c r="V134" i="1"/>
  <c r="I134" i="1"/>
  <c r="AF133" i="1"/>
  <c r="AD133" i="1"/>
  <c r="V133" i="1"/>
  <c r="I133" i="1"/>
  <c r="AF132" i="1"/>
  <c r="AD132" i="1"/>
  <c r="V132" i="1"/>
  <c r="I132" i="1"/>
  <c r="AF131" i="1"/>
  <c r="AD131" i="1"/>
  <c r="V131" i="1"/>
  <c r="I131" i="1"/>
  <c r="AF130" i="1"/>
  <c r="AD130" i="1"/>
  <c r="V130" i="1"/>
  <c r="I130" i="1"/>
  <c r="AF129" i="1"/>
  <c r="AD129" i="1"/>
  <c r="V129" i="1"/>
  <c r="I129" i="1"/>
  <c r="AF128" i="1"/>
  <c r="AD128" i="1"/>
  <c r="V128" i="1"/>
  <c r="I128" i="1"/>
  <c r="AF127" i="1"/>
  <c r="AD127" i="1"/>
  <c r="V127" i="1"/>
  <c r="I127" i="1"/>
  <c r="AF126" i="1"/>
  <c r="AD126" i="1"/>
  <c r="V126" i="1"/>
  <c r="I126" i="1"/>
  <c r="AF125" i="1"/>
  <c r="AD125" i="1"/>
  <c r="V125" i="1"/>
  <c r="I125" i="1"/>
  <c r="AF124" i="1"/>
  <c r="AD124" i="1"/>
  <c r="V124" i="1"/>
  <c r="I124" i="1"/>
  <c r="AF123" i="1"/>
  <c r="AD123" i="1"/>
  <c r="V123" i="1"/>
  <c r="I123" i="1"/>
  <c r="AF122" i="1"/>
  <c r="AD122" i="1"/>
  <c r="V122" i="1"/>
  <c r="I122" i="1"/>
  <c r="AF121" i="1"/>
  <c r="AD121" i="1"/>
  <c r="V121" i="1"/>
  <c r="I121" i="1"/>
  <c r="AF120" i="1"/>
  <c r="AD120" i="1"/>
  <c r="V120" i="1"/>
  <c r="I120" i="1"/>
  <c r="AF119" i="1"/>
  <c r="AD119" i="1"/>
  <c r="V119" i="1"/>
  <c r="I119" i="1"/>
  <c r="AF118" i="1"/>
  <c r="AD118" i="1"/>
  <c r="V118" i="1"/>
  <c r="I118" i="1"/>
  <c r="AF117" i="1"/>
  <c r="AD117" i="1"/>
  <c r="V117" i="1"/>
  <c r="I117" i="1"/>
  <c r="AF116" i="1"/>
  <c r="AD116" i="1"/>
  <c r="V116" i="1"/>
  <c r="I116" i="1"/>
  <c r="AF115" i="1"/>
  <c r="AD115" i="1"/>
  <c r="V115" i="1"/>
  <c r="I115" i="1"/>
  <c r="AF114" i="1"/>
  <c r="AD114" i="1"/>
  <c r="V114" i="1"/>
  <c r="I114" i="1"/>
  <c r="AF113" i="1"/>
  <c r="AD113" i="1"/>
  <c r="V113" i="1"/>
  <c r="I113" i="1"/>
  <c r="AF112" i="1"/>
  <c r="AD112" i="1"/>
  <c r="AD111" i="1" s="1"/>
  <c r="V112" i="1"/>
  <c r="I112" i="1"/>
  <c r="I111" i="1" s="1"/>
  <c r="AK111" i="1"/>
  <c r="AI111" i="1"/>
  <c r="AH111" i="1"/>
  <c r="AG111" i="1"/>
  <c r="AF111" i="1"/>
  <c r="AE111" i="1"/>
  <c r="AC111" i="1"/>
  <c r="AA111" i="1"/>
  <c r="Z111" i="1"/>
  <c r="Y111" i="1"/>
  <c r="X111" i="1"/>
  <c r="W111" i="1"/>
  <c r="V111" i="1"/>
  <c r="U111" i="1"/>
  <c r="T111" i="1"/>
  <c r="T13" i="1" s="1"/>
  <c r="T12" i="1" s="1"/>
  <c r="S111" i="1"/>
  <c r="R111" i="1"/>
  <c r="Q111" i="1"/>
  <c r="P111" i="1"/>
  <c r="P13" i="1" s="1"/>
  <c r="P12" i="1" s="1"/>
  <c r="P11" i="1" s="1"/>
  <c r="O111" i="1"/>
  <c r="N111" i="1"/>
  <c r="M111" i="1"/>
  <c r="L111" i="1"/>
  <c r="L13" i="1" s="1"/>
  <c r="L12" i="1" s="1"/>
  <c r="K111" i="1"/>
  <c r="J111" i="1"/>
  <c r="H111" i="1"/>
  <c r="F111" i="1"/>
  <c r="D111" i="1"/>
  <c r="AF110" i="1"/>
  <c r="AD110" i="1"/>
  <c r="V110" i="1"/>
  <c r="I110" i="1"/>
  <c r="F110" i="1"/>
  <c r="AF109" i="1"/>
  <c r="AD109" i="1"/>
  <c r="V109" i="1"/>
  <c r="I109" i="1"/>
  <c r="F109" i="1"/>
  <c r="AF108" i="1"/>
  <c r="AD108" i="1"/>
  <c r="V108" i="1"/>
  <c r="G108" i="1" s="1"/>
  <c r="I108" i="1"/>
  <c r="F108" i="1"/>
  <c r="AF107" i="1"/>
  <c r="AD107" i="1"/>
  <c r="V107" i="1"/>
  <c r="I107" i="1"/>
  <c r="G107" i="1"/>
  <c r="F107" i="1"/>
  <c r="AF106" i="1"/>
  <c r="AD106" i="1"/>
  <c r="V106" i="1"/>
  <c r="G106" i="1" s="1"/>
  <c r="I106" i="1"/>
  <c r="F106" i="1"/>
  <c r="AF105" i="1"/>
  <c r="AD105" i="1"/>
  <c r="V105" i="1"/>
  <c r="I105" i="1"/>
  <c r="G105" i="1"/>
  <c r="F105" i="1"/>
  <c r="AF104" i="1"/>
  <c r="AD104" i="1"/>
  <c r="V104" i="1"/>
  <c r="G104" i="1" s="1"/>
  <c r="I104" i="1"/>
  <c r="F104" i="1"/>
  <c r="AF103" i="1"/>
  <c r="AD103" i="1"/>
  <c r="V103" i="1"/>
  <c r="I103" i="1"/>
  <c r="G103" i="1"/>
  <c r="F103" i="1"/>
  <c r="AF102" i="1"/>
  <c r="AD102" i="1"/>
  <c r="V102" i="1"/>
  <c r="G102" i="1" s="1"/>
  <c r="I102" i="1"/>
  <c r="F102" i="1"/>
  <c r="AF101" i="1"/>
  <c r="AD101" i="1"/>
  <c r="V101" i="1"/>
  <c r="I101" i="1"/>
  <c r="G101" i="1"/>
  <c r="F101" i="1"/>
  <c r="AF100" i="1"/>
  <c r="AD100" i="1"/>
  <c r="V100" i="1"/>
  <c r="G100" i="1" s="1"/>
  <c r="I100" i="1"/>
  <c r="F100" i="1"/>
  <c r="AF99" i="1"/>
  <c r="AD99" i="1"/>
  <c r="V99" i="1"/>
  <c r="I99" i="1"/>
  <c r="G99" i="1"/>
  <c r="F99" i="1"/>
  <c r="AF98" i="1"/>
  <c r="AD98" i="1"/>
  <c r="V98" i="1"/>
  <c r="G98" i="1" s="1"/>
  <c r="I98" i="1"/>
  <c r="F98" i="1"/>
  <c r="AF97" i="1"/>
  <c r="AD97" i="1"/>
  <c r="V97" i="1"/>
  <c r="I97" i="1"/>
  <c r="G97" i="1"/>
  <c r="F97" i="1"/>
  <c r="AF96" i="1"/>
  <c r="AD96" i="1"/>
  <c r="V96" i="1"/>
  <c r="G96" i="1" s="1"/>
  <c r="I96" i="1"/>
  <c r="F96" i="1"/>
  <c r="AF95" i="1"/>
  <c r="AD95" i="1"/>
  <c r="V95" i="1"/>
  <c r="I95" i="1"/>
  <c r="G95" i="1"/>
  <c r="F95" i="1"/>
  <c r="AF94" i="1"/>
  <c r="AD94" i="1"/>
  <c r="V94" i="1"/>
  <c r="G94" i="1" s="1"/>
  <c r="I94" i="1"/>
  <c r="F94" i="1"/>
  <c r="AF93" i="1"/>
  <c r="AD93" i="1"/>
  <c r="V93" i="1"/>
  <c r="I93" i="1"/>
  <c r="G93" i="1"/>
  <c r="F93" i="1"/>
  <c r="AF92" i="1"/>
  <c r="AD92" i="1"/>
  <c r="V92" i="1"/>
  <c r="G92" i="1" s="1"/>
  <c r="I92" i="1"/>
  <c r="F92" i="1"/>
  <c r="AF91" i="1"/>
  <c r="AD91" i="1"/>
  <c r="V91" i="1"/>
  <c r="I91" i="1"/>
  <c r="G91" i="1"/>
  <c r="F91" i="1"/>
  <c r="AF90" i="1"/>
  <c r="AD90" i="1"/>
  <c r="V90" i="1"/>
  <c r="G90" i="1" s="1"/>
  <c r="I90" i="1"/>
  <c r="F90" i="1"/>
  <c r="AF89" i="1"/>
  <c r="AD89" i="1"/>
  <c r="V89" i="1"/>
  <c r="I89" i="1"/>
  <c r="G89" i="1"/>
  <c r="F89" i="1"/>
  <c r="AF88" i="1"/>
  <c r="AD88" i="1"/>
  <c r="V88" i="1"/>
  <c r="G88" i="1" s="1"/>
  <c r="I88" i="1"/>
  <c r="F88" i="1"/>
  <c r="AF87" i="1"/>
  <c r="AD87" i="1"/>
  <c r="V87" i="1"/>
  <c r="I87" i="1"/>
  <c r="G87" i="1"/>
  <c r="F87" i="1"/>
  <c r="AF86" i="1"/>
  <c r="AD86" i="1"/>
  <c r="V86" i="1"/>
  <c r="G86" i="1" s="1"/>
  <c r="I86" i="1"/>
  <c r="F86" i="1"/>
  <c r="AF85" i="1"/>
  <c r="AD85" i="1"/>
  <c r="V85" i="1"/>
  <c r="I85" i="1"/>
  <c r="G85" i="1"/>
  <c r="F85" i="1"/>
  <c r="AF84" i="1"/>
  <c r="AD84" i="1"/>
  <c r="V84" i="1"/>
  <c r="G84" i="1" s="1"/>
  <c r="I84" i="1"/>
  <c r="F84" i="1"/>
  <c r="AF83" i="1"/>
  <c r="AD83" i="1"/>
  <c r="V83" i="1"/>
  <c r="I83" i="1"/>
  <c r="G83" i="1"/>
  <c r="F83" i="1"/>
  <c r="AF82" i="1"/>
  <c r="AD82" i="1"/>
  <c r="V82" i="1"/>
  <c r="G82" i="1" s="1"/>
  <c r="I82" i="1"/>
  <c r="F82" i="1"/>
  <c r="AF81" i="1"/>
  <c r="AD81" i="1"/>
  <c r="V81" i="1"/>
  <c r="I81" i="1"/>
  <c r="G81" i="1"/>
  <c r="F81" i="1"/>
  <c r="AF80" i="1"/>
  <c r="AD80" i="1"/>
  <c r="V80" i="1"/>
  <c r="G80" i="1" s="1"/>
  <c r="I80" i="1"/>
  <c r="F80" i="1"/>
  <c r="AF79" i="1"/>
  <c r="AD79" i="1"/>
  <c r="V79" i="1"/>
  <c r="I79" i="1"/>
  <c r="G79" i="1"/>
  <c r="F79" i="1"/>
  <c r="AF78" i="1"/>
  <c r="AD78" i="1"/>
  <c r="V78" i="1"/>
  <c r="G78" i="1" s="1"/>
  <c r="I78" i="1"/>
  <c r="F78" i="1"/>
  <c r="AF77" i="1"/>
  <c r="AD77" i="1"/>
  <c r="V77" i="1"/>
  <c r="I77" i="1"/>
  <c r="G77" i="1"/>
  <c r="F77" i="1"/>
  <c r="AF76" i="1"/>
  <c r="AD76" i="1"/>
  <c r="V76" i="1"/>
  <c r="G76" i="1" s="1"/>
  <c r="I76" i="1"/>
  <c r="F76" i="1"/>
  <c r="AF75" i="1"/>
  <c r="AD75" i="1"/>
  <c r="V75" i="1"/>
  <c r="I75" i="1"/>
  <c r="G75" i="1"/>
  <c r="F75" i="1"/>
  <c r="AF74" i="1"/>
  <c r="AD74" i="1"/>
  <c r="V74" i="1"/>
  <c r="G74" i="1" s="1"/>
  <c r="I74" i="1"/>
  <c r="F74" i="1"/>
  <c r="AF73" i="1"/>
  <c r="AD73" i="1"/>
  <c r="V73" i="1"/>
  <c r="I73" i="1"/>
  <c r="G73" i="1"/>
  <c r="F73" i="1"/>
  <c r="AF72" i="1"/>
  <c r="AD72" i="1"/>
  <c r="V72" i="1"/>
  <c r="G72" i="1" s="1"/>
  <c r="G71" i="1" s="1"/>
  <c r="I72" i="1"/>
  <c r="F72" i="1"/>
  <c r="AK71" i="1"/>
  <c r="AK13" i="1" s="1"/>
  <c r="AK12" i="1" s="1"/>
  <c r="AI71" i="1"/>
  <c r="AH71" i="1"/>
  <c r="AG71" i="1"/>
  <c r="AF71" i="1"/>
  <c r="AE71" i="1"/>
  <c r="AD71" i="1"/>
  <c r="AC71" i="1"/>
  <c r="AB71" i="1"/>
  <c r="AB13" i="1" s="1"/>
  <c r="AB12" i="1" s="1"/>
  <c r="AB11" i="1" s="1"/>
  <c r="AA71" i="1"/>
  <c r="Z71" i="1"/>
  <c r="Y71" i="1"/>
  <c r="X71" i="1"/>
  <c r="W71" i="1"/>
  <c r="T71" i="1"/>
  <c r="S71" i="1"/>
  <c r="S13" i="1" s="1"/>
  <c r="S12" i="1" s="1"/>
  <c r="S11" i="1" s="1"/>
  <c r="R71" i="1"/>
  <c r="Q71" i="1"/>
  <c r="Q13" i="1" s="1"/>
  <c r="Q12" i="1" s="1"/>
  <c r="Q11" i="1" s="1"/>
  <c r="P71" i="1"/>
  <c r="O71" i="1"/>
  <c r="O13" i="1" s="1"/>
  <c r="O12" i="1" s="1"/>
  <c r="O11" i="1" s="1"/>
  <c r="N71" i="1"/>
  <c r="M71" i="1"/>
  <c r="M13" i="1" s="1"/>
  <c r="M12" i="1" s="1"/>
  <c r="M11" i="1" s="1"/>
  <c r="L71" i="1"/>
  <c r="K71" i="1"/>
  <c r="J71" i="1"/>
  <c r="H71" i="1"/>
  <c r="E71" i="1"/>
  <c r="F71" i="1" s="1"/>
  <c r="D71" i="1"/>
  <c r="AF70" i="1"/>
  <c r="AD70" i="1"/>
  <c r="V70" i="1"/>
  <c r="I70" i="1"/>
  <c r="G70" i="1"/>
  <c r="F70" i="1"/>
  <c r="AF69" i="1"/>
  <c r="AD69" i="1"/>
  <c r="V69" i="1"/>
  <c r="G69" i="1" s="1"/>
  <c r="I69" i="1"/>
  <c r="F69" i="1"/>
  <c r="AF68" i="1"/>
  <c r="AD68" i="1"/>
  <c r="V68" i="1"/>
  <c r="I68" i="1"/>
  <c r="G68" i="1"/>
  <c r="F68" i="1"/>
  <c r="AF67" i="1"/>
  <c r="AD67" i="1"/>
  <c r="V67" i="1"/>
  <c r="G67" i="1" s="1"/>
  <c r="I67" i="1"/>
  <c r="F67" i="1"/>
  <c r="AF66" i="1"/>
  <c r="AD66" i="1"/>
  <c r="V66" i="1"/>
  <c r="I66" i="1"/>
  <c r="G66" i="1"/>
  <c r="F66" i="1"/>
  <c r="AF65" i="1"/>
  <c r="AD65" i="1"/>
  <c r="V65" i="1"/>
  <c r="G65" i="1" s="1"/>
  <c r="I65" i="1"/>
  <c r="F65" i="1"/>
  <c r="AF64" i="1"/>
  <c r="AD64" i="1"/>
  <c r="V64" i="1"/>
  <c r="I64" i="1"/>
  <c r="G64" i="1"/>
  <c r="F64" i="1"/>
  <c r="AF63" i="1"/>
  <c r="AD63" i="1"/>
  <c r="V63" i="1"/>
  <c r="G63" i="1" s="1"/>
  <c r="I63" i="1"/>
  <c r="F63" i="1"/>
  <c r="AF62" i="1"/>
  <c r="AD62" i="1"/>
  <c r="V62" i="1"/>
  <c r="I62" i="1"/>
  <c r="G62" i="1"/>
  <c r="F62" i="1"/>
  <c r="AF61" i="1"/>
  <c r="AD61" i="1"/>
  <c r="V61" i="1"/>
  <c r="G61" i="1" s="1"/>
  <c r="I61" i="1"/>
  <c r="F61" i="1"/>
  <c r="AF60" i="1"/>
  <c r="AD60" i="1"/>
  <c r="V60" i="1"/>
  <c r="I60" i="1"/>
  <c r="G60" i="1"/>
  <c r="F60" i="1"/>
  <c r="AF59" i="1"/>
  <c r="AD59" i="1"/>
  <c r="V59" i="1"/>
  <c r="G59" i="1" s="1"/>
  <c r="I59" i="1"/>
  <c r="F59" i="1"/>
  <c r="AF58" i="1"/>
  <c r="AD58" i="1"/>
  <c r="V58" i="1"/>
  <c r="I58" i="1"/>
  <c r="F58" i="1"/>
  <c r="E58" i="1"/>
  <c r="D58" i="1"/>
  <c r="AF57" i="1"/>
  <c r="AD57" i="1"/>
  <c r="V57" i="1"/>
  <c r="I57" i="1"/>
  <c r="F57" i="1"/>
  <c r="AF56" i="1"/>
  <c r="AD56" i="1"/>
  <c r="V56" i="1"/>
  <c r="I56" i="1"/>
  <c r="G56" i="1" s="1"/>
  <c r="F56" i="1"/>
  <c r="AF55" i="1"/>
  <c r="AD55" i="1"/>
  <c r="V55" i="1"/>
  <c r="I55" i="1"/>
  <c r="F55" i="1"/>
  <c r="AF54" i="1"/>
  <c r="AD54" i="1"/>
  <c r="V54" i="1"/>
  <c r="I54" i="1"/>
  <c r="G54" i="1" s="1"/>
  <c r="F54" i="1"/>
  <c r="AF53" i="1"/>
  <c r="AD53" i="1"/>
  <c r="V53" i="1"/>
  <c r="I53" i="1"/>
  <c r="F53" i="1"/>
  <c r="AF52" i="1"/>
  <c r="AD52" i="1"/>
  <c r="V52" i="1"/>
  <c r="I52" i="1"/>
  <c r="G52" i="1" s="1"/>
  <c r="F52" i="1"/>
  <c r="AF51" i="1"/>
  <c r="AD51" i="1"/>
  <c r="V51" i="1"/>
  <c r="I51" i="1"/>
  <c r="F51" i="1"/>
  <c r="AF50" i="1"/>
  <c r="AD50" i="1"/>
  <c r="V50" i="1"/>
  <c r="I50" i="1"/>
  <c r="G50" i="1" s="1"/>
  <c r="F50" i="1"/>
  <c r="AF49" i="1"/>
  <c r="AD49" i="1"/>
  <c r="V49" i="1"/>
  <c r="I49" i="1"/>
  <c r="F49" i="1"/>
  <c r="AF48" i="1"/>
  <c r="AD48" i="1"/>
  <c r="V48" i="1"/>
  <c r="I48" i="1"/>
  <c r="G48" i="1" s="1"/>
  <c r="F48" i="1"/>
  <c r="AF47" i="1"/>
  <c r="AD47" i="1"/>
  <c r="V47" i="1"/>
  <c r="I47" i="1"/>
  <c r="F47" i="1"/>
  <c r="AF46" i="1"/>
  <c r="AD46" i="1"/>
  <c r="V46" i="1"/>
  <c r="I46" i="1"/>
  <c r="G46" i="1" s="1"/>
  <c r="F46" i="1"/>
  <c r="AF45" i="1"/>
  <c r="AD45" i="1"/>
  <c r="V45" i="1"/>
  <c r="I45" i="1"/>
  <c r="F45" i="1"/>
  <c r="AF44" i="1"/>
  <c r="AD44" i="1"/>
  <c r="V44" i="1"/>
  <c r="I44" i="1"/>
  <c r="G44" i="1" s="1"/>
  <c r="F44" i="1"/>
  <c r="AF43" i="1"/>
  <c r="AD43" i="1"/>
  <c r="V43" i="1"/>
  <c r="I43" i="1"/>
  <c r="F43" i="1"/>
  <c r="AF42" i="1"/>
  <c r="AD42" i="1"/>
  <c r="V42" i="1"/>
  <c r="I42" i="1"/>
  <c r="G42" i="1" s="1"/>
  <c r="F42" i="1"/>
  <c r="AF41" i="1"/>
  <c r="AD41" i="1"/>
  <c r="V41" i="1"/>
  <c r="I41" i="1"/>
  <c r="E41" i="1"/>
  <c r="D41" i="1"/>
  <c r="AF40" i="1"/>
  <c r="AD40" i="1"/>
  <c r="V40" i="1"/>
  <c r="I40" i="1"/>
  <c r="D40" i="1"/>
  <c r="D27" i="1" s="1"/>
  <c r="D13" i="1" s="1"/>
  <c r="D12" i="1" s="1"/>
  <c r="D11" i="1" s="1"/>
  <c r="AF39" i="1"/>
  <c r="AD39" i="1"/>
  <c r="V39" i="1"/>
  <c r="I39" i="1"/>
  <c r="G39" i="1" s="1"/>
  <c r="F39" i="1"/>
  <c r="AF38" i="1"/>
  <c r="AD38" i="1"/>
  <c r="V38" i="1"/>
  <c r="I38" i="1"/>
  <c r="F38" i="1"/>
  <c r="AF37" i="1"/>
  <c r="AD37" i="1"/>
  <c r="V37" i="1"/>
  <c r="I37" i="1"/>
  <c r="G37" i="1" s="1"/>
  <c r="F37" i="1"/>
  <c r="AF36" i="1"/>
  <c r="AD36" i="1"/>
  <c r="V36" i="1"/>
  <c r="I36" i="1"/>
  <c r="F36" i="1"/>
  <c r="AF35" i="1"/>
  <c r="AD35" i="1"/>
  <c r="V35" i="1"/>
  <c r="I35" i="1"/>
  <c r="G35" i="1" s="1"/>
  <c r="F35" i="1"/>
  <c r="AF34" i="1"/>
  <c r="AD34" i="1"/>
  <c r="V34" i="1"/>
  <c r="G34" i="1" s="1"/>
  <c r="I34" i="1"/>
  <c r="F34" i="1"/>
  <c r="AF33" i="1"/>
  <c r="AD33" i="1"/>
  <c r="V33" i="1"/>
  <c r="I33" i="1"/>
  <c r="G33" i="1" s="1"/>
  <c r="F33" i="1"/>
  <c r="AF32" i="1"/>
  <c r="AD32" i="1"/>
  <c r="V32" i="1"/>
  <c r="I32" i="1"/>
  <c r="F32" i="1"/>
  <c r="AF31" i="1"/>
  <c r="AD31" i="1"/>
  <c r="V31" i="1"/>
  <c r="I31" i="1"/>
  <c r="E31" i="1"/>
  <c r="F31" i="1" s="1"/>
  <c r="D31" i="1"/>
  <c r="AF30" i="1"/>
  <c r="AD30" i="1"/>
  <c r="V30" i="1"/>
  <c r="I30" i="1"/>
  <c r="G30" i="1"/>
  <c r="F30" i="1"/>
  <c r="AF29" i="1"/>
  <c r="AD29" i="1"/>
  <c r="V29" i="1"/>
  <c r="G29" i="1" s="1"/>
  <c r="I29" i="1"/>
  <c r="F29" i="1"/>
  <c r="AF28" i="1"/>
  <c r="AD28" i="1"/>
  <c r="V28" i="1"/>
  <c r="I28" i="1"/>
  <c r="G28" i="1"/>
  <c r="F28" i="1"/>
  <c r="AK27" i="1"/>
  <c r="AI27" i="1"/>
  <c r="AH27" i="1"/>
  <c r="AF27" i="1" s="1"/>
  <c r="AG27" i="1"/>
  <c r="AE27" i="1"/>
  <c r="AD27" i="1"/>
  <c r="AC27" i="1"/>
  <c r="AB27" i="1"/>
  <c r="AA27" i="1"/>
  <c r="Z27" i="1"/>
  <c r="V27" i="1" s="1"/>
  <c r="Y27" i="1"/>
  <c r="X27" i="1"/>
  <c r="W27" i="1"/>
  <c r="U27" i="1"/>
  <c r="T27" i="1"/>
  <c r="S27" i="1"/>
  <c r="R27" i="1"/>
  <c r="R13" i="1" s="1"/>
  <c r="R12" i="1" s="1"/>
  <c r="R11" i="1" s="1"/>
  <c r="Q27" i="1"/>
  <c r="P27" i="1"/>
  <c r="O27" i="1"/>
  <c r="N27" i="1"/>
  <c r="M27" i="1"/>
  <c r="L27" i="1"/>
  <c r="K27" i="1"/>
  <c r="J27" i="1"/>
  <c r="I27" i="1" s="1"/>
  <c r="H27" i="1"/>
  <c r="AF26" i="1"/>
  <c r="AD26" i="1"/>
  <c r="V26" i="1"/>
  <c r="I26" i="1"/>
  <c r="F26" i="1"/>
  <c r="AF25" i="1"/>
  <c r="AD25" i="1"/>
  <c r="V25" i="1"/>
  <c r="I25" i="1"/>
  <c r="G25" i="1" s="1"/>
  <c r="F25" i="1"/>
  <c r="AF24" i="1"/>
  <c r="AD24" i="1"/>
  <c r="V24" i="1"/>
  <c r="G24" i="1" s="1"/>
  <c r="I24" i="1"/>
  <c r="F24" i="1"/>
  <c r="AF23" i="1"/>
  <c r="AD23" i="1"/>
  <c r="V23" i="1"/>
  <c r="I23" i="1"/>
  <c r="G23" i="1" s="1"/>
  <c r="F23" i="1"/>
  <c r="AF22" i="1"/>
  <c r="AD22" i="1"/>
  <c r="V22" i="1"/>
  <c r="I22" i="1"/>
  <c r="F22" i="1"/>
  <c r="AF21" i="1"/>
  <c r="AD21" i="1"/>
  <c r="V21" i="1"/>
  <c r="I21" i="1"/>
  <c r="G21" i="1" s="1"/>
  <c r="F21" i="1"/>
  <c r="AF20" i="1"/>
  <c r="AD20" i="1"/>
  <c r="V20" i="1"/>
  <c r="G20" i="1" s="1"/>
  <c r="I20" i="1"/>
  <c r="F20" i="1"/>
  <c r="AF19" i="1"/>
  <c r="AD19" i="1"/>
  <c r="V19" i="1"/>
  <c r="I19" i="1"/>
  <c r="G19" i="1" s="1"/>
  <c r="F19" i="1"/>
  <c r="AF18" i="1"/>
  <c r="AD18" i="1"/>
  <c r="V18" i="1"/>
  <c r="I18" i="1"/>
  <c r="F18" i="1"/>
  <c r="AF17" i="1"/>
  <c r="AD17" i="1"/>
  <c r="V17" i="1"/>
  <c r="I17" i="1"/>
  <c r="G17" i="1" s="1"/>
  <c r="F17" i="1"/>
  <c r="AF16" i="1"/>
  <c r="AD16" i="1"/>
  <c r="V16" i="1"/>
  <c r="G16" i="1" s="1"/>
  <c r="I16" i="1"/>
  <c r="F16" i="1"/>
  <c r="AF15" i="1"/>
  <c r="AF14" i="1" s="1"/>
  <c r="AF13" i="1" s="1"/>
  <c r="AF12" i="1" s="1"/>
  <c r="AF11" i="1" s="1"/>
  <c r="AD15" i="1"/>
  <c r="V15" i="1"/>
  <c r="I15" i="1"/>
  <c r="F15" i="1"/>
  <c r="AK14" i="1"/>
  <c r="AI14" i="1"/>
  <c r="AI13" i="1" s="1"/>
  <c r="AI12" i="1" s="1"/>
  <c r="AI11" i="1" s="1"/>
  <c r="AH14" i="1"/>
  <c r="AG14" i="1"/>
  <c r="AG13" i="1" s="1"/>
  <c r="AG12" i="1" s="1"/>
  <c r="AG11" i="1" s="1"/>
  <c r="AE14" i="1"/>
  <c r="AE13" i="1" s="1"/>
  <c r="AE12" i="1" s="1"/>
  <c r="AE11" i="1" s="1"/>
  <c r="AC14" i="1"/>
  <c r="AC13" i="1" s="1"/>
  <c r="AC12" i="1" s="1"/>
  <c r="AC11" i="1" s="1"/>
  <c r="AB14" i="1"/>
  <c r="AA14" i="1"/>
  <c r="AA13" i="1" s="1"/>
  <c r="AA12" i="1" s="1"/>
  <c r="AA11" i="1" s="1"/>
  <c r="Z14" i="1"/>
  <c r="Y14" i="1"/>
  <c r="Y13" i="1" s="1"/>
  <c r="Y12" i="1" s="1"/>
  <c r="Y11" i="1" s="1"/>
  <c r="X14" i="1"/>
  <c r="W14" i="1"/>
  <c r="W13" i="1" s="1"/>
  <c r="W12" i="1" s="1"/>
  <c r="V14" i="1"/>
  <c r="U14" i="1"/>
  <c r="U13" i="1" s="1"/>
  <c r="U12" i="1" s="1"/>
  <c r="U11" i="1" s="1"/>
  <c r="T14" i="1"/>
  <c r="R14" i="1"/>
  <c r="Q14" i="1"/>
  <c r="P14" i="1"/>
  <c r="O14" i="1"/>
  <c r="N14" i="1"/>
  <c r="N13" i="1" s="1"/>
  <c r="N12" i="1" s="1"/>
  <c r="N11" i="1" s="1"/>
  <c r="M14" i="1"/>
  <c r="L14" i="1"/>
  <c r="K14" i="1"/>
  <c r="J14" i="1"/>
  <c r="H14" i="1"/>
  <c r="E14" i="1"/>
  <c r="D14" i="1"/>
  <c r="AH13" i="1"/>
  <c r="Z13" i="1"/>
  <c r="J13" i="1"/>
  <c r="J12" i="1" s="1"/>
  <c r="J11" i="1" s="1"/>
  <c r="AH12" i="1"/>
  <c r="AH11" i="1" s="1"/>
  <c r="Z12" i="1"/>
  <c r="Z11" i="1" s="1"/>
  <c r="AK11" i="1"/>
  <c r="T11" i="1"/>
  <c r="V13" i="1" l="1"/>
  <c r="V12" i="1" s="1"/>
  <c r="I71" i="1"/>
  <c r="K13" i="1"/>
  <c r="K12" i="1" s="1"/>
  <c r="K11" i="1" s="1"/>
  <c r="G15" i="1"/>
  <c r="I14" i="1"/>
  <c r="G18" i="1"/>
  <c r="G22" i="1"/>
  <c r="G26" i="1"/>
  <c r="G32" i="1"/>
  <c r="G27" i="1" s="1"/>
  <c r="G36" i="1"/>
  <c r="F41" i="1"/>
  <c r="E40" i="1"/>
  <c r="G43" i="1"/>
  <c r="G47" i="1"/>
  <c r="G51" i="1"/>
  <c r="G55" i="1"/>
  <c r="AD14" i="1"/>
  <c r="AD13" i="1" s="1"/>
  <c r="AD12" i="1" s="1"/>
  <c r="AD11" i="1" s="1"/>
  <c r="G38" i="1"/>
  <c r="G45" i="1"/>
  <c r="G49" i="1"/>
  <c r="G53" i="1"/>
  <c r="G57" i="1"/>
  <c r="V71" i="1"/>
  <c r="X13" i="1"/>
  <c r="X12" i="1" s="1"/>
  <c r="X11" i="1" s="1"/>
  <c r="G111" i="1"/>
  <c r="H13" i="1"/>
  <c r="H12" i="1" s="1"/>
  <c r="G169" i="1"/>
  <c r="L159" i="1"/>
  <c r="E168" i="1"/>
  <c r="F168" i="1" s="1"/>
  <c r="V160" i="1"/>
  <c r="V159" i="1" s="1"/>
  <c r="V158" i="1" s="1"/>
  <c r="V157" i="1" s="1"/>
  <c r="W168" i="1"/>
  <c r="V168" i="1" s="1"/>
  <c r="V178" i="1"/>
  <c r="G178" i="1" s="1"/>
  <c r="H159" i="1"/>
  <c r="L158" i="1" l="1"/>
  <c r="L157" i="1" s="1"/>
  <c r="L11" i="1"/>
  <c r="G14" i="1"/>
  <c r="G13" i="1" s="1"/>
  <c r="G12" i="1" s="1"/>
  <c r="V11" i="1"/>
  <c r="G168" i="1"/>
  <c r="G160" i="1"/>
  <c r="G159" i="1"/>
  <c r="H11" i="1"/>
  <c r="E27" i="1"/>
  <c r="F40" i="1"/>
  <c r="I13" i="1"/>
  <c r="I12" i="1" s="1"/>
  <c r="I11" i="1" s="1"/>
  <c r="W11" i="1"/>
  <c r="G11" i="1" l="1"/>
  <c r="F27" i="1"/>
  <c r="E13" i="1"/>
  <c r="E12" i="1" s="1"/>
  <c r="E11" i="1" s="1"/>
</calcChain>
</file>

<file path=xl/sharedStrings.xml><?xml version="1.0" encoding="utf-8"?>
<sst xmlns="http://schemas.openxmlformats.org/spreadsheetml/2006/main" count="570" uniqueCount="383">
  <si>
    <t>UBND TỈNH GIA LAI</t>
  </si>
  <si>
    <t>Biểu số 52/CK-NSNN</t>
  </si>
  <si>
    <t>DỰ TOÁN CHI ĐẦU TƯ PHÁT TRIỂN CỦA NGÂN SÁCH CẤP TỈNH CHO TỪNG CƠ QUAN, TỔ CHỨC THEO LĨNH VỰC NĂM 2018</t>
  </si>
  <si>
    <t>(Dự toán đã được Hội đồng nhân dân quyết định)</t>
  </si>
  <si>
    <t>Đơn vị: Triệu đồng</t>
  </si>
  <si>
    <t>STT</t>
  </si>
  <si>
    <t>Tên đơn vị</t>
  </si>
  <si>
    <t>Danh mục dự án</t>
  </si>
  <si>
    <t>Kế hoạch vốn đầu tư năm 2018</t>
  </si>
  <si>
    <t>Tổng số</t>
  </si>
  <si>
    <t>Tổng kinh phí đề nghị phân bổ ngày 12/01/2018</t>
  </si>
  <si>
    <t>Chi quốc phòng (010-011)</t>
  </si>
  <si>
    <t>Chi giáo dục đào tạo và dạy nghề (070)</t>
  </si>
  <si>
    <t>Trong đó</t>
  </si>
  <si>
    <t>Chi khoa học và công nghệ (100-103)</t>
  </si>
  <si>
    <t>Chi y tế, dân số và gia đình (130-132)</t>
  </si>
  <si>
    <t>Chi văn hóa thông tin (160-161)</t>
  </si>
  <si>
    <t>Chi phát thanh truyền hình, thông tấn (190-201)</t>
  </si>
  <si>
    <t>Chi bảo vệ môi trường (250)</t>
  </si>
  <si>
    <t>Chi các hoạt động kinh tế (280)</t>
  </si>
  <si>
    <t>Chi hoạt động của các cơ quan quản lý, đoàn thể (340)</t>
  </si>
  <si>
    <t>Chi đảm bảo xã hội (370)</t>
  </si>
  <si>
    <t>Chi đầu tư khác (400-429)</t>
  </si>
  <si>
    <t>Ghi chú</t>
  </si>
  <si>
    <t xml:space="preserve">Đầu tư và hỗ trợ doanh nghiệp theo quy    định  (405) </t>
  </si>
  <si>
    <t>Tổng số (tất cả các nguồn vốn)</t>
  </si>
  <si>
    <t>Trong đó: NSĐP</t>
  </si>
  <si>
    <t>Giáo dục mầm non (071)</t>
  </si>
  <si>
    <t>Giáo dục tiểu học (072)</t>
  </si>
  <si>
    <t>Giáo dục THCS (073)</t>
  </si>
  <si>
    <t>Giáo dục THPT (074)</t>
  </si>
  <si>
    <t>Đào tạo lại, bồi dưỡng NVK cho cán bộ, công chức, VC (085)</t>
  </si>
  <si>
    <t>Giáo dục nghề nghiệp trình độ cao đẳng (093)</t>
  </si>
  <si>
    <t>Các nhiệm vụ PV cho GD, ĐT, GD nghề nghiệp khác (098)</t>
  </si>
  <si>
    <t>Chi giao thông (292)</t>
  </si>
  <si>
    <t>Chi nông nghiệp và dịch vụ nông nghiệp (281)</t>
  </si>
  <si>
    <t>Chi lâm nghiệp và dịch vụ lâm nghiệp (282)</t>
  </si>
  <si>
    <t>Thủy lợi và dịch vụ thủy lợi (283)</t>
  </si>
  <si>
    <t>Giao thông hàng không (296)</t>
  </si>
  <si>
    <t>Định canh định cư và kinh tế mới</t>
  </si>
  <si>
    <t>Công nghiệp khác (309)</t>
  </si>
  <si>
    <t>Quản lý nhà nước (341)</t>
  </si>
  <si>
    <t>Chính sách và HĐ phục vụ người có công với CM (371)</t>
  </si>
  <si>
    <t>Chính sách và HĐ PV các ĐT BTXH và các ĐT khác (398)</t>
  </si>
  <si>
    <t>A</t>
  </si>
  <si>
    <t>B</t>
  </si>
  <si>
    <t>C</t>
  </si>
  <si>
    <t>TỔNG SỐ</t>
  </si>
  <si>
    <t>Vốn đầu tư trong cân đối theo tiêu chí</t>
  </si>
  <si>
    <t>I</t>
  </si>
  <si>
    <t>Vốn trong cân đối theo tiêu chí tỉnh quyết định đầu tư</t>
  </si>
  <si>
    <t>(1)</t>
  </si>
  <si>
    <t>Dự án chuyển tiếp hoàn thành năm 2018</t>
  </si>
  <si>
    <t>Bộ Chỉ huy Quân sự tỉnh</t>
  </si>
  <si>
    <t>Dự án Đường hầm sở chỉ huy cơ bản TP Pleiku</t>
  </si>
  <si>
    <t>HT 
Bộ Tư lệnh Quân khu 5 có văn bản số 1009/BTL-CB ngày 16/5/2017 cho kéo dài thời gian thi công công trình</t>
  </si>
  <si>
    <t>UBND huyện Đăk Đoa</t>
  </si>
  <si>
    <t>Đường nội thị thị trấn Đăk Đoa</t>
  </si>
  <si>
    <t>HT</t>
  </si>
  <si>
    <t>Đài PTTH tỉnh</t>
  </si>
  <si>
    <t xml:space="preserve">Dự án đầu tư mua sắm thiết bị truyền hình </t>
  </si>
  <si>
    <t>Công ty TNHH MTV khai thác công trình thủy lợi</t>
  </si>
  <si>
    <t>Sửa chữa, nâng cấp đập An Phú và Đập Bà Dĩ</t>
  </si>
  <si>
    <t>UBND huyện Đức Cơ</t>
  </si>
  <si>
    <t>Đường Trường Chinh thị trấn Chư Ty, huyện Đức Cơ</t>
  </si>
  <si>
    <t>UBND huyện Phú Thiện</t>
  </si>
  <si>
    <t>Đường khu dân cư xã Ia Sol</t>
  </si>
  <si>
    <t>Văn phòng Tỉnh ủy</t>
  </si>
  <si>
    <t xml:space="preserve">Ứng dụng công nghệ thông tin giai đoạn 2016-2020 trong hoạt động của các cơ quan Đảng tỉnh Gia Lai </t>
  </si>
  <si>
    <t xml:space="preserve">
HT
Trong tổng mức đầu tư, NSĐP 22,2 tỷ đồng, vốn chi thường xuyên của Văn phòng Tỉnh ủy là 3,7 tỷ đồng.</t>
  </si>
  <si>
    <t>UBND huyện Ia Grai</t>
  </si>
  <si>
    <t>Nâng cấp mở rộng đường nội thị thị trấn Ia Kha</t>
  </si>
  <si>
    <t>Trụ sở UBND huyện Ia Grai</t>
  </si>
  <si>
    <t>UBND huyện Chư Sê</t>
  </si>
  <si>
    <t>Hệ thống nước sinh hoạt xã Hbông và xã Ayun, Chư Sê</t>
  </si>
  <si>
    <t>BQL DA ĐTXD các CT dân dụng và công nghiệp tỉnh</t>
  </si>
  <si>
    <t>Hội trường và thư viện trường Chính trị tỉnh Gia Lai</t>
  </si>
  <si>
    <t>Sở Xây dựng</t>
  </si>
  <si>
    <t>Dự án kéo dài - nâng cấp đường lăn và sân đỗ máy bay -   cảng Hàng không Pleiku</t>
  </si>
  <si>
    <t>(2)</t>
  </si>
  <si>
    <t>Dự án chuyển tiếp hoàn thành sau năm 2018</t>
  </si>
  <si>
    <t>Đầu tư các xã biên giới huyện Đức Cơ</t>
  </si>
  <si>
    <t>Đầu tư các xã biên giới huyện Ia Grai</t>
  </si>
  <si>
    <t>UBND huyện Chư Prông</t>
  </si>
  <si>
    <t xml:space="preserve">Đầu tư cơ sở hạ tầng các xã biên giới huyện Chư Prông </t>
  </si>
  <si>
    <t>Vốn đối ứng các dự án ODA do địa phương quản lý</t>
  </si>
  <si>
    <t>4.1</t>
  </si>
  <si>
    <t>Sở KH&amp;ĐT</t>
  </si>
  <si>
    <t xml:space="preserve">Dự án giảm nghèo khu vực Tây Nguyên tỉnh Gia Lai </t>
  </si>
  <si>
    <t>4.2</t>
  </si>
  <si>
    <t>Sở NN &amp; PTNT (281: 15.900 triệu đồng</t>
  </si>
  <si>
    <t xml:space="preserve">Dự án phát triển cơ sở hạ tầng nông thôn phục vụ cho sản xuất các tỉnh Tây nguyên </t>
  </si>
  <si>
    <t>4.3</t>
  </si>
  <si>
    <t>Dự án chuyển đổi nông nghiệp bền vững tỉnh Gia Lai (VnSAT)</t>
  </si>
  <si>
    <t>4.4</t>
  </si>
  <si>
    <t>Chương trình Mở rộng quy mô vệ sinh và nước sạch nông thôn theo phương thức dựa trên kết quả</t>
  </si>
  <si>
    <t>4.5</t>
  </si>
  <si>
    <t>BQL các CT NN&amp;PTNT</t>
  </si>
  <si>
    <t>Dự án sửa chữa và nâng cao an toàn đập</t>
  </si>
  <si>
    <t>4.6</t>
  </si>
  <si>
    <t>Sở GD&amp;ĐT</t>
  </si>
  <si>
    <t>Dự án phát triển giáo dục THCS vùng khó khăn nhất giai đoạn 2</t>
  </si>
  <si>
    <t>4.7</t>
  </si>
  <si>
    <t>Sở Y tế</t>
  </si>
  <si>
    <t>Dự án chăm sóc sức khỏe nhân dân các tỉnh Tây Nguyên giai đoạn 2</t>
  </si>
  <si>
    <t>4.8</t>
  </si>
  <si>
    <t>Dự án hỗ trợ phát triển khu vực biên giới vay vốn ADB-tiểu dự án tỉnh Gia Lai</t>
  </si>
  <si>
    <t>Vốn đối ứng chương trình mục tiêu quốc gia giảm nghèo bền vững</t>
  </si>
  <si>
    <t>5.1</t>
  </si>
  <si>
    <t>Vốn đối ứng chương trình 135</t>
  </si>
  <si>
    <t>+</t>
  </si>
  <si>
    <t>UBND huyện KBang</t>
  </si>
  <si>
    <t>Huyện K'Bang</t>
  </si>
  <si>
    <t>UBND huyện  Ia Pa</t>
  </si>
  <si>
    <t>Huyện Ia Pa</t>
  </si>
  <si>
    <t>UBND huyện  Kông Chro</t>
  </si>
  <si>
    <t>Huyện Kông Chro</t>
  </si>
  <si>
    <t>UBND huyện  Krông Pa</t>
  </si>
  <si>
    <t>Huyện Krông Pa</t>
  </si>
  <si>
    <t>UBND huyện  Chư Prông</t>
  </si>
  <si>
    <t>Huyện Chư Prông</t>
  </si>
  <si>
    <t>UBND huyện  Chư Păh</t>
  </si>
  <si>
    <t>Huyện Chư Păh</t>
  </si>
  <si>
    <t>UBND huyện  Chư Sê</t>
  </si>
  <si>
    <t>Huyện Chư Sê</t>
  </si>
  <si>
    <t>UBND huyện  Chư Pưh</t>
  </si>
  <si>
    <t>Huyện Chư Pưh</t>
  </si>
  <si>
    <t>UBND huyện  Đak Đoa</t>
  </si>
  <si>
    <t>Huyện Đak Đoa</t>
  </si>
  <si>
    <t>UBND huyện  Đức Cơ</t>
  </si>
  <si>
    <t>Huyện Đức Cơ</t>
  </si>
  <si>
    <t>UBND huyện  Đăk Pơ</t>
  </si>
  <si>
    <t>Huyện Đăk Pơ</t>
  </si>
  <si>
    <t>UBND huyện  Phú Thiện</t>
  </si>
  <si>
    <t>Huyện Phú Thiện</t>
  </si>
  <si>
    <t>UBND huyện  Ia Grai</t>
  </si>
  <si>
    <t>Huyện Ia Grai</t>
  </si>
  <si>
    <t>UBND huyện  Mang Yang</t>
  </si>
  <si>
    <t>Huyện Mang Yang</t>
  </si>
  <si>
    <t>UBND thị xã Ayun Pa</t>
  </si>
  <si>
    <t>Thị xã Ayun Pa</t>
  </si>
  <si>
    <t>UBND thị xã An Khê</t>
  </si>
  <si>
    <t>Thị xã An Khê</t>
  </si>
  <si>
    <t>5.2</t>
  </si>
  <si>
    <t>Vốn đối ứng chương trình  293</t>
  </si>
  <si>
    <t>UBND huyện Ia Pa</t>
  </si>
  <si>
    <t>Trường THCS Cù Chính Lan, Xã Ia Kdăm</t>
  </si>
  <si>
    <t>UBND huyện Krông Pa</t>
  </si>
  <si>
    <t>Trường Mẫu giáo xã Ia Rsươm</t>
  </si>
  <si>
    <t>UBND huyện Kbang</t>
  </si>
  <si>
    <t>Trường Mẫu giáo Kông Bờ La</t>
  </si>
  <si>
    <t>UBND huyện Kông Chro</t>
  </si>
  <si>
    <t>Trường Mầm non Hướng Dương xã Đăk Pơ Pho</t>
  </si>
  <si>
    <t xml:space="preserve"> Sở Khoa học và Công nghệ, Sở NNPTNT</t>
  </si>
  <si>
    <t>Vốn đối ứng NSTW dự án phát triển giống cây trồng - vật nuôi và  thực nghiệm, ứng dụng KHCN</t>
  </si>
  <si>
    <t>Vốn NS tỉnh bố trí Sở Khoa học và Công nghệ 8,104 tỷ đồng, Sở NNPTNT 5 tỷ đồng.</t>
  </si>
  <si>
    <t>Sở Thông tin và Truyền thông</t>
  </si>
  <si>
    <t>Vốn đối ứng dự án xây dựng hệ thống thông tin địa lý (GIS) phục vụ quản lý nhà nước tỉnh Gia Lai</t>
  </si>
  <si>
    <t>(trong đó có 8.126 triệu đồng vốn dự phòng năm 2016 chuyển sang)</t>
  </si>
  <si>
    <t xml:space="preserve">Vốn đối ứng NSTW dự án đường liên xã huyện Krông Pa </t>
  </si>
  <si>
    <t>BQL  Khu bảo tồn thiên nhiên Kon Chư Răng</t>
  </si>
  <si>
    <t>Dự án đầu tư xây dựng và phát triển Khu bảo tồn thiên nhiên Kon Chư Răng</t>
  </si>
  <si>
    <t xml:space="preserve">
NSĐP bố trí 18 tỷ đồng.
Giai đoạn 2011-2017 dự án triển khai từ nguồn vốn NS tính (vốn sự nghiệp) và nguồn vốn DVMTR</t>
  </si>
  <si>
    <t>Vốn đối ứng các dự án bảo vệ và phát triên rừng</t>
  </si>
  <si>
    <t>Các Ban quản lý rừng phòng hộ (Hà Ra, Bắc Biển Hồ, Bắc Ia Grai, Ia Puch)</t>
  </si>
  <si>
    <t>(Có phục lục I kèm theo)</t>
  </si>
  <si>
    <t>UBND TX Ayun Pa</t>
  </si>
  <si>
    <t>Đường nội thị thị xã Ayun Pa</t>
  </si>
  <si>
    <t>Đường nội thị thị trấn Phú Túc</t>
  </si>
  <si>
    <t>UBND huyện Mang Yang</t>
  </si>
  <si>
    <t>Đường nội thị huyện Mang Yang</t>
  </si>
  <si>
    <t>(3)</t>
  </si>
  <si>
    <t>Dự án khởi công mới</t>
  </si>
  <si>
    <t>UBND huyện Đăk Pơ</t>
  </si>
  <si>
    <t>Cải tạo nâng cấp Hồ Tờ Đo xã Phú An, huyện Đăk Pơ</t>
  </si>
  <si>
    <t xml:space="preserve">Đường nối thị trấn Đăk Pơ, huyện Đăk Pơ đi xã Kông Lơng Khơng, huyện Kbang, tỉnh Gia Lai </t>
  </si>
  <si>
    <t>Trường THCS Lý Tự Trọng, xã Chư Gu, huyện Krông Pa</t>
  </si>
  <si>
    <t>Nhà làm việc HĐND-UBND huyện Krông Pa</t>
  </si>
  <si>
    <t>Trường THPT Đinh Tiên Hoàng, xã Ia Dreh, huyện Krông Pa</t>
  </si>
  <si>
    <t>Mua sắm thiết bị dạy và học ngoại ngữ trong hệ thống giáo dục quốc dân giai đoạn 2016-2020</t>
  </si>
  <si>
    <t>Đầu tư trang thiết bị cho bệnh viện tuyến tỉnh</t>
  </si>
  <si>
    <t>HT NST</t>
  </si>
  <si>
    <t>Trụ sở xã Ayun, huyện Mang Yang</t>
  </si>
  <si>
    <t>Đường liên xã H'Ra-Đăk Ta Ley, huyện Mang Yang, tỉnh Gia Lai</t>
  </si>
  <si>
    <t>UBND huyện Chư Pưh</t>
  </si>
  <si>
    <t>Trụ sở xã Ia Phang, huyện Chư Pưh</t>
  </si>
  <si>
    <t>Đường nội thị huyện Chư Pưh, tỉnh Gia Lai</t>
  </si>
  <si>
    <t>Trụ sở xã A'Dơk, huyện Đak Đoa</t>
  </si>
  <si>
    <t>Đường liên xã huyện Đak Đoa, tỉnh Gia Lai</t>
  </si>
  <si>
    <t>Trụ sở thị trấn Kbang, huyện Kbang</t>
  </si>
  <si>
    <t>Đường nội thị Thị trấn Kbang</t>
  </si>
  <si>
    <t>Trụ sở thị trấn Chư Prông, huyện Chư Prông</t>
  </si>
  <si>
    <t>Thủy lợi Ia Púch, xã Ia Púch, huyện Chư Prông</t>
  </si>
  <si>
    <t>BQL rừng phòng hộ Nam Sông Ba</t>
  </si>
  <si>
    <t>Trụ sở làm việc BQL rừng phòng hộ Nam Sông Ba</t>
  </si>
  <si>
    <t>Chi Cục chăn nuôi và thú y</t>
  </si>
  <si>
    <t>Trạm kiểm dịch động vật Chư Ngọc, huyện Krông Pa</t>
  </si>
  <si>
    <t xml:space="preserve">Sở VHTT - DL   </t>
  </si>
  <si>
    <t>Bảo tồn, tôn tạo Khu di tích Căn cứ địa cách mạng khu 10, xã Krong, huyện Kbang</t>
  </si>
  <si>
    <t>UBND Thị xã Ayun Pa</t>
  </si>
  <si>
    <t>Cụm Công nghiệp Ia Sao, thị xã Ayun Pa, tỉnh Gia Lai</t>
  </si>
  <si>
    <t>Thủy lợi Nút Riêng, xã Al Bă, huyện Chư Sê</t>
  </si>
  <si>
    <t>Đường nội thị, thị trấn Chư Sê, huyện Chư Sê, tỉnh Gia Lai</t>
  </si>
  <si>
    <t>Sửa chữa, nâng cấp công trình thủy lợi Ia Rbol, thị xã Ayun Pa</t>
  </si>
  <si>
    <t xml:space="preserve">BQL ĐT XD các CT Nông nghiệp </t>
  </si>
  <si>
    <t>Hỗ trợ đền bù GPMB cho Thủy lợi Ia Mlah</t>
  </si>
  <si>
    <t>Bố trí vốn để thu hồi vốn ứng</t>
  </si>
  <si>
    <t>UBND huyện Chư Păh</t>
  </si>
  <si>
    <t>Đường nội thị huyện Chư Păh, tỉnh Gia Lai</t>
  </si>
  <si>
    <t>Đường liên xã Huyện Ia Pa, tỉnh Gia Lai</t>
  </si>
  <si>
    <t>Đường nội thị huyện Ia Pa, tỉnh Gia Lai</t>
  </si>
  <si>
    <t>Đường liên xã huyện Ia Grai, tỉnh Gia Lai</t>
  </si>
  <si>
    <t>UBND TX An Khê</t>
  </si>
  <si>
    <t>Chỉnh trang đô thị thị xã An Khê, tỉnh Gia Lai</t>
  </si>
  <si>
    <t>UBND TP Pleiku</t>
  </si>
  <si>
    <t>Chỉnh trang đô thị Tp.Pleiku</t>
  </si>
  <si>
    <t>Bệnh viện Đa khoa tỉnh</t>
  </si>
  <si>
    <t>Xây dựng hệ thống 3 đường khí Bệnh viện đa khoa tỉnh</t>
  </si>
  <si>
    <t>Chi cục Kiểm lâm tỉnh</t>
  </si>
  <si>
    <t>Dự án nâng cao năng lực PCCR cho lực lượng kiểm lâm tỉnh Gia Lai</t>
  </si>
  <si>
    <t>Nhà làm việc các phòng ban huyện Kông Chro</t>
  </si>
  <si>
    <t>Đường liên xã huyện Kông Chro, tỉnh Gia Lai</t>
  </si>
  <si>
    <t>Dự án bố trí ổn định dân cư vùng thiên tai làng Brang, xã Đăk Pling, huyện Kông Chro</t>
  </si>
  <si>
    <t>Dự án bố trí ổn định dân di cư tự do, xã Chư Krey, huyện Kông Chro</t>
  </si>
  <si>
    <t>Hỗ trợ cho các chương trình mục tiêu Quốc gia nông thôn mới (KCH &amp; GTNT)</t>
  </si>
  <si>
    <t>UBND tỉnh phân bổ chi tiết khi trung ương giao kế hoạch chương trình mục tiêu quốc gia xây dựng nông thôn mới năm 2018</t>
  </si>
  <si>
    <t>Vốn chờ phân bổ</t>
  </si>
  <si>
    <t>Có phụ lục IV kèm theo</t>
  </si>
  <si>
    <t>(4)</t>
  </si>
  <si>
    <t>Vốn chuẩn bị đầu tư cho các dự án KCM năm 2019, năm 2020</t>
  </si>
  <si>
    <t>Trong đó vốn chuẩn bị đầu tư kế hoạch năm 2017 chuyển sang năm 2018 là 5.940 triệu đồng, kế hoạch năm 2018 bố trí cho CBĐT là 1.070 triệu đồng 
(có phụ lục III kèm theo)</t>
  </si>
  <si>
    <t>1</t>
  </si>
  <si>
    <t>Trường THCS Lê Văn Tám, xã Ia Piơr, huyện Chư Prông</t>
  </si>
  <si>
    <t>2</t>
  </si>
  <si>
    <t>Đường nội thị thị trấn Chư Prông, tỉnh Gia Lai</t>
  </si>
  <si>
    <t>3</t>
  </si>
  <si>
    <t>BQL DA ĐTXD các CT dân dụng và công nghiệp tỉnh (074: 280 triệu đồng)</t>
  </si>
  <si>
    <t>Trường THPT Hà Huy Tập, thị trấn Kông Chro,huyện Kông Chro</t>
  </si>
  <si>
    <t>4</t>
  </si>
  <si>
    <t>Trường THPT Y Đôn, thị trấn Đăk Pơ, huyện Đăk Pơ</t>
  </si>
  <si>
    <t>5</t>
  </si>
  <si>
    <t xml:space="preserve">Đầu tư thiết bị, cơ sở vật chất nghề trọng điểm quốc gia và khu vực - trường Cao đẳng nghề Gia Lai </t>
  </si>
  <si>
    <t>6</t>
  </si>
  <si>
    <t>Trụ sở xã Sơ Ró, huyện Kông Chro</t>
  </si>
  <si>
    <t>7</t>
  </si>
  <si>
    <t xml:space="preserve">UBND huyện Krông Pa </t>
  </si>
  <si>
    <t xml:space="preserve">Trụ sở xã Ia Mlah, huyện Krông Pa </t>
  </si>
  <si>
    <t>8</t>
  </si>
  <si>
    <t>Trụ sở xã Ia Glai, huyện Chư Sê</t>
  </si>
  <si>
    <t>9</t>
  </si>
  <si>
    <t>Chỉnh trang đô thị huyện Chư Sê, tỉnh Gia Lai</t>
  </si>
  <si>
    <t>10</t>
  </si>
  <si>
    <t>Trụ sở xã Krong, huyện Kbang</t>
  </si>
  <si>
    <t>11</t>
  </si>
  <si>
    <t>Thủy lợi Djang, huyện Kbang</t>
  </si>
  <si>
    <t>12</t>
  </si>
  <si>
    <t>UBND huyện Đức Cơ (341: 200 triệu đồng)</t>
  </si>
  <si>
    <t>Trụ sở xã Ia Dom, huyện Đức Cơ</t>
  </si>
  <si>
    <t>13</t>
  </si>
  <si>
    <t>Trụ sở thị trấn Chư Ty, huyện Đức Cơ</t>
  </si>
  <si>
    <t>14</t>
  </si>
  <si>
    <t>Trụ sở xã Đăk Djrăng, huyện Mang Yang</t>
  </si>
  <si>
    <t>15</t>
  </si>
  <si>
    <t>Sữa chữa nâng cấp đập Ia Lôm, Plei Wâu và đập An Mỹ, thành phố Pleiku</t>
  </si>
  <si>
    <t>16</t>
  </si>
  <si>
    <t>UBND huyện Đak Đoa</t>
  </si>
  <si>
    <t>Đường từ thị trấn Đak Đoa đi xã H'Neng, huyện Đak Đoa, tỉnh Gia Lai</t>
  </si>
  <si>
    <t>17</t>
  </si>
  <si>
    <t>Trụ sở HĐND và UBND huyện Đak Đoa</t>
  </si>
  <si>
    <t>18</t>
  </si>
  <si>
    <t>UBND huyện Phú Thiện (292: 510 triệu đồng)</t>
  </si>
  <si>
    <t>Đường nội thị thị trấn Phú Thiện, huyện Phú Thiện, tỉnh Gia Lai</t>
  </si>
  <si>
    <t>19</t>
  </si>
  <si>
    <t xml:space="preserve">Đường liên xã huyện Phú Thiện, tỉnh Gia Lai </t>
  </si>
  <si>
    <t>20</t>
  </si>
  <si>
    <t>Chỉnh trang đô thị huyện Ia Pa, tỉnh Gia Lai</t>
  </si>
  <si>
    <t>21</t>
  </si>
  <si>
    <t>Sở Khoa học và Công nghệ</t>
  </si>
  <si>
    <t>Đầu tư mở rộng khả năng thử nghiệm, kiểm định trong lĩnh vực Tiêu chuẩn - Đo lường - Chất lượng</t>
  </si>
  <si>
    <t>22</t>
  </si>
  <si>
    <t>Sở Tài nguyên Môi trường</t>
  </si>
  <si>
    <t>Nâng cấp Trung tâm Công nghệ thông tin và xây dựng cơ sở dữ liệu tài nguyên, môi trưởng</t>
  </si>
  <si>
    <t>23</t>
  </si>
  <si>
    <t>Trường THCS Phan Đình Phùng, xã Ia Grăng, huyện Ia Grai</t>
  </si>
  <si>
    <t>24</t>
  </si>
  <si>
    <t>UBND huyện Chư Pưh (341: 300 triệu đồng)</t>
  </si>
  <si>
    <t>Nhà làm việc các phòng ban huyện Chư Pưh</t>
  </si>
  <si>
    <t>25</t>
  </si>
  <si>
    <t>Trụ sở thị trấn Nhơn Hòa, huyện Chư Pưh.</t>
  </si>
  <si>
    <t>26</t>
  </si>
  <si>
    <t>Chỉnh trang đô thị thị xã AyunPa, tỉnh Gia Lai</t>
  </si>
  <si>
    <t>27</t>
  </si>
  <si>
    <t>Chỉnh trang đô thị huyện Đăk Pơ, tỉnh Gia Lai</t>
  </si>
  <si>
    <t>II</t>
  </si>
  <si>
    <t>Vốn trong cân đối theo tiêu chí huyện, thị xã, thành phố quyết định đầu tư</t>
  </si>
  <si>
    <t>(1) Có ghi chú kèm theo</t>
  </si>
  <si>
    <t>UBND Thành phố Pleiku</t>
  </si>
  <si>
    <t>Thành phố Pleiku</t>
  </si>
  <si>
    <t>UBND Thị xã An Khê</t>
  </si>
  <si>
    <t>UBND Huyện K'Bang</t>
  </si>
  <si>
    <t>Huyện K'Bang</t>
  </si>
  <si>
    <t>UBND Huyện Đak Đoa</t>
  </si>
  <si>
    <t>UBND  Huyện Chư Păh</t>
  </si>
  <si>
    <t>UBND  huyện Ia Grai</t>
  </si>
  <si>
    <t>UBND Huyện Mang Yang</t>
  </si>
  <si>
    <t>UBND  huyện Kông Chro</t>
  </si>
  <si>
    <t>UBND Huyện Đức Cơ</t>
  </si>
  <si>
    <t>UBND Huyện Chư Prông</t>
  </si>
  <si>
    <t>Huyện Chư Prông</t>
  </si>
  <si>
    <t>UBND Huyện Chư Sê</t>
  </si>
  <si>
    <t>UBND Huyện Đăk Pơ</t>
  </si>
  <si>
    <t>UBND Huyện Ia Pa</t>
  </si>
  <si>
    <t>UBND  huyện Krông Pa</t>
  </si>
  <si>
    <t>UBND  Huyện Chư Pưh</t>
  </si>
  <si>
    <t>Tiền sử dụng đất</t>
  </si>
  <si>
    <t>B.1</t>
  </si>
  <si>
    <t>Thu tiền sử dụng đất của tỉnh</t>
  </si>
  <si>
    <t>Trong đó: Tiền sử dụng đất tỉnh đầu tư</t>
  </si>
  <si>
    <t>Đường từ xã Nghĩa Hòa huyện Chư Păh đi xã Ia Sao, Ia Yok huyện Ia Grai, tỉnh Gia Lai</t>
  </si>
  <si>
    <t>Đường liên xã Tân An đi Yang Bắc và Phú An, huyện Đăk Pơ, tỉnh Gia Lai</t>
  </si>
  <si>
    <t>Vốn chuẩn bị đầu tư cho các dự án khởi công mới năm 2019, năm 2020</t>
  </si>
  <si>
    <t>(có phụ lục III kèm theo)</t>
  </si>
  <si>
    <t>Trường THCS Hoàng Hoa Thám, xã Ia Khai, huyện Ia Grai</t>
  </si>
  <si>
    <t>Trường THCS xã Đăk Trôi, huyện Mang Yang</t>
  </si>
  <si>
    <t>B.II</t>
  </si>
  <si>
    <t>Thu tiền sử dụng đất  huyện, thị xã, thành phố</t>
  </si>
  <si>
    <t>Có phụ lục II kèm theo</t>
  </si>
  <si>
    <t>Vốn xổ số kiến thiết</t>
  </si>
  <si>
    <t>Trong đó: Vốn chuẩn bị đầu tư kế hoạch năm 2017 chuyển sang năm 2018 là 5.791 triệu đồng.</t>
  </si>
  <si>
    <t>Dự án chuyển tiếp</t>
  </si>
  <si>
    <t>BQL DA ĐTXD các CT dân dụng và công nghiệp tỉnh (074: 6.178 triệu đồng)</t>
  </si>
  <si>
    <t>Trường THPT Sơn Lang, huyện Kbang (xây mới tại xã Sơn Lang)</t>
  </si>
  <si>
    <t>Trường THPT A Sanh, xã Ia Krái, huyện Ia Grai</t>
  </si>
  <si>
    <t>Trường Cao đẳng sư phạm</t>
  </si>
  <si>
    <t>Trường THCS Hoàng Văn Thụ, xã Ia Hrung (tách trường)</t>
  </si>
  <si>
    <t>Trạm y tế xã Ia O; Ia Băng;  Ia Piơr và thị trấn Chư Prông.</t>
  </si>
  <si>
    <t>Trạm y tế xã Hneng, xã Trang, xã Ia Dơk, huyện Đăk Đoa.</t>
  </si>
  <si>
    <t>Trạm y tế xã AlBá; Ia Tiêm; Ia Ko; Ayun.</t>
  </si>
  <si>
    <t>Trạm y tế xã Nghĩa An, xã Kon Bla và xã Lơ Ku.</t>
  </si>
  <si>
    <t>BQL DA ĐTXD các CT dân dụng và công nghiệp tỉnh (074: 10.100 triệu đồng)</t>
  </si>
  <si>
    <t>Trường THPT Phạm Hồng Thái, xã Ia Khươl, huyện Chư Păh</t>
  </si>
  <si>
    <t>Phân hiệu trường THPT Trường Chinh (nay là THPT Trần Cao Vân), xã Ia H'lốp, huyện Chư Sê</t>
  </si>
  <si>
    <t>Trường phổ thông DTNT huyện Đức Cơ  (nay là trường THCS dân tộc nội trú huyện Đức Cơ), thị trấn Chư Ty, huyện Đức Cơ</t>
  </si>
  <si>
    <t>Trong đó: Vốn chuẩn bị đầu tư kế hoạch năm 2017 chuyển sang năm 2018 là 2.971 triệu đồng bố trí cho thực hiện dự án</t>
  </si>
  <si>
    <t>Trường THCS Nguyễn Văn Trỗi, xã Hà Tam</t>
  </si>
  <si>
    <t>UBND huyện An Khê</t>
  </si>
  <si>
    <t>Trường THCS Mai Xuân Thưởng - xã Song An - thị xã An Khê</t>
  </si>
  <si>
    <t>Trạm Y tế xã Ia Piar, huyện Phú Thiện</t>
  </si>
  <si>
    <t>Đầu tư xây dựng mới  trạm y tế xã Ia Sao,  nâng cấp cải tạo trạm y tế các xã Ia Bă, Ia Khai, huyện Ia Grai</t>
  </si>
  <si>
    <t xml:space="preserve">Đầu tư 02 trạm y tế xã Uar và xã Chư Ngọc, huyện Krông Pa </t>
  </si>
  <si>
    <t>Xây dựng mới trạm y tế xã Đăk Sông và Nâng cấp, mở rộng trạm y tế xã Đăk Pơ Pho và Đăk Kơ Ning, huyện Kông Chro</t>
  </si>
  <si>
    <t>Đầu tư xây dựng mới trạm y tế xã Ia Kriêng và nâng cấp trạm y tế Ia Dơk, huyện Đức Cơ</t>
  </si>
  <si>
    <t>Đầu tư xây dựng mới 03 trạm y tế xã Yang Bắc, Ya Hội và Tân An</t>
  </si>
  <si>
    <t>Chương trình mục tiêu quốc gia nông thôn mới</t>
  </si>
  <si>
    <t>Trong đó: Vốn chuẩn bị đầu tư kế hoạch năm 2017 chuyển sang năm 2018 là 2.820 triệu đồng,
(có phụ lục III kèm theo)</t>
  </si>
  <si>
    <t>UBND huyện Đak Đoa (073: 380 triệu đồng)</t>
  </si>
  <si>
    <t>Trường THCS Trần Phú, xã K'Dang, huyện Đak Đoa</t>
  </si>
  <si>
    <t>Trường THCS xã H'neng, huyện Đak Đoa</t>
  </si>
  <si>
    <t>Trường THCS Lê Lai, xã Thành An thị xã An Khê</t>
  </si>
  <si>
    <t>Trường THCS Lê Quý Đôn, xã Đăk Djrăng, huyện Mang Yang</t>
  </si>
  <si>
    <t>Trạm y tế xã Lơ Pang và xã H'Ra, huyện Mang Yang</t>
  </si>
  <si>
    <t>Trung tâm Văn hóa, Điện ảnh và du lịch</t>
  </si>
  <si>
    <t>Đầu tư thiết bị văn hóa, điện ảnh của Trung tâm Văn hóa Điện ảnh và Du lịch</t>
  </si>
  <si>
    <t>Thư viện huyện Chư Pưh</t>
  </si>
  <si>
    <t>UBND huyện Kông Chro (073: 600 triệu đồng)</t>
  </si>
  <si>
    <t>Trường THCS Lê Hồng Phong, xã Ya Ma, huyện Kông Chro</t>
  </si>
  <si>
    <t>Trường PTDT bán trú tiểu học và THCS Nguyễn Khuyến (tách trường), xã Chư Krei, huyện Kông Chro</t>
  </si>
  <si>
    <t>Trường THCS xã Kông Htok, huyện Chư Sê</t>
  </si>
  <si>
    <t>UBND huyện Krông Pa (073: 360 triệu đồng)</t>
  </si>
  <si>
    <t>Trường THCS Phú Túc, thị trấn Phú Túc, huyện Krông Pa</t>
  </si>
  <si>
    <t>Trường THCS Phan Bội Châu, xã Uar, huyện Krông Pa</t>
  </si>
  <si>
    <t>Đầu tư xây dựng mới 02 trạm y tế phường Ia Kring và xã Chư H'Drông, TP Pleiku</t>
  </si>
  <si>
    <t>Trường THPT Pleime, xã Ia Ga, huyện Chư Prông</t>
  </si>
  <si>
    <t>UBND huyện Đăk Pơ (073: 180 triệu đồng)</t>
  </si>
  <si>
    <t>Trường THCS Nguyễn Du, xã Cư An, huyện Đăk Pơ</t>
  </si>
  <si>
    <t>Trường THCS Phan Bội Châu, xã Phú An, huyện Đăk Pơ</t>
  </si>
  <si>
    <t xml:space="preserve">Trường THCS Nguyễn Du, xã Ia Kla, huyện Đức Cơ </t>
  </si>
  <si>
    <t>Trường THCS Cù Chính Lan, xã Ia Kdăm, huyện Ia Pa</t>
  </si>
  <si>
    <t>Trường THCS Kông Bờ La, xã Kông Bờ La, huyện Kbang</t>
  </si>
  <si>
    <t>Trường THCS Quang Trung, xã Ayun Hạ, huyện Phú Thiện</t>
  </si>
  <si>
    <t>D</t>
  </si>
  <si>
    <t>Chi cho Ngân hàng chính sách (cho vay các đối tượng chính sách)</t>
  </si>
  <si>
    <t>Ghi chú: (1) Trong tổng số vốn phân bổ cho các địa phương có vốn dự phòng 10%. Việc sử dụng vốn dự phòng thực hiện theo đúng quy định của Luật Đầu tư công và các Nghị định, văn bản hướng dẫn thi hành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</si>
</sst>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0.0"/>
    <numFmt numFmtId="166" formatCode="[$-F400]h:mm:ss\ AM/PM"/>
  </numFmts>
  <fonts count="19">
    <font>
      <sz val="11"/>
      <color theme="1"/>
      <name val="Calibri"/>
      <family val="2"/>
      <scheme val="minor"/>
    </font>
    <font>
      <b/>
      <sz val="10"/>
      <color theme="1"/>
      <name val="Times New Roman"/>
      <family val="1"/>
    </font>
    <font>
      <sz val="10"/>
      <color theme="1"/>
      <name val="Times New Roman"/>
      <family val="1"/>
    </font>
    <font>
      <b/>
      <sz val="10"/>
      <color rgb="FFFF0000"/>
      <name val="Times New Roman"/>
      <family val="1"/>
    </font>
    <font>
      <sz val="10"/>
      <name val="Arial"/>
      <family val="2"/>
    </font>
    <font>
      <b/>
      <sz val="10"/>
      <name val="Times New Roman"/>
      <family val="1"/>
    </font>
    <font>
      <i/>
      <sz val="10"/>
      <name val="Times New Roman"/>
      <family val="1"/>
    </font>
    <font>
      <b/>
      <i/>
      <sz val="10"/>
      <color rgb="FFFF0000"/>
      <name val="Times New Roman"/>
      <family val="1"/>
    </font>
    <font>
      <sz val="10"/>
      <name val="Times New Roman"/>
      <family val="1"/>
    </font>
    <font>
      <sz val="11"/>
      <color indexed="8"/>
      <name val="Calibri"/>
      <family val="2"/>
    </font>
    <font>
      <sz val="12"/>
      <name val="Times New Roman"/>
      <family val="1"/>
    </font>
    <font>
      <sz val="10"/>
      <name val="Helv"/>
      <family val="2"/>
    </font>
    <font>
      <b/>
      <i/>
      <sz val="10"/>
      <name val="Times New Roman"/>
      <family val="1"/>
    </font>
    <font>
      <sz val="10"/>
      <color rgb="FFFF0000"/>
      <name val="Times New Roman"/>
      <family val="1"/>
    </font>
    <font>
      <i/>
      <sz val="10"/>
      <color rgb="FFFF0000"/>
      <name val="Times New Roman"/>
      <family val="1"/>
    </font>
    <font>
      <sz val="11"/>
      <color indexed="8"/>
      <name val="Calibri"/>
      <family val="2"/>
      <charset val="163"/>
    </font>
    <font>
      <sz val="10"/>
      <name val=".VnArial NarrowH"/>
      <family val="2"/>
    </font>
    <font>
      <b/>
      <u/>
      <sz val="10"/>
      <name val="Times New Roman"/>
      <family val="1"/>
    </font>
    <font>
      <sz val="14"/>
      <name val="Times New Roman"/>
      <family val="1"/>
    </font>
  </fonts>
  <fills count="3">
    <fill>
      <patternFill patternType="none"/>
    </fill>
    <fill>
      <patternFill patternType="gray125"/>
    </fill>
    <fill>
      <patternFill patternType="solid">
        <fgColor theme="0"/>
        <bgColor indexed="64"/>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6">
    <xf numFmtId="0" fontId="0" fillId="0" borderId="0"/>
    <xf numFmtId="0" fontId="4" fillId="0" borderId="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10" fillId="0" borderId="0"/>
    <xf numFmtId="0" fontId="11" fillId="0" borderId="0"/>
    <xf numFmtId="0" fontId="10" fillId="0" borderId="0"/>
    <xf numFmtId="0" fontId="4" fillId="0" borderId="0"/>
    <xf numFmtId="0" fontId="15" fillId="0" borderId="0"/>
    <xf numFmtId="43" fontId="9" fillId="0" borderId="0" applyFont="0" applyFill="0" applyBorder="0" applyAlignment="0" applyProtection="0"/>
    <xf numFmtId="0" fontId="9" fillId="0" borderId="0"/>
    <xf numFmtId="0" fontId="9" fillId="0" borderId="0"/>
    <xf numFmtId="0" fontId="9" fillId="0" borderId="0"/>
    <xf numFmtId="43" fontId="9" fillId="0" borderId="0" applyFont="0" applyFill="0" applyBorder="0" applyAlignment="0" applyProtection="0"/>
    <xf numFmtId="0" fontId="16" fillId="0" borderId="0"/>
    <xf numFmtId="0" fontId="4" fillId="0" borderId="0"/>
    <xf numFmtId="0" fontId="18" fillId="0" borderId="0"/>
    <xf numFmtId="0" fontId="9" fillId="0" borderId="0"/>
    <xf numFmtId="0" fontId="4" fillId="0" borderId="0"/>
    <xf numFmtId="0" fontId="9" fillId="0" borderId="0"/>
    <xf numFmtId="0" fontId="18" fillId="0" borderId="0"/>
    <xf numFmtId="43" fontId="9" fillId="0" borderId="0" applyFont="0" applyFill="0" applyBorder="0" applyAlignment="0" applyProtection="0"/>
    <xf numFmtId="43" fontId="9" fillId="0" borderId="0" applyFont="0" applyFill="0" applyBorder="0" applyAlignment="0" applyProtection="0"/>
    <xf numFmtId="0" fontId="4" fillId="0" borderId="0"/>
  </cellStyleXfs>
  <cellXfs count="182">
    <xf numFmtId="0" fontId="0" fillId="0" borderId="0" xfId="0"/>
    <xf numFmtId="0" fontId="1" fillId="2" borderId="0" xfId="0" applyFont="1" applyFill="1"/>
    <xf numFmtId="0" fontId="2" fillId="2" borderId="0" xfId="0" applyFont="1" applyFill="1"/>
    <xf numFmtId="0" fontId="3" fillId="2" borderId="0" xfId="0" applyFont="1" applyFill="1"/>
    <xf numFmtId="3" fontId="1" fillId="0" borderId="0" xfId="0" applyNumberFormat="1" applyFont="1" applyAlignment="1">
      <alignment horizontal="right"/>
    </xf>
    <xf numFmtId="3" fontId="2" fillId="0" borderId="0" xfId="0" applyNumberFormat="1" applyFont="1" applyAlignment="1">
      <alignment horizontal="center"/>
    </xf>
    <xf numFmtId="1" fontId="5" fillId="2" borderId="0" xfId="1" applyNumberFormat="1" applyFont="1" applyFill="1" applyAlignment="1">
      <alignment horizontal="center" vertical="center" wrapText="1"/>
    </xf>
    <xf numFmtId="1" fontId="5" fillId="2" borderId="0" xfId="1" applyNumberFormat="1" applyFont="1" applyFill="1" applyAlignment="1">
      <alignment horizontal="center" vertical="center" wrapText="1"/>
    </xf>
    <xf numFmtId="1" fontId="6" fillId="2" borderId="1" xfId="1" applyNumberFormat="1" applyFont="1" applyFill="1" applyBorder="1" applyAlignment="1">
      <alignment horizontal="right" vertical="center"/>
    </xf>
    <xf numFmtId="1" fontId="7" fillId="2" borderId="0" xfId="1" applyNumberFormat="1" applyFont="1" applyFill="1" applyBorder="1" applyAlignment="1">
      <alignment horizontal="right" vertical="center"/>
    </xf>
    <xf numFmtId="1" fontId="6" fillId="2" borderId="0" xfId="1" applyNumberFormat="1" applyFont="1" applyFill="1" applyBorder="1" applyAlignment="1">
      <alignment horizontal="right" vertical="center"/>
    </xf>
    <xf numFmtId="1" fontId="8" fillId="2" borderId="0" xfId="1" applyNumberFormat="1" applyFont="1" applyFill="1" applyAlignment="1">
      <alignment vertical="center" wrapText="1"/>
    </xf>
    <xf numFmtId="3" fontId="8" fillId="2" borderId="2" xfId="1" applyNumberFormat="1" applyFont="1" applyFill="1" applyBorder="1" applyAlignment="1">
      <alignment horizontal="center" vertical="center" wrapText="1"/>
    </xf>
    <xf numFmtId="3" fontId="8" fillId="2" borderId="3" xfId="1" applyNumberFormat="1" applyFont="1" applyFill="1" applyBorder="1" applyAlignment="1">
      <alignment horizontal="center" vertical="center" wrapText="1"/>
    </xf>
    <xf numFmtId="3" fontId="8" fillId="2" borderId="4" xfId="1" applyNumberFormat="1" applyFont="1" applyFill="1" applyBorder="1" applyAlignment="1">
      <alignment horizontal="center" vertical="center" wrapText="1"/>
    </xf>
    <xf numFmtId="3" fontId="8" fillId="2" borderId="5" xfId="1" applyNumberFormat="1" applyFont="1" applyFill="1" applyBorder="1" applyAlignment="1">
      <alignment horizontal="center" vertical="center" wrapText="1"/>
    </xf>
    <xf numFmtId="3" fontId="3" fillId="2" borderId="2" xfId="1" applyNumberFormat="1" applyFont="1" applyFill="1" applyBorder="1" applyAlignment="1">
      <alignment horizontal="center" vertical="center" wrapText="1"/>
    </xf>
    <xf numFmtId="3" fontId="8" fillId="2" borderId="3" xfId="1" applyNumberFormat="1" applyFont="1" applyFill="1" applyBorder="1" applyAlignment="1">
      <alignment horizontal="center" vertical="center" wrapText="1"/>
    </xf>
    <xf numFmtId="3" fontId="8" fillId="2" borderId="6" xfId="1" applyNumberFormat="1" applyFont="1" applyFill="1" applyBorder="1" applyAlignment="1">
      <alignment horizontal="center" vertical="center" wrapText="1"/>
    </xf>
    <xf numFmtId="3" fontId="8" fillId="2" borderId="4" xfId="1" applyNumberFormat="1" applyFont="1" applyFill="1" applyBorder="1" applyAlignment="1">
      <alignment horizontal="center" vertical="center" wrapText="1"/>
    </xf>
    <xf numFmtId="3" fontId="8" fillId="2" borderId="2" xfId="1" applyNumberFormat="1" applyFont="1" applyFill="1" applyBorder="1" applyAlignment="1">
      <alignment horizontal="center" vertical="center" wrapText="1"/>
    </xf>
    <xf numFmtId="0" fontId="2" fillId="2" borderId="0" xfId="0" applyFont="1" applyFill="1" applyAlignment="1">
      <alignment horizontal="center"/>
    </xf>
    <xf numFmtId="3" fontId="8" fillId="2" borderId="7" xfId="1" applyNumberFormat="1" applyFont="1" applyFill="1" applyBorder="1" applyAlignment="1">
      <alignment horizontal="center" vertical="center" wrapText="1"/>
    </xf>
    <xf numFmtId="3" fontId="8" fillId="2" borderId="8" xfId="1" applyNumberFormat="1" applyFont="1" applyFill="1" applyBorder="1" applyAlignment="1">
      <alignment horizontal="center" vertical="center" wrapText="1"/>
    </xf>
    <xf numFmtId="3" fontId="8" fillId="2" borderId="9" xfId="1" applyNumberFormat="1" applyFont="1" applyFill="1" applyBorder="1" applyAlignment="1">
      <alignment horizontal="center" vertical="center" wrapText="1"/>
    </xf>
    <xf numFmtId="3" fontId="3" fillId="2" borderId="7" xfId="1" applyNumberFormat="1" applyFont="1" applyFill="1" applyBorder="1" applyAlignment="1">
      <alignment horizontal="center" vertical="center" wrapText="1"/>
    </xf>
    <xf numFmtId="3" fontId="8" fillId="2" borderId="10" xfId="1" applyNumberFormat="1" applyFont="1" applyFill="1" applyBorder="1" applyAlignment="1">
      <alignment horizontal="center" vertical="center" wrapText="1"/>
    </xf>
    <xf numFmtId="3" fontId="8" fillId="2" borderId="0" xfId="1" applyNumberFormat="1" applyFont="1" applyFill="1" applyBorder="1" applyAlignment="1">
      <alignment horizontal="center" vertical="center" wrapText="1"/>
    </xf>
    <xf numFmtId="3" fontId="8" fillId="2" borderId="11" xfId="1" applyNumberFormat="1" applyFont="1" applyFill="1" applyBorder="1" applyAlignment="1">
      <alignment horizontal="center" vertical="center" wrapText="1"/>
    </xf>
    <xf numFmtId="3" fontId="8" fillId="2" borderId="7" xfId="1" applyNumberFormat="1" applyFont="1" applyFill="1" applyBorder="1" applyAlignment="1">
      <alignment horizontal="center" vertical="center" wrapText="1"/>
    </xf>
    <xf numFmtId="3" fontId="8" fillId="2" borderId="1" xfId="1" applyNumberFormat="1" applyFont="1" applyFill="1" applyBorder="1" applyAlignment="1">
      <alignment horizontal="center" vertical="center" wrapText="1"/>
    </xf>
    <xf numFmtId="3" fontId="8" fillId="2" borderId="12" xfId="1" applyNumberFormat="1" applyFont="1" applyFill="1" applyBorder="1" applyAlignment="1">
      <alignment horizontal="center" vertical="center" wrapText="1"/>
    </xf>
    <xf numFmtId="3" fontId="8" fillId="2" borderId="12" xfId="1" applyNumberFormat="1" applyFont="1" applyFill="1" applyBorder="1" applyAlignment="1">
      <alignment horizontal="center" vertical="center" wrapText="1"/>
    </xf>
    <xf numFmtId="3" fontId="3" fillId="2" borderId="12" xfId="1" applyNumberFormat="1" applyFont="1" applyFill="1" applyBorder="1" applyAlignment="1">
      <alignment horizontal="center" vertical="center" wrapText="1"/>
    </xf>
    <xf numFmtId="3" fontId="3" fillId="2" borderId="5" xfId="1" applyNumberFormat="1" applyFont="1" applyFill="1" applyBorder="1" applyAlignment="1">
      <alignment horizontal="center" vertical="center" wrapText="1"/>
    </xf>
    <xf numFmtId="3" fontId="5" fillId="2" borderId="5" xfId="1" applyNumberFormat="1" applyFont="1" applyFill="1" applyBorder="1" applyAlignment="1">
      <alignment horizontal="center" vertical="center" wrapText="1"/>
    </xf>
    <xf numFmtId="3" fontId="5" fillId="2" borderId="13" xfId="1" applyNumberFormat="1" applyFont="1" applyFill="1" applyBorder="1" applyAlignment="1">
      <alignment horizontal="center" vertical="center" wrapText="1"/>
    </xf>
    <xf numFmtId="3" fontId="5" fillId="2" borderId="14" xfId="1" applyNumberFormat="1" applyFont="1" applyFill="1" applyBorder="1" applyAlignment="1">
      <alignment horizontal="center" vertical="center" wrapText="1"/>
    </xf>
    <xf numFmtId="3" fontId="5" fillId="2" borderId="5" xfId="1" applyNumberFormat="1" applyFont="1" applyFill="1" applyBorder="1" applyAlignment="1">
      <alignment horizontal="right" vertical="center" wrapText="1"/>
    </xf>
    <xf numFmtId="49" fontId="5" fillId="2" borderId="5" xfId="1" applyNumberFormat="1" applyFont="1" applyFill="1" applyBorder="1" applyAlignment="1">
      <alignment horizontal="center" vertical="center"/>
    </xf>
    <xf numFmtId="164" fontId="5" fillId="2" borderId="5" xfId="2" applyNumberFormat="1" applyFont="1" applyFill="1" applyBorder="1" applyAlignment="1">
      <alignment vertical="center" wrapText="1"/>
    </xf>
    <xf numFmtId="164" fontId="5" fillId="2" borderId="5" xfId="3" applyNumberFormat="1" applyFont="1" applyFill="1" applyBorder="1" applyAlignment="1">
      <alignment horizontal="right" vertical="center" wrapText="1"/>
    </xf>
    <xf numFmtId="1" fontId="5" fillId="2" borderId="5" xfId="1" applyNumberFormat="1" applyFont="1" applyFill="1" applyBorder="1" applyAlignment="1">
      <alignment horizontal="center" vertical="center" wrapText="1"/>
    </xf>
    <xf numFmtId="1" fontId="8" fillId="2" borderId="5" xfId="1" applyNumberFormat="1" applyFont="1" applyFill="1" applyBorder="1" applyAlignment="1">
      <alignment horizontal="center" vertical="center" wrapText="1"/>
    </xf>
    <xf numFmtId="0" fontId="8" fillId="2" borderId="5" xfId="4" applyFont="1" applyFill="1" applyBorder="1" applyAlignment="1">
      <alignment horizontal="center" vertical="center" wrapText="1"/>
    </xf>
    <xf numFmtId="0" fontId="8" fillId="2" borderId="5" xfId="5" applyFont="1" applyFill="1" applyBorder="1" applyAlignment="1">
      <alignment horizontal="left" vertical="center" wrapText="1"/>
    </xf>
    <xf numFmtId="164" fontId="8" fillId="2" borderId="5" xfId="2" applyNumberFormat="1" applyFont="1" applyFill="1" applyBorder="1" applyAlignment="1">
      <alignment vertical="center" wrapText="1"/>
    </xf>
    <xf numFmtId="3" fontId="8" fillId="2" borderId="5" xfId="1" applyNumberFormat="1" applyFont="1" applyFill="1" applyBorder="1" applyAlignment="1">
      <alignment horizontal="right" vertical="center"/>
    </xf>
    <xf numFmtId="3" fontId="8" fillId="2" borderId="5" xfId="1" applyNumberFormat="1" applyFont="1" applyFill="1" applyBorder="1" applyAlignment="1">
      <alignment horizontal="right" vertical="center" wrapText="1"/>
    </xf>
    <xf numFmtId="3" fontId="6" fillId="2" borderId="5" xfId="1" applyNumberFormat="1" applyFont="1" applyFill="1" applyBorder="1" applyAlignment="1">
      <alignment horizontal="right" vertical="center"/>
    </xf>
    <xf numFmtId="3" fontId="8" fillId="2" borderId="5" xfId="6" applyNumberFormat="1" applyFont="1" applyFill="1" applyBorder="1" applyAlignment="1">
      <alignment horizontal="left" vertical="center" wrapText="1"/>
    </xf>
    <xf numFmtId="3" fontId="8" fillId="2" borderId="5" xfId="4" applyNumberFormat="1" applyFont="1" applyFill="1" applyBorder="1" applyAlignment="1">
      <alignment horizontal="right"/>
    </xf>
    <xf numFmtId="164" fontId="8" fillId="2" borderId="5" xfId="2" applyNumberFormat="1" applyFont="1" applyFill="1" applyBorder="1" applyAlignment="1">
      <alignment horizontal="left" vertical="center" wrapText="1"/>
    </xf>
    <xf numFmtId="0" fontId="8" fillId="2" borderId="5" xfId="7" applyFont="1" applyFill="1" applyBorder="1" applyAlignment="1">
      <alignment horizontal="left" vertical="center" wrapText="1"/>
    </xf>
    <xf numFmtId="3" fontId="12" fillId="2" borderId="5" xfId="1" applyNumberFormat="1" applyFont="1" applyFill="1" applyBorder="1" applyAlignment="1">
      <alignment horizontal="right" vertical="center"/>
    </xf>
    <xf numFmtId="1" fontId="8" fillId="2" borderId="5" xfId="1" applyNumberFormat="1" applyFont="1" applyFill="1" applyBorder="1" applyAlignment="1">
      <alignment horizontal="center" wrapText="1"/>
    </xf>
    <xf numFmtId="1" fontId="8" fillId="2" borderId="2" xfId="1" applyNumberFormat="1" applyFont="1" applyFill="1" applyBorder="1" applyAlignment="1">
      <alignment horizontal="center" vertical="center" wrapText="1"/>
    </xf>
    <xf numFmtId="1" fontId="8" fillId="2" borderId="12" xfId="1" applyNumberFormat="1" applyFont="1" applyFill="1" applyBorder="1" applyAlignment="1">
      <alignment horizontal="center" vertical="center" wrapText="1"/>
    </xf>
    <xf numFmtId="1" fontId="8" fillId="2" borderId="5" xfId="1" applyNumberFormat="1" applyFont="1" applyFill="1" applyBorder="1" applyAlignment="1">
      <alignment horizontal="left" vertical="center" wrapText="1"/>
    </xf>
    <xf numFmtId="0" fontId="8" fillId="2" borderId="5" xfId="8" applyFont="1" applyFill="1" applyBorder="1" applyAlignment="1">
      <alignment horizontal="left" vertical="center" wrapText="1"/>
    </xf>
    <xf numFmtId="164" fontId="8" fillId="2" borderId="5" xfId="2" applyNumberFormat="1" applyFont="1" applyFill="1" applyBorder="1" applyAlignment="1">
      <alignment horizontal="right" vertical="center" wrapText="1"/>
    </xf>
    <xf numFmtId="3" fontId="8" fillId="2" borderId="5" xfId="2" applyNumberFormat="1" applyFont="1" applyFill="1" applyBorder="1" applyAlignment="1">
      <alignment horizontal="right" vertical="center" wrapText="1"/>
    </xf>
    <xf numFmtId="3" fontId="5" fillId="2" borderId="5" xfId="1" applyNumberFormat="1" applyFont="1" applyFill="1" applyBorder="1" applyAlignment="1">
      <alignment horizontal="right" vertical="center"/>
    </xf>
    <xf numFmtId="0" fontId="13" fillId="2" borderId="5" xfId="4" applyFont="1" applyFill="1" applyBorder="1" applyAlignment="1">
      <alignment horizontal="center" vertical="center" wrapText="1"/>
    </xf>
    <xf numFmtId="1" fontId="13" fillId="2" borderId="5" xfId="1" applyNumberFormat="1" applyFont="1" applyFill="1" applyBorder="1" applyAlignment="1">
      <alignment horizontal="left" vertical="center" wrapText="1"/>
    </xf>
    <xf numFmtId="164" fontId="13" fillId="2" borderId="5" xfId="2" applyNumberFormat="1" applyFont="1" applyFill="1" applyBorder="1" applyAlignment="1">
      <alignment vertical="center" wrapText="1"/>
    </xf>
    <xf numFmtId="3" fontId="13" fillId="2" borderId="5" xfId="1" applyNumberFormat="1" applyFont="1" applyFill="1" applyBorder="1" applyAlignment="1">
      <alignment horizontal="right" vertical="center"/>
    </xf>
    <xf numFmtId="3" fontId="13" fillId="2" borderId="5" xfId="1" applyNumberFormat="1" applyFont="1" applyFill="1" applyBorder="1" applyAlignment="1">
      <alignment horizontal="right" vertical="center" wrapText="1"/>
    </xf>
    <xf numFmtId="3" fontId="14" fillId="2" borderId="5" xfId="1" applyNumberFormat="1" applyFont="1" applyFill="1" applyBorder="1" applyAlignment="1">
      <alignment horizontal="right" vertical="center"/>
    </xf>
    <xf numFmtId="1" fontId="13" fillId="2" borderId="5" xfId="1" applyNumberFormat="1" applyFont="1" applyFill="1" applyBorder="1" applyAlignment="1">
      <alignment horizontal="center" vertical="center" wrapText="1"/>
    </xf>
    <xf numFmtId="0" fontId="13" fillId="2" borderId="0" xfId="0" applyFont="1" applyFill="1"/>
    <xf numFmtId="0" fontId="8" fillId="2" borderId="5" xfId="5" applyFont="1" applyFill="1" applyBorder="1" applyAlignment="1">
      <alignment vertical="center" wrapText="1"/>
    </xf>
    <xf numFmtId="0" fontId="8" fillId="2" borderId="5" xfId="4" quotePrefix="1" applyFont="1" applyFill="1" applyBorder="1" applyAlignment="1">
      <alignment horizontal="center" vertical="center" wrapText="1"/>
    </xf>
    <xf numFmtId="0" fontId="8" fillId="2" borderId="5" xfId="8" applyFont="1" applyFill="1" applyBorder="1" applyAlignment="1">
      <alignment horizontal="center" vertical="center" wrapText="1"/>
    </xf>
    <xf numFmtId="0" fontId="8" fillId="2" borderId="2" xfId="5" applyFont="1" applyFill="1" applyBorder="1" applyAlignment="1">
      <alignment horizontal="center" vertical="center" wrapText="1"/>
    </xf>
    <xf numFmtId="0" fontId="8" fillId="2" borderId="7" xfId="5" applyFont="1" applyFill="1" applyBorder="1" applyAlignment="1">
      <alignment horizontal="center" vertical="center" wrapText="1"/>
    </xf>
    <xf numFmtId="0" fontId="8" fillId="2" borderId="12" xfId="5" applyFont="1" applyFill="1" applyBorder="1" applyAlignment="1">
      <alignment horizontal="center" vertical="center" wrapText="1"/>
    </xf>
    <xf numFmtId="0" fontId="8" fillId="2" borderId="5" xfId="9" applyFont="1" applyFill="1" applyBorder="1" applyAlignment="1">
      <alignment horizontal="left" vertical="center" wrapText="1"/>
    </xf>
    <xf numFmtId="0" fontId="8" fillId="2" borderId="5" xfId="9" quotePrefix="1" applyFont="1" applyFill="1" applyBorder="1" applyAlignment="1">
      <alignment horizontal="center" vertical="center" wrapText="1"/>
    </xf>
    <xf numFmtId="3" fontId="8" fillId="2" borderId="5" xfId="9" applyNumberFormat="1" applyFont="1" applyFill="1" applyBorder="1" applyAlignment="1">
      <alignment horizontal="right" vertical="center" wrapText="1"/>
    </xf>
    <xf numFmtId="0" fontId="8" fillId="2" borderId="5" xfId="9" applyFont="1" applyFill="1" applyBorder="1" applyAlignment="1">
      <alignment horizontal="center" vertical="center" wrapText="1"/>
    </xf>
    <xf numFmtId="0" fontId="8" fillId="2" borderId="0" xfId="0" applyFont="1" applyFill="1"/>
    <xf numFmtId="49" fontId="8" fillId="2" borderId="5" xfId="1" quotePrefix="1" applyNumberFormat="1" applyFont="1" applyFill="1" applyBorder="1" applyAlignment="1">
      <alignment horizontal="center" vertical="center"/>
    </xf>
    <xf numFmtId="3" fontId="8" fillId="2" borderId="5" xfId="10" applyNumberFormat="1" applyFont="1" applyFill="1" applyBorder="1" applyAlignment="1">
      <alignment vertical="center" wrapText="1"/>
    </xf>
    <xf numFmtId="3" fontId="8" fillId="2" borderId="5" xfId="10" applyNumberFormat="1" applyFont="1" applyFill="1" applyBorder="1" applyAlignment="1">
      <alignment horizontal="right" vertical="center" wrapText="1"/>
    </xf>
    <xf numFmtId="3" fontId="8" fillId="2" borderId="5" xfId="5" applyNumberFormat="1" applyFont="1" applyFill="1" applyBorder="1" applyAlignment="1">
      <alignment horizontal="right" vertical="center" wrapText="1"/>
    </xf>
    <xf numFmtId="0" fontId="8" fillId="2" borderId="5" xfId="5" applyFont="1" applyFill="1" applyBorder="1" applyAlignment="1">
      <alignment horizontal="center" vertical="center" wrapText="1"/>
    </xf>
    <xf numFmtId="3" fontId="6" fillId="2" borderId="5" xfId="1" applyNumberFormat="1" applyFont="1" applyFill="1" applyBorder="1" applyAlignment="1">
      <alignment horizontal="right" vertical="center" wrapText="1"/>
    </xf>
    <xf numFmtId="1" fontId="6" fillId="2" borderId="5" xfId="1" applyNumberFormat="1" applyFont="1" applyFill="1" applyBorder="1" applyAlignment="1">
      <alignment horizontal="center" vertical="center" wrapText="1"/>
    </xf>
    <xf numFmtId="164" fontId="5" fillId="2" borderId="5" xfId="3" applyNumberFormat="1" applyFont="1" applyFill="1" applyBorder="1" applyAlignment="1">
      <alignment horizontal="left" vertical="center" wrapText="1"/>
    </xf>
    <xf numFmtId="0" fontId="5" fillId="2" borderId="0" xfId="0" applyFont="1" applyFill="1"/>
    <xf numFmtId="1" fontId="8" fillId="2" borderId="5" xfId="1" applyNumberFormat="1" applyFont="1" applyFill="1" applyBorder="1" applyAlignment="1">
      <alignment horizontal="center" vertical="center"/>
    </xf>
    <xf numFmtId="164" fontId="8" fillId="2" borderId="5" xfId="1" applyNumberFormat="1" applyFont="1" applyFill="1" applyBorder="1" applyAlignment="1">
      <alignment horizontal="right" vertical="center" wrapText="1"/>
    </xf>
    <xf numFmtId="164" fontId="8" fillId="2" borderId="5" xfId="5" applyNumberFormat="1" applyFont="1" applyFill="1" applyBorder="1" applyAlignment="1">
      <alignment horizontal="right" vertical="center" wrapText="1"/>
    </xf>
    <xf numFmtId="1" fontId="8" fillId="2" borderId="5" xfId="1" quotePrefix="1" applyNumberFormat="1" applyFont="1" applyFill="1" applyBorder="1" applyAlignment="1">
      <alignment vertical="center" wrapText="1"/>
    </xf>
    <xf numFmtId="164" fontId="8" fillId="2" borderId="5" xfId="11" applyNumberFormat="1" applyFont="1" applyFill="1" applyBorder="1" applyAlignment="1">
      <alignment horizontal="right" vertical="center"/>
    </xf>
    <xf numFmtId="3" fontId="8" fillId="2" borderId="5" xfId="11" applyNumberFormat="1" applyFont="1" applyFill="1" applyBorder="1" applyAlignment="1">
      <alignment horizontal="right" vertical="center"/>
    </xf>
    <xf numFmtId="0" fontId="8" fillId="2" borderId="5" xfId="5" quotePrefix="1" applyFont="1" applyFill="1" applyBorder="1" applyAlignment="1">
      <alignment vertical="center" wrapText="1"/>
    </xf>
    <xf numFmtId="0" fontId="8" fillId="2" borderId="2" xfId="8" applyFont="1" applyFill="1" applyBorder="1" applyAlignment="1">
      <alignment horizontal="center" vertical="center" wrapText="1"/>
    </xf>
    <xf numFmtId="3" fontId="8" fillId="2" borderId="5" xfId="1" applyNumberFormat="1" applyFont="1" applyFill="1" applyBorder="1" applyAlignment="1">
      <alignment horizontal="left" vertical="center" wrapText="1"/>
    </xf>
    <xf numFmtId="0" fontId="8" fillId="2" borderId="7" xfId="8" applyFont="1" applyFill="1" applyBorder="1" applyAlignment="1">
      <alignment horizontal="center" vertical="center" wrapText="1"/>
    </xf>
    <xf numFmtId="0" fontId="8" fillId="2" borderId="12" xfId="8" applyFont="1" applyFill="1" applyBorder="1" applyAlignment="1">
      <alignment horizontal="center" vertical="center" wrapText="1"/>
    </xf>
    <xf numFmtId="0" fontId="8" fillId="2" borderId="5" xfId="12" applyFont="1" applyFill="1" applyBorder="1" applyAlignment="1">
      <alignment horizontal="justify" vertical="center" wrapText="1"/>
    </xf>
    <xf numFmtId="164" fontId="8" fillId="2" borderId="5" xfId="13" applyNumberFormat="1" applyFont="1" applyFill="1" applyBorder="1" applyAlignment="1">
      <alignment horizontal="right" vertical="center" wrapText="1"/>
    </xf>
    <xf numFmtId="3" fontId="8" fillId="2" borderId="5" xfId="13" applyNumberFormat="1" applyFont="1" applyFill="1" applyBorder="1" applyAlignment="1">
      <alignment horizontal="right" vertical="center" wrapText="1"/>
    </xf>
    <xf numFmtId="0" fontId="8" fillId="2" borderId="5" xfId="13" applyFont="1" applyFill="1" applyBorder="1" applyAlignment="1">
      <alignment horizontal="center" vertical="center" wrapText="1"/>
    </xf>
    <xf numFmtId="0" fontId="8" fillId="2" borderId="5" xfId="14" applyFont="1" applyFill="1" applyBorder="1" applyAlignment="1">
      <alignment horizontal="left" vertical="center" wrapText="1"/>
    </xf>
    <xf numFmtId="1" fontId="8" fillId="2" borderId="5" xfId="1" applyNumberFormat="1" applyFont="1" applyFill="1" applyBorder="1" applyAlignment="1">
      <alignment vertical="center" wrapText="1"/>
    </xf>
    <xf numFmtId="165" fontId="8" fillId="2" borderId="5" xfId="5" applyNumberFormat="1" applyFont="1" applyFill="1" applyBorder="1" applyAlignment="1">
      <alignment vertical="center" wrapText="1"/>
    </xf>
    <xf numFmtId="49" fontId="8" fillId="2" borderId="5" xfId="14" applyNumberFormat="1" applyFont="1" applyFill="1" applyBorder="1" applyAlignment="1">
      <alignment horizontal="left" vertical="center" wrapText="1"/>
    </xf>
    <xf numFmtId="164" fontId="8" fillId="2" borderId="5" xfId="15" applyNumberFormat="1" applyFont="1" applyFill="1" applyBorder="1" applyAlignment="1">
      <alignment horizontal="right" vertical="center" wrapText="1"/>
    </xf>
    <xf numFmtId="3" fontId="8" fillId="2" borderId="5" xfId="15" applyNumberFormat="1" applyFont="1" applyFill="1" applyBorder="1" applyAlignment="1">
      <alignment horizontal="right" vertical="center" wrapText="1"/>
    </xf>
    <xf numFmtId="0" fontId="8" fillId="2" borderId="5" xfId="16" applyFont="1" applyFill="1" applyBorder="1" applyAlignment="1">
      <alignment horizontal="left" vertical="center" wrapText="1"/>
    </xf>
    <xf numFmtId="0" fontId="8" fillId="2" borderId="5" xfId="13" applyFont="1" applyFill="1" applyBorder="1" applyAlignment="1">
      <alignment horizontal="left" vertical="center" wrapText="1"/>
    </xf>
    <xf numFmtId="0" fontId="8" fillId="2" borderId="5" xfId="10" applyFont="1" applyFill="1" applyBorder="1" applyAlignment="1">
      <alignment horizontal="left" vertical="center" wrapText="1"/>
    </xf>
    <xf numFmtId="0" fontId="5" fillId="2" borderId="5" xfId="13" applyFont="1" applyFill="1" applyBorder="1" applyAlignment="1">
      <alignment vertical="center" wrapText="1"/>
    </xf>
    <xf numFmtId="49" fontId="8" fillId="2" borderId="5" xfId="1" applyNumberFormat="1" applyFont="1" applyFill="1" applyBorder="1" applyAlignment="1">
      <alignment horizontal="center" vertical="center"/>
    </xf>
    <xf numFmtId="3" fontId="17" fillId="2" borderId="5" xfId="5" applyNumberFormat="1" applyFont="1" applyFill="1" applyBorder="1" applyAlignment="1">
      <alignment horizontal="right"/>
    </xf>
    <xf numFmtId="164" fontId="8" fillId="2" borderId="2" xfId="3" applyNumberFormat="1" applyFont="1" applyFill="1" applyBorder="1" applyAlignment="1">
      <alignment horizontal="center" vertical="center" wrapText="1"/>
    </xf>
    <xf numFmtId="0" fontId="8" fillId="2" borderId="5" xfId="17" applyFont="1" applyFill="1" applyBorder="1" applyAlignment="1">
      <alignment vertical="center" wrapText="1"/>
    </xf>
    <xf numFmtId="164" fontId="8" fillId="2" borderId="12" xfId="3" applyNumberFormat="1" applyFont="1" applyFill="1" applyBorder="1" applyAlignment="1">
      <alignment horizontal="center" vertical="center" wrapText="1"/>
    </xf>
    <xf numFmtId="164" fontId="8" fillId="2" borderId="5" xfId="3" applyNumberFormat="1" applyFont="1" applyFill="1" applyBorder="1" applyAlignment="1">
      <alignment horizontal="left" vertical="center" wrapText="1"/>
    </xf>
    <xf numFmtId="0" fontId="8" fillId="2" borderId="5" xfId="18" applyFont="1" applyFill="1" applyBorder="1" applyAlignment="1">
      <alignment horizontal="left" vertical="center" wrapText="1"/>
    </xf>
    <xf numFmtId="0" fontId="8" fillId="2" borderId="5" xfId="19" applyFont="1" applyFill="1" applyBorder="1" applyAlignment="1">
      <alignment vertical="center" wrapText="1"/>
    </xf>
    <xf numFmtId="3" fontId="8" fillId="2" borderId="5" xfId="6" applyNumberFormat="1" applyFont="1" applyFill="1" applyBorder="1" applyAlignment="1">
      <alignment horizontal="right" vertical="center" wrapText="1"/>
    </xf>
    <xf numFmtId="1" fontId="8" fillId="2" borderId="5" xfId="1" quotePrefix="1" applyNumberFormat="1" applyFont="1" applyFill="1" applyBorder="1" applyAlignment="1">
      <alignment horizontal="justify" vertical="center" wrapText="1"/>
    </xf>
    <xf numFmtId="1" fontId="8" fillId="2" borderId="5" xfId="20" applyNumberFormat="1" applyFont="1" applyFill="1" applyBorder="1" applyAlignment="1">
      <alignment horizontal="left" vertical="center" wrapText="1"/>
    </xf>
    <xf numFmtId="164" fontId="8" fillId="2" borderId="5" xfId="2" applyNumberFormat="1" applyFont="1" applyFill="1" applyBorder="1" applyAlignment="1">
      <alignment horizontal="right" vertical="center"/>
    </xf>
    <xf numFmtId="166" fontId="8" fillId="2" borderId="5" xfId="5" applyNumberFormat="1" applyFont="1" applyFill="1" applyBorder="1" applyAlignment="1">
      <alignment vertical="center" wrapText="1"/>
    </xf>
    <xf numFmtId="49" fontId="8" fillId="2" borderId="5" xfId="21" applyNumberFormat="1" applyFont="1" applyFill="1" applyBorder="1" applyAlignment="1">
      <alignment horizontal="left" vertical="center" wrapText="1"/>
    </xf>
    <xf numFmtId="1" fontId="5" fillId="2" borderId="5" xfId="1" applyNumberFormat="1" applyFont="1" applyFill="1" applyBorder="1" applyAlignment="1">
      <alignment horizontal="center" vertical="center"/>
    </xf>
    <xf numFmtId="1" fontId="5" fillId="2" borderId="5" xfId="1" applyNumberFormat="1" applyFont="1" applyFill="1" applyBorder="1" applyAlignment="1">
      <alignment horizontal="left" vertical="center" wrapText="1"/>
    </xf>
    <xf numFmtId="3" fontId="5" fillId="2" borderId="5" xfId="8" applyNumberFormat="1" applyFont="1" applyFill="1" applyBorder="1" applyAlignment="1">
      <alignment horizontal="right" vertical="center" wrapText="1"/>
    </xf>
    <xf numFmtId="3" fontId="5" fillId="2" borderId="5" xfId="4" applyNumberFormat="1" applyFont="1" applyFill="1" applyBorder="1" applyAlignment="1">
      <alignment horizontal="right"/>
    </xf>
    <xf numFmtId="3" fontId="8" fillId="2" borderId="5" xfId="22" applyNumberFormat="1" applyFont="1" applyFill="1" applyBorder="1" applyAlignment="1">
      <alignment horizontal="right" vertical="center"/>
    </xf>
    <xf numFmtId="3" fontId="5" fillId="2" borderId="5" xfId="8" applyNumberFormat="1" applyFont="1" applyFill="1" applyBorder="1" applyAlignment="1">
      <alignment horizontal="left" vertical="center" wrapText="1"/>
    </xf>
    <xf numFmtId="1" fontId="5" fillId="2" borderId="5" xfId="1" quotePrefix="1" applyNumberFormat="1" applyFont="1" applyFill="1" applyBorder="1" applyAlignment="1">
      <alignment horizontal="center" vertical="center"/>
    </xf>
    <xf numFmtId="49" fontId="8" fillId="2" borderId="5" xfId="1" applyNumberFormat="1" applyFont="1" applyFill="1" applyBorder="1" applyAlignment="1">
      <alignment horizontal="center" vertical="center" wrapText="1"/>
    </xf>
    <xf numFmtId="3" fontId="8" fillId="2" borderId="5" xfId="5" applyNumberFormat="1" applyFont="1" applyFill="1" applyBorder="1" applyAlignment="1" applyProtection="1">
      <alignment horizontal="left" vertical="center" wrapText="1"/>
      <protection locked="0"/>
    </xf>
    <xf numFmtId="1" fontId="8" fillId="2" borderId="5" xfId="1" quotePrefix="1" applyNumberFormat="1" applyFont="1" applyFill="1" applyBorder="1" applyAlignment="1">
      <alignment horizontal="center" vertical="center"/>
    </xf>
    <xf numFmtId="3" fontId="8" fillId="2" borderId="5" xfId="8" applyNumberFormat="1" applyFont="1" applyFill="1" applyBorder="1" applyAlignment="1">
      <alignment horizontal="right" vertical="center" wrapText="1"/>
    </xf>
    <xf numFmtId="164" fontId="8" fillId="2" borderId="5" xfId="3" applyNumberFormat="1" applyFont="1" applyFill="1" applyBorder="1" applyAlignment="1">
      <alignment horizontal="right" vertical="center" wrapText="1"/>
    </xf>
    <xf numFmtId="3" fontId="5" fillId="2" borderId="5" xfId="1" applyNumberFormat="1" applyFont="1" applyFill="1" applyBorder="1" applyAlignment="1">
      <alignment horizontal="left" vertical="center" wrapText="1"/>
    </xf>
    <xf numFmtId="3" fontId="5" fillId="2" borderId="5" xfId="1" quotePrefix="1" applyNumberFormat="1" applyFont="1" applyFill="1" applyBorder="1" applyAlignment="1">
      <alignment horizontal="center" vertical="center" wrapText="1"/>
    </xf>
    <xf numFmtId="164" fontId="8" fillId="2" borderId="5" xfId="23" applyNumberFormat="1" applyFont="1" applyFill="1" applyBorder="1" applyAlignment="1">
      <alignment horizontal="right" vertical="center" wrapText="1"/>
    </xf>
    <xf numFmtId="3" fontId="8" fillId="2" borderId="5" xfId="23" applyNumberFormat="1" applyFont="1" applyFill="1" applyBorder="1" applyAlignment="1">
      <alignment horizontal="right" vertical="center" wrapText="1"/>
    </xf>
    <xf numFmtId="164" fontId="8" fillId="2" borderId="5" xfId="24" applyNumberFormat="1" applyFont="1" applyFill="1" applyBorder="1" applyAlignment="1">
      <alignment horizontal="right" vertical="center" wrapText="1"/>
    </xf>
    <xf numFmtId="3" fontId="8" fillId="2" borderId="5" xfId="24" applyNumberFormat="1" applyFont="1" applyFill="1" applyBorder="1" applyAlignment="1">
      <alignment horizontal="right" vertical="center" wrapText="1"/>
    </xf>
    <xf numFmtId="164" fontId="8" fillId="2" borderId="5" xfId="24" applyNumberFormat="1" applyFont="1" applyFill="1" applyBorder="1" applyAlignment="1">
      <alignment horizontal="right" vertical="center"/>
    </xf>
    <xf numFmtId="3" fontId="8" fillId="2" borderId="5" xfId="24" applyNumberFormat="1" applyFont="1" applyFill="1" applyBorder="1" applyAlignment="1">
      <alignment horizontal="right" vertical="center"/>
    </xf>
    <xf numFmtId="1" fontId="8" fillId="2" borderId="5" xfId="1" applyNumberFormat="1" applyFont="1" applyFill="1" applyBorder="1" applyAlignment="1">
      <alignment horizontal="right" vertical="center"/>
    </xf>
    <xf numFmtId="49" fontId="5" fillId="2" borderId="5" xfId="1" quotePrefix="1" applyNumberFormat="1" applyFont="1" applyFill="1" applyBorder="1" applyAlignment="1">
      <alignment horizontal="center" vertical="center"/>
    </xf>
    <xf numFmtId="3" fontId="5" fillId="2" borderId="5" xfId="13" applyNumberFormat="1" applyFont="1" applyFill="1" applyBorder="1" applyAlignment="1">
      <alignment horizontal="right" vertical="center" wrapText="1"/>
    </xf>
    <xf numFmtId="0" fontId="8" fillId="2" borderId="2" xfId="13" applyFont="1" applyFill="1" applyBorder="1" applyAlignment="1">
      <alignment horizontal="center" vertical="center" wrapText="1"/>
    </xf>
    <xf numFmtId="0" fontId="8" fillId="2" borderId="12" xfId="13" applyFont="1" applyFill="1" applyBorder="1" applyAlignment="1">
      <alignment horizontal="center" vertical="center" wrapText="1"/>
    </xf>
    <xf numFmtId="164" fontId="8" fillId="2" borderId="5" xfId="24" applyNumberFormat="1" applyFont="1" applyFill="1" applyBorder="1" applyAlignment="1">
      <alignment horizontal="center" vertical="center" wrapText="1"/>
    </xf>
    <xf numFmtId="3" fontId="8" fillId="2" borderId="5" xfId="1" applyNumberFormat="1" applyFont="1" applyFill="1" applyBorder="1" applyAlignment="1">
      <alignment vertical="center" wrapText="1"/>
    </xf>
    <xf numFmtId="3" fontId="8" fillId="2" borderId="5" xfId="25" applyNumberFormat="1" applyFont="1" applyFill="1" applyBorder="1" applyAlignment="1">
      <alignment vertical="center" wrapText="1"/>
    </xf>
    <xf numFmtId="0" fontId="5" fillId="2" borderId="5" xfId="4" applyFont="1" applyFill="1" applyBorder="1" applyAlignment="1">
      <alignment horizontal="left" wrapText="1"/>
    </xf>
    <xf numFmtId="0" fontId="8" fillId="2" borderId="5" xfId="4" applyFont="1" applyFill="1" applyBorder="1"/>
    <xf numFmtId="0" fontId="8" fillId="2" borderId="5" xfId="4" applyFont="1" applyFill="1" applyBorder="1" applyAlignment="1">
      <alignment horizontal="right"/>
    </xf>
    <xf numFmtId="3" fontId="8" fillId="2" borderId="5" xfId="4" applyNumberFormat="1" applyFont="1" applyFill="1" applyBorder="1" applyAlignment="1">
      <alignment horizontal="right" wrapText="1"/>
    </xf>
    <xf numFmtId="0" fontId="8" fillId="2" borderId="5" xfId="4" applyFont="1" applyFill="1" applyBorder="1" applyAlignment="1">
      <alignment horizontal="center" wrapText="1"/>
    </xf>
    <xf numFmtId="3" fontId="8" fillId="2" borderId="5" xfId="4" applyNumberFormat="1" applyFont="1" applyFill="1" applyBorder="1" applyAlignment="1">
      <alignment horizontal="center" vertical="center" wrapText="1"/>
    </xf>
    <xf numFmtId="1" fontId="8" fillId="2" borderId="0" xfId="1" applyNumberFormat="1" applyFont="1" applyFill="1" applyAlignment="1">
      <alignment vertical="center"/>
    </xf>
    <xf numFmtId="0" fontId="8" fillId="2" borderId="0" xfId="4" applyFont="1" applyFill="1" applyAlignment="1">
      <alignment horizontal="center"/>
    </xf>
    <xf numFmtId="0" fontId="8" fillId="2" borderId="0" xfId="4" applyFont="1" applyFill="1"/>
    <xf numFmtId="0" fontId="8" fillId="2" borderId="0" xfId="4" applyFont="1" applyFill="1" applyAlignment="1">
      <alignment horizontal="right"/>
    </xf>
    <xf numFmtId="0" fontId="3" fillId="2" borderId="0" xfId="4" applyFont="1" applyFill="1" applyAlignment="1">
      <alignment horizontal="center"/>
    </xf>
    <xf numFmtId="0" fontId="8" fillId="2" borderId="0" xfId="4" applyFont="1" applyFill="1" applyAlignment="1">
      <alignment horizontal="center" wrapText="1"/>
    </xf>
    <xf numFmtId="0" fontId="8" fillId="2" borderId="0" xfId="4" applyFont="1" applyFill="1" applyAlignment="1">
      <alignment horizontal="left" wrapText="1"/>
    </xf>
    <xf numFmtId="0" fontId="8" fillId="2" borderId="0" xfId="4" applyFont="1" applyFill="1" applyAlignment="1">
      <alignment horizontal="left" wrapText="1"/>
    </xf>
    <xf numFmtId="3" fontId="2" fillId="0" borderId="0" xfId="0" applyNumberFormat="1" applyFont="1" applyAlignment="1">
      <alignment horizontal="center" vertical="center"/>
    </xf>
    <xf numFmtId="3" fontId="2" fillId="0" borderId="0" xfId="0" applyNumberFormat="1" applyFont="1" applyAlignment="1">
      <alignment wrapText="1"/>
    </xf>
    <xf numFmtId="3" fontId="2" fillId="0" borderId="0" xfId="0" applyNumberFormat="1" applyFont="1"/>
    <xf numFmtId="3" fontId="1" fillId="0" borderId="0" xfId="0" applyNumberFormat="1" applyFont="1" applyAlignment="1">
      <alignment horizontal="center"/>
    </xf>
    <xf numFmtId="3" fontId="2" fillId="0" borderId="0" xfId="0" applyNumberFormat="1" applyFont="1" applyAlignment="1">
      <alignment horizontal="center"/>
    </xf>
    <xf numFmtId="1" fontId="8" fillId="2" borderId="0" xfId="1" quotePrefix="1" applyNumberFormat="1" applyFont="1" applyFill="1" applyAlignment="1">
      <alignment horizontal="left" vertical="center"/>
    </xf>
    <xf numFmtId="1" fontId="8" fillId="2" borderId="0" xfId="1" applyNumberFormat="1" applyFont="1" applyFill="1" applyAlignment="1">
      <alignment horizontal="right" vertical="center"/>
    </xf>
    <xf numFmtId="1" fontId="3" fillId="2" borderId="0" xfId="1" applyNumberFormat="1" applyFont="1" applyFill="1" applyAlignment="1">
      <alignment horizontal="right" vertical="center"/>
    </xf>
    <xf numFmtId="1" fontId="8" fillId="2" borderId="0" xfId="1" applyNumberFormat="1" applyFont="1" applyFill="1" applyAlignment="1">
      <alignment horizontal="center" vertical="center"/>
    </xf>
    <xf numFmtId="1" fontId="8" fillId="2" borderId="0" xfId="1" applyNumberFormat="1" applyFont="1" applyFill="1" applyAlignment="1">
      <alignment horizontal="center" vertical="center" wrapText="1"/>
    </xf>
  </cellXfs>
  <cellStyles count="26">
    <cellStyle name="Comma 13 2 2 2 2 2 2 2 2" xfId="23"/>
    <cellStyle name="Comma 13 2 2 2 2 2 2 2 2 2" xfId="24"/>
    <cellStyle name="Comma 13 2 2 2 2 2 4 2" xfId="2"/>
    <cellStyle name="Comma 8 2 3" xfId="15"/>
    <cellStyle name="Comma 8 4 2" xfId="3"/>
    <cellStyle name="Comma 9 3" xfId="11"/>
    <cellStyle name="Normal" xfId="0" builtinId="0"/>
    <cellStyle name="Normal - Style1 2" xfId="9"/>
    <cellStyle name="Normal 10" xfId="10"/>
    <cellStyle name="Normal 18" xfId="19"/>
    <cellStyle name="Normal 19 2" xfId="18"/>
    <cellStyle name="Normal 2 2 3" xfId="8"/>
    <cellStyle name="Normal 2 3" xfId="4"/>
    <cellStyle name="Normal 2_CT -KCM 2016-2020 2" xfId="12"/>
    <cellStyle name="Normal 2_NSDP 2016-2020 đợt 3 (2892015) (1)" xfId="5"/>
    <cellStyle name="Normal 2_NSTW 2016-2020 đợt 3 (theo 21 CT) 2592015 2" xfId="14"/>
    <cellStyle name="Normal 4 3 2" xfId="13"/>
    <cellStyle name="Normal 4 3 2_NSDP 2016-2020 đợt 3 (2892015)" xfId="21"/>
    <cellStyle name="Normal_Bieu dia phuong dang ky giao KH 2011 voi Bo nganh 2" xfId="16"/>
    <cellStyle name="Normal_Bieu mau (CV )" xfId="1"/>
    <cellStyle name="Normal_Bieu mau (CV ) 2 2" xfId="20"/>
    <cellStyle name="Normal_Chia địa bàn tổng hợp 2016" xfId="22"/>
    <cellStyle name="Normal_Danh muc 2010 1 2 2" xfId="6"/>
    <cellStyle name="Normal_Sheet1 2 2" xfId="17"/>
    <cellStyle name="Normal_Sheet1_2 2" xfId="25"/>
    <cellStyle name="Normal_TH XDCB 2013 BC HUYEN UY"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28"/>
  <sheetViews>
    <sheetView tabSelected="1" workbookViewId="0">
      <selection sqref="A1:XFD1048576"/>
    </sheetView>
  </sheetViews>
  <sheetFormatPr defaultRowHeight="12.75"/>
  <cols>
    <col min="1" max="1" width="5.7109375" style="2" customWidth="1"/>
    <col min="2" max="2" width="22.7109375" style="2" customWidth="1"/>
    <col min="3" max="3" width="27.42578125" style="2" customWidth="1"/>
    <col min="4" max="4" width="11.140625" style="2" hidden="1" customWidth="1"/>
    <col min="5" max="5" width="11.140625" style="2" customWidth="1"/>
    <col min="6" max="6" width="21.7109375" style="2" hidden="1" customWidth="1"/>
    <col min="7" max="7" width="10.140625" style="3" hidden="1" customWidth="1"/>
    <col min="8" max="8" width="8.42578125" style="2" customWidth="1"/>
    <col min="9" max="9" width="9.140625" style="2"/>
    <col min="10" max="10" width="8.42578125" style="2" hidden="1" customWidth="1"/>
    <col min="11" max="11" width="5.7109375" style="2" hidden="1" customWidth="1"/>
    <col min="12" max="12" width="8.140625" style="2" hidden="1" customWidth="1"/>
    <col min="13" max="13" width="8.42578125" style="2" hidden="1" customWidth="1"/>
    <col min="14" max="16" width="0" style="2" hidden="1" customWidth="1"/>
    <col min="17" max="18" width="8.28515625" style="2" customWidth="1"/>
    <col min="19" max="20" width="9.140625" style="2"/>
    <col min="21" max="21" width="7.42578125" style="2" customWidth="1"/>
    <col min="22" max="22" width="9.42578125" style="2" customWidth="1"/>
    <col min="23" max="23" width="9.42578125" style="2" hidden="1" customWidth="1"/>
    <col min="24" max="24" width="8.5703125" style="2" customWidth="1"/>
    <col min="25" max="25" width="8.140625" style="2" customWidth="1"/>
    <col min="26" max="26" width="9.140625" style="2"/>
    <col min="27" max="27" width="8.5703125" style="2" customWidth="1"/>
    <col min="28" max="28" width="8.42578125" style="2" customWidth="1"/>
    <col min="29" max="29" width="9.7109375" style="2" customWidth="1"/>
    <col min="30" max="30" width="8.28515625" style="2" customWidth="1"/>
    <col min="31" max="31" width="8.140625" style="2" hidden="1" customWidth="1"/>
    <col min="32" max="32" width="7.28515625" style="2" customWidth="1"/>
    <col min="33" max="33" width="8" style="2" hidden="1" customWidth="1"/>
    <col min="34" max="34" width="10.140625" style="2" customWidth="1"/>
    <col min="35" max="35" width="8.42578125" style="2" hidden="1" customWidth="1"/>
    <col min="36" max="36" width="29.7109375" style="2" hidden="1" customWidth="1"/>
    <col min="37" max="16384" width="9.140625" style="2"/>
  </cols>
  <sheetData>
    <row r="1" spans="1:37">
      <c r="A1" s="1" t="s">
        <v>0</v>
      </c>
      <c r="AC1" s="4" t="s">
        <v>1</v>
      </c>
      <c r="AD1" s="4"/>
      <c r="AE1" s="4"/>
      <c r="AF1" s="4"/>
      <c r="AG1" s="4"/>
      <c r="AH1" s="4"/>
    </row>
    <row r="2" spans="1:37">
      <c r="AC2" s="5"/>
      <c r="AD2" s="5"/>
      <c r="AE2" s="5"/>
      <c r="AF2" s="5"/>
    </row>
    <row r="3" spans="1:37" ht="18.75" customHeight="1">
      <c r="A3" s="6" t="s">
        <v>2</v>
      </c>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7"/>
    </row>
    <row r="4" spans="1:37" ht="18.75" customHeight="1">
      <c r="A4" s="6" t="s">
        <v>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7"/>
    </row>
    <row r="5" spans="1:37" ht="13.5">
      <c r="A5" s="8"/>
      <c r="B5" s="8"/>
      <c r="C5" s="8"/>
      <c r="D5" s="8"/>
      <c r="E5" s="8"/>
      <c r="F5" s="8"/>
      <c r="G5" s="9"/>
      <c r="H5" s="10"/>
      <c r="I5" s="10"/>
      <c r="J5" s="10"/>
      <c r="K5" s="10"/>
      <c r="L5" s="10"/>
      <c r="M5" s="10"/>
      <c r="N5" s="10"/>
      <c r="O5" s="10"/>
      <c r="P5" s="10"/>
      <c r="Q5" s="10"/>
      <c r="R5" s="10"/>
      <c r="S5" s="10"/>
      <c r="T5" s="10"/>
      <c r="U5" s="10"/>
      <c r="V5" s="10"/>
      <c r="W5" s="10"/>
      <c r="X5" s="10"/>
      <c r="Y5" s="10"/>
      <c r="Z5" s="10"/>
      <c r="AA5" s="10"/>
      <c r="AB5" s="10"/>
      <c r="AC5" s="10"/>
      <c r="AD5" s="10"/>
      <c r="AE5" s="10"/>
      <c r="AG5" s="10"/>
      <c r="AH5" s="10" t="s">
        <v>4</v>
      </c>
      <c r="AI5" s="11"/>
      <c r="AJ5" s="11"/>
    </row>
    <row r="6" spans="1:37" s="21" customFormat="1" ht="24" customHeight="1">
      <c r="A6" s="12" t="s">
        <v>5</v>
      </c>
      <c r="B6" s="12" t="s">
        <v>6</v>
      </c>
      <c r="C6" s="12" t="s">
        <v>7</v>
      </c>
      <c r="D6" s="13" t="s">
        <v>8</v>
      </c>
      <c r="E6" s="14" t="s">
        <v>9</v>
      </c>
      <c r="F6" s="15"/>
      <c r="G6" s="16" t="s">
        <v>10</v>
      </c>
      <c r="H6" s="12" t="s">
        <v>11</v>
      </c>
      <c r="I6" s="12" t="s">
        <v>12</v>
      </c>
      <c r="J6" s="17" t="s">
        <v>13</v>
      </c>
      <c r="K6" s="18"/>
      <c r="L6" s="18"/>
      <c r="M6" s="18"/>
      <c r="N6" s="18"/>
      <c r="O6" s="18"/>
      <c r="P6" s="19"/>
      <c r="Q6" s="12" t="s">
        <v>14</v>
      </c>
      <c r="R6" s="12" t="s">
        <v>15</v>
      </c>
      <c r="S6" s="12" t="s">
        <v>16</v>
      </c>
      <c r="T6" s="12" t="s">
        <v>17</v>
      </c>
      <c r="U6" s="12" t="s">
        <v>18</v>
      </c>
      <c r="V6" s="12" t="s">
        <v>19</v>
      </c>
      <c r="W6" s="17" t="s">
        <v>13</v>
      </c>
      <c r="X6" s="18"/>
      <c r="Y6" s="18"/>
      <c r="Z6" s="18"/>
      <c r="AA6" s="18"/>
      <c r="AB6" s="18"/>
      <c r="AC6" s="19"/>
      <c r="AD6" s="12" t="s">
        <v>20</v>
      </c>
      <c r="AE6" s="12" t="s">
        <v>13</v>
      </c>
      <c r="AF6" s="12" t="s">
        <v>21</v>
      </c>
      <c r="AG6" s="17" t="s">
        <v>13</v>
      </c>
      <c r="AH6" s="19"/>
      <c r="AI6" s="12" t="s">
        <v>22</v>
      </c>
      <c r="AJ6" s="20" t="s">
        <v>23</v>
      </c>
      <c r="AK6" s="12" t="s">
        <v>24</v>
      </c>
    </row>
    <row r="7" spans="1:37" s="21" customFormat="1" ht="19.5" customHeight="1">
      <c r="A7" s="22"/>
      <c r="B7" s="22"/>
      <c r="C7" s="22"/>
      <c r="D7" s="23"/>
      <c r="E7" s="24"/>
      <c r="F7" s="15"/>
      <c r="G7" s="25"/>
      <c r="H7" s="22"/>
      <c r="I7" s="22"/>
      <c r="J7" s="26"/>
      <c r="K7" s="27"/>
      <c r="L7" s="27"/>
      <c r="M7" s="27"/>
      <c r="N7" s="27"/>
      <c r="O7" s="27"/>
      <c r="P7" s="28"/>
      <c r="Q7" s="22"/>
      <c r="R7" s="22"/>
      <c r="S7" s="22"/>
      <c r="T7" s="22"/>
      <c r="U7" s="22"/>
      <c r="V7" s="22"/>
      <c r="W7" s="26"/>
      <c r="X7" s="27"/>
      <c r="Y7" s="27"/>
      <c r="Z7" s="27"/>
      <c r="AA7" s="27"/>
      <c r="AB7" s="27"/>
      <c r="AC7" s="28"/>
      <c r="AD7" s="22"/>
      <c r="AE7" s="22"/>
      <c r="AF7" s="22"/>
      <c r="AG7" s="26"/>
      <c r="AH7" s="28"/>
      <c r="AI7" s="22"/>
      <c r="AJ7" s="29"/>
      <c r="AK7" s="22"/>
    </row>
    <row r="8" spans="1:37" s="21" customFormat="1" ht="113.25" hidden="1" customHeight="1">
      <c r="A8" s="22"/>
      <c r="B8" s="22"/>
      <c r="C8" s="22"/>
      <c r="D8" s="20" t="s">
        <v>25</v>
      </c>
      <c r="F8" s="15"/>
      <c r="G8" s="25"/>
      <c r="H8" s="22"/>
      <c r="I8" s="22"/>
      <c r="J8" s="23"/>
      <c r="K8" s="30"/>
      <c r="L8" s="30"/>
      <c r="M8" s="30"/>
      <c r="N8" s="30"/>
      <c r="O8" s="30"/>
      <c r="P8" s="24"/>
      <c r="Q8" s="22"/>
      <c r="R8" s="22"/>
      <c r="S8" s="22"/>
      <c r="T8" s="22"/>
      <c r="U8" s="22"/>
      <c r="V8" s="22"/>
      <c r="W8" s="23"/>
      <c r="X8" s="30"/>
      <c r="Y8" s="30"/>
      <c r="Z8" s="30"/>
      <c r="AA8" s="30"/>
      <c r="AB8" s="30"/>
      <c r="AC8" s="24"/>
      <c r="AD8" s="22"/>
      <c r="AE8" s="31"/>
      <c r="AF8" s="22"/>
      <c r="AG8" s="23"/>
      <c r="AH8" s="24"/>
      <c r="AI8" s="22"/>
      <c r="AJ8" s="29"/>
      <c r="AK8" s="22"/>
    </row>
    <row r="9" spans="1:37" s="21" customFormat="1" ht="85.5" customHeight="1">
      <c r="A9" s="32"/>
      <c r="B9" s="32"/>
      <c r="C9" s="32"/>
      <c r="D9" s="31"/>
      <c r="E9" s="20" t="s">
        <v>26</v>
      </c>
      <c r="F9" s="15"/>
      <c r="G9" s="33"/>
      <c r="H9" s="32"/>
      <c r="I9" s="32"/>
      <c r="J9" s="15" t="s">
        <v>27</v>
      </c>
      <c r="K9" s="15" t="s">
        <v>28</v>
      </c>
      <c r="L9" s="15" t="s">
        <v>29</v>
      </c>
      <c r="M9" s="15" t="s">
        <v>30</v>
      </c>
      <c r="N9" s="15" t="s">
        <v>31</v>
      </c>
      <c r="O9" s="15" t="s">
        <v>32</v>
      </c>
      <c r="P9" s="15" t="s">
        <v>33</v>
      </c>
      <c r="Q9" s="32"/>
      <c r="R9" s="32"/>
      <c r="S9" s="32"/>
      <c r="T9" s="32"/>
      <c r="U9" s="32"/>
      <c r="V9" s="32"/>
      <c r="W9" s="15" t="s">
        <v>34</v>
      </c>
      <c r="X9" s="15" t="s">
        <v>35</v>
      </c>
      <c r="Y9" s="15" t="s">
        <v>36</v>
      </c>
      <c r="Z9" s="15" t="s">
        <v>37</v>
      </c>
      <c r="AA9" s="15" t="s">
        <v>38</v>
      </c>
      <c r="AB9" s="15" t="s">
        <v>39</v>
      </c>
      <c r="AC9" s="15" t="s">
        <v>40</v>
      </c>
      <c r="AD9" s="32"/>
      <c r="AE9" s="15" t="s">
        <v>41</v>
      </c>
      <c r="AF9" s="32"/>
      <c r="AG9" s="15" t="s">
        <v>42</v>
      </c>
      <c r="AH9" s="15" t="s">
        <v>43</v>
      </c>
      <c r="AI9" s="32"/>
      <c r="AJ9" s="31"/>
      <c r="AK9" s="32"/>
    </row>
    <row r="10" spans="1:37">
      <c r="A10" s="15" t="s">
        <v>44</v>
      </c>
      <c r="B10" s="15" t="s">
        <v>45</v>
      </c>
      <c r="C10" s="15" t="s">
        <v>46</v>
      </c>
      <c r="D10" s="15">
        <v>3</v>
      </c>
      <c r="E10" s="15">
        <v>1</v>
      </c>
      <c r="F10" s="15"/>
      <c r="G10" s="34"/>
      <c r="H10" s="15">
        <v>2</v>
      </c>
      <c r="I10" s="15">
        <v>3</v>
      </c>
      <c r="J10" s="15">
        <v>4</v>
      </c>
      <c r="K10" s="15">
        <v>5</v>
      </c>
      <c r="L10" s="15">
        <v>6</v>
      </c>
      <c r="M10" s="15">
        <v>7</v>
      </c>
      <c r="N10" s="15">
        <v>8</v>
      </c>
      <c r="O10" s="15">
        <v>9</v>
      </c>
      <c r="P10" s="15">
        <v>10</v>
      </c>
      <c r="Q10" s="15">
        <v>4</v>
      </c>
      <c r="R10" s="15">
        <v>5</v>
      </c>
      <c r="S10" s="15">
        <v>6</v>
      </c>
      <c r="T10" s="15">
        <v>7</v>
      </c>
      <c r="U10" s="15">
        <v>8</v>
      </c>
      <c r="V10" s="15">
        <v>9</v>
      </c>
      <c r="W10" s="15">
        <v>17</v>
      </c>
      <c r="X10" s="15">
        <v>10</v>
      </c>
      <c r="Y10" s="15">
        <v>11</v>
      </c>
      <c r="Z10" s="15">
        <v>12</v>
      </c>
      <c r="AA10" s="15">
        <v>13</v>
      </c>
      <c r="AB10" s="15">
        <v>14</v>
      </c>
      <c r="AC10" s="15">
        <v>15</v>
      </c>
      <c r="AD10" s="15">
        <v>16</v>
      </c>
      <c r="AE10" s="15">
        <v>24</v>
      </c>
      <c r="AF10" s="15">
        <v>17</v>
      </c>
      <c r="AG10" s="15">
        <v>26</v>
      </c>
      <c r="AH10" s="15">
        <v>18</v>
      </c>
      <c r="AI10" s="15">
        <v>28</v>
      </c>
      <c r="AJ10" s="15"/>
      <c r="AK10" s="15">
        <v>19</v>
      </c>
    </row>
    <row r="11" spans="1:37">
      <c r="A11" s="35"/>
      <c r="B11" s="36" t="s">
        <v>47</v>
      </c>
      <c r="C11" s="37"/>
      <c r="D11" s="38">
        <f>D12+D157+D168</f>
        <v>2011914</v>
      </c>
      <c r="E11" s="38">
        <f>E12+E157+E168+E213</f>
        <v>1551099</v>
      </c>
      <c r="F11" s="38"/>
      <c r="G11" s="38">
        <f>G12+G157+G168</f>
        <v>1541099</v>
      </c>
      <c r="H11" s="38">
        <f t="shared" ref="H11:AI11" si="0">H12+H159+H167+H168</f>
        <v>8136</v>
      </c>
      <c r="I11" s="38">
        <f t="shared" si="0"/>
        <v>99293</v>
      </c>
      <c r="J11" s="38">
        <f t="shared" si="0"/>
        <v>3110</v>
      </c>
      <c r="K11" s="38">
        <f t="shared" si="0"/>
        <v>0</v>
      </c>
      <c r="L11" s="38">
        <f t="shared" si="0"/>
        <v>42430</v>
      </c>
      <c r="M11" s="38">
        <f t="shared" si="0"/>
        <v>23578</v>
      </c>
      <c r="N11" s="38">
        <f t="shared" si="0"/>
        <v>7975</v>
      </c>
      <c r="O11" s="38">
        <f t="shared" si="0"/>
        <v>4200</v>
      </c>
      <c r="P11" s="38">
        <f t="shared" si="0"/>
        <v>18000</v>
      </c>
      <c r="Q11" s="38">
        <f t="shared" si="0"/>
        <v>25354</v>
      </c>
      <c r="R11" s="38">
        <f t="shared" si="0"/>
        <v>93825</v>
      </c>
      <c r="S11" s="38">
        <f t="shared" si="0"/>
        <v>5100</v>
      </c>
      <c r="T11" s="38">
        <f t="shared" si="0"/>
        <v>7540</v>
      </c>
      <c r="U11" s="38">
        <f t="shared" si="0"/>
        <v>400</v>
      </c>
      <c r="V11" s="38">
        <f t="shared" si="0"/>
        <v>457359</v>
      </c>
      <c r="W11" s="38">
        <f t="shared" si="0"/>
        <v>0</v>
      </c>
      <c r="X11" s="38">
        <f t="shared" si="0"/>
        <v>17224</v>
      </c>
      <c r="Y11" s="38">
        <f t="shared" si="0"/>
        <v>16560</v>
      </c>
      <c r="Z11" s="38">
        <f t="shared" si="0"/>
        <v>61870</v>
      </c>
      <c r="AA11" s="38">
        <f t="shared" si="0"/>
        <v>18007</v>
      </c>
      <c r="AB11" s="38">
        <f t="shared" si="0"/>
        <v>12800</v>
      </c>
      <c r="AC11" s="38">
        <f t="shared" si="0"/>
        <v>330898</v>
      </c>
      <c r="AD11" s="38">
        <f t="shared" si="0"/>
        <v>75300</v>
      </c>
      <c r="AE11" s="38">
        <f t="shared" si="0"/>
        <v>75300</v>
      </c>
      <c r="AF11" s="38">
        <f t="shared" si="0"/>
        <v>6940</v>
      </c>
      <c r="AG11" s="38">
        <f t="shared" si="0"/>
        <v>0</v>
      </c>
      <c r="AH11" s="38">
        <f t="shared" si="0"/>
        <v>6940</v>
      </c>
      <c r="AI11" s="38">
        <f t="shared" si="0"/>
        <v>0</v>
      </c>
      <c r="AJ11" s="35"/>
      <c r="AK11" s="38">
        <f>AK213</f>
        <v>10000</v>
      </c>
    </row>
    <row r="12" spans="1:37" ht="50.25" customHeight="1">
      <c r="A12" s="39" t="s">
        <v>44</v>
      </c>
      <c r="B12" s="40" t="s">
        <v>48</v>
      </c>
      <c r="C12" s="41"/>
      <c r="D12" s="41">
        <f>D13+D139</f>
        <v>1464123</v>
      </c>
      <c r="E12" s="41">
        <f>E13+E139</f>
        <v>993308</v>
      </c>
      <c r="F12" s="41"/>
      <c r="G12" s="41">
        <f t="shared" ref="G12:AI12" si="1">G13+G139</f>
        <v>993308</v>
      </c>
      <c r="H12" s="41">
        <f t="shared" si="1"/>
        <v>8136</v>
      </c>
      <c r="I12" s="41">
        <f t="shared" si="1"/>
        <v>53175</v>
      </c>
      <c r="J12" s="41">
        <f t="shared" si="1"/>
        <v>3110</v>
      </c>
      <c r="K12" s="41">
        <f t="shared" si="1"/>
        <v>0</v>
      </c>
      <c r="L12" s="41">
        <f t="shared" si="1"/>
        <v>16710</v>
      </c>
      <c r="M12" s="41">
        <f t="shared" si="1"/>
        <v>7180</v>
      </c>
      <c r="N12" s="41">
        <f t="shared" si="1"/>
        <v>7975</v>
      </c>
      <c r="O12" s="41">
        <f t="shared" si="1"/>
        <v>200</v>
      </c>
      <c r="P12" s="41">
        <f t="shared" si="1"/>
        <v>18000</v>
      </c>
      <c r="Q12" s="41">
        <f t="shared" si="1"/>
        <v>25354</v>
      </c>
      <c r="R12" s="41">
        <f t="shared" si="1"/>
        <v>33692</v>
      </c>
      <c r="S12" s="41">
        <f t="shared" si="1"/>
        <v>5000</v>
      </c>
      <c r="T12" s="41">
        <f t="shared" si="1"/>
        <v>7500</v>
      </c>
      <c r="U12" s="41">
        <f t="shared" si="1"/>
        <v>400</v>
      </c>
      <c r="V12" s="41">
        <f t="shared" si="1"/>
        <v>439359</v>
      </c>
      <c r="W12" s="41">
        <f t="shared" si="1"/>
        <v>0</v>
      </c>
      <c r="X12" s="41">
        <f t="shared" si="1"/>
        <v>17224</v>
      </c>
      <c r="Y12" s="41">
        <f t="shared" si="1"/>
        <v>16560</v>
      </c>
      <c r="Z12" s="41">
        <f t="shared" si="1"/>
        <v>61870</v>
      </c>
      <c r="AA12" s="41">
        <f t="shared" si="1"/>
        <v>18007</v>
      </c>
      <c r="AB12" s="41">
        <f t="shared" si="1"/>
        <v>12800</v>
      </c>
      <c r="AC12" s="41">
        <f t="shared" si="1"/>
        <v>312898</v>
      </c>
      <c r="AD12" s="41">
        <f t="shared" si="1"/>
        <v>75300</v>
      </c>
      <c r="AE12" s="41">
        <f t="shared" si="1"/>
        <v>75300</v>
      </c>
      <c r="AF12" s="41">
        <f t="shared" si="1"/>
        <v>6940</v>
      </c>
      <c r="AG12" s="41">
        <f t="shared" si="1"/>
        <v>0</v>
      </c>
      <c r="AH12" s="41">
        <f t="shared" si="1"/>
        <v>6940</v>
      </c>
      <c r="AI12" s="41">
        <f t="shared" si="1"/>
        <v>0</v>
      </c>
      <c r="AJ12" s="42"/>
      <c r="AK12" s="41">
        <f t="shared" ref="AK12" si="2">AK13+AK139</f>
        <v>0</v>
      </c>
    </row>
    <row r="13" spans="1:37" ht="48" customHeight="1">
      <c r="A13" s="39" t="s">
        <v>49</v>
      </c>
      <c r="B13" s="40" t="s">
        <v>50</v>
      </c>
      <c r="C13" s="41"/>
      <c r="D13" s="41">
        <f>D14+D27+D71+D111</f>
        <v>1184123</v>
      </c>
      <c r="E13" s="41">
        <f>E14+E27+E71+E111</f>
        <v>713308</v>
      </c>
      <c r="F13" s="41"/>
      <c r="G13" s="41">
        <f t="shared" ref="G13:AC13" si="3">G14+G27+G71+G111</f>
        <v>713308</v>
      </c>
      <c r="H13" s="41">
        <f t="shared" si="3"/>
        <v>8136</v>
      </c>
      <c r="I13" s="41">
        <f t="shared" si="3"/>
        <v>53175</v>
      </c>
      <c r="J13" s="41">
        <f t="shared" si="3"/>
        <v>3110</v>
      </c>
      <c r="K13" s="41">
        <f t="shared" si="3"/>
        <v>0</v>
      </c>
      <c r="L13" s="41">
        <f t="shared" si="3"/>
        <v>16710</v>
      </c>
      <c r="M13" s="41">
        <f t="shared" si="3"/>
        <v>7180</v>
      </c>
      <c r="N13" s="41">
        <f t="shared" si="3"/>
        <v>7975</v>
      </c>
      <c r="O13" s="41">
        <f t="shared" si="3"/>
        <v>200</v>
      </c>
      <c r="P13" s="41">
        <f t="shared" si="3"/>
        <v>18000</v>
      </c>
      <c r="Q13" s="41">
        <f t="shared" si="3"/>
        <v>25354</v>
      </c>
      <c r="R13" s="41">
        <f t="shared" si="3"/>
        <v>33692</v>
      </c>
      <c r="S13" s="41">
        <f t="shared" si="3"/>
        <v>5000</v>
      </c>
      <c r="T13" s="41">
        <f t="shared" si="3"/>
        <v>7500</v>
      </c>
      <c r="U13" s="41">
        <f t="shared" si="3"/>
        <v>400</v>
      </c>
      <c r="V13" s="41">
        <f t="shared" si="3"/>
        <v>439359</v>
      </c>
      <c r="W13" s="41">
        <f t="shared" si="3"/>
        <v>0</v>
      </c>
      <c r="X13" s="41">
        <f t="shared" si="3"/>
        <v>17224</v>
      </c>
      <c r="Y13" s="41">
        <f t="shared" si="3"/>
        <v>16560</v>
      </c>
      <c r="Z13" s="41">
        <f t="shared" si="3"/>
        <v>61870</v>
      </c>
      <c r="AA13" s="41">
        <f t="shared" si="3"/>
        <v>18007</v>
      </c>
      <c r="AB13" s="41">
        <f t="shared" si="3"/>
        <v>12800</v>
      </c>
      <c r="AC13" s="41">
        <f t="shared" si="3"/>
        <v>312898</v>
      </c>
      <c r="AD13" s="41">
        <f>AD14+AD27+AD71+AE111</f>
        <v>75300</v>
      </c>
      <c r="AE13" s="41">
        <f>AE14+AE27+AE71+AE111</f>
        <v>75300</v>
      </c>
      <c r="AF13" s="41">
        <f>AF14+AF27+AF71+AF111</f>
        <v>6940</v>
      </c>
      <c r="AG13" s="41">
        <f>AG14+AG27+AG71+AG111</f>
        <v>0</v>
      </c>
      <c r="AH13" s="41">
        <f>AH14+AH27+AH71+AH111</f>
        <v>6940</v>
      </c>
      <c r="AI13" s="41">
        <f>AI14+AI27+AI71+AI111</f>
        <v>0</v>
      </c>
      <c r="AJ13" s="43"/>
      <c r="AK13" s="41">
        <f>AK14+AK27+AK71+AK111</f>
        <v>0</v>
      </c>
    </row>
    <row r="14" spans="1:37" ht="56.25" customHeight="1">
      <c r="A14" s="39" t="s">
        <v>51</v>
      </c>
      <c r="B14" s="40" t="s">
        <v>52</v>
      </c>
      <c r="C14" s="41"/>
      <c r="D14" s="41">
        <f>SUM(D15:D26)</f>
        <v>91578</v>
      </c>
      <c r="E14" s="41">
        <f>SUM(E15:E26)</f>
        <v>91578</v>
      </c>
      <c r="F14" s="41"/>
      <c r="G14" s="41">
        <f>H14+I14+Q14+R14+S14+T14+U14+V14+AD14+AF14+AI14</f>
        <v>91578</v>
      </c>
      <c r="H14" s="41">
        <f>SUM(H15:H26)</f>
        <v>8136</v>
      </c>
      <c r="I14" s="41">
        <f t="shared" ref="I14:AI14" si="4">SUM(I15:I26)</f>
        <v>7975</v>
      </c>
      <c r="J14" s="41">
        <f t="shared" si="4"/>
        <v>0</v>
      </c>
      <c r="K14" s="41">
        <f t="shared" si="4"/>
        <v>0</v>
      </c>
      <c r="L14" s="41">
        <f t="shared" si="4"/>
        <v>0</v>
      </c>
      <c r="M14" s="41">
        <f t="shared" si="4"/>
        <v>0</v>
      </c>
      <c r="N14" s="41">
        <f t="shared" si="4"/>
        <v>7975</v>
      </c>
      <c r="O14" s="41">
        <f t="shared" si="4"/>
        <v>0</v>
      </c>
      <c r="P14" s="41">
        <f t="shared" si="4"/>
        <v>0</v>
      </c>
      <c r="Q14" s="41">
        <f t="shared" si="4"/>
        <v>11850</v>
      </c>
      <c r="R14" s="41">
        <f t="shared" si="4"/>
        <v>0</v>
      </c>
      <c r="S14" s="41"/>
      <c r="T14" s="41">
        <f t="shared" si="4"/>
        <v>7500</v>
      </c>
      <c r="U14" s="41">
        <f t="shared" si="4"/>
        <v>0</v>
      </c>
      <c r="V14" s="41">
        <f t="shared" si="4"/>
        <v>48317</v>
      </c>
      <c r="W14" s="41">
        <f t="shared" si="4"/>
        <v>0</v>
      </c>
      <c r="X14" s="41">
        <f t="shared" si="4"/>
        <v>0</v>
      </c>
      <c r="Y14" s="41">
        <f t="shared" si="4"/>
        <v>0</v>
      </c>
      <c r="Z14" s="41">
        <f t="shared" si="4"/>
        <v>9710</v>
      </c>
      <c r="AA14" s="41">
        <f t="shared" si="4"/>
        <v>18007</v>
      </c>
      <c r="AB14" s="41">
        <f t="shared" si="4"/>
        <v>7800</v>
      </c>
      <c r="AC14" s="41">
        <f t="shared" si="4"/>
        <v>12800</v>
      </c>
      <c r="AD14" s="41">
        <f t="shared" si="4"/>
        <v>7800</v>
      </c>
      <c r="AE14" s="41">
        <f t="shared" si="4"/>
        <v>7800</v>
      </c>
      <c r="AF14" s="41">
        <f t="shared" si="4"/>
        <v>0</v>
      </c>
      <c r="AG14" s="41">
        <f t="shared" si="4"/>
        <v>0</v>
      </c>
      <c r="AH14" s="41">
        <f t="shared" si="4"/>
        <v>0</v>
      </c>
      <c r="AI14" s="41">
        <f t="shared" si="4"/>
        <v>0</v>
      </c>
      <c r="AJ14" s="42"/>
      <c r="AK14" s="41">
        <f t="shared" ref="AK14" si="5">SUM(AK15:AK26)</f>
        <v>0</v>
      </c>
    </row>
    <row r="15" spans="1:37" ht="28.5" customHeight="1">
      <c r="A15" s="44">
        <v>1</v>
      </c>
      <c r="B15" s="45" t="s">
        <v>53</v>
      </c>
      <c r="C15" s="46" t="s">
        <v>54</v>
      </c>
      <c r="D15" s="47">
        <v>8136</v>
      </c>
      <c r="E15" s="47">
        <v>8136</v>
      </c>
      <c r="F15" s="47">
        <f>E15*1000000</f>
        <v>8136000000</v>
      </c>
      <c r="G15" s="47">
        <f t="shared" ref="G15:G26" si="6">SUM(H15:AI15)-V15</f>
        <v>8136</v>
      </c>
      <c r="H15" s="47">
        <v>8136</v>
      </c>
      <c r="I15" s="48">
        <f>SUM(J15:P15)</f>
        <v>0</v>
      </c>
      <c r="J15" s="48"/>
      <c r="K15" s="48"/>
      <c r="L15" s="48"/>
      <c r="M15" s="48"/>
      <c r="N15" s="48"/>
      <c r="O15" s="48"/>
      <c r="P15" s="48"/>
      <c r="Q15" s="48"/>
      <c r="R15" s="48"/>
      <c r="S15" s="48"/>
      <c r="T15" s="48"/>
      <c r="U15" s="48"/>
      <c r="V15" s="48">
        <f>W15+X15+Y15+Z15+AA15+AC15</f>
        <v>0</v>
      </c>
      <c r="W15" s="47"/>
      <c r="X15" s="48"/>
      <c r="Y15" s="48"/>
      <c r="Z15" s="48"/>
      <c r="AA15" s="48"/>
      <c r="AB15" s="48"/>
      <c r="AC15" s="48"/>
      <c r="AD15" s="48">
        <f>AE15</f>
        <v>0</v>
      </c>
      <c r="AE15" s="48"/>
      <c r="AF15" s="48">
        <f t="shared" ref="AF15:AF78" si="7">AG15+AH15</f>
        <v>0</v>
      </c>
      <c r="AG15" s="48"/>
      <c r="AH15" s="48"/>
      <c r="AI15" s="49"/>
      <c r="AJ15" s="43" t="s">
        <v>55</v>
      </c>
      <c r="AK15" s="48"/>
    </row>
    <row r="16" spans="1:37" ht="23.25" customHeight="1">
      <c r="A16" s="44">
        <v>2</v>
      </c>
      <c r="B16" s="45" t="s">
        <v>56</v>
      </c>
      <c r="C16" s="46" t="s">
        <v>57</v>
      </c>
      <c r="D16" s="47">
        <v>7800</v>
      </c>
      <c r="E16" s="47">
        <v>7800</v>
      </c>
      <c r="F16" s="47">
        <f t="shared" ref="F16:F85" si="8">E16*1000000</f>
        <v>7800000000</v>
      </c>
      <c r="G16" s="48">
        <f t="shared" si="6"/>
        <v>7800</v>
      </c>
      <c r="H16" s="48"/>
      <c r="I16" s="48">
        <f t="shared" ref="I16:I85" si="9">SUM(J16:P16)</f>
        <v>0</v>
      </c>
      <c r="J16" s="48"/>
      <c r="K16" s="48"/>
      <c r="L16" s="48"/>
      <c r="M16" s="48"/>
      <c r="N16" s="48"/>
      <c r="O16" s="48"/>
      <c r="P16" s="48"/>
      <c r="Q16" s="48"/>
      <c r="R16" s="48"/>
      <c r="S16" s="48"/>
      <c r="T16" s="48"/>
      <c r="U16" s="48"/>
      <c r="V16" s="48">
        <f>AB16+W16+X16+Y16+Z16+AC16</f>
        <v>7800</v>
      </c>
      <c r="W16" s="48"/>
      <c r="X16" s="48"/>
      <c r="Y16" s="48"/>
      <c r="Z16" s="48"/>
      <c r="AA16" s="48"/>
      <c r="AB16" s="47">
        <v>7800</v>
      </c>
      <c r="AC16" s="48"/>
      <c r="AD16" s="48">
        <f t="shared" ref="AD16:AD85" si="10">AE16</f>
        <v>0</v>
      </c>
      <c r="AE16" s="48"/>
      <c r="AF16" s="48">
        <f t="shared" si="7"/>
        <v>0</v>
      </c>
      <c r="AG16" s="48"/>
      <c r="AH16" s="48"/>
      <c r="AI16" s="49"/>
      <c r="AJ16" s="43" t="s">
        <v>58</v>
      </c>
      <c r="AK16" s="48"/>
    </row>
    <row r="17" spans="1:37" ht="25.5">
      <c r="A17" s="44">
        <v>3</v>
      </c>
      <c r="B17" s="45" t="s">
        <v>59</v>
      </c>
      <c r="C17" s="46" t="s">
        <v>60</v>
      </c>
      <c r="D17" s="47">
        <v>7500</v>
      </c>
      <c r="E17" s="47">
        <v>7500</v>
      </c>
      <c r="F17" s="47">
        <f t="shared" si="8"/>
        <v>7500000000</v>
      </c>
      <c r="G17" s="48">
        <f t="shared" si="6"/>
        <v>7500</v>
      </c>
      <c r="H17" s="48"/>
      <c r="I17" s="48">
        <f t="shared" si="9"/>
        <v>0</v>
      </c>
      <c r="J17" s="48"/>
      <c r="K17" s="48"/>
      <c r="L17" s="48"/>
      <c r="M17" s="48"/>
      <c r="N17" s="48"/>
      <c r="O17" s="48"/>
      <c r="P17" s="48"/>
      <c r="Q17" s="48"/>
      <c r="R17" s="48"/>
      <c r="S17" s="48"/>
      <c r="T17" s="47">
        <v>7500</v>
      </c>
      <c r="U17" s="47"/>
      <c r="V17" s="48">
        <f t="shared" ref="V17:V85" si="11">W17+X17+Y17+Z17+AA17+AC17</f>
        <v>0</v>
      </c>
      <c r="W17" s="48"/>
      <c r="X17" s="48"/>
      <c r="Y17" s="48"/>
      <c r="Z17" s="48"/>
      <c r="AA17" s="48"/>
      <c r="AB17" s="48"/>
      <c r="AC17" s="48"/>
      <c r="AD17" s="48">
        <f t="shared" si="10"/>
        <v>0</v>
      </c>
      <c r="AE17" s="48"/>
      <c r="AF17" s="48">
        <f t="shared" si="7"/>
        <v>0</v>
      </c>
      <c r="AG17" s="48"/>
      <c r="AH17" s="48"/>
      <c r="AI17" s="49"/>
      <c r="AJ17" s="43" t="s">
        <v>58</v>
      </c>
      <c r="AK17" s="48"/>
    </row>
    <row r="18" spans="1:37" ht="47.25" customHeight="1">
      <c r="A18" s="44">
        <v>4</v>
      </c>
      <c r="B18" s="50" t="s">
        <v>61</v>
      </c>
      <c r="C18" s="46" t="s">
        <v>62</v>
      </c>
      <c r="D18" s="47">
        <v>1330</v>
      </c>
      <c r="E18" s="47">
        <v>1330</v>
      </c>
      <c r="F18" s="47">
        <f t="shared" si="8"/>
        <v>1330000000</v>
      </c>
      <c r="G18" s="48">
        <f t="shared" si="6"/>
        <v>1330</v>
      </c>
      <c r="H18" s="48"/>
      <c r="I18" s="48">
        <f t="shared" si="9"/>
        <v>0</v>
      </c>
      <c r="J18" s="48"/>
      <c r="K18" s="48"/>
      <c r="L18" s="48"/>
      <c r="M18" s="48"/>
      <c r="N18" s="48"/>
      <c r="O18" s="48"/>
      <c r="P18" s="48"/>
      <c r="Q18" s="48"/>
      <c r="R18" s="48"/>
      <c r="S18" s="48"/>
      <c r="T18" s="48"/>
      <c r="U18" s="48"/>
      <c r="V18" s="48">
        <f t="shared" si="11"/>
        <v>1330</v>
      </c>
      <c r="W18" s="48"/>
      <c r="X18" s="47"/>
      <c r="Y18" s="47"/>
      <c r="Z18" s="47">
        <v>1330</v>
      </c>
      <c r="AA18" s="47"/>
      <c r="AB18" s="47"/>
      <c r="AC18" s="47"/>
      <c r="AD18" s="48">
        <f t="shared" si="10"/>
        <v>0</v>
      </c>
      <c r="AE18" s="48"/>
      <c r="AF18" s="48">
        <f t="shared" si="7"/>
        <v>0</v>
      </c>
      <c r="AG18" s="48"/>
      <c r="AH18" s="48"/>
      <c r="AI18" s="51"/>
      <c r="AJ18" s="43" t="s">
        <v>58</v>
      </c>
      <c r="AK18" s="48"/>
    </row>
    <row r="19" spans="1:37" ht="25.5">
      <c r="A19" s="44">
        <v>5</v>
      </c>
      <c r="B19" s="45" t="s">
        <v>63</v>
      </c>
      <c r="C19" s="46" t="s">
        <v>64</v>
      </c>
      <c r="D19" s="47">
        <v>1687</v>
      </c>
      <c r="E19" s="47">
        <v>1687</v>
      </c>
      <c r="F19" s="47">
        <f t="shared" si="8"/>
        <v>1687000000</v>
      </c>
      <c r="G19" s="48">
        <f t="shared" si="6"/>
        <v>1687</v>
      </c>
      <c r="H19" s="48"/>
      <c r="I19" s="48">
        <f t="shared" si="9"/>
        <v>0</v>
      </c>
      <c r="J19" s="48"/>
      <c r="K19" s="48"/>
      <c r="L19" s="48"/>
      <c r="M19" s="48"/>
      <c r="N19" s="48"/>
      <c r="O19" s="48"/>
      <c r="P19" s="48"/>
      <c r="Q19" s="48"/>
      <c r="R19" s="48"/>
      <c r="S19" s="48"/>
      <c r="T19" s="48"/>
      <c r="U19" s="48"/>
      <c r="V19" s="48">
        <f>AA19+W19+X19+Y19+Z19+AC19</f>
        <v>1687</v>
      </c>
      <c r="W19" s="48"/>
      <c r="X19" s="48"/>
      <c r="Y19" s="48"/>
      <c r="Z19" s="48"/>
      <c r="AA19" s="47">
        <v>1687</v>
      </c>
      <c r="AB19" s="48"/>
      <c r="AC19" s="48"/>
      <c r="AD19" s="48">
        <f t="shared" si="10"/>
        <v>0</v>
      </c>
      <c r="AE19" s="48"/>
      <c r="AF19" s="48">
        <f t="shared" si="7"/>
        <v>0</v>
      </c>
      <c r="AG19" s="48"/>
      <c r="AH19" s="48"/>
      <c r="AI19" s="49"/>
      <c r="AJ19" s="43" t="s">
        <v>58</v>
      </c>
      <c r="AK19" s="48"/>
    </row>
    <row r="20" spans="1:37">
      <c r="A20" s="44">
        <v>6</v>
      </c>
      <c r="B20" s="52" t="s">
        <v>65</v>
      </c>
      <c r="C20" s="46" t="s">
        <v>66</v>
      </c>
      <c r="D20" s="47">
        <v>7320</v>
      </c>
      <c r="E20" s="47">
        <v>7320</v>
      </c>
      <c r="F20" s="47">
        <f t="shared" si="8"/>
        <v>7320000000</v>
      </c>
      <c r="G20" s="48">
        <f t="shared" si="6"/>
        <v>7320</v>
      </c>
      <c r="H20" s="48"/>
      <c r="I20" s="48">
        <f t="shared" si="9"/>
        <v>0</v>
      </c>
      <c r="J20" s="48"/>
      <c r="K20" s="48"/>
      <c r="L20" s="48"/>
      <c r="M20" s="48"/>
      <c r="N20" s="48"/>
      <c r="O20" s="48"/>
      <c r="P20" s="48"/>
      <c r="Q20" s="48"/>
      <c r="R20" s="48"/>
      <c r="S20" s="48"/>
      <c r="T20" s="48"/>
      <c r="U20" s="48"/>
      <c r="V20" s="48">
        <f>AA20+W20+X20+Y20+Z20+AC20</f>
        <v>7320</v>
      </c>
      <c r="W20" s="48"/>
      <c r="X20" s="48"/>
      <c r="Y20" s="48"/>
      <c r="Z20" s="48"/>
      <c r="AA20" s="47">
        <v>7320</v>
      </c>
      <c r="AB20" s="48"/>
      <c r="AC20" s="48"/>
      <c r="AD20" s="48">
        <f t="shared" si="10"/>
        <v>0</v>
      </c>
      <c r="AE20" s="48"/>
      <c r="AF20" s="48">
        <f t="shared" si="7"/>
        <v>0</v>
      </c>
      <c r="AG20" s="48"/>
      <c r="AH20" s="48"/>
      <c r="AI20" s="49"/>
      <c r="AJ20" s="43" t="s">
        <v>58</v>
      </c>
      <c r="AK20" s="48"/>
    </row>
    <row r="21" spans="1:37" ht="59.25" customHeight="1">
      <c r="A21" s="44">
        <v>7</v>
      </c>
      <c r="B21" s="53" t="s">
        <v>67</v>
      </c>
      <c r="C21" s="46" t="s">
        <v>68</v>
      </c>
      <c r="D21" s="47">
        <v>11850</v>
      </c>
      <c r="E21" s="47">
        <v>11850</v>
      </c>
      <c r="F21" s="47">
        <f t="shared" si="8"/>
        <v>11850000000</v>
      </c>
      <c r="G21" s="48">
        <f t="shared" si="6"/>
        <v>11850</v>
      </c>
      <c r="H21" s="48"/>
      <c r="I21" s="48">
        <f t="shared" si="9"/>
        <v>0</v>
      </c>
      <c r="J21" s="48"/>
      <c r="K21" s="48"/>
      <c r="L21" s="48"/>
      <c r="M21" s="48"/>
      <c r="N21" s="48"/>
      <c r="O21" s="48"/>
      <c r="P21" s="48"/>
      <c r="Q21" s="47">
        <v>11850</v>
      </c>
      <c r="R21" s="48"/>
      <c r="S21" s="48"/>
      <c r="T21" s="48"/>
      <c r="U21" s="48"/>
      <c r="V21" s="48">
        <f t="shared" si="11"/>
        <v>0</v>
      </c>
      <c r="W21" s="48"/>
      <c r="X21" s="48"/>
      <c r="Y21" s="48"/>
      <c r="Z21" s="48"/>
      <c r="AA21" s="48"/>
      <c r="AB21" s="48"/>
      <c r="AC21" s="48"/>
      <c r="AD21" s="48">
        <f t="shared" si="10"/>
        <v>0</v>
      </c>
      <c r="AE21" s="48"/>
      <c r="AF21" s="48">
        <f t="shared" si="7"/>
        <v>0</v>
      </c>
      <c r="AG21" s="48"/>
      <c r="AH21" s="48"/>
      <c r="AI21" s="54"/>
      <c r="AJ21" s="55" t="s">
        <v>69</v>
      </c>
      <c r="AK21" s="48"/>
    </row>
    <row r="22" spans="1:37" ht="29.25" customHeight="1">
      <c r="A22" s="44">
        <v>8</v>
      </c>
      <c r="B22" s="56" t="s">
        <v>70</v>
      </c>
      <c r="C22" s="46" t="s">
        <v>71</v>
      </c>
      <c r="D22" s="47">
        <v>12800</v>
      </c>
      <c r="E22" s="47">
        <v>12800</v>
      </c>
      <c r="F22" s="47">
        <f t="shared" si="8"/>
        <v>12800000000</v>
      </c>
      <c r="G22" s="48">
        <f t="shared" si="6"/>
        <v>12800</v>
      </c>
      <c r="H22" s="48"/>
      <c r="I22" s="48">
        <f t="shared" si="9"/>
        <v>0</v>
      </c>
      <c r="J22" s="48"/>
      <c r="K22" s="48"/>
      <c r="L22" s="48"/>
      <c r="M22" s="48"/>
      <c r="N22" s="48"/>
      <c r="O22" s="48"/>
      <c r="P22" s="48"/>
      <c r="Q22" s="48"/>
      <c r="R22" s="48"/>
      <c r="S22" s="48"/>
      <c r="T22" s="48"/>
      <c r="U22" s="48"/>
      <c r="V22" s="48">
        <f>AB22+W22+X22+Y22+Z22+AC22</f>
        <v>12800</v>
      </c>
      <c r="W22" s="48"/>
      <c r="X22" s="48"/>
      <c r="Y22" s="48"/>
      <c r="Z22" s="48"/>
      <c r="AA22" s="48"/>
      <c r="AB22" s="47"/>
      <c r="AC22" s="47">
        <v>12800</v>
      </c>
      <c r="AD22" s="48">
        <f t="shared" si="10"/>
        <v>0</v>
      </c>
      <c r="AE22" s="48"/>
      <c r="AF22" s="48">
        <f t="shared" si="7"/>
        <v>0</v>
      </c>
      <c r="AG22" s="48"/>
      <c r="AH22" s="48"/>
      <c r="AI22" s="54"/>
      <c r="AJ22" s="43" t="s">
        <v>58</v>
      </c>
      <c r="AK22" s="48"/>
    </row>
    <row r="23" spans="1:37" ht="27" customHeight="1">
      <c r="A23" s="44">
        <v>9</v>
      </c>
      <c r="B23" s="57"/>
      <c r="C23" s="46" t="s">
        <v>72</v>
      </c>
      <c r="D23" s="47">
        <v>7800</v>
      </c>
      <c r="E23" s="47">
        <v>7800</v>
      </c>
      <c r="F23" s="47">
        <f t="shared" si="8"/>
        <v>7800000000</v>
      </c>
      <c r="G23" s="48">
        <f t="shared" si="6"/>
        <v>15600</v>
      </c>
      <c r="H23" s="48"/>
      <c r="I23" s="48">
        <f t="shared" si="9"/>
        <v>0</v>
      </c>
      <c r="J23" s="48"/>
      <c r="K23" s="48"/>
      <c r="L23" s="48"/>
      <c r="M23" s="48"/>
      <c r="N23" s="48"/>
      <c r="O23" s="48"/>
      <c r="P23" s="48"/>
      <c r="Q23" s="48"/>
      <c r="R23" s="48"/>
      <c r="S23" s="48"/>
      <c r="T23" s="48"/>
      <c r="U23" s="48"/>
      <c r="V23" s="48">
        <f t="shared" si="11"/>
        <v>0</v>
      </c>
      <c r="W23" s="48"/>
      <c r="X23" s="48"/>
      <c r="Y23" s="48"/>
      <c r="Z23" s="48"/>
      <c r="AA23" s="48"/>
      <c r="AB23" s="48"/>
      <c r="AC23" s="48"/>
      <c r="AD23" s="48">
        <f t="shared" si="10"/>
        <v>7800</v>
      </c>
      <c r="AE23" s="47">
        <v>7800</v>
      </c>
      <c r="AF23" s="48">
        <f t="shared" si="7"/>
        <v>0</v>
      </c>
      <c r="AG23" s="48"/>
      <c r="AH23" s="48"/>
      <c r="AI23" s="54"/>
      <c r="AJ23" s="43" t="s">
        <v>58</v>
      </c>
      <c r="AK23" s="48"/>
    </row>
    <row r="24" spans="1:37" ht="25.5">
      <c r="A24" s="44">
        <v>10</v>
      </c>
      <c r="B24" s="58" t="s">
        <v>73</v>
      </c>
      <c r="C24" s="46" t="s">
        <v>74</v>
      </c>
      <c r="D24" s="47">
        <v>8380</v>
      </c>
      <c r="E24" s="47">
        <v>8380</v>
      </c>
      <c r="F24" s="47">
        <f t="shared" si="8"/>
        <v>8380000000</v>
      </c>
      <c r="G24" s="48">
        <f t="shared" si="6"/>
        <v>8380</v>
      </c>
      <c r="H24" s="48"/>
      <c r="I24" s="48">
        <f t="shared" si="9"/>
        <v>0</v>
      </c>
      <c r="J24" s="48"/>
      <c r="K24" s="48"/>
      <c r="L24" s="48"/>
      <c r="M24" s="48"/>
      <c r="N24" s="48"/>
      <c r="O24" s="48"/>
      <c r="P24" s="48"/>
      <c r="Q24" s="48"/>
      <c r="R24" s="48"/>
      <c r="S24" s="48"/>
      <c r="T24" s="48"/>
      <c r="U24" s="48"/>
      <c r="V24" s="48">
        <f t="shared" si="11"/>
        <v>8380</v>
      </c>
      <c r="W24" s="48"/>
      <c r="X24" s="47"/>
      <c r="Y24" s="47"/>
      <c r="Z24" s="47">
        <v>8380</v>
      </c>
      <c r="AA24" s="47"/>
      <c r="AB24" s="47"/>
      <c r="AC24" s="47"/>
      <c r="AD24" s="48">
        <f t="shared" si="10"/>
        <v>0</v>
      </c>
      <c r="AE24" s="48"/>
      <c r="AF24" s="48">
        <f t="shared" si="7"/>
        <v>0</v>
      </c>
      <c r="AG24" s="48"/>
      <c r="AH24" s="48"/>
      <c r="AI24" s="54"/>
      <c r="AJ24" s="43" t="s">
        <v>58</v>
      </c>
      <c r="AK24" s="48"/>
    </row>
    <row r="25" spans="1:37" ht="49.5" customHeight="1">
      <c r="A25" s="44">
        <v>11</v>
      </c>
      <c r="B25" s="59" t="s">
        <v>75</v>
      </c>
      <c r="C25" s="46" t="s">
        <v>76</v>
      </c>
      <c r="D25" s="47">
        <v>7975</v>
      </c>
      <c r="E25" s="47">
        <v>7975</v>
      </c>
      <c r="F25" s="47">
        <f t="shared" si="8"/>
        <v>7975000000</v>
      </c>
      <c r="G25" s="48">
        <f t="shared" si="6"/>
        <v>15950</v>
      </c>
      <c r="H25" s="48"/>
      <c r="I25" s="48">
        <f t="shared" si="9"/>
        <v>7975</v>
      </c>
      <c r="J25" s="47"/>
      <c r="K25" s="47"/>
      <c r="L25" s="47"/>
      <c r="M25" s="47"/>
      <c r="N25" s="47">
        <v>7975</v>
      </c>
      <c r="O25" s="47"/>
      <c r="P25" s="47"/>
      <c r="Q25" s="48"/>
      <c r="R25" s="48"/>
      <c r="S25" s="48"/>
      <c r="T25" s="48"/>
      <c r="U25" s="48"/>
      <c r="V25" s="48">
        <f t="shared" si="11"/>
        <v>0</v>
      </c>
      <c r="W25" s="48"/>
      <c r="X25" s="48"/>
      <c r="Y25" s="48"/>
      <c r="Z25" s="48"/>
      <c r="AA25" s="48"/>
      <c r="AB25" s="48"/>
      <c r="AC25" s="48"/>
      <c r="AD25" s="48">
        <f t="shared" si="10"/>
        <v>0</v>
      </c>
      <c r="AE25" s="48"/>
      <c r="AF25" s="48">
        <f t="shared" si="7"/>
        <v>0</v>
      </c>
      <c r="AG25" s="48"/>
      <c r="AH25" s="48"/>
      <c r="AI25" s="54"/>
      <c r="AJ25" s="43" t="s">
        <v>58</v>
      </c>
      <c r="AK25" s="48"/>
    </row>
    <row r="26" spans="1:37" ht="46.5" customHeight="1">
      <c r="A26" s="44">
        <v>12</v>
      </c>
      <c r="B26" s="59" t="s">
        <v>77</v>
      </c>
      <c r="C26" s="46" t="s">
        <v>78</v>
      </c>
      <c r="D26" s="60">
        <v>9000</v>
      </c>
      <c r="E26" s="60">
        <v>9000</v>
      </c>
      <c r="F26" s="47">
        <f t="shared" si="8"/>
        <v>9000000000</v>
      </c>
      <c r="G26" s="48">
        <f t="shared" si="6"/>
        <v>9000</v>
      </c>
      <c r="H26" s="48"/>
      <c r="I26" s="48">
        <f t="shared" si="9"/>
        <v>0</v>
      </c>
      <c r="J26" s="48"/>
      <c r="K26" s="48"/>
      <c r="L26" s="48"/>
      <c r="M26" s="48"/>
      <c r="N26" s="48"/>
      <c r="O26" s="48"/>
      <c r="P26" s="48"/>
      <c r="Q26" s="48"/>
      <c r="R26" s="48"/>
      <c r="S26" s="48"/>
      <c r="T26" s="48"/>
      <c r="U26" s="48"/>
      <c r="V26" s="48">
        <f>W26+X26+Y26+Z26+AA26+AC26</f>
        <v>9000</v>
      </c>
      <c r="W26" s="48"/>
      <c r="X26" s="48"/>
      <c r="Y26" s="48"/>
      <c r="Z26" s="48"/>
      <c r="AA26" s="48">
        <v>9000</v>
      </c>
      <c r="AB26" s="48"/>
      <c r="AC26" s="48"/>
      <c r="AD26" s="48">
        <f t="shared" si="10"/>
        <v>0</v>
      </c>
      <c r="AE26" s="48"/>
      <c r="AF26" s="48">
        <f t="shared" si="7"/>
        <v>0</v>
      </c>
      <c r="AG26" s="48"/>
      <c r="AH26" s="48"/>
      <c r="AI26" s="61"/>
      <c r="AJ26" s="43" t="s">
        <v>58</v>
      </c>
      <c r="AK26" s="48"/>
    </row>
    <row r="27" spans="1:37" s="1" customFormat="1" ht="25.5">
      <c r="A27" s="39" t="s">
        <v>79</v>
      </c>
      <c r="B27" s="40" t="s">
        <v>80</v>
      </c>
      <c r="C27" s="41"/>
      <c r="D27" s="41">
        <f>SUM(D28:D70)-D40-D31-D41-D58</f>
        <v>680731</v>
      </c>
      <c r="E27" s="41">
        <f>SUM(E28:E70)-E40-E31-E41-E58</f>
        <v>162916</v>
      </c>
      <c r="F27" s="62">
        <f t="shared" si="8"/>
        <v>162916000000</v>
      </c>
      <c r="G27" s="41">
        <f>SUM(G28:G70)-G40-G31-G58</f>
        <v>162916</v>
      </c>
      <c r="H27" s="41">
        <f>SUM(H28:H70)-H40-H31-H41-H58</f>
        <v>0</v>
      </c>
      <c r="I27" s="38">
        <f t="shared" si="9"/>
        <v>12460</v>
      </c>
      <c r="J27" s="41">
        <f t="shared" ref="J27:U27" si="12">SUM(J28:J70)-J40-J31-J41-J58</f>
        <v>3110</v>
      </c>
      <c r="K27" s="41">
        <f t="shared" si="12"/>
        <v>0</v>
      </c>
      <c r="L27" s="41">
        <f t="shared" si="12"/>
        <v>9350</v>
      </c>
      <c r="M27" s="41">
        <f t="shared" si="12"/>
        <v>0</v>
      </c>
      <c r="N27" s="41">
        <f t="shared" si="12"/>
        <v>0</v>
      </c>
      <c r="O27" s="41">
        <f t="shared" si="12"/>
        <v>0</v>
      </c>
      <c r="P27" s="41">
        <f t="shared" si="12"/>
        <v>0</v>
      </c>
      <c r="Q27" s="41">
        <f t="shared" si="12"/>
        <v>13104</v>
      </c>
      <c r="R27" s="41">
        <f t="shared" si="12"/>
        <v>0</v>
      </c>
      <c r="S27" s="41">
        <f t="shared" si="12"/>
        <v>0</v>
      </c>
      <c r="T27" s="41">
        <f>SUM(T28:T70)-T40-T31-T41-T58</f>
        <v>0</v>
      </c>
      <c r="U27" s="41">
        <f t="shared" si="12"/>
        <v>0</v>
      </c>
      <c r="V27" s="38">
        <f t="shared" si="11"/>
        <v>102960</v>
      </c>
      <c r="W27" s="41">
        <f>SUM(W28:W70)-W40-W31-W41-W58</f>
        <v>0</v>
      </c>
      <c r="X27" s="41">
        <f>SUM(X28:X70)-X40-X31-X41-X58</f>
        <v>15900</v>
      </c>
      <c r="Y27" s="41">
        <f>SUM(Y28:Y70)-Y40-Y31-Y41-Y58</f>
        <v>12160</v>
      </c>
      <c r="Z27" s="41">
        <f>SUM(Z28:Z70)-Z40-Z31-Z41-Z58</f>
        <v>1000</v>
      </c>
      <c r="AA27" s="41">
        <f>SUM(AA28:AA70)-AA40-AA31-AA41-AA58</f>
        <v>0</v>
      </c>
      <c r="AB27" s="41">
        <f t="shared" ref="AB27" si="13">SUM(AB28:AB70)-AB40-AB31-AB41-AB58</f>
        <v>0</v>
      </c>
      <c r="AC27" s="41">
        <f>SUM(AC28:AC70)-AC40-AC31-AC41-AC58</f>
        <v>73900</v>
      </c>
      <c r="AD27" s="38">
        <f t="shared" si="10"/>
        <v>16000</v>
      </c>
      <c r="AE27" s="41">
        <f>SUM(AE28:AE70)-AE40-AE31-AE41-AE58</f>
        <v>16000</v>
      </c>
      <c r="AF27" s="38">
        <f t="shared" si="7"/>
        <v>6940</v>
      </c>
      <c r="AG27" s="41">
        <f>SUM(AG28:AG70)-AG40-AG31-AG41-AG58</f>
        <v>0</v>
      </c>
      <c r="AH27" s="41">
        <f>SUM(AH28:AH70)-AH40-AH31-AH41-AH58</f>
        <v>6940</v>
      </c>
      <c r="AI27" s="41">
        <f>SUM(AI28:AI70)-AI40-AI31-AI41-AI58</f>
        <v>0</v>
      </c>
      <c r="AJ27" s="42"/>
      <c r="AK27" s="41">
        <f>SUM(AK28:AK70)-AK40-AK31-AK41-AK58</f>
        <v>0</v>
      </c>
    </row>
    <row r="28" spans="1:37" ht="25.5">
      <c r="A28" s="44">
        <v>1</v>
      </c>
      <c r="B28" s="45" t="s">
        <v>63</v>
      </c>
      <c r="C28" s="46" t="s">
        <v>81</v>
      </c>
      <c r="D28" s="47">
        <v>5400</v>
      </c>
      <c r="E28" s="47">
        <v>5400</v>
      </c>
      <c r="F28" s="47">
        <f t="shared" si="8"/>
        <v>5400000000</v>
      </c>
      <c r="G28" s="48">
        <f>SUM(H28:AI28)-V28-L28</f>
        <v>5400</v>
      </c>
      <c r="H28" s="48"/>
      <c r="I28" s="48">
        <f t="shared" si="9"/>
        <v>5400</v>
      </c>
      <c r="J28" s="47"/>
      <c r="K28" s="47"/>
      <c r="L28" s="47">
        <v>5400</v>
      </c>
      <c r="M28" s="47"/>
      <c r="N28" s="47"/>
      <c r="O28" s="47"/>
      <c r="P28" s="47"/>
      <c r="Q28" s="48"/>
      <c r="R28" s="48"/>
      <c r="S28" s="48"/>
      <c r="T28" s="48"/>
      <c r="U28" s="48"/>
      <c r="V28" s="48">
        <f t="shared" si="11"/>
        <v>0</v>
      </c>
      <c r="W28" s="48"/>
      <c r="X28" s="48"/>
      <c r="Y28" s="48"/>
      <c r="Z28" s="48"/>
      <c r="AA28" s="48"/>
      <c r="AB28" s="48"/>
      <c r="AC28" s="48"/>
      <c r="AD28" s="48">
        <f t="shared" si="10"/>
        <v>0</v>
      </c>
      <c r="AE28" s="48"/>
      <c r="AF28" s="48">
        <f t="shared" si="7"/>
        <v>0</v>
      </c>
      <c r="AG28" s="48"/>
      <c r="AH28" s="48"/>
      <c r="AI28" s="49"/>
      <c r="AJ28" s="43"/>
      <c r="AK28" s="48"/>
    </row>
    <row r="29" spans="1:37" s="70" customFormat="1" ht="31.5" customHeight="1">
      <c r="A29" s="63">
        <v>2</v>
      </c>
      <c r="B29" s="64" t="s">
        <v>70</v>
      </c>
      <c r="C29" s="65" t="s">
        <v>82</v>
      </c>
      <c r="D29" s="66">
        <v>3600</v>
      </c>
      <c r="E29" s="66">
        <v>3600</v>
      </c>
      <c r="F29" s="47">
        <f t="shared" si="8"/>
        <v>3600000000</v>
      </c>
      <c r="G29" s="67">
        <f>SUM(H29:AI29)-V29</f>
        <v>3600</v>
      </c>
      <c r="H29" s="67"/>
      <c r="I29" s="48">
        <f t="shared" si="9"/>
        <v>0</v>
      </c>
      <c r="J29" s="67"/>
      <c r="K29" s="67"/>
      <c r="L29" s="67"/>
      <c r="M29" s="67"/>
      <c r="N29" s="67"/>
      <c r="O29" s="67"/>
      <c r="P29" s="67"/>
      <c r="Q29" s="67"/>
      <c r="R29" s="67"/>
      <c r="S29" s="67"/>
      <c r="T29" s="67"/>
      <c r="U29" s="67"/>
      <c r="V29" s="48">
        <f>AB29+W29+X29+Y29+Z29+AC29</f>
        <v>3600</v>
      </c>
      <c r="W29" s="67"/>
      <c r="X29" s="67"/>
      <c r="Y29" s="67"/>
      <c r="Z29" s="67"/>
      <c r="AA29" s="67"/>
      <c r="AB29" s="66"/>
      <c r="AC29" s="66">
        <v>3600</v>
      </c>
      <c r="AD29" s="48">
        <f t="shared" si="10"/>
        <v>0</v>
      </c>
      <c r="AE29" s="67"/>
      <c r="AF29" s="48">
        <f t="shared" si="7"/>
        <v>0</v>
      </c>
      <c r="AG29" s="67"/>
      <c r="AH29" s="67"/>
      <c r="AI29" s="68"/>
      <c r="AJ29" s="69"/>
      <c r="AK29" s="67"/>
    </row>
    <row r="30" spans="1:37" ht="25.5">
      <c r="A30" s="44">
        <v>3</v>
      </c>
      <c r="B30" s="71" t="s">
        <v>83</v>
      </c>
      <c r="C30" s="46" t="s">
        <v>84</v>
      </c>
      <c r="D30" s="47">
        <v>3600</v>
      </c>
      <c r="E30" s="47">
        <v>3600</v>
      </c>
      <c r="F30" s="47">
        <f t="shared" si="8"/>
        <v>3600000000</v>
      </c>
      <c r="G30" s="48">
        <f>SUM(H30:AI30)-V30</f>
        <v>3600</v>
      </c>
      <c r="H30" s="48"/>
      <c r="I30" s="48">
        <f t="shared" si="9"/>
        <v>0</v>
      </c>
      <c r="J30" s="48"/>
      <c r="K30" s="48"/>
      <c r="L30" s="48"/>
      <c r="M30" s="48"/>
      <c r="N30" s="48"/>
      <c r="O30" s="48"/>
      <c r="P30" s="48"/>
      <c r="Q30" s="48"/>
      <c r="R30" s="48"/>
      <c r="S30" s="48"/>
      <c r="T30" s="48"/>
      <c r="U30" s="48"/>
      <c r="V30" s="48">
        <f>AB30+W30+X30+Y30+Z30+AC30</f>
        <v>3600</v>
      </c>
      <c r="W30" s="48"/>
      <c r="X30" s="48"/>
      <c r="Y30" s="48"/>
      <c r="Z30" s="48"/>
      <c r="AA30" s="48"/>
      <c r="AB30" s="47"/>
      <c r="AC30" s="47">
        <v>3600</v>
      </c>
      <c r="AD30" s="48">
        <f t="shared" si="10"/>
        <v>0</v>
      </c>
      <c r="AE30" s="48"/>
      <c r="AF30" s="48">
        <f t="shared" si="7"/>
        <v>0</v>
      </c>
      <c r="AG30" s="48"/>
      <c r="AH30" s="48"/>
      <c r="AI30" s="49"/>
      <c r="AJ30" s="43"/>
      <c r="AK30" s="48"/>
    </row>
    <row r="31" spans="1:37" ht="38.25">
      <c r="A31" s="72">
        <v>4</v>
      </c>
      <c r="B31" s="46" t="s">
        <v>85</v>
      </c>
      <c r="C31" s="46"/>
      <c r="D31" s="47">
        <f>SUM(D32:D39)</f>
        <v>417313</v>
      </c>
      <c r="E31" s="47">
        <f>SUM(E32:E39)</f>
        <v>32590</v>
      </c>
      <c r="F31" s="47">
        <f t="shared" si="8"/>
        <v>32590000000</v>
      </c>
      <c r="G31" s="47">
        <v>32590</v>
      </c>
      <c r="H31" s="47"/>
      <c r="I31" s="48">
        <f t="shared" si="9"/>
        <v>0</v>
      </c>
      <c r="J31" s="47"/>
      <c r="K31" s="47"/>
      <c r="L31" s="47"/>
      <c r="M31" s="47"/>
      <c r="N31" s="47"/>
      <c r="O31" s="47"/>
      <c r="P31" s="47"/>
      <c r="Q31" s="47"/>
      <c r="R31" s="47"/>
      <c r="S31" s="47"/>
      <c r="T31" s="47"/>
      <c r="U31" s="47"/>
      <c r="V31" s="48">
        <f t="shared" si="11"/>
        <v>0</v>
      </c>
      <c r="W31" s="47"/>
      <c r="X31" s="47"/>
      <c r="Y31" s="47"/>
      <c r="Z31" s="47"/>
      <c r="AA31" s="47"/>
      <c r="AB31" s="47"/>
      <c r="AC31" s="47"/>
      <c r="AD31" s="48">
        <f t="shared" si="10"/>
        <v>0</v>
      </c>
      <c r="AE31" s="47"/>
      <c r="AF31" s="48">
        <f t="shared" si="7"/>
        <v>0</v>
      </c>
      <c r="AG31" s="47"/>
      <c r="AH31" s="47"/>
      <c r="AI31" s="47"/>
      <c r="AJ31" s="73"/>
      <c r="AK31" s="47"/>
    </row>
    <row r="32" spans="1:37" ht="25.5">
      <c r="A32" s="44" t="s">
        <v>86</v>
      </c>
      <c r="B32" s="45" t="s">
        <v>87</v>
      </c>
      <c r="C32" s="46" t="s">
        <v>88</v>
      </c>
      <c r="D32" s="47">
        <v>253250</v>
      </c>
      <c r="E32" s="47">
        <v>3250</v>
      </c>
      <c r="F32" s="47">
        <f t="shared" si="8"/>
        <v>3250000000</v>
      </c>
      <c r="G32" s="48">
        <f>SUM(H32:AI32)-V32-AH32</f>
        <v>3250</v>
      </c>
      <c r="H32" s="48"/>
      <c r="I32" s="48">
        <f t="shared" si="9"/>
        <v>0</v>
      </c>
      <c r="J32" s="48"/>
      <c r="K32" s="48"/>
      <c r="L32" s="48"/>
      <c r="M32" s="48"/>
      <c r="N32" s="48"/>
      <c r="O32" s="48"/>
      <c r="P32" s="48"/>
      <c r="Q32" s="48"/>
      <c r="R32" s="48"/>
      <c r="S32" s="48"/>
      <c r="T32" s="48"/>
      <c r="U32" s="48"/>
      <c r="V32" s="48">
        <f t="shared" si="11"/>
        <v>0</v>
      </c>
      <c r="W32" s="48"/>
      <c r="X32" s="48"/>
      <c r="Y32" s="48"/>
      <c r="Z32" s="48"/>
      <c r="AA32" s="48"/>
      <c r="AB32" s="48"/>
      <c r="AC32" s="48"/>
      <c r="AD32" s="48">
        <f t="shared" si="10"/>
        <v>0</v>
      </c>
      <c r="AE32" s="47"/>
      <c r="AF32" s="48">
        <f t="shared" si="7"/>
        <v>3250</v>
      </c>
      <c r="AG32" s="47"/>
      <c r="AH32" s="47">
        <v>3250</v>
      </c>
      <c r="AI32" s="47"/>
      <c r="AJ32" s="43"/>
      <c r="AK32" s="47"/>
    </row>
    <row r="33" spans="1:37" ht="47.25" customHeight="1">
      <c r="A33" s="44" t="s">
        <v>89</v>
      </c>
      <c r="B33" s="74" t="s">
        <v>90</v>
      </c>
      <c r="C33" s="46" t="s">
        <v>91</v>
      </c>
      <c r="D33" s="47">
        <v>4900</v>
      </c>
      <c r="E33" s="47">
        <v>4900</v>
      </c>
      <c r="F33" s="47">
        <f t="shared" si="8"/>
        <v>4900000000</v>
      </c>
      <c r="G33" s="48">
        <f>SUM(H33:AI33)-V33</f>
        <v>4900</v>
      </c>
      <c r="H33" s="48"/>
      <c r="I33" s="48">
        <f t="shared" si="9"/>
        <v>0</v>
      </c>
      <c r="J33" s="48"/>
      <c r="K33" s="48"/>
      <c r="L33" s="48"/>
      <c r="M33" s="48"/>
      <c r="N33" s="48"/>
      <c r="O33" s="48"/>
      <c r="P33" s="48"/>
      <c r="Q33" s="48"/>
      <c r="R33" s="48"/>
      <c r="S33" s="48"/>
      <c r="T33" s="48"/>
      <c r="U33" s="48"/>
      <c r="V33" s="48">
        <f t="shared" si="11"/>
        <v>4900</v>
      </c>
      <c r="W33" s="48"/>
      <c r="X33" s="47">
        <v>4900</v>
      </c>
      <c r="Y33" s="47"/>
      <c r="Z33" s="47"/>
      <c r="AA33" s="47"/>
      <c r="AB33" s="47"/>
      <c r="AC33" s="47"/>
      <c r="AD33" s="48">
        <f t="shared" si="10"/>
        <v>0</v>
      </c>
      <c r="AE33" s="48"/>
      <c r="AF33" s="48">
        <f t="shared" si="7"/>
        <v>0</v>
      </c>
      <c r="AG33" s="48"/>
      <c r="AH33" s="48"/>
      <c r="AI33" s="49"/>
      <c r="AJ33" s="43"/>
      <c r="AK33" s="48"/>
    </row>
    <row r="34" spans="1:37" ht="35.25" customHeight="1">
      <c r="A34" s="44" t="s">
        <v>92</v>
      </c>
      <c r="B34" s="75"/>
      <c r="C34" s="46" t="s">
        <v>93</v>
      </c>
      <c r="D34" s="47">
        <v>10000</v>
      </c>
      <c r="E34" s="47">
        <v>10000</v>
      </c>
      <c r="F34" s="47">
        <f t="shared" si="8"/>
        <v>10000000000</v>
      </c>
      <c r="G34" s="48">
        <f>SUM(H34:AI34)-V34</f>
        <v>10000</v>
      </c>
      <c r="H34" s="48"/>
      <c r="I34" s="48">
        <f t="shared" si="9"/>
        <v>0</v>
      </c>
      <c r="J34" s="48"/>
      <c r="K34" s="48"/>
      <c r="L34" s="48"/>
      <c r="M34" s="48"/>
      <c r="N34" s="48"/>
      <c r="O34" s="48"/>
      <c r="P34" s="48"/>
      <c r="Q34" s="48"/>
      <c r="R34" s="48"/>
      <c r="S34" s="48"/>
      <c r="T34" s="48"/>
      <c r="U34" s="48"/>
      <c r="V34" s="48">
        <f t="shared" si="11"/>
        <v>10000</v>
      </c>
      <c r="W34" s="48"/>
      <c r="X34" s="47">
        <v>10000</v>
      </c>
      <c r="Y34" s="47"/>
      <c r="Z34" s="47"/>
      <c r="AA34" s="47"/>
      <c r="AB34" s="47"/>
      <c r="AC34" s="47"/>
      <c r="AD34" s="48">
        <f t="shared" si="10"/>
        <v>0</v>
      </c>
      <c r="AE34" s="48"/>
      <c r="AF34" s="48">
        <f t="shared" si="7"/>
        <v>0</v>
      </c>
      <c r="AG34" s="48"/>
      <c r="AH34" s="48"/>
      <c r="AI34" s="49"/>
      <c r="AJ34" s="43"/>
      <c r="AK34" s="48"/>
    </row>
    <row r="35" spans="1:37" ht="51">
      <c r="A35" s="44" t="s">
        <v>94</v>
      </c>
      <c r="B35" s="76"/>
      <c r="C35" s="77" t="s">
        <v>95</v>
      </c>
      <c r="D35" s="47">
        <v>55000</v>
      </c>
      <c r="E35" s="47">
        <v>1000</v>
      </c>
      <c r="F35" s="47">
        <f t="shared" si="8"/>
        <v>1000000000</v>
      </c>
      <c r="G35" s="48">
        <f>SUM(H35:AI35)-V35</f>
        <v>1000</v>
      </c>
      <c r="H35" s="48"/>
      <c r="I35" s="48">
        <f t="shared" si="9"/>
        <v>0</v>
      </c>
      <c r="J35" s="48"/>
      <c r="K35" s="48"/>
      <c r="L35" s="48"/>
      <c r="M35" s="48"/>
      <c r="N35" s="48"/>
      <c r="O35" s="48"/>
      <c r="P35" s="48"/>
      <c r="Q35" s="48"/>
      <c r="R35" s="48"/>
      <c r="S35" s="48"/>
      <c r="T35" s="48"/>
      <c r="U35" s="48"/>
      <c r="V35" s="48">
        <f t="shared" si="11"/>
        <v>1000</v>
      </c>
      <c r="W35" s="48"/>
      <c r="X35" s="47">
        <v>1000</v>
      </c>
      <c r="Y35" s="47"/>
      <c r="Z35" s="47"/>
      <c r="AA35" s="47"/>
      <c r="AB35" s="47"/>
      <c r="AC35" s="47"/>
      <c r="AD35" s="48">
        <f t="shared" si="10"/>
        <v>0</v>
      </c>
      <c r="AE35" s="48"/>
      <c r="AF35" s="48">
        <f t="shared" si="7"/>
        <v>0</v>
      </c>
      <c r="AG35" s="48"/>
      <c r="AH35" s="48"/>
      <c r="AI35" s="49"/>
      <c r="AJ35" s="43"/>
      <c r="AK35" s="48"/>
    </row>
    <row r="36" spans="1:37" ht="27.75" customHeight="1">
      <c r="A36" s="44" t="s">
        <v>96</v>
      </c>
      <c r="B36" s="45" t="s">
        <v>97</v>
      </c>
      <c r="C36" s="46" t="s">
        <v>98</v>
      </c>
      <c r="D36" s="47">
        <v>11000</v>
      </c>
      <c r="E36" s="47">
        <v>1000</v>
      </c>
      <c r="F36" s="47">
        <f t="shared" si="8"/>
        <v>1000000000</v>
      </c>
      <c r="G36" s="48">
        <f>SUM(H36:AI36)-V36</f>
        <v>1000</v>
      </c>
      <c r="H36" s="48"/>
      <c r="I36" s="48">
        <f t="shared" si="9"/>
        <v>0</v>
      </c>
      <c r="J36" s="48"/>
      <c r="K36" s="48"/>
      <c r="L36" s="48"/>
      <c r="M36" s="48"/>
      <c r="N36" s="48"/>
      <c r="O36" s="48"/>
      <c r="P36" s="48"/>
      <c r="Q36" s="48"/>
      <c r="R36" s="48"/>
      <c r="S36" s="48"/>
      <c r="T36" s="48"/>
      <c r="U36" s="48"/>
      <c r="V36" s="48">
        <f t="shared" si="11"/>
        <v>1000</v>
      </c>
      <c r="W36" s="48"/>
      <c r="X36" s="47"/>
      <c r="Y36" s="47"/>
      <c r="Z36" s="47">
        <v>1000</v>
      </c>
      <c r="AA36" s="47"/>
      <c r="AB36" s="47"/>
      <c r="AC36" s="47"/>
      <c r="AD36" s="48">
        <f t="shared" si="10"/>
        <v>0</v>
      </c>
      <c r="AE36" s="48"/>
      <c r="AF36" s="48">
        <f t="shared" si="7"/>
        <v>0</v>
      </c>
      <c r="AG36" s="48"/>
      <c r="AH36" s="48"/>
      <c r="AI36" s="49"/>
      <c r="AJ36" s="43"/>
      <c r="AK36" s="48"/>
    </row>
    <row r="37" spans="1:37" ht="47.25" customHeight="1">
      <c r="A37" s="44" t="s">
        <v>99</v>
      </c>
      <c r="B37" s="45" t="s">
        <v>100</v>
      </c>
      <c r="C37" s="46" t="s">
        <v>101</v>
      </c>
      <c r="D37" s="47">
        <v>21178</v>
      </c>
      <c r="E37" s="47">
        <v>2750</v>
      </c>
      <c r="F37" s="47">
        <f t="shared" si="8"/>
        <v>2750000000</v>
      </c>
      <c r="G37" s="48">
        <f>SUM(H37:AI37)-V37-L37</f>
        <v>2750</v>
      </c>
      <c r="H37" s="48"/>
      <c r="I37" s="48">
        <f t="shared" si="9"/>
        <v>2750</v>
      </c>
      <c r="J37" s="47"/>
      <c r="K37" s="47"/>
      <c r="L37" s="47">
        <v>2750</v>
      </c>
      <c r="M37" s="47"/>
      <c r="N37" s="47"/>
      <c r="O37" s="47"/>
      <c r="P37" s="47"/>
      <c r="Q37" s="48"/>
      <c r="R37" s="48"/>
      <c r="S37" s="48"/>
      <c r="T37" s="48"/>
      <c r="U37" s="48"/>
      <c r="V37" s="48">
        <f t="shared" si="11"/>
        <v>0</v>
      </c>
      <c r="W37" s="48"/>
      <c r="X37" s="48"/>
      <c r="Y37" s="48"/>
      <c r="Z37" s="48"/>
      <c r="AA37" s="48"/>
      <c r="AB37" s="48"/>
      <c r="AC37" s="48"/>
      <c r="AD37" s="48">
        <f t="shared" si="10"/>
        <v>0</v>
      </c>
      <c r="AE37" s="48"/>
      <c r="AF37" s="48">
        <f t="shared" si="7"/>
        <v>0</v>
      </c>
      <c r="AG37" s="48"/>
      <c r="AH37" s="48"/>
      <c r="AI37" s="49"/>
      <c r="AJ37" s="43"/>
      <c r="AK37" s="48"/>
    </row>
    <row r="38" spans="1:37" ht="42.75" customHeight="1">
      <c r="A38" s="44" t="s">
        <v>102</v>
      </c>
      <c r="B38" s="45" t="s">
        <v>103</v>
      </c>
      <c r="C38" s="46" t="s">
        <v>104</v>
      </c>
      <c r="D38" s="47">
        <v>55985</v>
      </c>
      <c r="E38" s="47">
        <v>3690</v>
      </c>
      <c r="F38" s="47">
        <f t="shared" si="8"/>
        <v>3690000000</v>
      </c>
      <c r="G38" s="48">
        <f>SUM(H38:AI38)-V38-AH38</f>
        <v>3690</v>
      </c>
      <c r="H38" s="48"/>
      <c r="I38" s="48">
        <f t="shared" si="9"/>
        <v>0</v>
      </c>
      <c r="J38" s="48"/>
      <c r="K38" s="48"/>
      <c r="L38" s="48"/>
      <c r="M38" s="48"/>
      <c r="N38" s="48"/>
      <c r="O38" s="48"/>
      <c r="P38" s="48"/>
      <c r="Q38" s="48"/>
      <c r="R38" s="48"/>
      <c r="S38" s="48"/>
      <c r="T38" s="48"/>
      <c r="U38" s="48"/>
      <c r="V38" s="48">
        <f t="shared" si="11"/>
        <v>0</v>
      </c>
      <c r="W38" s="48"/>
      <c r="X38" s="48"/>
      <c r="Y38" s="48"/>
      <c r="Z38" s="48"/>
      <c r="AA38" s="48"/>
      <c r="AB38" s="48"/>
      <c r="AC38" s="48"/>
      <c r="AD38" s="48">
        <f t="shared" si="10"/>
        <v>0</v>
      </c>
      <c r="AE38" s="48"/>
      <c r="AF38" s="48">
        <f t="shared" si="7"/>
        <v>3690</v>
      </c>
      <c r="AG38" s="47"/>
      <c r="AH38" s="47">
        <v>3690</v>
      </c>
      <c r="AI38" s="49"/>
      <c r="AJ38" s="43"/>
      <c r="AK38" s="47"/>
    </row>
    <row r="39" spans="1:37" ht="47.25" customHeight="1">
      <c r="A39" s="44" t="s">
        <v>105</v>
      </c>
      <c r="B39" s="45" t="s">
        <v>87</v>
      </c>
      <c r="C39" s="46" t="s">
        <v>106</v>
      </c>
      <c r="D39" s="47">
        <v>6000</v>
      </c>
      <c r="E39" s="47">
        <v>6000</v>
      </c>
      <c r="F39" s="47">
        <f t="shared" si="8"/>
        <v>6000000000</v>
      </c>
      <c r="G39" s="48">
        <f>SUM(H39:AI39)-V39</f>
        <v>6000</v>
      </c>
      <c r="H39" s="48"/>
      <c r="I39" s="48">
        <f t="shared" si="9"/>
        <v>0</v>
      </c>
      <c r="J39" s="48"/>
      <c r="K39" s="48"/>
      <c r="L39" s="48"/>
      <c r="M39" s="48"/>
      <c r="N39" s="48"/>
      <c r="O39" s="48"/>
      <c r="P39" s="48"/>
      <c r="Q39" s="48"/>
      <c r="R39" s="48"/>
      <c r="S39" s="48"/>
      <c r="T39" s="48"/>
      <c r="U39" s="48"/>
      <c r="V39" s="48">
        <f t="shared" si="11"/>
        <v>6000</v>
      </c>
      <c r="W39" s="47"/>
      <c r="X39" s="48"/>
      <c r="Y39" s="48"/>
      <c r="Z39" s="48"/>
      <c r="AA39" s="48"/>
      <c r="AB39" s="48"/>
      <c r="AC39" s="47">
        <v>6000</v>
      </c>
      <c r="AD39" s="48">
        <f t="shared" si="10"/>
        <v>0</v>
      </c>
      <c r="AE39" s="48"/>
      <c r="AF39" s="48">
        <f t="shared" si="7"/>
        <v>0</v>
      </c>
      <c r="AG39" s="48"/>
      <c r="AH39" s="48"/>
      <c r="AI39" s="49"/>
      <c r="AJ39" s="43"/>
      <c r="AK39" s="48"/>
    </row>
    <row r="40" spans="1:37" ht="38.25">
      <c r="A40" s="72">
        <v>5</v>
      </c>
      <c r="B40" s="46" t="s">
        <v>107</v>
      </c>
      <c r="C40" s="45"/>
      <c r="D40" s="48">
        <f>D41+D58</f>
        <v>134269</v>
      </c>
      <c r="E40" s="48">
        <f>E41+E58</f>
        <v>15762</v>
      </c>
      <c r="F40" s="47">
        <f t="shared" si="8"/>
        <v>15762000000</v>
      </c>
      <c r="G40" s="48">
        <v>15762</v>
      </c>
      <c r="H40" s="48"/>
      <c r="I40" s="48">
        <f t="shared" si="9"/>
        <v>0</v>
      </c>
      <c r="J40" s="48"/>
      <c r="K40" s="48"/>
      <c r="L40" s="48"/>
      <c r="M40" s="48"/>
      <c r="N40" s="48"/>
      <c r="O40" s="48"/>
      <c r="P40" s="48"/>
      <c r="Q40" s="48"/>
      <c r="R40" s="48"/>
      <c r="S40" s="48"/>
      <c r="T40" s="48"/>
      <c r="U40" s="48"/>
      <c r="V40" s="48">
        <f>V41+V58</f>
        <v>0</v>
      </c>
      <c r="W40" s="48"/>
      <c r="X40" s="48"/>
      <c r="Y40" s="48"/>
      <c r="Z40" s="48"/>
      <c r="AA40" s="48"/>
      <c r="AB40" s="48"/>
      <c r="AC40" s="48"/>
      <c r="AD40" s="48">
        <f t="shared" si="10"/>
        <v>0</v>
      </c>
      <c r="AE40" s="48"/>
      <c r="AF40" s="48">
        <f t="shared" si="7"/>
        <v>0</v>
      </c>
      <c r="AG40" s="48"/>
      <c r="AH40" s="48"/>
      <c r="AI40" s="49"/>
      <c r="AJ40" s="43"/>
      <c r="AK40" s="48"/>
    </row>
    <row r="41" spans="1:37" ht="25.5">
      <c r="A41" s="78" t="s">
        <v>108</v>
      </c>
      <c r="B41" s="77" t="s">
        <v>109</v>
      </c>
      <c r="C41" s="77"/>
      <c r="D41" s="48">
        <f>SUM(D42:D57)</f>
        <v>125969</v>
      </c>
      <c r="E41" s="48">
        <f>SUM(E42:E57)</f>
        <v>11452</v>
      </c>
      <c r="F41" s="47">
        <f t="shared" si="8"/>
        <v>11452000000</v>
      </c>
      <c r="G41" s="48">
        <v>11452</v>
      </c>
      <c r="H41" s="48"/>
      <c r="I41" s="48">
        <f t="shared" si="9"/>
        <v>0</v>
      </c>
      <c r="J41" s="48"/>
      <c r="K41" s="48"/>
      <c r="L41" s="48"/>
      <c r="M41" s="48"/>
      <c r="N41" s="48"/>
      <c r="O41" s="48"/>
      <c r="P41" s="48"/>
      <c r="Q41" s="48"/>
      <c r="R41" s="48"/>
      <c r="S41" s="48"/>
      <c r="T41" s="48"/>
      <c r="U41" s="48"/>
      <c r="V41" s="48">
        <f t="shared" si="11"/>
        <v>0</v>
      </c>
      <c r="W41" s="48"/>
      <c r="X41" s="48"/>
      <c r="Y41" s="48"/>
      <c r="Z41" s="48"/>
      <c r="AA41" s="48"/>
      <c r="AB41" s="48"/>
      <c r="AC41" s="48"/>
      <c r="AD41" s="48">
        <f t="shared" si="10"/>
        <v>0</v>
      </c>
      <c r="AE41" s="48"/>
      <c r="AF41" s="48">
        <f t="shared" si="7"/>
        <v>0</v>
      </c>
      <c r="AG41" s="48"/>
      <c r="AH41" s="48"/>
      <c r="AI41" s="79"/>
      <c r="AJ41" s="43"/>
      <c r="AK41" s="48"/>
    </row>
    <row r="42" spans="1:37" s="81" customFormat="1" ht="29.25" customHeight="1">
      <c r="A42" s="80" t="s">
        <v>110</v>
      </c>
      <c r="B42" s="77" t="s">
        <v>111</v>
      </c>
      <c r="C42" s="77" t="s">
        <v>112</v>
      </c>
      <c r="D42" s="48">
        <v>13220</v>
      </c>
      <c r="E42" s="48">
        <v>1203</v>
      </c>
      <c r="F42" s="47">
        <f t="shared" si="8"/>
        <v>1203000000</v>
      </c>
      <c r="G42" s="48">
        <f t="shared" ref="G42:G57" si="14">SUM(H42:AI42)-V42</f>
        <v>0</v>
      </c>
      <c r="H42" s="48"/>
      <c r="I42" s="48">
        <f t="shared" si="9"/>
        <v>0</v>
      </c>
      <c r="J42" s="48"/>
      <c r="K42" s="48"/>
      <c r="L42" s="48"/>
      <c r="M42" s="48"/>
      <c r="N42" s="48"/>
      <c r="O42" s="48"/>
      <c r="P42" s="48"/>
      <c r="Q42" s="48"/>
      <c r="R42" s="48"/>
      <c r="S42" s="48"/>
      <c r="T42" s="48"/>
      <c r="U42" s="48"/>
      <c r="V42" s="48">
        <f t="shared" si="11"/>
        <v>0</v>
      </c>
      <c r="W42" s="48"/>
      <c r="X42" s="48"/>
      <c r="Y42" s="48"/>
      <c r="Z42" s="48"/>
      <c r="AA42" s="48"/>
      <c r="AB42" s="48"/>
      <c r="AC42" s="48"/>
      <c r="AD42" s="48">
        <f t="shared" si="10"/>
        <v>0</v>
      </c>
      <c r="AE42" s="48"/>
      <c r="AF42" s="48">
        <f t="shared" si="7"/>
        <v>0</v>
      </c>
      <c r="AG42" s="48"/>
      <c r="AH42" s="48"/>
      <c r="AI42" s="79"/>
      <c r="AJ42" s="43"/>
      <c r="AK42" s="48"/>
    </row>
    <row r="43" spans="1:37" s="81" customFormat="1" ht="24" customHeight="1">
      <c r="A43" s="80" t="s">
        <v>110</v>
      </c>
      <c r="B43" s="77" t="s">
        <v>113</v>
      </c>
      <c r="C43" s="77" t="s">
        <v>114</v>
      </c>
      <c r="D43" s="48">
        <v>5812</v>
      </c>
      <c r="E43" s="48">
        <v>528</v>
      </c>
      <c r="F43" s="47">
        <f t="shared" si="8"/>
        <v>528000000</v>
      </c>
      <c r="G43" s="48">
        <f t="shared" si="14"/>
        <v>0</v>
      </c>
      <c r="H43" s="48"/>
      <c r="I43" s="48">
        <f t="shared" si="9"/>
        <v>0</v>
      </c>
      <c r="J43" s="48"/>
      <c r="K43" s="48"/>
      <c r="L43" s="48"/>
      <c r="M43" s="48"/>
      <c r="N43" s="48"/>
      <c r="O43" s="48"/>
      <c r="P43" s="48"/>
      <c r="Q43" s="48"/>
      <c r="R43" s="48"/>
      <c r="S43" s="48"/>
      <c r="T43" s="48"/>
      <c r="U43" s="48"/>
      <c r="V43" s="48">
        <f t="shared" si="11"/>
        <v>0</v>
      </c>
      <c r="W43" s="48"/>
      <c r="X43" s="48"/>
      <c r="Y43" s="48"/>
      <c r="Z43" s="48"/>
      <c r="AA43" s="48"/>
      <c r="AB43" s="48"/>
      <c r="AC43" s="48"/>
      <c r="AD43" s="48">
        <f t="shared" si="10"/>
        <v>0</v>
      </c>
      <c r="AE43" s="48"/>
      <c r="AF43" s="48">
        <f t="shared" si="7"/>
        <v>0</v>
      </c>
      <c r="AG43" s="48"/>
      <c r="AH43" s="48"/>
      <c r="AI43" s="79"/>
      <c r="AJ43" s="43"/>
      <c r="AK43" s="48"/>
    </row>
    <row r="44" spans="1:37" s="81" customFormat="1">
      <c r="A44" s="80" t="s">
        <v>110</v>
      </c>
      <c r="B44" s="77" t="s">
        <v>115</v>
      </c>
      <c r="C44" s="77" t="s">
        <v>116</v>
      </c>
      <c r="D44" s="48">
        <v>14862</v>
      </c>
      <c r="E44" s="48">
        <v>1352</v>
      </c>
      <c r="F44" s="47">
        <f t="shared" si="8"/>
        <v>1352000000</v>
      </c>
      <c r="G44" s="48">
        <f t="shared" si="14"/>
        <v>0</v>
      </c>
      <c r="H44" s="48"/>
      <c r="I44" s="48">
        <f t="shared" si="9"/>
        <v>0</v>
      </c>
      <c r="J44" s="48"/>
      <c r="K44" s="48"/>
      <c r="L44" s="48"/>
      <c r="M44" s="48"/>
      <c r="N44" s="48"/>
      <c r="O44" s="48"/>
      <c r="P44" s="48"/>
      <c r="Q44" s="48"/>
      <c r="R44" s="48"/>
      <c r="S44" s="48"/>
      <c r="T44" s="48"/>
      <c r="U44" s="48"/>
      <c r="V44" s="48">
        <f t="shared" si="11"/>
        <v>0</v>
      </c>
      <c r="W44" s="48"/>
      <c r="X44" s="48"/>
      <c r="Y44" s="48"/>
      <c r="Z44" s="48"/>
      <c r="AA44" s="48"/>
      <c r="AB44" s="48"/>
      <c r="AC44" s="48"/>
      <c r="AD44" s="48">
        <f t="shared" si="10"/>
        <v>0</v>
      </c>
      <c r="AE44" s="48"/>
      <c r="AF44" s="48">
        <f t="shared" si="7"/>
        <v>0</v>
      </c>
      <c r="AG44" s="48"/>
      <c r="AH44" s="48"/>
      <c r="AI44" s="79"/>
      <c r="AJ44" s="43"/>
      <c r="AK44" s="48"/>
    </row>
    <row r="45" spans="1:37" s="81" customFormat="1" ht="23.25" customHeight="1">
      <c r="A45" s="80" t="s">
        <v>110</v>
      </c>
      <c r="B45" s="77" t="s">
        <v>117</v>
      </c>
      <c r="C45" s="77" t="s">
        <v>118</v>
      </c>
      <c r="D45" s="48">
        <v>13748</v>
      </c>
      <c r="E45" s="48">
        <v>1250</v>
      </c>
      <c r="F45" s="47">
        <f t="shared" si="8"/>
        <v>1250000000</v>
      </c>
      <c r="G45" s="48">
        <f t="shared" si="14"/>
        <v>0</v>
      </c>
      <c r="H45" s="48"/>
      <c r="I45" s="48">
        <f t="shared" si="9"/>
        <v>0</v>
      </c>
      <c r="J45" s="48"/>
      <c r="K45" s="48"/>
      <c r="L45" s="48"/>
      <c r="M45" s="48"/>
      <c r="N45" s="48"/>
      <c r="O45" s="48"/>
      <c r="P45" s="48"/>
      <c r="Q45" s="48"/>
      <c r="R45" s="48"/>
      <c r="S45" s="48"/>
      <c r="T45" s="48"/>
      <c r="U45" s="48"/>
      <c r="V45" s="48">
        <f t="shared" si="11"/>
        <v>0</v>
      </c>
      <c r="W45" s="48"/>
      <c r="X45" s="48"/>
      <c r="Y45" s="48"/>
      <c r="Z45" s="48"/>
      <c r="AA45" s="48"/>
      <c r="AB45" s="48"/>
      <c r="AC45" s="48"/>
      <c r="AD45" s="48">
        <f t="shared" si="10"/>
        <v>0</v>
      </c>
      <c r="AE45" s="48"/>
      <c r="AF45" s="48">
        <f t="shared" si="7"/>
        <v>0</v>
      </c>
      <c r="AG45" s="48"/>
      <c r="AH45" s="48"/>
      <c r="AI45" s="79"/>
      <c r="AJ45" s="43"/>
      <c r="AK45" s="48"/>
    </row>
    <row r="46" spans="1:37" s="81" customFormat="1">
      <c r="A46" s="80" t="s">
        <v>110</v>
      </c>
      <c r="B46" s="77" t="s">
        <v>119</v>
      </c>
      <c r="C46" s="77" t="s">
        <v>120</v>
      </c>
      <c r="D46" s="48">
        <v>7565</v>
      </c>
      <c r="E46" s="48">
        <v>687</v>
      </c>
      <c r="F46" s="47">
        <f t="shared" si="8"/>
        <v>687000000</v>
      </c>
      <c r="G46" s="48">
        <f t="shared" si="14"/>
        <v>0</v>
      </c>
      <c r="H46" s="48"/>
      <c r="I46" s="48">
        <f t="shared" si="9"/>
        <v>0</v>
      </c>
      <c r="J46" s="48"/>
      <c r="K46" s="48"/>
      <c r="L46" s="48"/>
      <c r="M46" s="48"/>
      <c r="N46" s="48"/>
      <c r="O46" s="48"/>
      <c r="P46" s="48"/>
      <c r="Q46" s="48"/>
      <c r="R46" s="48"/>
      <c r="S46" s="48"/>
      <c r="T46" s="48"/>
      <c r="U46" s="48"/>
      <c r="V46" s="48">
        <f t="shared" si="11"/>
        <v>0</v>
      </c>
      <c r="W46" s="48"/>
      <c r="X46" s="48"/>
      <c r="Y46" s="48"/>
      <c r="Z46" s="48"/>
      <c r="AA46" s="48"/>
      <c r="AB46" s="48"/>
      <c r="AC46" s="48"/>
      <c r="AD46" s="48">
        <f t="shared" si="10"/>
        <v>0</v>
      </c>
      <c r="AE46" s="48"/>
      <c r="AF46" s="48">
        <f t="shared" si="7"/>
        <v>0</v>
      </c>
      <c r="AG46" s="48"/>
      <c r="AH46" s="48"/>
      <c r="AI46" s="79"/>
      <c r="AJ46" s="43"/>
      <c r="AK46" s="48"/>
    </row>
    <row r="47" spans="1:37" s="81" customFormat="1" ht="23.25" customHeight="1">
      <c r="A47" s="80" t="s">
        <v>110</v>
      </c>
      <c r="B47" s="77" t="s">
        <v>121</v>
      </c>
      <c r="C47" s="77" t="s">
        <v>122</v>
      </c>
      <c r="D47" s="48">
        <v>10333</v>
      </c>
      <c r="E47" s="48">
        <v>939</v>
      </c>
      <c r="F47" s="47">
        <f t="shared" si="8"/>
        <v>939000000</v>
      </c>
      <c r="G47" s="48">
        <f t="shared" si="14"/>
        <v>0</v>
      </c>
      <c r="H47" s="48"/>
      <c r="I47" s="48">
        <f t="shared" si="9"/>
        <v>0</v>
      </c>
      <c r="J47" s="48"/>
      <c r="K47" s="48"/>
      <c r="L47" s="48"/>
      <c r="M47" s="48"/>
      <c r="N47" s="48"/>
      <c r="O47" s="48"/>
      <c r="P47" s="48"/>
      <c r="Q47" s="48"/>
      <c r="R47" s="48"/>
      <c r="S47" s="48"/>
      <c r="T47" s="48"/>
      <c r="U47" s="48"/>
      <c r="V47" s="48">
        <f t="shared" si="11"/>
        <v>0</v>
      </c>
      <c r="W47" s="48"/>
      <c r="X47" s="48"/>
      <c r="Y47" s="48"/>
      <c r="Z47" s="48"/>
      <c r="AA47" s="48"/>
      <c r="AB47" s="48"/>
      <c r="AC47" s="48"/>
      <c r="AD47" s="48">
        <f t="shared" si="10"/>
        <v>0</v>
      </c>
      <c r="AE47" s="48"/>
      <c r="AF47" s="48">
        <f t="shared" si="7"/>
        <v>0</v>
      </c>
      <c r="AG47" s="48"/>
      <c r="AH47" s="48"/>
      <c r="AI47" s="79"/>
      <c r="AJ47" s="43"/>
      <c r="AK47" s="48"/>
    </row>
    <row r="48" spans="1:37" s="81" customFormat="1" ht="22.5" customHeight="1">
      <c r="A48" s="80" t="s">
        <v>110</v>
      </c>
      <c r="B48" s="77" t="s">
        <v>123</v>
      </c>
      <c r="C48" s="77" t="s">
        <v>124</v>
      </c>
      <c r="D48" s="48">
        <v>7583</v>
      </c>
      <c r="E48" s="48">
        <v>690</v>
      </c>
      <c r="F48" s="47">
        <f t="shared" si="8"/>
        <v>690000000</v>
      </c>
      <c r="G48" s="48">
        <f t="shared" si="14"/>
        <v>0</v>
      </c>
      <c r="H48" s="48"/>
      <c r="I48" s="48">
        <f t="shared" si="9"/>
        <v>0</v>
      </c>
      <c r="J48" s="48"/>
      <c r="K48" s="48"/>
      <c r="L48" s="48"/>
      <c r="M48" s="48"/>
      <c r="N48" s="48"/>
      <c r="O48" s="48"/>
      <c r="P48" s="48"/>
      <c r="Q48" s="48"/>
      <c r="R48" s="48"/>
      <c r="S48" s="48"/>
      <c r="T48" s="48"/>
      <c r="U48" s="48"/>
      <c r="V48" s="48">
        <f t="shared" si="11"/>
        <v>0</v>
      </c>
      <c r="W48" s="48"/>
      <c r="X48" s="48"/>
      <c r="Y48" s="48"/>
      <c r="Z48" s="48"/>
      <c r="AA48" s="48"/>
      <c r="AB48" s="48"/>
      <c r="AC48" s="48"/>
      <c r="AD48" s="48">
        <f t="shared" si="10"/>
        <v>0</v>
      </c>
      <c r="AE48" s="48"/>
      <c r="AF48" s="48">
        <f t="shared" si="7"/>
        <v>0</v>
      </c>
      <c r="AG48" s="48"/>
      <c r="AH48" s="48"/>
      <c r="AI48" s="79"/>
      <c r="AJ48" s="43"/>
      <c r="AK48" s="48"/>
    </row>
    <row r="49" spans="1:37" s="81" customFormat="1" ht="21" customHeight="1">
      <c r="A49" s="80" t="s">
        <v>110</v>
      </c>
      <c r="B49" s="77" t="s">
        <v>125</v>
      </c>
      <c r="C49" s="77" t="s">
        <v>126</v>
      </c>
      <c r="D49" s="48">
        <v>7826</v>
      </c>
      <c r="E49" s="48">
        <v>710</v>
      </c>
      <c r="F49" s="47">
        <f t="shared" si="8"/>
        <v>710000000</v>
      </c>
      <c r="G49" s="48">
        <f t="shared" si="14"/>
        <v>0</v>
      </c>
      <c r="H49" s="48"/>
      <c r="I49" s="48">
        <f t="shared" si="9"/>
        <v>0</v>
      </c>
      <c r="J49" s="48"/>
      <c r="K49" s="48"/>
      <c r="L49" s="48"/>
      <c r="M49" s="48"/>
      <c r="N49" s="48"/>
      <c r="O49" s="48"/>
      <c r="P49" s="48"/>
      <c r="Q49" s="48"/>
      <c r="R49" s="48"/>
      <c r="S49" s="48"/>
      <c r="T49" s="48"/>
      <c r="U49" s="48"/>
      <c r="V49" s="48">
        <f t="shared" si="11"/>
        <v>0</v>
      </c>
      <c r="W49" s="48"/>
      <c r="X49" s="48"/>
      <c r="Y49" s="48"/>
      <c r="Z49" s="48"/>
      <c r="AA49" s="48"/>
      <c r="AB49" s="48"/>
      <c r="AC49" s="48"/>
      <c r="AD49" s="48">
        <f t="shared" si="10"/>
        <v>0</v>
      </c>
      <c r="AE49" s="48"/>
      <c r="AF49" s="48">
        <f t="shared" si="7"/>
        <v>0</v>
      </c>
      <c r="AG49" s="48"/>
      <c r="AH49" s="48"/>
      <c r="AI49" s="79"/>
      <c r="AJ49" s="43"/>
      <c r="AK49" s="48"/>
    </row>
    <row r="50" spans="1:37" s="81" customFormat="1" ht="21.75" customHeight="1">
      <c r="A50" s="80" t="s">
        <v>110</v>
      </c>
      <c r="B50" s="77" t="s">
        <v>127</v>
      </c>
      <c r="C50" s="77" t="s">
        <v>128</v>
      </c>
      <c r="D50" s="48">
        <v>8488</v>
      </c>
      <c r="E50" s="48">
        <v>772</v>
      </c>
      <c r="F50" s="47">
        <f t="shared" si="8"/>
        <v>772000000</v>
      </c>
      <c r="G50" s="48">
        <f t="shared" si="14"/>
        <v>0</v>
      </c>
      <c r="H50" s="48"/>
      <c r="I50" s="48">
        <f t="shared" si="9"/>
        <v>0</v>
      </c>
      <c r="J50" s="48"/>
      <c r="K50" s="48"/>
      <c r="L50" s="48"/>
      <c r="M50" s="48"/>
      <c r="N50" s="48"/>
      <c r="O50" s="48"/>
      <c r="P50" s="48"/>
      <c r="Q50" s="48"/>
      <c r="R50" s="48"/>
      <c r="S50" s="48"/>
      <c r="T50" s="48"/>
      <c r="U50" s="48"/>
      <c r="V50" s="48">
        <f t="shared" si="11"/>
        <v>0</v>
      </c>
      <c r="W50" s="48"/>
      <c r="X50" s="48"/>
      <c r="Y50" s="48"/>
      <c r="Z50" s="48"/>
      <c r="AA50" s="48"/>
      <c r="AB50" s="48"/>
      <c r="AC50" s="48"/>
      <c r="AD50" s="48">
        <f t="shared" si="10"/>
        <v>0</v>
      </c>
      <c r="AE50" s="48"/>
      <c r="AF50" s="48">
        <f t="shared" si="7"/>
        <v>0</v>
      </c>
      <c r="AG50" s="48"/>
      <c r="AH50" s="48"/>
      <c r="AI50" s="79"/>
      <c r="AJ50" s="43"/>
      <c r="AK50" s="48"/>
    </row>
    <row r="51" spans="1:37" s="81" customFormat="1" ht="23.25" customHeight="1">
      <c r="A51" s="80" t="s">
        <v>110</v>
      </c>
      <c r="B51" s="77" t="s">
        <v>129</v>
      </c>
      <c r="C51" s="77" t="s">
        <v>130</v>
      </c>
      <c r="D51" s="48">
        <v>7596</v>
      </c>
      <c r="E51" s="48">
        <v>690</v>
      </c>
      <c r="F51" s="47">
        <f t="shared" si="8"/>
        <v>690000000</v>
      </c>
      <c r="G51" s="48">
        <f t="shared" si="14"/>
        <v>0</v>
      </c>
      <c r="H51" s="48"/>
      <c r="I51" s="48">
        <f t="shared" si="9"/>
        <v>0</v>
      </c>
      <c r="J51" s="48"/>
      <c r="K51" s="48"/>
      <c r="L51" s="48"/>
      <c r="M51" s="48"/>
      <c r="N51" s="48"/>
      <c r="O51" s="48"/>
      <c r="P51" s="48"/>
      <c r="Q51" s="48"/>
      <c r="R51" s="48"/>
      <c r="S51" s="48"/>
      <c r="T51" s="48"/>
      <c r="U51" s="48"/>
      <c r="V51" s="48">
        <f t="shared" si="11"/>
        <v>0</v>
      </c>
      <c r="W51" s="48"/>
      <c r="X51" s="48"/>
      <c r="Y51" s="48"/>
      <c r="Z51" s="48"/>
      <c r="AA51" s="48"/>
      <c r="AB51" s="48"/>
      <c r="AC51" s="48"/>
      <c r="AD51" s="48">
        <f t="shared" si="10"/>
        <v>0</v>
      </c>
      <c r="AE51" s="48"/>
      <c r="AF51" s="48">
        <f t="shared" si="7"/>
        <v>0</v>
      </c>
      <c r="AG51" s="48"/>
      <c r="AH51" s="48"/>
      <c r="AI51" s="79"/>
      <c r="AJ51" s="43"/>
      <c r="AK51" s="48"/>
    </row>
    <row r="52" spans="1:37" s="81" customFormat="1" ht="22.5" customHeight="1">
      <c r="A52" s="80" t="s">
        <v>110</v>
      </c>
      <c r="B52" s="77" t="s">
        <v>131</v>
      </c>
      <c r="C52" s="77" t="s">
        <v>132</v>
      </c>
      <c r="D52" s="48">
        <v>3779</v>
      </c>
      <c r="E52" s="48">
        <v>344</v>
      </c>
      <c r="F52" s="47">
        <f t="shared" si="8"/>
        <v>344000000</v>
      </c>
      <c r="G52" s="48">
        <f t="shared" si="14"/>
        <v>0</v>
      </c>
      <c r="H52" s="48"/>
      <c r="I52" s="48">
        <f t="shared" si="9"/>
        <v>0</v>
      </c>
      <c r="J52" s="48"/>
      <c r="K52" s="48"/>
      <c r="L52" s="48"/>
      <c r="M52" s="48"/>
      <c r="N52" s="48"/>
      <c r="O52" s="48"/>
      <c r="P52" s="48"/>
      <c r="Q52" s="48"/>
      <c r="R52" s="48"/>
      <c r="S52" s="48"/>
      <c r="T52" s="48"/>
      <c r="U52" s="48"/>
      <c r="V52" s="48">
        <f t="shared" si="11"/>
        <v>0</v>
      </c>
      <c r="W52" s="48"/>
      <c r="X52" s="48"/>
      <c r="Y52" s="48"/>
      <c r="Z52" s="48"/>
      <c r="AA52" s="48"/>
      <c r="AB52" s="48"/>
      <c r="AC52" s="48"/>
      <c r="AD52" s="48">
        <f t="shared" si="10"/>
        <v>0</v>
      </c>
      <c r="AE52" s="48"/>
      <c r="AF52" s="48">
        <f t="shared" si="7"/>
        <v>0</v>
      </c>
      <c r="AG52" s="48"/>
      <c r="AH52" s="48"/>
      <c r="AI52" s="79"/>
      <c r="AJ52" s="43"/>
      <c r="AK52" s="48"/>
    </row>
    <row r="53" spans="1:37" s="81" customFormat="1" ht="24.75" customHeight="1">
      <c r="A53" s="80" t="s">
        <v>110</v>
      </c>
      <c r="B53" s="77" t="s">
        <v>133</v>
      </c>
      <c r="C53" s="77" t="s">
        <v>134</v>
      </c>
      <c r="D53" s="48">
        <v>7557</v>
      </c>
      <c r="E53" s="48">
        <v>687</v>
      </c>
      <c r="F53" s="47">
        <f t="shared" si="8"/>
        <v>687000000</v>
      </c>
      <c r="G53" s="48">
        <f t="shared" si="14"/>
        <v>0</v>
      </c>
      <c r="H53" s="48"/>
      <c r="I53" s="48">
        <f t="shared" si="9"/>
        <v>0</v>
      </c>
      <c r="J53" s="48"/>
      <c r="K53" s="48"/>
      <c r="L53" s="48"/>
      <c r="M53" s="48"/>
      <c r="N53" s="48"/>
      <c r="O53" s="48"/>
      <c r="P53" s="48"/>
      <c r="Q53" s="48"/>
      <c r="R53" s="48"/>
      <c r="S53" s="48"/>
      <c r="T53" s="48"/>
      <c r="U53" s="48"/>
      <c r="V53" s="48">
        <f t="shared" si="11"/>
        <v>0</v>
      </c>
      <c r="W53" s="48"/>
      <c r="X53" s="48"/>
      <c r="Y53" s="48"/>
      <c r="Z53" s="48"/>
      <c r="AA53" s="48"/>
      <c r="AB53" s="48"/>
      <c r="AC53" s="48"/>
      <c r="AD53" s="48">
        <f t="shared" si="10"/>
        <v>0</v>
      </c>
      <c r="AE53" s="48"/>
      <c r="AF53" s="48">
        <f t="shared" si="7"/>
        <v>0</v>
      </c>
      <c r="AG53" s="48"/>
      <c r="AH53" s="48"/>
      <c r="AI53" s="79"/>
      <c r="AJ53" s="43"/>
      <c r="AK53" s="48"/>
    </row>
    <row r="54" spans="1:37" s="81" customFormat="1" ht="22.5" customHeight="1">
      <c r="A54" s="80" t="s">
        <v>110</v>
      </c>
      <c r="B54" s="77" t="s">
        <v>135</v>
      </c>
      <c r="C54" s="77" t="s">
        <v>136</v>
      </c>
      <c r="D54" s="48">
        <v>5992</v>
      </c>
      <c r="E54" s="48">
        <v>544</v>
      </c>
      <c r="F54" s="47">
        <f t="shared" si="8"/>
        <v>544000000</v>
      </c>
      <c r="G54" s="48">
        <f t="shared" si="14"/>
        <v>0</v>
      </c>
      <c r="H54" s="48"/>
      <c r="I54" s="48">
        <f t="shared" si="9"/>
        <v>0</v>
      </c>
      <c r="J54" s="48"/>
      <c r="K54" s="48"/>
      <c r="L54" s="48"/>
      <c r="M54" s="48"/>
      <c r="N54" s="48"/>
      <c r="O54" s="48"/>
      <c r="P54" s="48"/>
      <c r="Q54" s="48"/>
      <c r="R54" s="48"/>
      <c r="S54" s="48"/>
      <c r="T54" s="48"/>
      <c r="U54" s="48"/>
      <c r="V54" s="48">
        <f t="shared" si="11"/>
        <v>0</v>
      </c>
      <c r="W54" s="48"/>
      <c r="X54" s="48"/>
      <c r="Y54" s="48"/>
      <c r="Z54" s="48"/>
      <c r="AA54" s="48"/>
      <c r="AB54" s="48"/>
      <c r="AC54" s="48"/>
      <c r="AD54" s="48">
        <f t="shared" si="10"/>
        <v>0</v>
      </c>
      <c r="AE54" s="48"/>
      <c r="AF54" s="48">
        <f t="shared" si="7"/>
        <v>0</v>
      </c>
      <c r="AG54" s="48"/>
      <c r="AH54" s="48"/>
      <c r="AI54" s="79"/>
      <c r="AJ54" s="43"/>
      <c r="AK54" s="48"/>
    </row>
    <row r="55" spans="1:37" s="81" customFormat="1">
      <c r="A55" s="80" t="s">
        <v>110</v>
      </c>
      <c r="B55" s="77" t="s">
        <v>137</v>
      </c>
      <c r="C55" s="77" t="s">
        <v>138</v>
      </c>
      <c r="D55" s="48">
        <v>10068</v>
      </c>
      <c r="E55" s="48">
        <v>916</v>
      </c>
      <c r="F55" s="47">
        <f t="shared" si="8"/>
        <v>916000000</v>
      </c>
      <c r="G55" s="48">
        <f t="shared" si="14"/>
        <v>0</v>
      </c>
      <c r="H55" s="48"/>
      <c r="I55" s="48">
        <f t="shared" si="9"/>
        <v>0</v>
      </c>
      <c r="J55" s="48"/>
      <c r="K55" s="48"/>
      <c r="L55" s="48"/>
      <c r="M55" s="48"/>
      <c r="N55" s="48"/>
      <c r="O55" s="48"/>
      <c r="P55" s="48"/>
      <c r="Q55" s="48"/>
      <c r="R55" s="48"/>
      <c r="S55" s="48"/>
      <c r="T55" s="48"/>
      <c r="U55" s="48"/>
      <c r="V55" s="48">
        <f t="shared" si="11"/>
        <v>0</v>
      </c>
      <c r="W55" s="48"/>
      <c r="X55" s="48"/>
      <c r="Y55" s="48"/>
      <c r="Z55" s="48"/>
      <c r="AA55" s="48"/>
      <c r="AB55" s="48"/>
      <c r="AC55" s="48"/>
      <c r="AD55" s="48">
        <f t="shared" si="10"/>
        <v>0</v>
      </c>
      <c r="AE55" s="48"/>
      <c r="AF55" s="48">
        <f t="shared" si="7"/>
        <v>0</v>
      </c>
      <c r="AG55" s="48"/>
      <c r="AH55" s="48"/>
      <c r="AI55" s="79"/>
      <c r="AJ55" s="43"/>
      <c r="AK55" s="48"/>
    </row>
    <row r="56" spans="1:37" s="81" customFormat="1" ht="22.5" customHeight="1">
      <c r="A56" s="80" t="s">
        <v>110</v>
      </c>
      <c r="B56" s="77" t="s">
        <v>139</v>
      </c>
      <c r="C56" s="77" t="s">
        <v>140</v>
      </c>
      <c r="D56" s="48">
        <v>660</v>
      </c>
      <c r="E56" s="48">
        <v>60</v>
      </c>
      <c r="F56" s="47">
        <f t="shared" si="8"/>
        <v>60000000</v>
      </c>
      <c r="G56" s="48">
        <f t="shared" si="14"/>
        <v>0</v>
      </c>
      <c r="H56" s="48"/>
      <c r="I56" s="48">
        <f t="shared" si="9"/>
        <v>0</v>
      </c>
      <c r="J56" s="48"/>
      <c r="K56" s="48"/>
      <c r="L56" s="48"/>
      <c r="M56" s="48"/>
      <c r="N56" s="48"/>
      <c r="O56" s="48"/>
      <c r="P56" s="48"/>
      <c r="Q56" s="48"/>
      <c r="R56" s="48"/>
      <c r="S56" s="48"/>
      <c r="T56" s="48"/>
      <c r="U56" s="48"/>
      <c r="V56" s="48">
        <f t="shared" si="11"/>
        <v>0</v>
      </c>
      <c r="W56" s="48"/>
      <c r="X56" s="48"/>
      <c r="Y56" s="48"/>
      <c r="Z56" s="48"/>
      <c r="AA56" s="48"/>
      <c r="AB56" s="48"/>
      <c r="AC56" s="48"/>
      <c r="AD56" s="48">
        <f t="shared" si="10"/>
        <v>0</v>
      </c>
      <c r="AE56" s="48"/>
      <c r="AF56" s="48">
        <f t="shared" si="7"/>
        <v>0</v>
      </c>
      <c r="AG56" s="48"/>
      <c r="AH56" s="48"/>
      <c r="AI56" s="79"/>
      <c r="AJ56" s="43"/>
      <c r="AK56" s="48"/>
    </row>
    <row r="57" spans="1:37" s="81" customFormat="1" ht="24" customHeight="1">
      <c r="A57" s="80" t="s">
        <v>110</v>
      </c>
      <c r="B57" s="77" t="s">
        <v>141</v>
      </c>
      <c r="C57" s="77" t="s">
        <v>142</v>
      </c>
      <c r="D57" s="48">
        <v>880</v>
      </c>
      <c r="E57" s="48">
        <v>80.000000000000114</v>
      </c>
      <c r="F57" s="47">
        <f t="shared" si="8"/>
        <v>80000000.000000119</v>
      </c>
      <c r="G57" s="48">
        <f t="shared" si="14"/>
        <v>0</v>
      </c>
      <c r="H57" s="48"/>
      <c r="I57" s="48">
        <f t="shared" si="9"/>
        <v>0</v>
      </c>
      <c r="J57" s="48"/>
      <c r="K57" s="48"/>
      <c r="L57" s="48"/>
      <c r="M57" s="48"/>
      <c r="N57" s="48"/>
      <c r="O57" s="48"/>
      <c r="P57" s="48"/>
      <c r="Q57" s="48"/>
      <c r="R57" s="48"/>
      <c r="S57" s="48"/>
      <c r="T57" s="48"/>
      <c r="U57" s="48"/>
      <c r="V57" s="48">
        <f t="shared" si="11"/>
        <v>0</v>
      </c>
      <c r="W57" s="48"/>
      <c r="X57" s="48"/>
      <c r="Y57" s="48"/>
      <c r="Z57" s="48"/>
      <c r="AA57" s="48"/>
      <c r="AB57" s="48"/>
      <c r="AC57" s="48"/>
      <c r="AD57" s="48">
        <f t="shared" si="10"/>
        <v>0</v>
      </c>
      <c r="AE57" s="48"/>
      <c r="AF57" s="48">
        <f t="shared" si="7"/>
        <v>0</v>
      </c>
      <c r="AG57" s="48"/>
      <c r="AH57" s="48"/>
      <c r="AI57" s="79"/>
      <c r="AJ57" s="43"/>
      <c r="AK57" s="48"/>
    </row>
    <row r="58" spans="1:37" s="81" customFormat="1" ht="25.5">
      <c r="A58" s="78" t="s">
        <v>143</v>
      </c>
      <c r="B58" s="77" t="s">
        <v>144</v>
      </c>
      <c r="C58" s="77"/>
      <c r="D58" s="47">
        <f>SUM(D59:D62)</f>
        <v>8300</v>
      </c>
      <c r="E58" s="47">
        <f>SUM(E59:E62)</f>
        <v>4310</v>
      </c>
      <c r="F58" s="47">
        <f t="shared" si="8"/>
        <v>4310000000</v>
      </c>
      <c r="G58" s="48">
        <v>4310</v>
      </c>
      <c r="H58" s="48"/>
      <c r="I58" s="48">
        <f t="shared" si="9"/>
        <v>0</v>
      </c>
      <c r="J58" s="48"/>
      <c r="K58" s="48"/>
      <c r="L58" s="48"/>
      <c r="M58" s="48"/>
      <c r="N58" s="48"/>
      <c r="O58" s="48"/>
      <c r="P58" s="48"/>
      <c r="Q58" s="48"/>
      <c r="R58" s="48"/>
      <c r="S58" s="48"/>
      <c r="T58" s="48"/>
      <c r="U58" s="48"/>
      <c r="V58" s="48">
        <f t="shared" si="11"/>
        <v>0</v>
      </c>
      <c r="W58" s="48"/>
      <c r="X58" s="48"/>
      <c r="Y58" s="48"/>
      <c r="Z58" s="48"/>
      <c r="AA58" s="48"/>
      <c r="AB58" s="48"/>
      <c r="AC58" s="48"/>
      <c r="AD58" s="48">
        <f t="shared" si="10"/>
        <v>0</v>
      </c>
      <c r="AE58" s="48"/>
      <c r="AF58" s="48">
        <f t="shared" si="7"/>
        <v>0</v>
      </c>
      <c r="AG58" s="48"/>
      <c r="AH58" s="48"/>
      <c r="AI58" s="79"/>
      <c r="AJ58" s="43"/>
      <c r="AK58" s="48"/>
    </row>
    <row r="59" spans="1:37" s="81" customFormat="1" ht="30" customHeight="1">
      <c r="A59" s="82" t="s">
        <v>110</v>
      </c>
      <c r="B59" s="45" t="s">
        <v>145</v>
      </c>
      <c r="C59" s="46" t="s">
        <v>146</v>
      </c>
      <c r="D59" s="47">
        <v>1200</v>
      </c>
      <c r="E59" s="47">
        <v>1200</v>
      </c>
      <c r="F59" s="47">
        <f t="shared" si="8"/>
        <v>1200000000</v>
      </c>
      <c r="G59" s="48">
        <f>SUM(H59:AI59)-V59-L59</f>
        <v>1200</v>
      </c>
      <c r="H59" s="48"/>
      <c r="I59" s="48">
        <f t="shared" si="9"/>
        <v>1200</v>
      </c>
      <c r="J59" s="47"/>
      <c r="K59" s="47"/>
      <c r="L59" s="47">
        <v>1200</v>
      </c>
      <c r="M59" s="47"/>
      <c r="N59" s="47"/>
      <c r="O59" s="47"/>
      <c r="P59" s="47"/>
      <c r="Q59" s="48"/>
      <c r="R59" s="48"/>
      <c r="S59" s="48"/>
      <c r="T59" s="48"/>
      <c r="U59" s="48"/>
      <c r="V59" s="48">
        <f t="shared" si="11"/>
        <v>0</v>
      </c>
      <c r="W59" s="48"/>
      <c r="X59" s="48"/>
      <c r="Y59" s="48"/>
      <c r="Z59" s="48"/>
      <c r="AA59" s="48"/>
      <c r="AB59" s="48"/>
      <c r="AC59" s="48"/>
      <c r="AD59" s="48">
        <f t="shared" si="10"/>
        <v>0</v>
      </c>
      <c r="AE59" s="48"/>
      <c r="AF59" s="48">
        <f t="shared" si="7"/>
        <v>0</v>
      </c>
      <c r="AG59" s="48"/>
      <c r="AH59" s="48"/>
      <c r="AI59" s="49"/>
      <c r="AJ59" s="43"/>
      <c r="AK59" s="48"/>
    </row>
    <row r="60" spans="1:37" s="81" customFormat="1">
      <c r="A60" s="82" t="s">
        <v>110</v>
      </c>
      <c r="B60" s="45" t="s">
        <v>147</v>
      </c>
      <c r="C60" s="46" t="s">
        <v>148</v>
      </c>
      <c r="D60" s="47">
        <v>3000</v>
      </c>
      <c r="E60" s="47">
        <v>430</v>
      </c>
      <c r="F60" s="47">
        <f t="shared" si="8"/>
        <v>430000000</v>
      </c>
      <c r="G60" s="48">
        <f>SUM(H60:AI60)-V60-J60</f>
        <v>430</v>
      </c>
      <c r="H60" s="48"/>
      <c r="I60" s="48">
        <f t="shared" si="9"/>
        <v>430</v>
      </c>
      <c r="J60" s="47">
        <v>430</v>
      </c>
      <c r="K60" s="47"/>
      <c r="L60" s="47"/>
      <c r="M60" s="47"/>
      <c r="N60" s="47"/>
      <c r="O60" s="47"/>
      <c r="P60" s="47"/>
      <c r="Q60" s="48"/>
      <c r="R60" s="48"/>
      <c r="S60" s="48"/>
      <c r="T60" s="48"/>
      <c r="U60" s="48"/>
      <c r="V60" s="48">
        <f t="shared" si="11"/>
        <v>0</v>
      </c>
      <c r="W60" s="48"/>
      <c r="X60" s="48"/>
      <c r="Y60" s="48"/>
      <c r="Z60" s="48"/>
      <c r="AA60" s="48"/>
      <c r="AB60" s="48"/>
      <c r="AC60" s="48"/>
      <c r="AD60" s="48">
        <f t="shared" si="10"/>
        <v>0</v>
      </c>
      <c r="AE60" s="48"/>
      <c r="AF60" s="48">
        <f t="shared" si="7"/>
        <v>0</v>
      </c>
      <c r="AG60" s="48"/>
      <c r="AH60" s="48"/>
      <c r="AI60" s="49"/>
      <c r="AJ60" s="43"/>
      <c r="AK60" s="48"/>
    </row>
    <row r="61" spans="1:37" s="81" customFormat="1" ht="24.75" customHeight="1">
      <c r="A61" s="82" t="s">
        <v>110</v>
      </c>
      <c r="B61" s="45" t="s">
        <v>149</v>
      </c>
      <c r="C61" s="46" t="s">
        <v>150</v>
      </c>
      <c r="D61" s="47">
        <v>2600</v>
      </c>
      <c r="E61" s="47">
        <v>1180</v>
      </c>
      <c r="F61" s="47">
        <f t="shared" si="8"/>
        <v>1180000000</v>
      </c>
      <c r="G61" s="48">
        <f>SUM(H61:AI61)-V61-J61</f>
        <v>1180</v>
      </c>
      <c r="H61" s="48"/>
      <c r="I61" s="48">
        <f t="shared" si="9"/>
        <v>1180</v>
      </c>
      <c r="J61" s="47">
        <v>1180</v>
      </c>
      <c r="K61" s="47"/>
      <c r="L61" s="47"/>
      <c r="M61" s="47"/>
      <c r="N61" s="47"/>
      <c r="O61" s="47"/>
      <c r="P61" s="47"/>
      <c r="Q61" s="48"/>
      <c r="R61" s="48"/>
      <c r="S61" s="48"/>
      <c r="T61" s="48"/>
      <c r="U61" s="48"/>
      <c r="V61" s="48">
        <f t="shared" si="11"/>
        <v>0</v>
      </c>
      <c r="W61" s="48"/>
      <c r="X61" s="48"/>
      <c r="Y61" s="48"/>
      <c r="Z61" s="48"/>
      <c r="AA61" s="48"/>
      <c r="AB61" s="48"/>
      <c r="AC61" s="48"/>
      <c r="AD61" s="48">
        <f t="shared" si="10"/>
        <v>0</v>
      </c>
      <c r="AE61" s="48"/>
      <c r="AF61" s="48">
        <f t="shared" si="7"/>
        <v>0</v>
      </c>
      <c r="AG61" s="48"/>
      <c r="AH61" s="48"/>
      <c r="AI61" s="49"/>
      <c r="AJ61" s="43"/>
      <c r="AK61" s="48"/>
    </row>
    <row r="62" spans="1:37" s="81" customFormat="1" ht="25.5">
      <c r="A62" s="82" t="s">
        <v>110</v>
      </c>
      <c r="B62" s="45" t="s">
        <v>151</v>
      </c>
      <c r="C62" s="46" t="s">
        <v>152</v>
      </c>
      <c r="D62" s="83">
        <v>1500</v>
      </c>
      <c r="E62" s="83">
        <v>1500</v>
      </c>
      <c r="F62" s="47">
        <f t="shared" si="8"/>
        <v>1500000000</v>
      </c>
      <c r="G62" s="48">
        <f>SUM(H62:AI62)-V62-J62</f>
        <v>1500</v>
      </c>
      <c r="H62" s="48"/>
      <c r="I62" s="48">
        <f t="shared" si="9"/>
        <v>1500</v>
      </c>
      <c r="J62" s="84">
        <v>1500</v>
      </c>
      <c r="K62" s="84"/>
      <c r="L62" s="84"/>
      <c r="M62" s="84"/>
      <c r="N62" s="84"/>
      <c r="O62" s="84"/>
      <c r="P62" s="84"/>
      <c r="Q62" s="48"/>
      <c r="R62" s="48"/>
      <c r="S62" s="48"/>
      <c r="T62" s="48"/>
      <c r="U62" s="48"/>
      <c r="V62" s="48">
        <f t="shared" si="11"/>
        <v>0</v>
      </c>
      <c r="W62" s="48"/>
      <c r="X62" s="48"/>
      <c r="Y62" s="48"/>
      <c r="Z62" s="48"/>
      <c r="AA62" s="48"/>
      <c r="AB62" s="48"/>
      <c r="AC62" s="48"/>
      <c r="AD62" s="48">
        <f t="shared" si="10"/>
        <v>0</v>
      </c>
      <c r="AE62" s="48"/>
      <c r="AF62" s="48">
        <f t="shared" si="7"/>
        <v>0</v>
      </c>
      <c r="AG62" s="48"/>
      <c r="AH62" s="48"/>
      <c r="AI62" s="49"/>
      <c r="AJ62" s="43"/>
      <c r="AK62" s="48"/>
    </row>
    <row r="63" spans="1:37" s="81" customFormat="1" ht="38.25">
      <c r="A63" s="44">
        <v>6</v>
      </c>
      <c r="B63" s="45" t="s">
        <v>153</v>
      </c>
      <c r="C63" s="46" t="s">
        <v>154</v>
      </c>
      <c r="D63" s="47">
        <v>18104</v>
      </c>
      <c r="E63" s="47">
        <v>13104</v>
      </c>
      <c r="F63" s="47">
        <f t="shared" si="8"/>
        <v>13104000000</v>
      </c>
      <c r="G63" s="48">
        <f>SUM(H63:AI63)-V63</f>
        <v>13104</v>
      </c>
      <c r="H63" s="48"/>
      <c r="I63" s="48">
        <f t="shared" si="9"/>
        <v>0</v>
      </c>
      <c r="J63" s="48"/>
      <c r="K63" s="48"/>
      <c r="L63" s="48"/>
      <c r="M63" s="48"/>
      <c r="N63" s="48"/>
      <c r="O63" s="48"/>
      <c r="P63" s="48"/>
      <c r="Q63" s="47">
        <v>13104</v>
      </c>
      <c r="R63" s="48"/>
      <c r="S63" s="48"/>
      <c r="T63" s="48"/>
      <c r="U63" s="48"/>
      <c r="V63" s="48">
        <f t="shared" si="11"/>
        <v>0</v>
      </c>
      <c r="W63" s="48"/>
      <c r="X63" s="48"/>
      <c r="Y63" s="48"/>
      <c r="Z63" s="48"/>
      <c r="AA63" s="48"/>
      <c r="AB63" s="48"/>
      <c r="AC63" s="48"/>
      <c r="AD63" s="48">
        <f t="shared" si="10"/>
        <v>0</v>
      </c>
      <c r="AE63" s="48"/>
      <c r="AF63" s="48">
        <f t="shared" si="7"/>
        <v>0</v>
      </c>
      <c r="AG63" s="48"/>
      <c r="AH63" s="48"/>
      <c r="AI63" s="49"/>
      <c r="AJ63" s="43" t="s">
        <v>155</v>
      </c>
      <c r="AK63" s="48"/>
    </row>
    <row r="64" spans="1:37" s="81" customFormat="1" ht="38.25">
      <c r="A64" s="44">
        <v>7</v>
      </c>
      <c r="B64" s="58" t="s">
        <v>156</v>
      </c>
      <c r="C64" s="46" t="s">
        <v>157</v>
      </c>
      <c r="D64" s="85">
        <v>21000</v>
      </c>
      <c r="E64" s="85">
        <v>16000</v>
      </c>
      <c r="F64" s="47">
        <f t="shared" si="8"/>
        <v>16000000000</v>
      </c>
      <c r="G64" s="48">
        <f>SUM(H64:AI64)-V64-AE64</f>
        <v>16000</v>
      </c>
      <c r="H64" s="48"/>
      <c r="I64" s="48">
        <f t="shared" si="9"/>
        <v>0</v>
      </c>
      <c r="J64" s="48"/>
      <c r="K64" s="48"/>
      <c r="L64" s="48"/>
      <c r="M64" s="48"/>
      <c r="N64" s="48"/>
      <c r="O64" s="48"/>
      <c r="P64" s="48"/>
      <c r="Q64" s="48"/>
      <c r="R64" s="48"/>
      <c r="S64" s="48"/>
      <c r="T64" s="48"/>
      <c r="U64" s="48"/>
      <c r="V64" s="48">
        <f t="shared" si="11"/>
        <v>0</v>
      </c>
      <c r="W64" s="48"/>
      <c r="X64" s="48"/>
      <c r="Y64" s="48"/>
      <c r="Z64" s="48"/>
      <c r="AA64" s="48"/>
      <c r="AB64" s="48"/>
      <c r="AC64" s="48"/>
      <c r="AD64" s="48">
        <f t="shared" si="10"/>
        <v>16000</v>
      </c>
      <c r="AE64" s="85">
        <v>16000</v>
      </c>
      <c r="AF64" s="48">
        <f t="shared" si="7"/>
        <v>0</v>
      </c>
      <c r="AG64" s="48"/>
      <c r="AH64" s="48"/>
      <c r="AI64" s="49"/>
      <c r="AJ64" s="43" t="s">
        <v>158</v>
      </c>
      <c r="AK64" s="48"/>
    </row>
    <row r="65" spans="1:37" s="81" customFormat="1" ht="25.5">
      <c r="A65" s="44">
        <v>8</v>
      </c>
      <c r="B65" s="45" t="s">
        <v>147</v>
      </c>
      <c r="C65" s="46" t="s">
        <v>159</v>
      </c>
      <c r="D65" s="47">
        <v>9700</v>
      </c>
      <c r="E65" s="47">
        <v>9700</v>
      </c>
      <c r="F65" s="47">
        <f t="shared" si="8"/>
        <v>9700000000</v>
      </c>
      <c r="G65" s="48">
        <f t="shared" ref="G65:G70" si="15">SUM(H65:AI65)-V65</f>
        <v>9700</v>
      </c>
      <c r="H65" s="48"/>
      <c r="I65" s="48">
        <f t="shared" si="9"/>
        <v>0</v>
      </c>
      <c r="J65" s="48"/>
      <c r="K65" s="48"/>
      <c r="L65" s="48"/>
      <c r="M65" s="48"/>
      <c r="N65" s="48"/>
      <c r="O65" s="48"/>
      <c r="P65" s="48"/>
      <c r="Q65" s="48"/>
      <c r="R65" s="48"/>
      <c r="S65" s="48"/>
      <c r="T65" s="48"/>
      <c r="U65" s="48"/>
      <c r="V65" s="48">
        <f t="shared" si="11"/>
        <v>9700</v>
      </c>
      <c r="W65" s="47"/>
      <c r="X65" s="48"/>
      <c r="Y65" s="48"/>
      <c r="Z65" s="48"/>
      <c r="AA65" s="48"/>
      <c r="AB65" s="48"/>
      <c r="AC65" s="47">
        <v>9700</v>
      </c>
      <c r="AD65" s="48">
        <f t="shared" si="10"/>
        <v>0</v>
      </c>
      <c r="AE65" s="48"/>
      <c r="AF65" s="48">
        <f t="shared" si="7"/>
        <v>0</v>
      </c>
      <c r="AG65" s="48"/>
      <c r="AH65" s="48"/>
      <c r="AI65" s="49"/>
      <c r="AJ65" s="43"/>
      <c r="AK65" s="48"/>
    </row>
    <row r="66" spans="1:37" s="81" customFormat="1" ht="54" customHeight="1">
      <c r="A66" s="44">
        <v>9</v>
      </c>
      <c r="B66" s="58" t="s">
        <v>160</v>
      </c>
      <c r="C66" s="46" t="s">
        <v>161</v>
      </c>
      <c r="D66" s="85">
        <v>10000</v>
      </c>
      <c r="E66" s="85">
        <v>10000</v>
      </c>
      <c r="F66" s="47">
        <f t="shared" si="8"/>
        <v>10000000000</v>
      </c>
      <c r="G66" s="85">
        <f t="shared" si="15"/>
        <v>10000</v>
      </c>
      <c r="H66" s="85"/>
      <c r="I66" s="48">
        <f t="shared" si="9"/>
        <v>0</v>
      </c>
      <c r="J66" s="85"/>
      <c r="K66" s="85"/>
      <c r="L66" s="85"/>
      <c r="M66" s="85"/>
      <c r="N66" s="85"/>
      <c r="O66" s="85"/>
      <c r="P66" s="85"/>
      <c r="Q66" s="85"/>
      <c r="R66" s="85"/>
      <c r="S66" s="85"/>
      <c r="T66" s="85"/>
      <c r="U66" s="85"/>
      <c r="V66" s="48">
        <f t="shared" si="11"/>
        <v>10000</v>
      </c>
      <c r="W66" s="85"/>
      <c r="X66" s="85"/>
      <c r="Y66" s="85">
        <v>10000</v>
      </c>
      <c r="Z66" s="85"/>
      <c r="AA66" s="85"/>
      <c r="AB66" s="85"/>
      <c r="AC66" s="85"/>
      <c r="AD66" s="48">
        <f t="shared" si="10"/>
        <v>0</v>
      </c>
      <c r="AE66" s="85"/>
      <c r="AF66" s="48">
        <f t="shared" si="7"/>
        <v>0</v>
      </c>
      <c r="AG66" s="85"/>
      <c r="AH66" s="85"/>
      <c r="AI66" s="49"/>
      <c r="AJ66" s="86" t="s">
        <v>162</v>
      </c>
      <c r="AK66" s="85"/>
    </row>
    <row r="67" spans="1:37" s="81" customFormat="1" ht="38.25">
      <c r="A67" s="44">
        <v>10</v>
      </c>
      <c r="B67" s="46" t="s">
        <v>163</v>
      </c>
      <c r="C67" s="58" t="s">
        <v>164</v>
      </c>
      <c r="D67" s="85">
        <v>6745</v>
      </c>
      <c r="E67" s="85">
        <v>2160</v>
      </c>
      <c r="F67" s="47">
        <f t="shared" si="8"/>
        <v>2160000000</v>
      </c>
      <c r="G67" s="85">
        <f t="shared" si="15"/>
        <v>2160</v>
      </c>
      <c r="H67" s="85"/>
      <c r="I67" s="48">
        <f t="shared" si="9"/>
        <v>0</v>
      </c>
      <c r="J67" s="85"/>
      <c r="K67" s="85"/>
      <c r="L67" s="85"/>
      <c r="M67" s="85"/>
      <c r="N67" s="85"/>
      <c r="O67" s="85"/>
      <c r="P67" s="85"/>
      <c r="Q67" s="85"/>
      <c r="R67" s="85"/>
      <c r="S67" s="85"/>
      <c r="T67" s="85"/>
      <c r="U67" s="85"/>
      <c r="V67" s="48">
        <f t="shared" si="11"/>
        <v>2160</v>
      </c>
      <c r="W67" s="85"/>
      <c r="X67" s="85"/>
      <c r="Y67" s="85">
        <v>2160</v>
      </c>
      <c r="Z67" s="85"/>
      <c r="AA67" s="85"/>
      <c r="AB67" s="85"/>
      <c r="AC67" s="85"/>
      <c r="AD67" s="48">
        <f t="shared" si="10"/>
        <v>0</v>
      </c>
      <c r="AE67" s="85"/>
      <c r="AF67" s="48">
        <f t="shared" si="7"/>
        <v>0</v>
      </c>
      <c r="AG67" s="85"/>
      <c r="AH67" s="85"/>
      <c r="AI67" s="49"/>
      <c r="AJ67" s="86" t="s">
        <v>165</v>
      </c>
      <c r="AK67" s="85"/>
    </row>
    <row r="68" spans="1:37" s="81" customFormat="1">
      <c r="A68" s="44">
        <v>11</v>
      </c>
      <c r="B68" s="45" t="s">
        <v>166</v>
      </c>
      <c r="C68" s="46" t="s">
        <v>167</v>
      </c>
      <c r="D68" s="47">
        <v>17000</v>
      </c>
      <c r="E68" s="47">
        <v>17000</v>
      </c>
      <c r="F68" s="47">
        <f t="shared" si="8"/>
        <v>17000000000</v>
      </c>
      <c r="G68" s="87">
        <f t="shared" si="15"/>
        <v>17000</v>
      </c>
      <c r="H68" s="87"/>
      <c r="I68" s="48">
        <f t="shared" si="9"/>
        <v>0</v>
      </c>
      <c r="J68" s="87"/>
      <c r="K68" s="87"/>
      <c r="L68" s="87"/>
      <c r="M68" s="87"/>
      <c r="N68" s="87"/>
      <c r="O68" s="87"/>
      <c r="P68" s="87"/>
      <c r="Q68" s="87"/>
      <c r="R68" s="87"/>
      <c r="S68" s="87"/>
      <c r="T68" s="87"/>
      <c r="U68" s="87"/>
      <c r="V68" s="48">
        <f t="shared" si="11"/>
        <v>17000</v>
      </c>
      <c r="W68" s="47"/>
      <c r="X68" s="87"/>
      <c r="Y68" s="87"/>
      <c r="Z68" s="87"/>
      <c r="AA68" s="87"/>
      <c r="AB68" s="87"/>
      <c r="AC68" s="47">
        <v>17000</v>
      </c>
      <c r="AD68" s="48">
        <f t="shared" si="10"/>
        <v>0</v>
      </c>
      <c r="AE68" s="87"/>
      <c r="AF68" s="48">
        <f t="shared" si="7"/>
        <v>0</v>
      </c>
      <c r="AG68" s="87"/>
      <c r="AH68" s="87"/>
      <c r="AI68" s="49"/>
      <c r="AJ68" s="88"/>
      <c r="AK68" s="87"/>
    </row>
    <row r="69" spans="1:37" s="81" customFormat="1" ht="13.5">
      <c r="A69" s="44">
        <v>12</v>
      </c>
      <c r="B69" s="58" t="s">
        <v>147</v>
      </c>
      <c r="C69" s="46" t="s">
        <v>168</v>
      </c>
      <c r="D69" s="47">
        <v>17000</v>
      </c>
      <c r="E69" s="47">
        <v>17000</v>
      </c>
      <c r="F69" s="47">
        <f t="shared" si="8"/>
        <v>17000000000</v>
      </c>
      <c r="G69" s="48">
        <f t="shared" si="15"/>
        <v>17000</v>
      </c>
      <c r="H69" s="48"/>
      <c r="I69" s="48">
        <f t="shared" si="9"/>
        <v>0</v>
      </c>
      <c r="J69" s="48"/>
      <c r="K69" s="48"/>
      <c r="L69" s="48"/>
      <c r="M69" s="48"/>
      <c r="N69" s="48"/>
      <c r="O69" s="48"/>
      <c r="P69" s="48"/>
      <c r="Q69" s="48"/>
      <c r="R69" s="48"/>
      <c r="S69" s="48"/>
      <c r="T69" s="48"/>
      <c r="U69" s="48"/>
      <c r="V69" s="48">
        <f t="shared" si="11"/>
        <v>17000</v>
      </c>
      <c r="W69" s="47"/>
      <c r="X69" s="48"/>
      <c r="Y69" s="48"/>
      <c r="Z69" s="48"/>
      <c r="AA69" s="48"/>
      <c r="AB69" s="48"/>
      <c r="AC69" s="47">
        <v>17000</v>
      </c>
      <c r="AD69" s="48">
        <f t="shared" si="10"/>
        <v>0</v>
      </c>
      <c r="AE69" s="48"/>
      <c r="AF69" s="48">
        <f t="shared" si="7"/>
        <v>0</v>
      </c>
      <c r="AG69" s="48"/>
      <c r="AH69" s="48"/>
      <c r="AI69" s="54"/>
      <c r="AJ69" s="43"/>
      <c r="AK69" s="48"/>
    </row>
    <row r="70" spans="1:37" s="81" customFormat="1">
      <c r="A70" s="44">
        <v>13</v>
      </c>
      <c r="B70" s="45" t="s">
        <v>169</v>
      </c>
      <c r="C70" s="46" t="s">
        <v>170</v>
      </c>
      <c r="D70" s="47">
        <v>17000</v>
      </c>
      <c r="E70" s="47">
        <v>17000</v>
      </c>
      <c r="F70" s="47">
        <f t="shared" si="8"/>
        <v>17000000000</v>
      </c>
      <c r="G70" s="87">
        <f t="shared" si="15"/>
        <v>17000</v>
      </c>
      <c r="H70" s="87"/>
      <c r="I70" s="48">
        <f t="shared" si="9"/>
        <v>0</v>
      </c>
      <c r="J70" s="87"/>
      <c r="K70" s="87"/>
      <c r="L70" s="87"/>
      <c r="M70" s="87"/>
      <c r="N70" s="87"/>
      <c r="O70" s="87"/>
      <c r="P70" s="87"/>
      <c r="Q70" s="87"/>
      <c r="R70" s="87"/>
      <c r="S70" s="87"/>
      <c r="T70" s="87"/>
      <c r="U70" s="87"/>
      <c r="V70" s="48">
        <f t="shared" si="11"/>
        <v>17000</v>
      </c>
      <c r="W70" s="47"/>
      <c r="X70" s="87"/>
      <c r="Y70" s="87"/>
      <c r="Z70" s="87"/>
      <c r="AA70" s="87"/>
      <c r="AB70" s="87"/>
      <c r="AC70" s="47">
        <v>17000</v>
      </c>
      <c r="AD70" s="48">
        <f t="shared" si="10"/>
        <v>0</v>
      </c>
      <c r="AE70" s="87"/>
      <c r="AF70" s="48">
        <f t="shared" si="7"/>
        <v>0</v>
      </c>
      <c r="AG70" s="87"/>
      <c r="AH70" s="87"/>
      <c r="AI70" s="49"/>
      <c r="AJ70" s="88"/>
      <c r="AK70" s="87"/>
    </row>
    <row r="71" spans="1:37" s="90" customFormat="1" ht="35.25" customHeight="1">
      <c r="A71" s="39" t="s">
        <v>171</v>
      </c>
      <c r="B71" s="40" t="s">
        <v>172</v>
      </c>
      <c r="C71" s="89"/>
      <c r="D71" s="41">
        <f>SUM(D72:D108)</f>
        <v>404804</v>
      </c>
      <c r="E71" s="41">
        <f>SUM(E72:E110)</f>
        <v>451804</v>
      </c>
      <c r="F71" s="62">
        <f t="shared" si="8"/>
        <v>451804000000</v>
      </c>
      <c r="G71" s="41">
        <f>SUM(G72:G110)</f>
        <v>451804</v>
      </c>
      <c r="H71" s="41">
        <f>SUM(H72:H110)</f>
        <v>0</v>
      </c>
      <c r="I71" s="38">
        <f t="shared" si="9"/>
        <v>31800</v>
      </c>
      <c r="J71" s="41">
        <f t="shared" ref="J71:T71" si="16">SUM(J72:J110)</f>
        <v>0</v>
      </c>
      <c r="K71" s="41">
        <f t="shared" si="16"/>
        <v>0</v>
      </c>
      <c r="L71" s="41">
        <f t="shared" si="16"/>
        <v>6900</v>
      </c>
      <c r="M71" s="41">
        <f t="shared" si="16"/>
        <v>6900</v>
      </c>
      <c r="N71" s="41">
        <f t="shared" si="16"/>
        <v>0</v>
      </c>
      <c r="O71" s="41">
        <f t="shared" si="16"/>
        <v>0</v>
      </c>
      <c r="P71" s="41">
        <f t="shared" si="16"/>
        <v>18000</v>
      </c>
      <c r="Q71" s="41">
        <f t="shared" si="16"/>
        <v>0</v>
      </c>
      <c r="R71" s="41">
        <f t="shared" si="16"/>
        <v>33692</v>
      </c>
      <c r="S71" s="41">
        <f t="shared" si="16"/>
        <v>5000</v>
      </c>
      <c r="T71" s="41">
        <f t="shared" si="16"/>
        <v>0</v>
      </c>
      <c r="U71" s="41"/>
      <c r="V71" s="38">
        <f>W71+X71+Y71+Z71+AA71+AC71+AB71</f>
        <v>284212</v>
      </c>
      <c r="W71" s="41">
        <f t="shared" ref="W71:AC71" si="17">SUM(W72:W110)</f>
        <v>0</v>
      </c>
      <c r="X71" s="41">
        <f t="shared" si="17"/>
        <v>1324</v>
      </c>
      <c r="Y71" s="41">
        <f t="shared" si="17"/>
        <v>4400</v>
      </c>
      <c r="Z71" s="41">
        <f t="shared" si="17"/>
        <v>50600</v>
      </c>
      <c r="AA71" s="41">
        <f t="shared" si="17"/>
        <v>0</v>
      </c>
      <c r="AB71" s="41">
        <f t="shared" si="17"/>
        <v>5000</v>
      </c>
      <c r="AC71" s="41">
        <f t="shared" si="17"/>
        <v>222888</v>
      </c>
      <c r="AD71" s="38">
        <f t="shared" si="10"/>
        <v>50100</v>
      </c>
      <c r="AE71" s="41">
        <f>SUM(AE72:AE110)</f>
        <v>50100</v>
      </c>
      <c r="AF71" s="38">
        <f t="shared" si="7"/>
        <v>0</v>
      </c>
      <c r="AG71" s="41">
        <f>SUM(AG72:AG110)</f>
        <v>0</v>
      </c>
      <c r="AH71" s="41">
        <f>SUM(AH72:AH110)</f>
        <v>0</v>
      </c>
      <c r="AI71" s="41">
        <f>SUM(AI72:AI110)</f>
        <v>0</v>
      </c>
      <c r="AJ71" s="42"/>
      <c r="AK71" s="41">
        <f>SUM(AK72:AK110)</f>
        <v>0</v>
      </c>
    </row>
    <row r="72" spans="1:37" s="81" customFormat="1" ht="25.5">
      <c r="A72" s="91">
        <v>1</v>
      </c>
      <c r="B72" s="56" t="s">
        <v>173</v>
      </c>
      <c r="C72" s="71" t="s">
        <v>174</v>
      </c>
      <c r="D72" s="92">
        <v>4200</v>
      </c>
      <c r="E72" s="48">
        <v>4200</v>
      </c>
      <c r="F72" s="47">
        <f t="shared" si="8"/>
        <v>4200000000</v>
      </c>
      <c r="G72" s="48">
        <f>SUM(H72:AI72)-V72</f>
        <v>4200</v>
      </c>
      <c r="H72" s="48"/>
      <c r="I72" s="48">
        <f t="shared" si="9"/>
        <v>0</v>
      </c>
      <c r="J72" s="48"/>
      <c r="K72" s="48"/>
      <c r="L72" s="48"/>
      <c r="M72" s="48"/>
      <c r="N72" s="48"/>
      <c r="O72" s="48"/>
      <c r="P72" s="48"/>
      <c r="Q72" s="48"/>
      <c r="R72" s="48"/>
      <c r="S72" s="48"/>
      <c r="T72" s="48"/>
      <c r="U72" s="48"/>
      <c r="V72" s="48">
        <f t="shared" si="11"/>
        <v>4200</v>
      </c>
      <c r="W72" s="48"/>
      <c r="X72" s="48"/>
      <c r="Y72" s="48"/>
      <c r="Z72" s="48">
        <v>4200</v>
      </c>
      <c r="AA72" s="48"/>
      <c r="AB72" s="48"/>
      <c r="AC72" s="48"/>
      <c r="AD72" s="48">
        <f t="shared" si="10"/>
        <v>0</v>
      </c>
      <c r="AE72" s="48"/>
      <c r="AF72" s="48">
        <f t="shared" si="7"/>
        <v>0</v>
      </c>
      <c r="AG72" s="48"/>
      <c r="AH72" s="48"/>
      <c r="AI72" s="49"/>
      <c r="AJ72" s="43" t="s">
        <v>58</v>
      </c>
      <c r="AK72" s="48"/>
    </row>
    <row r="73" spans="1:37" ht="51">
      <c r="A73" s="91">
        <v>2</v>
      </c>
      <c r="B73" s="57"/>
      <c r="C73" s="71" t="s">
        <v>175</v>
      </c>
      <c r="D73" s="93">
        <v>9000</v>
      </c>
      <c r="E73" s="85">
        <v>9000</v>
      </c>
      <c r="F73" s="47">
        <f>E73*1000000</f>
        <v>9000000000</v>
      </c>
      <c r="G73" s="48">
        <f>SUM(H73:AI73)-V73</f>
        <v>9000</v>
      </c>
      <c r="H73" s="87"/>
      <c r="I73" s="48">
        <f>SUM(J73:P73)</f>
        <v>0</v>
      </c>
      <c r="J73" s="87"/>
      <c r="K73" s="87"/>
      <c r="L73" s="87"/>
      <c r="M73" s="87"/>
      <c r="N73" s="87"/>
      <c r="O73" s="87"/>
      <c r="P73" s="87"/>
      <c r="Q73" s="87"/>
      <c r="R73" s="87"/>
      <c r="S73" s="87"/>
      <c r="T73" s="87"/>
      <c r="U73" s="87"/>
      <c r="V73" s="48">
        <f>W73+X73+Y73+Z73+AA73+AC73</f>
        <v>9000</v>
      </c>
      <c r="W73" s="85"/>
      <c r="X73" s="87"/>
      <c r="Y73" s="87"/>
      <c r="Z73" s="87"/>
      <c r="AA73" s="87"/>
      <c r="AB73" s="87"/>
      <c r="AC73" s="85">
        <v>9000</v>
      </c>
      <c r="AD73" s="48">
        <f>AE73</f>
        <v>0</v>
      </c>
      <c r="AE73" s="87"/>
      <c r="AF73" s="48">
        <f t="shared" si="7"/>
        <v>0</v>
      </c>
      <c r="AG73" s="87"/>
      <c r="AH73" s="87"/>
      <c r="AI73" s="49"/>
      <c r="AJ73" s="88"/>
      <c r="AK73" s="87"/>
    </row>
    <row r="74" spans="1:37" s="81" customFormat="1" ht="25.5">
      <c r="A74" s="91">
        <v>3</v>
      </c>
      <c r="B74" s="56" t="s">
        <v>147</v>
      </c>
      <c r="C74" s="94" t="s">
        <v>176</v>
      </c>
      <c r="D74" s="95">
        <v>6900</v>
      </c>
      <c r="E74" s="95">
        <v>6900</v>
      </c>
      <c r="F74" s="47">
        <f t="shared" si="8"/>
        <v>6900000000</v>
      </c>
      <c r="G74" s="48">
        <f>SUM(H74:AI74)-V74-L74</f>
        <v>6900</v>
      </c>
      <c r="H74" s="48"/>
      <c r="I74" s="48">
        <f t="shared" si="9"/>
        <v>6900</v>
      </c>
      <c r="J74" s="96"/>
      <c r="K74" s="96"/>
      <c r="L74" s="96">
        <v>6900</v>
      </c>
      <c r="M74" s="96"/>
      <c r="N74" s="96"/>
      <c r="O74" s="96"/>
      <c r="P74" s="96"/>
      <c r="Q74" s="48"/>
      <c r="R74" s="48"/>
      <c r="S74" s="48"/>
      <c r="T74" s="48"/>
      <c r="U74" s="48"/>
      <c r="V74" s="48">
        <f t="shared" si="11"/>
        <v>0</v>
      </c>
      <c r="W74" s="48"/>
      <c r="X74" s="48"/>
      <c r="Y74" s="48"/>
      <c r="Z74" s="48"/>
      <c r="AA74" s="48"/>
      <c r="AB74" s="48"/>
      <c r="AC74" s="48"/>
      <c r="AD74" s="48">
        <f t="shared" si="10"/>
        <v>0</v>
      </c>
      <c r="AE74" s="48"/>
      <c r="AF74" s="48">
        <f t="shared" si="7"/>
        <v>0</v>
      </c>
      <c r="AG74" s="48"/>
      <c r="AH74" s="48"/>
      <c r="AI74" s="49"/>
      <c r="AJ74" s="43" t="s">
        <v>58</v>
      </c>
      <c r="AK74" s="48"/>
    </row>
    <row r="75" spans="1:37" s="81" customFormat="1" ht="25.5">
      <c r="A75" s="91">
        <v>4</v>
      </c>
      <c r="B75" s="57"/>
      <c r="C75" s="97" t="s">
        <v>177</v>
      </c>
      <c r="D75" s="92">
        <v>8650</v>
      </c>
      <c r="E75" s="48">
        <v>8650</v>
      </c>
      <c r="F75" s="47">
        <f>E75*1000000</f>
        <v>8650000000</v>
      </c>
      <c r="G75" s="48">
        <f>SUM(H75:AI75)-V75-AE75</f>
        <v>8650</v>
      </c>
      <c r="H75" s="48"/>
      <c r="I75" s="48">
        <f>SUM(J75:P75)</f>
        <v>0</v>
      </c>
      <c r="J75" s="48"/>
      <c r="K75" s="48"/>
      <c r="L75" s="48"/>
      <c r="M75" s="48"/>
      <c r="N75" s="48"/>
      <c r="O75" s="48"/>
      <c r="P75" s="48"/>
      <c r="Q75" s="48"/>
      <c r="R75" s="48"/>
      <c r="S75" s="48"/>
      <c r="T75" s="48"/>
      <c r="U75" s="48"/>
      <c r="V75" s="48">
        <f>W75+X75+Y75+Z75+AA75+AC75</f>
        <v>0</v>
      </c>
      <c r="W75" s="48"/>
      <c r="X75" s="48"/>
      <c r="Y75" s="48"/>
      <c r="Z75" s="48"/>
      <c r="AA75" s="48"/>
      <c r="AB75" s="48"/>
      <c r="AC75" s="48"/>
      <c r="AD75" s="48">
        <f>AE75</f>
        <v>8650</v>
      </c>
      <c r="AE75" s="48">
        <v>8650</v>
      </c>
      <c r="AF75" s="48">
        <f t="shared" si="7"/>
        <v>0</v>
      </c>
      <c r="AG75" s="48"/>
      <c r="AH75" s="48"/>
      <c r="AI75" s="49"/>
      <c r="AJ75" s="43" t="s">
        <v>58</v>
      </c>
      <c r="AK75" s="48"/>
    </row>
    <row r="76" spans="1:37" s="81" customFormat="1" ht="30" customHeight="1">
      <c r="A76" s="91">
        <v>5</v>
      </c>
      <c r="B76" s="98" t="s">
        <v>75</v>
      </c>
      <c r="C76" s="99" t="s">
        <v>178</v>
      </c>
      <c r="D76" s="93">
        <v>6900</v>
      </c>
      <c r="E76" s="85">
        <v>6900</v>
      </c>
      <c r="F76" s="47">
        <f t="shared" si="8"/>
        <v>6900000000</v>
      </c>
      <c r="G76" s="48">
        <f>SUM(H76:AI76)-V76-M76</f>
        <v>6900</v>
      </c>
      <c r="H76" s="48"/>
      <c r="I76" s="48">
        <f t="shared" si="9"/>
        <v>6900</v>
      </c>
      <c r="J76" s="85"/>
      <c r="K76" s="85"/>
      <c r="L76" s="85"/>
      <c r="M76" s="85">
        <v>6900</v>
      </c>
      <c r="N76" s="85"/>
      <c r="O76" s="85"/>
      <c r="P76" s="85"/>
      <c r="Q76" s="48"/>
      <c r="R76" s="48"/>
      <c r="S76" s="48"/>
      <c r="T76" s="48"/>
      <c r="U76" s="48"/>
      <c r="V76" s="48">
        <f t="shared" si="11"/>
        <v>0</v>
      </c>
      <c r="W76" s="48"/>
      <c r="X76" s="48"/>
      <c r="Y76" s="48"/>
      <c r="Z76" s="48"/>
      <c r="AA76" s="48"/>
      <c r="AB76" s="48"/>
      <c r="AC76" s="48"/>
      <c r="AD76" s="48">
        <f t="shared" si="10"/>
        <v>0</v>
      </c>
      <c r="AE76" s="48"/>
      <c r="AF76" s="48">
        <f t="shared" si="7"/>
        <v>0</v>
      </c>
      <c r="AG76" s="48"/>
      <c r="AH76" s="48"/>
      <c r="AI76" s="49"/>
      <c r="AJ76" s="43" t="s">
        <v>58</v>
      </c>
      <c r="AK76" s="48"/>
    </row>
    <row r="77" spans="1:37" s="81" customFormat="1" ht="38.25">
      <c r="A77" s="91">
        <v>6</v>
      </c>
      <c r="B77" s="100"/>
      <c r="C77" s="58" t="s">
        <v>179</v>
      </c>
      <c r="D77" s="93">
        <v>18000</v>
      </c>
      <c r="E77" s="85">
        <v>18000</v>
      </c>
      <c r="F77" s="47">
        <f t="shared" si="8"/>
        <v>18000000000</v>
      </c>
      <c r="G77" s="48">
        <f>SUM(H77:AI77)-V77-P77</f>
        <v>18000</v>
      </c>
      <c r="H77" s="87"/>
      <c r="I77" s="48">
        <f t="shared" si="9"/>
        <v>18000</v>
      </c>
      <c r="J77" s="85"/>
      <c r="K77" s="85"/>
      <c r="L77" s="85"/>
      <c r="M77" s="85"/>
      <c r="N77" s="85"/>
      <c r="O77" s="85"/>
      <c r="P77" s="85">
        <v>18000</v>
      </c>
      <c r="Q77" s="87"/>
      <c r="R77" s="87"/>
      <c r="S77" s="87"/>
      <c r="T77" s="87"/>
      <c r="U77" s="87"/>
      <c r="V77" s="48">
        <f t="shared" si="11"/>
        <v>0</v>
      </c>
      <c r="W77" s="87"/>
      <c r="X77" s="87"/>
      <c r="Y77" s="87"/>
      <c r="Z77" s="87"/>
      <c r="AA77" s="87"/>
      <c r="AB77" s="87"/>
      <c r="AC77" s="87"/>
      <c r="AD77" s="48">
        <f t="shared" si="10"/>
        <v>0</v>
      </c>
      <c r="AE77" s="87"/>
      <c r="AF77" s="48">
        <f t="shared" si="7"/>
        <v>0</v>
      </c>
      <c r="AG77" s="87"/>
      <c r="AH77" s="87"/>
      <c r="AI77" s="49"/>
      <c r="AJ77" s="88"/>
      <c r="AK77" s="87"/>
    </row>
    <row r="78" spans="1:37" ht="45" customHeight="1">
      <c r="A78" s="91">
        <v>7</v>
      </c>
      <c r="B78" s="101"/>
      <c r="C78" s="102" t="s">
        <v>180</v>
      </c>
      <c r="D78" s="103">
        <v>11692</v>
      </c>
      <c r="E78" s="104">
        <v>11692</v>
      </c>
      <c r="F78" s="47">
        <f>E78*1000000</f>
        <v>11692000000</v>
      </c>
      <c r="G78" s="104">
        <f>SUM(H78:AI78)-V78</f>
        <v>11692</v>
      </c>
      <c r="H78" s="104"/>
      <c r="I78" s="48">
        <f>SUM(J78:P78)</f>
        <v>0</v>
      </c>
      <c r="J78" s="104"/>
      <c r="K78" s="104"/>
      <c r="L78" s="104"/>
      <c r="M78" s="104"/>
      <c r="N78" s="104"/>
      <c r="O78" s="104"/>
      <c r="P78" s="104"/>
      <c r="Q78" s="104"/>
      <c r="R78" s="104">
        <v>11692</v>
      </c>
      <c r="S78" s="104"/>
      <c r="T78" s="104"/>
      <c r="U78" s="104"/>
      <c r="V78" s="48">
        <f>W78+X78+Y78+Z78+AA78+AC78</f>
        <v>0</v>
      </c>
      <c r="W78" s="104"/>
      <c r="X78" s="104"/>
      <c r="Y78" s="104"/>
      <c r="Z78" s="104"/>
      <c r="AA78" s="104"/>
      <c r="AB78" s="104"/>
      <c r="AC78" s="104"/>
      <c r="AD78" s="48">
        <f>AE78</f>
        <v>0</v>
      </c>
      <c r="AE78" s="104"/>
      <c r="AF78" s="48">
        <f t="shared" si="7"/>
        <v>0</v>
      </c>
      <c r="AG78" s="104"/>
      <c r="AH78" s="104"/>
      <c r="AI78" s="47"/>
      <c r="AJ78" s="105" t="s">
        <v>181</v>
      </c>
      <c r="AK78" s="104"/>
    </row>
    <row r="79" spans="1:37" s="81" customFormat="1" ht="25.5">
      <c r="A79" s="91">
        <v>8</v>
      </c>
      <c r="B79" s="56" t="s">
        <v>169</v>
      </c>
      <c r="C79" s="58" t="s">
        <v>182</v>
      </c>
      <c r="D79" s="93">
        <v>6000</v>
      </c>
      <c r="E79" s="85">
        <v>6000</v>
      </c>
      <c r="F79" s="47">
        <f t="shared" si="8"/>
        <v>6000000000</v>
      </c>
      <c r="G79" s="48">
        <f>SUM(H79:AI79)-V79-AE79</f>
        <v>6000</v>
      </c>
      <c r="H79" s="48"/>
      <c r="I79" s="48">
        <f t="shared" si="9"/>
        <v>0</v>
      </c>
      <c r="J79" s="48"/>
      <c r="K79" s="48"/>
      <c r="L79" s="48"/>
      <c r="M79" s="48"/>
      <c r="N79" s="48"/>
      <c r="O79" s="48"/>
      <c r="P79" s="48"/>
      <c r="Q79" s="48"/>
      <c r="R79" s="48"/>
      <c r="S79" s="48"/>
      <c r="T79" s="48"/>
      <c r="U79" s="48"/>
      <c r="V79" s="48">
        <f t="shared" si="11"/>
        <v>0</v>
      </c>
      <c r="W79" s="48"/>
      <c r="X79" s="48"/>
      <c r="Y79" s="48"/>
      <c r="Z79" s="48"/>
      <c r="AA79" s="48"/>
      <c r="AB79" s="48"/>
      <c r="AC79" s="48"/>
      <c r="AD79" s="48">
        <f t="shared" si="10"/>
        <v>6000</v>
      </c>
      <c r="AE79" s="85">
        <v>6000</v>
      </c>
      <c r="AF79" s="48">
        <f t="shared" ref="AF79:AF110" si="18">AG79+AH79</f>
        <v>0</v>
      </c>
      <c r="AG79" s="48"/>
      <c r="AH79" s="48"/>
      <c r="AI79" s="49"/>
      <c r="AJ79" s="43" t="s">
        <v>58</v>
      </c>
      <c r="AK79" s="48"/>
    </row>
    <row r="80" spans="1:37" ht="25.5">
      <c r="A80" s="91">
        <v>9</v>
      </c>
      <c r="B80" s="57"/>
      <c r="C80" s="106" t="s">
        <v>183</v>
      </c>
      <c r="D80" s="60">
        <v>15000</v>
      </c>
      <c r="E80" s="60">
        <v>15000</v>
      </c>
      <c r="F80" s="47">
        <f>E80*1000000</f>
        <v>15000000000</v>
      </c>
      <c r="G80" s="48">
        <f>SUM(H80:AI80)-V80</f>
        <v>15000</v>
      </c>
      <c r="H80" s="48"/>
      <c r="I80" s="48">
        <f>SUM(J80:P80)</f>
        <v>0</v>
      </c>
      <c r="J80" s="48"/>
      <c r="K80" s="48"/>
      <c r="L80" s="48"/>
      <c r="M80" s="48"/>
      <c r="N80" s="48"/>
      <c r="O80" s="48"/>
      <c r="P80" s="48"/>
      <c r="Q80" s="48"/>
      <c r="R80" s="48"/>
      <c r="S80" s="48"/>
      <c r="T80" s="48"/>
      <c r="U80" s="48"/>
      <c r="V80" s="48">
        <f>W80+X80+Y80+Z80+AA80+AC80</f>
        <v>15000</v>
      </c>
      <c r="W80" s="61"/>
      <c r="X80" s="48"/>
      <c r="Y80" s="48"/>
      <c r="Z80" s="48"/>
      <c r="AA80" s="48"/>
      <c r="AB80" s="48"/>
      <c r="AC80" s="61">
        <v>15000</v>
      </c>
      <c r="AD80" s="48">
        <f>AE80</f>
        <v>0</v>
      </c>
      <c r="AE80" s="48"/>
      <c r="AF80" s="48">
        <f t="shared" si="18"/>
        <v>0</v>
      </c>
      <c r="AG80" s="48"/>
      <c r="AH80" s="48"/>
      <c r="AI80" s="49"/>
      <c r="AJ80" s="43"/>
      <c r="AK80" s="48"/>
    </row>
    <row r="81" spans="1:37" s="81" customFormat="1" ht="25.5">
      <c r="A81" s="91">
        <v>10</v>
      </c>
      <c r="B81" s="56" t="s">
        <v>184</v>
      </c>
      <c r="C81" s="58" t="s">
        <v>185</v>
      </c>
      <c r="D81" s="93">
        <v>6000</v>
      </c>
      <c r="E81" s="85">
        <v>6000</v>
      </c>
      <c r="F81" s="47">
        <f t="shared" si="8"/>
        <v>6000000000</v>
      </c>
      <c r="G81" s="48">
        <f>SUM(H81:AI81)-V81-AE81</f>
        <v>6000</v>
      </c>
      <c r="H81" s="48"/>
      <c r="I81" s="48">
        <f t="shared" si="9"/>
        <v>0</v>
      </c>
      <c r="J81" s="48"/>
      <c r="K81" s="48"/>
      <c r="L81" s="48"/>
      <c r="M81" s="48"/>
      <c r="N81" s="48"/>
      <c r="O81" s="48"/>
      <c r="P81" s="48"/>
      <c r="Q81" s="48"/>
      <c r="R81" s="48"/>
      <c r="S81" s="48"/>
      <c r="T81" s="48"/>
      <c r="U81" s="48"/>
      <c r="V81" s="48">
        <f t="shared" si="11"/>
        <v>0</v>
      </c>
      <c r="W81" s="48"/>
      <c r="X81" s="48"/>
      <c r="Y81" s="48"/>
      <c r="Z81" s="48"/>
      <c r="AA81" s="48"/>
      <c r="AB81" s="48"/>
      <c r="AC81" s="48"/>
      <c r="AD81" s="48">
        <f t="shared" si="10"/>
        <v>6000</v>
      </c>
      <c r="AE81" s="85">
        <v>6000</v>
      </c>
      <c r="AF81" s="48">
        <f t="shared" si="18"/>
        <v>0</v>
      </c>
      <c r="AG81" s="48"/>
      <c r="AH81" s="48"/>
      <c r="AI81" s="49"/>
      <c r="AJ81" s="43" t="s">
        <v>58</v>
      </c>
      <c r="AK81" s="48"/>
    </row>
    <row r="82" spans="1:37" ht="25.5">
      <c r="A82" s="91">
        <v>11</v>
      </c>
      <c r="B82" s="57"/>
      <c r="C82" s="106" t="s">
        <v>186</v>
      </c>
      <c r="D82" s="60">
        <v>15000</v>
      </c>
      <c r="E82" s="60">
        <v>15000</v>
      </c>
      <c r="F82" s="47">
        <f>E82*1000000</f>
        <v>15000000000</v>
      </c>
      <c r="G82" s="48">
        <f>SUM(H82:AI82)-V82</f>
        <v>15000</v>
      </c>
      <c r="H82" s="48"/>
      <c r="I82" s="48">
        <f>SUM(J82:P82)</f>
        <v>0</v>
      </c>
      <c r="J82" s="48"/>
      <c r="K82" s="48"/>
      <c r="L82" s="48"/>
      <c r="M82" s="48"/>
      <c r="N82" s="48"/>
      <c r="O82" s="48"/>
      <c r="P82" s="48"/>
      <c r="Q82" s="48"/>
      <c r="R82" s="48"/>
      <c r="S82" s="48"/>
      <c r="T82" s="48"/>
      <c r="U82" s="48"/>
      <c r="V82" s="48">
        <f>W82+X82+Y82+Z82+AA82+AC82</f>
        <v>15000</v>
      </c>
      <c r="W82" s="61"/>
      <c r="X82" s="48"/>
      <c r="Y82" s="48"/>
      <c r="Z82" s="48"/>
      <c r="AA82" s="48"/>
      <c r="AB82" s="48"/>
      <c r="AC82" s="61">
        <v>15000</v>
      </c>
      <c r="AD82" s="48">
        <f>AE82</f>
        <v>0</v>
      </c>
      <c r="AE82" s="48"/>
      <c r="AF82" s="48">
        <f t="shared" si="18"/>
        <v>0</v>
      </c>
      <c r="AG82" s="48"/>
      <c r="AH82" s="48"/>
      <c r="AI82" s="49"/>
      <c r="AJ82" s="43"/>
      <c r="AK82" s="48"/>
    </row>
    <row r="83" spans="1:37" s="81" customFormat="1">
      <c r="A83" s="91">
        <v>12</v>
      </c>
      <c r="B83" s="56" t="s">
        <v>56</v>
      </c>
      <c r="C83" s="58" t="s">
        <v>187</v>
      </c>
      <c r="D83" s="93">
        <v>5100</v>
      </c>
      <c r="E83" s="85">
        <v>5100</v>
      </c>
      <c r="F83" s="47">
        <f t="shared" si="8"/>
        <v>5100000000</v>
      </c>
      <c r="G83" s="48">
        <f>SUM(H83:AI83)-V83-AE83</f>
        <v>5100</v>
      </c>
      <c r="H83" s="48"/>
      <c r="I83" s="48">
        <f t="shared" si="9"/>
        <v>0</v>
      </c>
      <c r="J83" s="48"/>
      <c r="K83" s="48"/>
      <c r="L83" s="48"/>
      <c r="M83" s="48"/>
      <c r="N83" s="48"/>
      <c r="O83" s="48"/>
      <c r="P83" s="48"/>
      <c r="Q83" s="48"/>
      <c r="R83" s="48"/>
      <c r="S83" s="48"/>
      <c r="T83" s="48"/>
      <c r="U83" s="48"/>
      <c r="V83" s="48">
        <f t="shared" si="11"/>
        <v>0</v>
      </c>
      <c r="W83" s="48"/>
      <c r="X83" s="48"/>
      <c r="Y83" s="48"/>
      <c r="Z83" s="48"/>
      <c r="AA83" s="48"/>
      <c r="AB83" s="48"/>
      <c r="AC83" s="48"/>
      <c r="AD83" s="48">
        <f t="shared" si="10"/>
        <v>5100</v>
      </c>
      <c r="AE83" s="85">
        <v>5100</v>
      </c>
      <c r="AF83" s="48">
        <f t="shared" si="18"/>
        <v>0</v>
      </c>
      <c r="AG83" s="48"/>
      <c r="AH83" s="48"/>
      <c r="AI83" s="49"/>
      <c r="AJ83" s="43" t="s">
        <v>58</v>
      </c>
      <c r="AK83" s="48"/>
    </row>
    <row r="84" spans="1:37" ht="25.5">
      <c r="A84" s="91">
        <v>13</v>
      </c>
      <c r="B84" s="57"/>
      <c r="C84" s="46" t="s">
        <v>188</v>
      </c>
      <c r="D84" s="60">
        <v>15000</v>
      </c>
      <c r="E84" s="60">
        <v>15000</v>
      </c>
      <c r="F84" s="47">
        <f>E84*1000000</f>
        <v>15000000000</v>
      </c>
      <c r="G84" s="48">
        <f>SUM(H84:AI84)-V84</f>
        <v>15000</v>
      </c>
      <c r="H84" s="48"/>
      <c r="I84" s="48">
        <f>SUM(J84:P84)</f>
        <v>0</v>
      </c>
      <c r="J84" s="48"/>
      <c r="K84" s="48"/>
      <c r="L84" s="48"/>
      <c r="M84" s="48"/>
      <c r="N84" s="48"/>
      <c r="O84" s="48"/>
      <c r="P84" s="48"/>
      <c r="Q84" s="48"/>
      <c r="R84" s="48"/>
      <c r="S84" s="48"/>
      <c r="T84" s="48"/>
      <c r="U84" s="48"/>
      <c r="V84" s="48">
        <f>W84+X84+Y84+Z84+AA84+AC84</f>
        <v>15000</v>
      </c>
      <c r="W84" s="61"/>
      <c r="X84" s="48"/>
      <c r="Y84" s="48"/>
      <c r="Z84" s="48"/>
      <c r="AA84" s="48"/>
      <c r="AB84" s="48"/>
      <c r="AC84" s="61">
        <v>15000</v>
      </c>
      <c r="AD84" s="48">
        <f>AE84</f>
        <v>0</v>
      </c>
      <c r="AE84" s="48"/>
      <c r="AF84" s="48">
        <f t="shared" si="18"/>
        <v>0</v>
      </c>
      <c r="AG84" s="48"/>
      <c r="AH84" s="48"/>
      <c r="AI84" s="49"/>
      <c r="AJ84" s="43"/>
      <c r="AK84" s="48"/>
    </row>
    <row r="85" spans="1:37" s="81" customFormat="1" ht="25.5">
      <c r="A85" s="91">
        <v>14</v>
      </c>
      <c r="B85" s="56" t="s">
        <v>149</v>
      </c>
      <c r="C85" s="58" t="s">
        <v>189</v>
      </c>
      <c r="D85" s="93">
        <v>5950</v>
      </c>
      <c r="E85" s="85">
        <v>5950</v>
      </c>
      <c r="F85" s="47">
        <f t="shared" si="8"/>
        <v>5950000000</v>
      </c>
      <c r="G85" s="48">
        <f>SUM(H85:AI85)-V85-AE85</f>
        <v>5950</v>
      </c>
      <c r="H85" s="48"/>
      <c r="I85" s="48">
        <f t="shared" si="9"/>
        <v>0</v>
      </c>
      <c r="J85" s="48"/>
      <c r="K85" s="48"/>
      <c r="L85" s="48"/>
      <c r="M85" s="48"/>
      <c r="N85" s="48"/>
      <c r="O85" s="48"/>
      <c r="P85" s="48"/>
      <c r="Q85" s="48"/>
      <c r="R85" s="48"/>
      <c r="S85" s="48"/>
      <c r="T85" s="48"/>
      <c r="U85" s="48"/>
      <c r="V85" s="48">
        <f t="shared" si="11"/>
        <v>0</v>
      </c>
      <c r="W85" s="48"/>
      <c r="X85" s="48"/>
      <c r="Y85" s="48"/>
      <c r="Z85" s="48"/>
      <c r="AA85" s="48"/>
      <c r="AB85" s="48"/>
      <c r="AC85" s="48"/>
      <c r="AD85" s="48">
        <f t="shared" si="10"/>
        <v>5950</v>
      </c>
      <c r="AE85" s="85">
        <v>5950</v>
      </c>
      <c r="AF85" s="48">
        <f t="shared" si="18"/>
        <v>0</v>
      </c>
      <c r="AG85" s="48"/>
      <c r="AH85" s="48"/>
      <c r="AI85" s="49"/>
      <c r="AJ85" s="43" t="s">
        <v>58</v>
      </c>
      <c r="AK85" s="48"/>
    </row>
    <row r="86" spans="1:37">
      <c r="A86" s="91">
        <v>15</v>
      </c>
      <c r="B86" s="57"/>
      <c r="C86" s="107" t="s">
        <v>190</v>
      </c>
      <c r="D86" s="60">
        <v>15000</v>
      </c>
      <c r="E86" s="60">
        <v>15000</v>
      </c>
      <c r="F86" s="47">
        <f>E86*1000000</f>
        <v>15000000000</v>
      </c>
      <c r="G86" s="48">
        <f>SUM(H86:AI86)-V86</f>
        <v>15000</v>
      </c>
      <c r="H86" s="48"/>
      <c r="I86" s="48">
        <f>SUM(J86:P86)</f>
        <v>0</v>
      </c>
      <c r="J86" s="48"/>
      <c r="K86" s="48"/>
      <c r="L86" s="48"/>
      <c r="M86" s="48"/>
      <c r="N86" s="48"/>
      <c r="O86" s="48"/>
      <c r="P86" s="48"/>
      <c r="Q86" s="48"/>
      <c r="R86" s="48"/>
      <c r="S86" s="48"/>
      <c r="T86" s="48"/>
      <c r="U86" s="48"/>
      <c r="V86" s="48">
        <f>W86+X86+Y86+Z86+AA86+AC86</f>
        <v>15000</v>
      </c>
      <c r="W86" s="61"/>
      <c r="X86" s="48"/>
      <c r="Y86" s="48"/>
      <c r="Z86" s="48"/>
      <c r="AA86" s="48"/>
      <c r="AB86" s="48"/>
      <c r="AC86" s="61">
        <v>15000</v>
      </c>
      <c r="AD86" s="48">
        <f>AE86</f>
        <v>0</v>
      </c>
      <c r="AE86" s="48"/>
      <c r="AF86" s="48">
        <f t="shared" si="18"/>
        <v>0</v>
      </c>
      <c r="AG86" s="48"/>
      <c r="AH86" s="48"/>
      <c r="AI86" s="49"/>
      <c r="AJ86" s="43"/>
      <c r="AK86" s="48"/>
    </row>
    <row r="87" spans="1:37" s="81" customFormat="1" ht="25.5">
      <c r="A87" s="91">
        <v>16</v>
      </c>
      <c r="B87" s="56" t="s">
        <v>83</v>
      </c>
      <c r="C87" s="58" t="s">
        <v>191</v>
      </c>
      <c r="D87" s="93">
        <v>5950</v>
      </c>
      <c r="E87" s="85">
        <v>5950</v>
      </c>
      <c r="F87" s="47">
        <f t="shared" ref="F87:F172" si="19">E87*1000000</f>
        <v>5950000000</v>
      </c>
      <c r="G87" s="48">
        <f>SUM(H87:AI87)-V87-AE87</f>
        <v>5950</v>
      </c>
      <c r="H87" s="48"/>
      <c r="I87" s="48">
        <f t="shared" ref="I87:I172" si="20">SUM(J87:P87)</f>
        <v>0</v>
      </c>
      <c r="J87" s="48"/>
      <c r="K87" s="48"/>
      <c r="L87" s="48"/>
      <c r="M87" s="48"/>
      <c r="N87" s="48"/>
      <c r="O87" s="48"/>
      <c r="P87" s="48"/>
      <c r="Q87" s="48"/>
      <c r="R87" s="48"/>
      <c r="S87" s="48"/>
      <c r="T87" s="48"/>
      <c r="U87" s="48"/>
      <c r="V87" s="48">
        <f t="shared" ref="V87:V172" si="21">W87+X87+Y87+Z87+AA87+AC87</f>
        <v>0</v>
      </c>
      <c r="W87" s="48"/>
      <c r="X87" s="48"/>
      <c r="Y87" s="48"/>
      <c r="Z87" s="48"/>
      <c r="AA87" s="48"/>
      <c r="AB87" s="48"/>
      <c r="AC87" s="48"/>
      <c r="AD87" s="48">
        <f t="shared" ref="AD87:AD172" si="22">AE87</f>
        <v>5950</v>
      </c>
      <c r="AE87" s="85">
        <v>5950</v>
      </c>
      <c r="AF87" s="48">
        <f t="shared" si="18"/>
        <v>0</v>
      </c>
      <c r="AG87" s="48"/>
      <c r="AH87" s="48"/>
      <c r="AI87" s="49"/>
      <c r="AJ87" s="43" t="s">
        <v>58</v>
      </c>
      <c r="AK87" s="48"/>
    </row>
    <row r="88" spans="1:37" ht="25.5">
      <c r="A88" s="91">
        <v>17</v>
      </c>
      <c r="B88" s="57"/>
      <c r="C88" s="45" t="s">
        <v>192</v>
      </c>
      <c r="D88" s="93">
        <v>17500</v>
      </c>
      <c r="E88" s="85">
        <v>17500</v>
      </c>
      <c r="F88" s="47">
        <f>E88*1000000</f>
        <v>17500000000</v>
      </c>
      <c r="G88" s="48">
        <f>SUM(H88:AI88)-V88</f>
        <v>17500</v>
      </c>
      <c r="H88" s="87"/>
      <c r="I88" s="48">
        <f>SUM(J88:P88)</f>
        <v>0</v>
      </c>
      <c r="J88" s="87"/>
      <c r="K88" s="87"/>
      <c r="L88" s="87"/>
      <c r="M88" s="87"/>
      <c r="N88" s="87"/>
      <c r="O88" s="87"/>
      <c r="P88" s="87"/>
      <c r="Q88" s="87"/>
      <c r="R88" s="87"/>
      <c r="S88" s="87"/>
      <c r="T88" s="87"/>
      <c r="U88" s="87"/>
      <c r="V88" s="48">
        <f>W88+X88+Y88+Z88+AA88+AC88</f>
        <v>17500</v>
      </c>
      <c r="W88" s="87"/>
      <c r="X88" s="85"/>
      <c r="Y88" s="85"/>
      <c r="Z88" s="85">
        <v>17500</v>
      </c>
      <c r="AA88" s="85"/>
      <c r="AB88" s="85"/>
      <c r="AC88" s="85"/>
      <c r="AD88" s="48">
        <f>AE88</f>
        <v>0</v>
      </c>
      <c r="AE88" s="87"/>
      <c r="AF88" s="48">
        <f t="shared" si="18"/>
        <v>0</v>
      </c>
      <c r="AG88" s="87"/>
      <c r="AH88" s="87"/>
      <c r="AI88" s="49"/>
      <c r="AJ88" s="88"/>
      <c r="AK88" s="87"/>
    </row>
    <row r="89" spans="1:37" s="81" customFormat="1" ht="25.5">
      <c r="A89" s="91">
        <v>18</v>
      </c>
      <c r="B89" s="58" t="s">
        <v>193</v>
      </c>
      <c r="C89" s="58" t="s">
        <v>194</v>
      </c>
      <c r="D89" s="93">
        <v>3800</v>
      </c>
      <c r="E89" s="85">
        <v>3800</v>
      </c>
      <c r="F89" s="47">
        <f t="shared" si="19"/>
        <v>3800000000</v>
      </c>
      <c r="G89" s="48">
        <f>SUM(H89:AI89)-V89-AE89</f>
        <v>3800</v>
      </c>
      <c r="H89" s="48"/>
      <c r="I89" s="48">
        <f t="shared" si="20"/>
        <v>0</v>
      </c>
      <c r="J89" s="48"/>
      <c r="K89" s="48"/>
      <c r="L89" s="48"/>
      <c r="M89" s="48"/>
      <c r="N89" s="48"/>
      <c r="O89" s="48"/>
      <c r="P89" s="48"/>
      <c r="Q89" s="48"/>
      <c r="R89" s="48"/>
      <c r="S89" s="48"/>
      <c r="T89" s="48"/>
      <c r="U89" s="48"/>
      <c r="V89" s="48">
        <f t="shared" si="21"/>
        <v>0</v>
      </c>
      <c r="W89" s="48"/>
      <c r="X89" s="85"/>
      <c r="Y89" s="85"/>
      <c r="Z89" s="85"/>
      <c r="AA89" s="85"/>
      <c r="AB89" s="85"/>
      <c r="AC89" s="85"/>
      <c r="AD89" s="48">
        <f t="shared" si="22"/>
        <v>3800</v>
      </c>
      <c r="AE89" s="48">
        <v>3800</v>
      </c>
      <c r="AF89" s="48">
        <f t="shared" si="18"/>
        <v>0</v>
      </c>
      <c r="AG89" s="48"/>
      <c r="AH89" s="48"/>
      <c r="AI89" s="47"/>
      <c r="AJ89" s="43" t="s">
        <v>58</v>
      </c>
      <c r="AK89" s="48"/>
    </row>
    <row r="90" spans="1:37" ht="25.5">
      <c r="A90" s="91">
        <v>19</v>
      </c>
      <c r="B90" s="58" t="s">
        <v>195</v>
      </c>
      <c r="C90" s="58" t="s">
        <v>196</v>
      </c>
      <c r="D90" s="92">
        <v>1324</v>
      </c>
      <c r="E90" s="92">
        <v>1324</v>
      </c>
      <c r="F90" s="47">
        <f t="shared" si="19"/>
        <v>1324000000</v>
      </c>
      <c r="G90" s="48">
        <f>SUM(H90:AI90)-V90</f>
        <v>1324</v>
      </c>
      <c r="H90" s="87"/>
      <c r="I90" s="48">
        <f t="shared" si="20"/>
        <v>0</v>
      </c>
      <c r="J90" s="87"/>
      <c r="K90" s="87"/>
      <c r="L90" s="87"/>
      <c r="M90" s="87"/>
      <c r="N90" s="87"/>
      <c r="O90" s="87"/>
      <c r="P90" s="87"/>
      <c r="Q90" s="87"/>
      <c r="R90" s="87"/>
      <c r="S90" s="87"/>
      <c r="T90" s="87"/>
      <c r="U90" s="87"/>
      <c r="V90" s="48">
        <f t="shared" si="21"/>
        <v>1324</v>
      </c>
      <c r="W90" s="87"/>
      <c r="X90" s="48">
        <v>1324</v>
      </c>
      <c r="Y90" s="48"/>
      <c r="Z90" s="48"/>
      <c r="AA90" s="48"/>
      <c r="AB90" s="48"/>
      <c r="AC90" s="48"/>
      <c r="AD90" s="48">
        <f t="shared" si="22"/>
        <v>0</v>
      </c>
      <c r="AE90" s="87"/>
      <c r="AF90" s="48">
        <f t="shared" si="18"/>
        <v>0</v>
      </c>
      <c r="AG90" s="87"/>
      <c r="AH90" s="87"/>
      <c r="AI90" s="49"/>
      <c r="AJ90" s="88" t="s">
        <v>58</v>
      </c>
      <c r="AK90" s="87"/>
    </row>
    <row r="91" spans="1:37" ht="38.25">
      <c r="A91" s="91">
        <v>20</v>
      </c>
      <c r="B91" s="58" t="s">
        <v>197</v>
      </c>
      <c r="C91" s="108" t="s">
        <v>198</v>
      </c>
      <c r="D91" s="92">
        <v>5000</v>
      </c>
      <c r="E91" s="48">
        <v>5000</v>
      </c>
      <c r="F91" s="47">
        <f t="shared" si="19"/>
        <v>5000000000</v>
      </c>
      <c r="G91" s="48">
        <f>SUM(H91:AI91)-V91-AG91</f>
        <v>5000</v>
      </c>
      <c r="H91" s="87"/>
      <c r="I91" s="48">
        <f t="shared" si="20"/>
        <v>0</v>
      </c>
      <c r="J91" s="87"/>
      <c r="K91" s="87"/>
      <c r="L91" s="87"/>
      <c r="M91" s="87"/>
      <c r="N91" s="87"/>
      <c r="O91" s="87"/>
      <c r="P91" s="87"/>
      <c r="Q91" s="87"/>
      <c r="R91" s="87"/>
      <c r="S91" s="48">
        <v>5000</v>
      </c>
      <c r="T91" s="87"/>
      <c r="U91" s="87"/>
      <c r="V91" s="48">
        <f t="shared" si="21"/>
        <v>0</v>
      </c>
      <c r="W91" s="87"/>
      <c r="X91" s="87"/>
      <c r="Y91" s="87"/>
      <c r="Z91" s="87"/>
      <c r="AA91" s="87"/>
      <c r="AB91" s="87"/>
      <c r="AC91" s="87"/>
      <c r="AD91" s="48">
        <f t="shared" si="22"/>
        <v>0</v>
      </c>
      <c r="AE91" s="87"/>
      <c r="AF91" s="48">
        <f t="shared" si="18"/>
        <v>0</v>
      </c>
      <c r="AG91" s="48"/>
      <c r="AH91" s="48"/>
      <c r="AI91" s="49"/>
      <c r="AJ91" s="88" t="s">
        <v>58</v>
      </c>
      <c r="AK91" s="48"/>
    </row>
    <row r="92" spans="1:37" ht="25.5">
      <c r="A92" s="91">
        <v>21</v>
      </c>
      <c r="B92" s="58" t="s">
        <v>199</v>
      </c>
      <c r="C92" s="45" t="s">
        <v>200</v>
      </c>
      <c r="D92" s="92">
        <v>10000</v>
      </c>
      <c r="E92" s="48">
        <v>10000</v>
      </c>
      <c r="F92" s="47">
        <f t="shared" si="19"/>
        <v>10000000000</v>
      </c>
      <c r="G92" s="48">
        <f t="shared" ref="G92:G104" si="23">SUM(H92:AI92)-V92</f>
        <v>10000</v>
      </c>
      <c r="H92" s="87"/>
      <c r="I92" s="48">
        <f t="shared" si="20"/>
        <v>0</v>
      </c>
      <c r="J92" s="87"/>
      <c r="K92" s="87"/>
      <c r="L92" s="87"/>
      <c r="M92" s="87"/>
      <c r="N92" s="87"/>
      <c r="O92" s="87"/>
      <c r="P92" s="87"/>
      <c r="Q92" s="87"/>
      <c r="R92" s="87"/>
      <c r="S92" s="87"/>
      <c r="T92" s="87"/>
      <c r="U92" s="87"/>
      <c r="V92" s="48">
        <f t="shared" si="21"/>
        <v>10000</v>
      </c>
      <c r="W92" s="87"/>
      <c r="X92" s="87"/>
      <c r="Y92" s="87"/>
      <c r="Z92" s="87"/>
      <c r="AA92" s="87"/>
      <c r="AB92" s="87"/>
      <c r="AC92" s="48">
        <v>10000</v>
      </c>
      <c r="AD92" s="48">
        <f t="shared" si="22"/>
        <v>0</v>
      </c>
      <c r="AE92" s="87"/>
      <c r="AF92" s="48">
        <f t="shared" si="18"/>
        <v>0</v>
      </c>
      <c r="AG92" s="87"/>
      <c r="AH92" s="87"/>
      <c r="AI92" s="48"/>
      <c r="AJ92" s="88"/>
      <c r="AK92" s="87"/>
    </row>
    <row r="93" spans="1:37" ht="25.5">
      <c r="A93" s="91">
        <v>22</v>
      </c>
      <c r="B93" s="56" t="s">
        <v>73</v>
      </c>
      <c r="C93" s="45" t="s">
        <v>201</v>
      </c>
      <c r="D93" s="92">
        <v>10000</v>
      </c>
      <c r="E93" s="48">
        <v>10000</v>
      </c>
      <c r="F93" s="47">
        <f t="shared" si="19"/>
        <v>10000000000</v>
      </c>
      <c r="G93" s="48">
        <f t="shared" si="23"/>
        <v>10000</v>
      </c>
      <c r="H93" s="87"/>
      <c r="I93" s="48">
        <f t="shared" si="20"/>
        <v>0</v>
      </c>
      <c r="J93" s="87"/>
      <c r="K93" s="87"/>
      <c r="L93" s="87"/>
      <c r="M93" s="87"/>
      <c r="N93" s="87"/>
      <c r="O93" s="87"/>
      <c r="P93" s="87"/>
      <c r="Q93" s="87"/>
      <c r="R93" s="87"/>
      <c r="S93" s="87"/>
      <c r="T93" s="87"/>
      <c r="U93" s="87"/>
      <c r="V93" s="48">
        <f t="shared" si="21"/>
        <v>10000</v>
      </c>
      <c r="W93" s="87"/>
      <c r="X93" s="48"/>
      <c r="Y93" s="48"/>
      <c r="Z93" s="48">
        <v>10000</v>
      </c>
      <c r="AA93" s="48"/>
      <c r="AB93" s="48"/>
      <c r="AC93" s="48"/>
      <c r="AD93" s="48">
        <f t="shared" si="22"/>
        <v>0</v>
      </c>
      <c r="AE93" s="87"/>
      <c r="AF93" s="48">
        <f t="shared" si="18"/>
        <v>0</v>
      </c>
      <c r="AG93" s="87"/>
      <c r="AH93" s="87"/>
      <c r="AI93" s="49"/>
      <c r="AJ93" s="88"/>
      <c r="AK93" s="87"/>
    </row>
    <row r="94" spans="1:37" ht="25.5">
      <c r="A94" s="91">
        <v>23</v>
      </c>
      <c r="B94" s="57"/>
      <c r="C94" s="109" t="s">
        <v>202</v>
      </c>
      <c r="D94" s="93">
        <v>12000</v>
      </c>
      <c r="E94" s="85">
        <v>12000</v>
      </c>
      <c r="F94" s="47">
        <f>E94*1000000</f>
        <v>12000000000</v>
      </c>
      <c r="G94" s="48">
        <f t="shared" si="23"/>
        <v>12000</v>
      </c>
      <c r="H94" s="48"/>
      <c r="I94" s="48">
        <f>SUM(J94:P94)</f>
        <v>0</v>
      </c>
      <c r="J94" s="48"/>
      <c r="K94" s="48"/>
      <c r="L94" s="48"/>
      <c r="M94" s="48"/>
      <c r="N94" s="48"/>
      <c r="O94" s="48"/>
      <c r="P94" s="48"/>
      <c r="Q94" s="48"/>
      <c r="R94" s="48"/>
      <c r="S94" s="48"/>
      <c r="T94" s="48"/>
      <c r="U94" s="48"/>
      <c r="V94" s="48">
        <f>W94+X94+Y94+Z94+AA94+AC94</f>
        <v>12000</v>
      </c>
      <c r="W94" s="85"/>
      <c r="X94" s="48"/>
      <c r="Y94" s="48"/>
      <c r="Z94" s="48"/>
      <c r="AA94" s="48"/>
      <c r="AB94" s="48"/>
      <c r="AC94" s="85">
        <v>12000</v>
      </c>
      <c r="AD94" s="48">
        <f>AE94</f>
        <v>0</v>
      </c>
      <c r="AE94" s="48"/>
      <c r="AF94" s="48">
        <f t="shared" si="18"/>
        <v>0</v>
      </c>
      <c r="AG94" s="48"/>
      <c r="AH94" s="48"/>
      <c r="AI94" s="49"/>
      <c r="AJ94" s="43"/>
      <c r="AK94" s="48"/>
    </row>
    <row r="95" spans="1:37" ht="25.5">
      <c r="A95" s="91">
        <v>24</v>
      </c>
      <c r="B95" s="50" t="s">
        <v>61</v>
      </c>
      <c r="C95" s="45" t="s">
        <v>203</v>
      </c>
      <c r="D95" s="93">
        <v>8000</v>
      </c>
      <c r="E95" s="85">
        <v>8000</v>
      </c>
      <c r="F95" s="47">
        <f t="shared" si="19"/>
        <v>8000000000</v>
      </c>
      <c r="G95" s="48">
        <f t="shared" si="23"/>
        <v>8000</v>
      </c>
      <c r="H95" s="87"/>
      <c r="I95" s="48">
        <f t="shared" si="20"/>
        <v>0</v>
      </c>
      <c r="J95" s="87"/>
      <c r="K95" s="87"/>
      <c r="L95" s="87"/>
      <c r="M95" s="87"/>
      <c r="N95" s="87"/>
      <c r="O95" s="87"/>
      <c r="P95" s="87"/>
      <c r="Q95" s="87"/>
      <c r="R95" s="87"/>
      <c r="S95" s="87"/>
      <c r="T95" s="87"/>
      <c r="U95" s="87"/>
      <c r="V95" s="48">
        <f t="shared" si="21"/>
        <v>8000</v>
      </c>
      <c r="W95" s="87"/>
      <c r="X95" s="85"/>
      <c r="Y95" s="85"/>
      <c r="Z95" s="85">
        <v>8000</v>
      </c>
      <c r="AA95" s="85"/>
      <c r="AB95" s="85"/>
      <c r="AC95" s="85"/>
      <c r="AD95" s="48">
        <f t="shared" si="22"/>
        <v>0</v>
      </c>
      <c r="AE95" s="87"/>
      <c r="AF95" s="48">
        <f t="shared" si="18"/>
        <v>0</v>
      </c>
      <c r="AG95" s="87"/>
      <c r="AH95" s="87"/>
      <c r="AI95" s="49"/>
      <c r="AJ95" s="88"/>
      <c r="AK95" s="87"/>
    </row>
    <row r="96" spans="1:37" ht="25.5">
      <c r="A96" s="91">
        <v>25</v>
      </c>
      <c r="B96" s="58" t="s">
        <v>204</v>
      </c>
      <c r="C96" s="46" t="s">
        <v>205</v>
      </c>
      <c r="D96" s="110">
        <v>10900</v>
      </c>
      <c r="E96" s="110">
        <v>10900</v>
      </c>
      <c r="F96" s="47">
        <f t="shared" si="19"/>
        <v>10900000000</v>
      </c>
      <c r="G96" s="48">
        <f t="shared" si="23"/>
        <v>10900</v>
      </c>
      <c r="H96" s="87"/>
      <c r="I96" s="48">
        <f t="shared" si="20"/>
        <v>0</v>
      </c>
      <c r="J96" s="87"/>
      <c r="K96" s="87"/>
      <c r="L96" s="87"/>
      <c r="M96" s="87"/>
      <c r="N96" s="87"/>
      <c r="O96" s="87"/>
      <c r="P96" s="87"/>
      <c r="Q96" s="87"/>
      <c r="R96" s="87"/>
      <c r="S96" s="87"/>
      <c r="T96" s="87"/>
      <c r="U96" s="87"/>
      <c r="V96" s="48">
        <f t="shared" si="21"/>
        <v>10900</v>
      </c>
      <c r="W96" s="87"/>
      <c r="X96" s="111"/>
      <c r="Y96" s="111"/>
      <c r="Z96" s="111">
        <v>10900</v>
      </c>
      <c r="AA96" s="111"/>
      <c r="AB96" s="111"/>
      <c r="AC96" s="111"/>
      <c r="AD96" s="48">
        <f t="shared" si="22"/>
        <v>0</v>
      </c>
      <c r="AE96" s="87"/>
      <c r="AF96" s="48">
        <f t="shared" si="18"/>
        <v>0</v>
      </c>
      <c r="AG96" s="87"/>
      <c r="AH96" s="87"/>
      <c r="AI96" s="49"/>
      <c r="AJ96" s="88" t="s">
        <v>206</v>
      </c>
      <c r="AK96" s="87"/>
    </row>
    <row r="97" spans="1:37" ht="25.5">
      <c r="A97" s="91">
        <v>26</v>
      </c>
      <c r="B97" s="45" t="s">
        <v>207</v>
      </c>
      <c r="C97" s="71" t="s">
        <v>208</v>
      </c>
      <c r="D97" s="93">
        <v>12000</v>
      </c>
      <c r="E97" s="85">
        <v>12000</v>
      </c>
      <c r="F97" s="47">
        <f t="shared" si="19"/>
        <v>12000000000</v>
      </c>
      <c r="G97" s="48">
        <f t="shared" si="23"/>
        <v>12000</v>
      </c>
      <c r="H97" s="87"/>
      <c r="I97" s="48">
        <f t="shared" si="20"/>
        <v>0</v>
      </c>
      <c r="J97" s="87"/>
      <c r="K97" s="87"/>
      <c r="L97" s="87"/>
      <c r="M97" s="87"/>
      <c r="N97" s="87"/>
      <c r="O97" s="87"/>
      <c r="P97" s="87"/>
      <c r="Q97" s="87"/>
      <c r="R97" s="87"/>
      <c r="S97" s="87"/>
      <c r="T97" s="87"/>
      <c r="U97" s="87"/>
      <c r="V97" s="48">
        <f t="shared" si="21"/>
        <v>12000</v>
      </c>
      <c r="W97" s="85"/>
      <c r="X97" s="87"/>
      <c r="Y97" s="87"/>
      <c r="Z97" s="87"/>
      <c r="AA97" s="87"/>
      <c r="AB97" s="87"/>
      <c r="AC97" s="85">
        <v>12000</v>
      </c>
      <c r="AD97" s="48">
        <f t="shared" si="22"/>
        <v>0</v>
      </c>
      <c r="AE97" s="87"/>
      <c r="AF97" s="48">
        <f t="shared" si="18"/>
        <v>0</v>
      </c>
      <c r="AG97" s="87"/>
      <c r="AH97" s="87"/>
      <c r="AI97" s="49"/>
      <c r="AJ97" s="88"/>
      <c r="AK97" s="87"/>
    </row>
    <row r="98" spans="1:37" ht="25.5">
      <c r="A98" s="91">
        <v>27</v>
      </c>
      <c r="B98" s="74" t="s">
        <v>145</v>
      </c>
      <c r="C98" s="46" t="s">
        <v>209</v>
      </c>
      <c r="D98" s="93">
        <v>12000</v>
      </c>
      <c r="E98" s="85">
        <v>12000</v>
      </c>
      <c r="F98" s="47">
        <f t="shared" si="19"/>
        <v>12000000000</v>
      </c>
      <c r="G98" s="48">
        <f t="shared" si="23"/>
        <v>12000</v>
      </c>
      <c r="H98" s="87"/>
      <c r="I98" s="48">
        <f t="shared" si="20"/>
        <v>0</v>
      </c>
      <c r="J98" s="87"/>
      <c r="K98" s="87"/>
      <c r="L98" s="87"/>
      <c r="M98" s="87"/>
      <c r="N98" s="87"/>
      <c r="O98" s="87"/>
      <c r="P98" s="87"/>
      <c r="Q98" s="87"/>
      <c r="R98" s="87"/>
      <c r="S98" s="87"/>
      <c r="T98" s="87"/>
      <c r="U98" s="87"/>
      <c r="V98" s="48">
        <f t="shared" si="21"/>
        <v>12000</v>
      </c>
      <c r="W98" s="85"/>
      <c r="X98" s="87"/>
      <c r="Y98" s="87"/>
      <c r="Z98" s="87"/>
      <c r="AA98" s="87"/>
      <c r="AB98" s="87"/>
      <c r="AC98" s="85">
        <v>12000</v>
      </c>
      <c r="AD98" s="48">
        <f t="shared" si="22"/>
        <v>0</v>
      </c>
      <c r="AE98" s="87"/>
      <c r="AF98" s="48">
        <f t="shared" si="18"/>
        <v>0</v>
      </c>
      <c r="AG98" s="87"/>
      <c r="AH98" s="87"/>
      <c r="AI98" s="49"/>
      <c r="AJ98" s="88"/>
      <c r="AK98" s="87"/>
    </row>
    <row r="99" spans="1:37" ht="25.5">
      <c r="A99" s="91">
        <v>28</v>
      </c>
      <c r="B99" s="76"/>
      <c r="C99" s="107" t="s">
        <v>210</v>
      </c>
      <c r="D99" s="93">
        <v>12000</v>
      </c>
      <c r="E99" s="85">
        <v>12000</v>
      </c>
      <c r="F99" s="47">
        <f t="shared" si="19"/>
        <v>12000000000</v>
      </c>
      <c r="G99" s="48">
        <f t="shared" si="23"/>
        <v>12000</v>
      </c>
      <c r="H99" s="87"/>
      <c r="I99" s="48">
        <f t="shared" si="20"/>
        <v>0</v>
      </c>
      <c r="J99" s="87"/>
      <c r="K99" s="87"/>
      <c r="L99" s="87"/>
      <c r="M99" s="87"/>
      <c r="N99" s="87"/>
      <c r="O99" s="87"/>
      <c r="P99" s="87"/>
      <c r="Q99" s="87"/>
      <c r="R99" s="87"/>
      <c r="S99" s="87"/>
      <c r="T99" s="87"/>
      <c r="U99" s="87"/>
      <c r="V99" s="48">
        <f t="shared" si="21"/>
        <v>12000</v>
      </c>
      <c r="W99" s="85"/>
      <c r="X99" s="87"/>
      <c r="Y99" s="87"/>
      <c r="Z99" s="87"/>
      <c r="AA99" s="87"/>
      <c r="AB99" s="87"/>
      <c r="AC99" s="85">
        <v>12000</v>
      </c>
      <c r="AD99" s="48">
        <f t="shared" si="22"/>
        <v>0</v>
      </c>
      <c r="AE99" s="87"/>
      <c r="AF99" s="48">
        <f t="shared" si="18"/>
        <v>0</v>
      </c>
      <c r="AG99" s="87"/>
      <c r="AH99" s="87"/>
      <c r="AI99" s="49"/>
      <c r="AJ99" s="88"/>
      <c r="AK99" s="87"/>
    </row>
    <row r="100" spans="1:37" ht="25.5">
      <c r="A100" s="91">
        <v>29</v>
      </c>
      <c r="B100" s="58" t="s">
        <v>70</v>
      </c>
      <c r="C100" s="106" t="s">
        <v>211</v>
      </c>
      <c r="D100" s="60">
        <v>16000</v>
      </c>
      <c r="E100" s="60">
        <v>16000</v>
      </c>
      <c r="F100" s="47">
        <f t="shared" si="19"/>
        <v>16000000000</v>
      </c>
      <c r="G100" s="48">
        <f t="shared" si="23"/>
        <v>16000</v>
      </c>
      <c r="H100" s="48"/>
      <c r="I100" s="48">
        <f t="shared" si="20"/>
        <v>0</v>
      </c>
      <c r="J100" s="48"/>
      <c r="K100" s="48"/>
      <c r="L100" s="48"/>
      <c r="M100" s="48"/>
      <c r="N100" s="48"/>
      <c r="O100" s="48"/>
      <c r="P100" s="48"/>
      <c r="Q100" s="48"/>
      <c r="R100" s="48"/>
      <c r="S100" s="48"/>
      <c r="T100" s="48"/>
      <c r="U100" s="48"/>
      <c r="V100" s="48">
        <f t="shared" si="21"/>
        <v>16000</v>
      </c>
      <c r="W100" s="61"/>
      <c r="X100" s="48"/>
      <c r="Y100" s="48"/>
      <c r="Z100" s="48"/>
      <c r="AA100" s="48"/>
      <c r="AB100" s="48"/>
      <c r="AC100" s="61">
        <v>16000</v>
      </c>
      <c r="AD100" s="48">
        <f t="shared" si="22"/>
        <v>0</v>
      </c>
      <c r="AE100" s="48"/>
      <c r="AF100" s="48">
        <f t="shared" si="18"/>
        <v>0</v>
      </c>
      <c r="AG100" s="48"/>
      <c r="AH100" s="48"/>
      <c r="AI100" s="49"/>
      <c r="AJ100" s="43"/>
      <c r="AK100" s="48"/>
    </row>
    <row r="101" spans="1:37" ht="25.5">
      <c r="A101" s="91">
        <v>30</v>
      </c>
      <c r="B101" s="45" t="s">
        <v>212</v>
      </c>
      <c r="C101" s="107" t="s">
        <v>213</v>
      </c>
      <c r="D101" s="93">
        <v>17000</v>
      </c>
      <c r="E101" s="85">
        <v>17000</v>
      </c>
      <c r="F101" s="47">
        <f t="shared" si="19"/>
        <v>17000000000</v>
      </c>
      <c r="G101" s="48">
        <f t="shared" si="23"/>
        <v>17000</v>
      </c>
      <c r="H101" s="87"/>
      <c r="I101" s="48">
        <f t="shared" si="20"/>
        <v>0</v>
      </c>
      <c r="J101" s="87"/>
      <c r="K101" s="87"/>
      <c r="L101" s="87"/>
      <c r="M101" s="87"/>
      <c r="N101" s="87"/>
      <c r="O101" s="87"/>
      <c r="P101" s="87"/>
      <c r="Q101" s="87"/>
      <c r="R101" s="87"/>
      <c r="S101" s="87"/>
      <c r="T101" s="87"/>
      <c r="U101" s="87"/>
      <c r="V101" s="48">
        <f t="shared" si="21"/>
        <v>17000</v>
      </c>
      <c r="W101" s="85"/>
      <c r="X101" s="87"/>
      <c r="Y101" s="87"/>
      <c r="Z101" s="87"/>
      <c r="AA101" s="87"/>
      <c r="AB101" s="87"/>
      <c r="AC101" s="85">
        <v>17000</v>
      </c>
      <c r="AD101" s="48">
        <f t="shared" si="22"/>
        <v>0</v>
      </c>
      <c r="AE101" s="87"/>
      <c r="AF101" s="48">
        <f t="shared" si="18"/>
        <v>0</v>
      </c>
      <c r="AG101" s="87"/>
      <c r="AH101" s="87"/>
      <c r="AI101" s="49"/>
      <c r="AJ101" s="88"/>
      <c r="AK101" s="87"/>
    </row>
    <row r="102" spans="1:37">
      <c r="A102" s="91">
        <v>31</v>
      </c>
      <c r="B102" s="45" t="s">
        <v>214</v>
      </c>
      <c r="C102" s="107" t="s">
        <v>215</v>
      </c>
      <c r="D102" s="93">
        <v>49888</v>
      </c>
      <c r="E102" s="85">
        <v>49888</v>
      </c>
      <c r="F102" s="47">
        <f t="shared" si="19"/>
        <v>49888000000</v>
      </c>
      <c r="G102" s="48">
        <f t="shared" si="23"/>
        <v>49888</v>
      </c>
      <c r="H102" s="48"/>
      <c r="I102" s="48">
        <f t="shared" si="20"/>
        <v>0</v>
      </c>
      <c r="J102" s="48"/>
      <c r="K102" s="48"/>
      <c r="L102" s="48"/>
      <c r="M102" s="48"/>
      <c r="N102" s="48"/>
      <c r="O102" s="48"/>
      <c r="P102" s="48"/>
      <c r="Q102" s="48"/>
      <c r="R102" s="48"/>
      <c r="S102" s="48"/>
      <c r="T102" s="48"/>
      <c r="U102" s="48"/>
      <c r="V102" s="48">
        <f t="shared" si="21"/>
        <v>49888</v>
      </c>
      <c r="W102" s="85"/>
      <c r="X102" s="48"/>
      <c r="Y102" s="48"/>
      <c r="Z102" s="48"/>
      <c r="AA102" s="48"/>
      <c r="AB102" s="48"/>
      <c r="AC102" s="85">
        <v>49888</v>
      </c>
      <c r="AD102" s="48">
        <f t="shared" si="22"/>
        <v>0</v>
      </c>
      <c r="AE102" s="48"/>
      <c r="AF102" s="48">
        <f t="shared" si="18"/>
        <v>0</v>
      </c>
      <c r="AG102" s="48"/>
      <c r="AH102" s="48"/>
      <c r="AI102" s="49"/>
      <c r="AJ102" s="43"/>
      <c r="AK102" s="48"/>
    </row>
    <row r="103" spans="1:37" ht="25.5">
      <c r="A103" s="91">
        <v>32</v>
      </c>
      <c r="B103" s="59" t="s">
        <v>216</v>
      </c>
      <c r="C103" s="107" t="s">
        <v>217</v>
      </c>
      <c r="D103" s="93">
        <v>22000</v>
      </c>
      <c r="E103" s="85">
        <v>22000</v>
      </c>
      <c r="F103" s="47">
        <f t="shared" si="19"/>
        <v>22000000000</v>
      </c>
      <c r="G103" s="87">
        <f t="shared" si="23"/>
        <v>22000</v>
      </c>
      <c r="H103" s="87"/>
      <c r="I103" s="48">
        <f t="shared" si="20"/>
        <v>0</v>
      </c>
      <c r="J103" s="87"/>
      <c r="K103" s="87"/>
      <c r="L103" s="87"/>
      <c r="M103" s="87"/>
      <c r="N103" s="87"/>
      <c r="O103" s="87"/>
      <c r="P103" s="87"/>
      <c r="Q103" s="87"/>
      <c r="R103" s="85">
        <v>22000</v>
      </c>
      <c r="S103" s="85"/>
      <c r="T103" s="87"/>
      <c r="U103" s="87"/>
      <c r="V103" s="48">
        <f t="shared" si="21"/>
        <v>0</v>
      </c>
      <c r="W103" s="87"/>
      <c r="X103" s="87"/>
      <c r="Y103" s="87"/>
      <c r="Z103" s="87"/>
      <c r="AA103" s="87"/>
      <c r="AB103" s="87"/>
      <c r="AC103" s="87"/>
      <c r="AD103" s="48">
        <f t="shared" si="22"/>
        <v>0</v>
      </c>
      <c r="AE103" s="87"/>
      <c r="AF103" s="48">
        <f t="shared" si="18"/>
        <v>0</v>
      </c>
      <c r="AG103" s="87"/>
      <c r="AH103" s="87"/>
      <c r="AI103" s="49"/>
      <c r="AJ103" s="88"/>
      <c r="AK103" s="87"/>
    </row>
    <row r="104" spans="1:37" ht="38.25">
      <c r="A104" s="91">
        <v>33</v>
      </c>
      <c r="B104" s="58" t="s">
        <v>218</v>
      </c>
      <c r="C104" s="112" t="s">
        <v>219</v>
      </c>
      <c r="D104" s="93">
        <v>4400</v>
      </c>
      <c r="E104" s="85">
        <v>4400</v>
      </c>
      <c r="F104" s="47">
        <f t="shared" si="19"/>
        <v>4400000000</v>
      </c>
      <c r="G104" s="48">
        <f t="shared" si="23"/>
        <v>4400</v>
      </c>
      <c r="H104" s="48"/>
      <c r="I104" s="48">
        <f t="shared" si="20"/>
        <v>0</v>
      </c>
      <c r="J104" s="48"/>
      <c r="K104" s="48"/>
      <c r="L104" s="48"/>
      <c r="M104" s="48"/>
      <c r="N104" s="48"/>
      <c r="O104" s="48"/>
      <c r="P104" s="48"/>
      <c r="Q104" s="48"/>
      <c r="R104" s="48"/>
      <c r="S104" s="48"/>
      <c r="T104" s="48"/>
      <c r="U104" s="48"/>
      <c r="V104" s="48">
        <f t="shared" si="21"/>
        <v>4400</v>
      </c>
      <c r="W104" s="48"/>
      <c r="X104" s="85"/>
      <c r="Y104" s="85">
        <v>4400</v>
      </c>
      <c r="Z104" s="85"/>
      <c r="AA104" s="85"/>
      <c r="AB104" s="85"/>
      <c r="AC104" s="85"/>
      <c r="AD104" s="48">
        <f t="shared" si="22"/>
        <v>0</v>
      </c>
      <c r="AE104" s="48"/>
      <c r="AF104" s="48">
        <f t="shared" si="18"/>
        <v>0</v>
      </c>
      <c r="AG104" s="48"/>
      <c r="AH104" s="48"/>
      <c r="AI104" s="49"/>
      <c r="AJ104" s="43" t="s">
        <v>181</v>
      </c>
      <c r="AK104" s="48"/>
    </row>
    <row r="105" spans="1:37" s="81" customFormat="1" ht="25.5">
      <c r="A105" s="91">
        <v>34</v>
      </c>
      <c r="B105" s="98" t="s">
        <v>151</v>
      </c>
      <c r="C105" s="97" t="s">
        <v>220</v>
      </c>
      <c r="D105" s="60">
        <v>8650</v>
      </c>
      <c r="E105" s="60">
        <v>8650</v>
      </c>
      <c r="F105" s="47">
        <f>E105*1000000</f>
        <v>8650000000</v>
      </c>
      <c r="G105" s="48">
        <f>SUM(H105:AI105)-V105-AE105</f>
        <v>8650</v>
      </c>
      <c r="H105" s="48"/>
      <c r="I105" s="48">
        <f>SUM(J105:P105)</f>
        <v>0</v>
      </c>
      <c r="J105" s="48"/>
      <c r="K105" s="48"/>
      <c r="L105" s="48"/>
      <c r="M105" s="48"/>
      <c r="N105" s="48"/>
      <c r="O105" s="48"/>
      <c r="P105" s="48"/>
      <c r="Q105" s="48"/>
      <c r="R105" s="48"/>
      <c r="S105" s="48"/>
      <c r="T105" s="48"/>
      <c r="U105" s="48"/>
      <c r="V105" s="48">
        <f>W105+X105+Y105+Z105+AA105+AC105</f>
        <v>0</v>
      </c>
      <c r="W105" s="48"/>
      <c r="X105" s="48"/>
      <c r="Y105" s="48"/>
      <c r="Z105" s="48"/>
      <c r="AA105" s="48"/>
      <c r="AB105" s="48"/>
      <c r="AC105" s="48"/>
      <c r="AD105" s="48">
        <f>AE105</f>
        <v>8650</v>
      </c>
      <c r="AE105" s="61">
        <v>8650</v>
      </c>
      <c r="AF105" s="48">
        <f t="shared" si="18"/>
        <v>0</v>
      </c>
      <c r="AG105" s="48"/>
      <c r="AH105" s="48"/>
      <c r="AI105" s="49"/>
      <c r="AJ105" s="43" t="s">
        <v>58</v>
      </c>
      <c r="AK105" s="48"/>
    </row>
    <row r="106" spans="1:37" ht="25.5">
      <c r="A106" s="91">
        <v>35</v>
      </c>
      <c r="B106" s="100"/>
      <c r="C106" s="107" t="s">
        <v>221</v>
      </c>
      <c r="D106" s="60">
        <v>13000</v>
      </c>
      <c r="E106" s="60">
        <v>13000</v>
      </c>
      <c r="F106" s="47">
        <f>E106*1000000</f>
        <v>13000000000</v>
      </c>
      <c r="G106" s="48">
        <f>SUM(H106:AI106)-V106</f>
        <v>13000</v>
      </c>
      <c r="H106" s="87"/>
      <c r="I106" s="48">
        <f>SUM(J106:P106)</f>
        <v>0</v>
      </c>
      <c r="J106" s="87"/>
      <c r="K106" s="87"/>
      <c r="L106" s="87"/>
      <c r="M106" s="87"/>
      <c r="N106" s="87"/>
      <c r="O106" s="87"/>
      <c r="P106" s="87"/>
      <c r="Q106" s="87"/>
      <c r="R106" s="87"/>
      <c r="S106" s="87"/>
      <c r="T106" s="87"/>
      <c r="U106" s="87"/>
      <c r="V106" s="48">
        <f>W106+X106+Y106+Z106+AA106+AC106</f>
        <v>13000</v>
      </c>
      <c r="W106" s="61"/>
      <c r="X106" s="87"/>
      <c r="Y106" s="87"/>
      <c r="Z106" s="87"/>
      <c r="AA106" s="87"/>
      <c r="AB106" s="87"/>
      <c r="AC106" s="61">
        <v>13000</v>
      </c>
      <c r="AD106" s="48">
        <f>AE106</f>
        <v>0</v>
      </c>
      <c r="AE106" s="87"/>
      <c r="AF106" s="48">
        <f t="shared" si="18"/>
        <v>0</v>
      </c>
      <c r="AG106" s="87"/>
      <c r="AH106" s="87"/>
      <c r="AI106" s="49"/>
      <c r="AJ106" s="88"/>
      <c r="AK106" s="87"/>
    </row>
    <row r="107" spans="1:37" ht="38.25">
      <c r="A107" s="91">
        <v>36</v>
      </c>
      <c r="B107" s="100"/>
      <c r="C107" s="113" t="s">
        <v>222</v>
      </c>
      <c r="D107" s="92">
        <v>2000</v>
      </c>
      <c r="E107" s="48">
        <v>2000</v>
      </c>
      <c r="F107" s="47">
        <f t="shared" si="19"/>
        <v>2000000000</v>
      </c>
      <c r="G107" s="48">
        <f>SUM(H107:AI107)-V107</f>
        <v>2000</v>
      </c>
      <c r="H107" s="38"/>
      <c r="I107" s="48">
        <f t="shared" si="20"/>
        <v>0</v>
      </c>
      <c r="J107" s="38"/>
      <c r="K107" s="38"/>
      <c r="L107" s="38"/>
      <c r="M107" s="38"/>
      <c r="N107" s="38"/>
      <c r="O107" s="38"/>
      <c r="P107" s="38"/>
      <c r="Q107" s="38"/>
      <c r="R107" s="38"/>
      <c r="S107" s="38"/>
      <c r="T107" s="38"/>
      <c r="U107" s="38"/>
      <c r="V107" s="48">
        <f>W107+X107+Y107+Z107+AA107+AB107+AC107</f>
        <v>2000</v>
      </c>
      <c r="W107" s="38"/>
      <c r="X107" s="38"/>
      <c r="Y107" s="38"/>
      <c r="Z107" s="38"/>
      <c r="AA107" s="38"/>
      <c r="AB107" s="48">
        <v>2000</v>
      </c>
      <c r="AC107" s="38"/>
      <c r="AD107" s="48">
        <f t="shared" si="22"/>
        <v>0</v>
      </c>
      <c r="AE107" s="38"/>
      <c r="AF107" s="48">
        <f t="shared" si="18"/>
        <v>0</v>
      </c>
      <c r="AG107" s="38"/>
      <c r="AH107" s="38"/>
      <c r="AI107" s="48"/>
      <c r="AJ107" s="42" t="s">
        <v>58</v>
      </c>
      <c r="AK107" s="38"/>
    </row>
    <row r="108" spans="1:37" ht="38.25">
      <c r="A108" s="91">
        <v>37</v>
      </c>
      <c r="B108" s="101"/>
      <c r="C108" s="113" t="s">
        <v>223</v>
      </c>
      <c r="D108" s="92">
        <v>3000</v>
      </c>
      <c r="E108" s="48">
        <v>3000</v>
      </c>
      <c r="F108" s="47">
        <f t="shared" si="19"/>
        <v>3000000000</v>
      </c>
      <c r="G108" s="48">
        <f>SUM(H108:AI108)-V108</f>
        <v>3000</v>
      </c>
      <c r="H108" s="38"/>
      <c r="I108" s="48">
        <f t="shared" si="20"/>
        <v>0</v>
      </c>
      <c r="J108" s="38"/>
      <c r="K108" s="38"/>
      <c r="L108" s="38"/>
      <c r="M108" s="38"/>
      <c r="N108" s="38"/>
      <c r="O108" s="38"/>
      <c r="P108" s="38"/>
      <c r="Q108" s="38"/>
      <c r="R108" s="38"/>
      <c r="S108" s="38"/>
      <c r="T108" s="38"/>
      <c r="U108" s="38"/>
      <c r="V108" s="48">
        <f>W108+X108+Y108+Z108+AA108+AB108+AC108</f>
        <v>3000</v>
      </c>
      <c r="W108" s="38"/>
      <c r="X108" s="38"/>
      <c r="Y108" s="38"/>
      <c r="Z108" s="38"/>
      <c r="AA108" s="38"/>
      <c r="AB108" s="48">
        <v>3000</v>
      </c>
      <c r="AC108" s="38"/>
      <c r="AD108" s="48">
        <f t="shared" si="22"/>
        <v>0</v>
      </c>
      <c r="AE108" s="38"/>
      <c r="AF108" s="48">
        <f t="shared" si="18"/>
        <v>0</v>
      </c>
      <c r="AG108" s="38"/>
      <c r="AH108" s="38"/>
      <c r="AI108" s="48"/>
      <c r="AJ108" s="42" t="s">
        <v>58</v>
      </c>
      <c r="AK108" s="38"/>
    </row>
    <row r="109" spans="1:37" ht="51">
      <c r="A109" s="91">
        <v>38</v>
      </c>
      <c r="B109" s="114" t="s">
        <v>224</v>
      </c>
      <c r="C109" s="58"/>
      <c r="D109" s="93">
        <v>10000</v>
      </c>
      <c r="E109" s="85">
        <v>10000</v>
      </c>
      <c r="F109" s="47">
        <f t="shared" si="19"/>
        <v>10000000000</v>
      </c>
      <c r="G109" s="48">
        <v>10000</v>
      </c>
      <c r="H109" s="48"/>
      <c r="I109" s="48">
        <f t="shared" si="20"/>
        <v>0</v>
      </c>
      <c r="J109" s="48"/>
      <c r="K109" s="48"/>
      <c r="L109" s="48"/>
      <c r="M109" s="48"/>
      <c r="N109" s="48"/>
      <c r="O109" s="48"/>
      <c r="P109" s="48"/>
      <c r="Q109" s="48"/>
      <c r="R109" s="48"/>
      <c r="S109" s="48"/>
      <c r="T109" s="48"/>
      <c r="U109" s="48"/>
      <c r="V109" s="48">
        <f t="shared" si="21"/>
        <v>0</v>
      </c>
      <c r="W109" s="48"/>
      <c r="X109" s="48"/>
      <c r="Y109" s="48"/>
      <c r="Z109" s="48"/>
      <c r="AA109" s="48"/>
      <c r="AB109" s="48"/>
      <c r="AC109" s="48"/>
      <c r="AD109" s="48">
        <f t="shared" si="22"/>
        <v>0</v>
      </c>
      <c r="AE109" s="48"/>
      <c r="AF109" s="48">
        <f t="shared" si="18"/>
        <v>0</v>
      </c>
      <c r="AG109" s="48"/>
      <c r="AH109" s="48"/>
      <c r="AI109" s="49"/>
      <c r="AJ109" s="43" t="s">
        <v>225</v>
      </c>
      <c r="AK109" s="48"/>
    </row>
    <row r="110" spans="1:37">
      <c r="A110" s="91">
        <v>39</v>
      </c>
      <c r="B110" s="114" t="s">
        <v>226</v>
      </c>
      <c r="C110" s="58"/>
      <c r="D110" s="93">
        <v>37000</v>
      </c>
      <c r="E110" s="85">
        <v>37000</v>
      </c>
      <c r="F110" s="47">
        <f t="shared" si="19"/>
        <v>37000000000</v>
      </c>
      <c r="G110" s="48">
        <v>37000</v>
      </c>
      <c r="H110" s="48"/>
      <c r="I110" s="48">
        <f t="shared" si="20"/>
        <v>0</v>
      </c>
      <c r="J110" s="48"/>
      <c r="K110" s="48"/>
      <c r="L110" s="48"/>
      <c r="M110" s="48"/>
      <c r="N110" s="48"/>
      <c r="O110" s="48"/>
      <c r="P110" s="48"/>
      <c r="Q110" s="48"/>
      <c r="R110" s="48"/>
      <c r="S110" s="48"/>
      <c r="T110" s="48"/>
      <c r="U110" s="48"/>
      <c r="V110" s="48">
        <f t="shared" si="21"/>
        <v>0</v>
      </c>
      <c r="W110" s="48"/>
      <c r="X110" s="48"/>
      <c r="Y110" s="48"/>
      <c r="Z110" s="48"/>
      <c r="AA110" s="48"/>
      <c r="AB110" s="48"/>
      <c r="AC110" s="48"/>
      <c r="AD110" s="48">
        <f t="shared" si="22"/>
        <v>0</v>
      </c>
      <c r="AE110" s="48"/>
      <c r="AF110" s="48">
        <f t="shared" si="18"/>
        <v>0</v>
      </c>
      <c r="AG110" s="48"/>
      <c r="AH110" s="48"/>
      <c r="AI110" s="49"/>
      <c r="AJ110" s="43" t="s">
        <v>227</v>
      </c>
      <c r="AK110" s="48"/>
    </row>
    <row r="111" spans="1:37" s="81" customFormat="1" ht="53.25" customHeight="1">
      <c r="A111" s="39" t="s">
        <v>228</v>
      </c>
      <c r="B111" s="115" t="s">
        <v>229</v>
      </c>
      <c r="C111" s="89"/>
      <c r="D111" s="41">
        <f>SUM(D112:D138)</f>
        <v>7010</v>
      </c>
      <c r="E111" s="41">
        <v>7010</v>
      </c>
      <c r="F111" s="47">
        <f t="shared" si="19"/>
        <v>7010000000</v>
      </c>
      <c r="G111" s="41">
        <f>H111+I111+Q111+R111+S111+T111+U111+V111+AD111+AF111+AI111</f>
        <v>7010</v>
      </c>
      <c r="H111" s="41">
        <f t="shared" ref="H111:AA111" si="24">SUM(H112:H138)</f>
        <v>0</v>
      </c>
      <c r="I111" s="41">
        <f t="shared" si="24"/>
        <v>940</v>
      </c>
      <c r="J111" s="41">
        <f t="shared" si="24"/>
        <v>0</v>
      </c>
      <c r="K111" s="41">
        <f t="shared" si="24"/>
        <v>0</v>
      </c>
      <c r="L111" s="41">
        <f t="shared" si="24"/>
        <v>460</v>
      </c>
      <c r="M111" s="41">
        <f t="shared" si="24"/>
        <v>280</v>
      </c>
      <c r="N111" s="41">
        <f t="shared" si="24"/>
        <v>0</v>
      </c>
      <c r="O111" s="41">
        <f t="shared" si="24"/>
        <v>200</v>
      </c>
      <c r="P111" s="41">
        <f t="shared" si="24"/>
        <v>0</v>
      </c>
      <c r="Q111" s="41">
        <f t="shared" si="24"/>
        <v>400</v>
      </c>
      <c r="R111" s="41">
        <f t="shared" si="24"/>
        <v>0</v>
      </c>
      <c r="S111" s="41">
        <f t="shared" si="24"/>
        <v>0</v>
      </c>
      <c r="T111" s="41">
        <f t="shared" si="24"/>
        <v>0</v>
      </c>
      <c r="U111" s="41">
        <f t="shared" si="24"/>
        <v>400</v>
      </c>
      <c r="V111" s="41">
        <f t="shared" si="24"/>
        <v>3870</v>
      </c>
      <c r="W111" s="41">
        <f t="shared" si="24"/>
        <v>0</v>
      </c>
      <c r="X111" s="41">
        <f t="shared" si="24"/>
        <v>0</v>
      </c>
      <c r="Y111" s="41">
        <f t="shared" si="24"/>
        <v>0</v>
      </c>
      <c r="Z111" s="41">
        <f t="shared" si="24"/>
        <v>560</v>
      </c>
      <c r="AA111" s="41">
        <f t="shared" si="24"/>
        <v>0</v>
      </c>
      <c r="AB111" s="41"/>
      <c r="AC111" s="41">
        <f t="shared" ref="AC111:AI111" si="25">SUM(AC112:AC138)</f>
        <v>3310</v>
      </c>
      <c r="AD111" s="41">
        <f t="shared" si="25"/>
        <v>1400</v>
      </c>
      <c r="AE111" s="41">
        <f t="shared" si="25"/>
        <v>1400</v>
      </c>
      <c r="AF111" s="41">
        <f t="shared" si="25"/>
        <v>0</v>
      </c>
      <c r="AG111" s="41">
        <f t="shared" si="25"/>
        <v>0</v>
      </c>
      <c r="AH111" s="41">
        <f t="shared" si="25"/>
        <v>0</v>
      </c>
      <c r="AI111" s="41">
        <f t="shared" si="25"/>
        <v>0</v>
      </c>
      <c r="AJ111" s="43" t="s">
        <v>230</v>
      </c>
      <c r="AK111" s="41">
        <f t="shared" ref="AK111" si="26">SUM(AK112:AK138)</f>
        <v>0</v>
      </c>
    </row>
    <row r="112" spans="1:37" s="81" customFormat="1" ht="25.5">
      <c r="A112" s="116" t="s">
        <v>231</v>
      </c>
      <c r="B112" s="56" t="s">
        <v>83</v>
      </c>
      <c r="C112" s="107" t="s">
        <v>232</v>
      </c>
      <c r="D112" s="85">
        <v>160</v>
      </c>
      <c r="E112" s="85">
        <v>160</v>
      </c>
      <c r="F112" s="47"/>
      <c r="G112" s="41"/>
      <c r="H112" s="48"/>
      <c r="I112" s="48">
        <f t="shared" si="20"/>
        <v>160</v>
      </c>
      <c r="J112" s="48"/>
      <c r="K112" s="48"/>
      <c r="L112" s="85">
        <v>160</v>
      </c>
      <c r="M112" s="60"/>
      <c r="N112" s="48"/>
      <c r="O112" s="48"/>
      <c r="P112" s="48"/>
      <c r="Q112" s="48"/>
      <c r="R112" s="48"/>
      <c r="S112" s="48"/>
      <c r="T112" s="48"/>
      <c r="U112" s="48"/>
      <c r="V112" s="48">
        <f t="shared" si="21"/>
        <v>0</v>
      </c>
      <c r="W112" s="48"/>
      <c r="X112" s="48"/>
      <c r="Y112" s="48"/>
      <c r="Z112" s="48"/>
      <c r="AA112" s="48"/>
      <c r="AB112" s="48"/>
      <c r="AC112" s="48"/>
      <c r="AD112" s="48">
        <f t="shared" si="22"/>
        <v>0</v>
      </c>
      <c r="AE112" s="48"/>
      <c r="AF112" s="48">
        <f t="shared" ref="AF112:AF156" si="27">AG112+AH112</f>
        <v>0</v>
      </c>
      <c r="AG112" s="48"/>
      <c r="AH112" s="48"/>
      <c r="AI112" s="117"/>
      <c r="AJ112" s="43"/>
      <c r="AK112" s="48"/>
    </row>
    <row r="113" spans="1:37" s="81" customFormat="1" ht="25.5">
      <c r="A113" s="116" t="s">
        <v>233</v>
      </c>
      <c r="B113" s="57"/>
      <c r="C113" s="107" t="s">
        <v>234</v>
      </c>
      <c r="D113" s="85">
        <v>200</v>
      </c>
      <c r="E113" s="85">
        <v>200</v>
      </c>
      <c r="F113" s="47"/>
      <c r="G113" s="41"/>
      <c r="H113" s="48"/>
      <c r="I113" s="48">
        <f>SUM(J113:P113)</f>
        <v>0</v>
      </c>
      <c r="J113" s="48"/>
      <c r="K113" s="48"/>
      <c r="L113" s="48"/>
      <c r="M113" s="48"/>
      <c r="N113" s="48"/>
      <c r="O113" s="48"/>
      <c r="P113" s="48"/>
      <c r="Q113" s="48"/>
      <c r="R113" s="48"/>
      <c r="S113" s="48"/>
      <c r="T113" s="48"/>
      <c r="U113" s="48"/>
      <c r="V113" s="48">
        <f>W113+X113+Y113+Z113+AA113+AC113</f>
        <v>200</v>
      </c>
      <c r="W113" s="85"/>
      <c r="X113" s="48"/>
      <c r="Y113" s="48"/>
      <c r="Z113" s="48"/>
      <c r="AA113" s="48"/>
      <c r="AB113" s="48"/>
      <c r="AC113" s="85">
        <v>200</v>
      </c>
      <c r="AD113" s="48">
        <f>AE113</f>
        <v>0</v>
      </c>
      <c r="AE113" s="48"/>
      <c r="AF113" s="48">
        <f t="shared" si="27"/>
        <v>0</v>
      </c>
      <c r="AG113" s="48"/>
      <c r="AH113" s="48"/>
      <c r="AI113" s="117"/>
      <c r="AJ113" s="43"/>
      <c r="AK113" s="48"/>
    </row>
    <row r="114" spans="1:37" s="81" customFormat="1" ht="45" customHeight="1">
      <c r="A114" s="116" t="s">
        <v>235</v>
      </c>
      <c r="B114" s="118" t="s">
        <v>236</v>
      </c>
      <c r="C114" s="119" t="s">
        <v>237</v>
      </c>
      <c r="D114" s="60">
        <v>140</v>
      </c>
      <c r="E114" s="60">
        <v>140</v>
      </c>
      <c r="F114" s="47"/>
      <c r="G114" s="41"/>
      <c r="H114" s="48"/>
      <c r="I114" s="48">
        <f t="shared" si="20"/>
        <v>140</v>
      </c>
      <c r="J114" s="48"/>
      <c r="K114" s="48"/>
      <c r="L114" s="48"/>
      <c r="M114" s="60">
        <v>140</v>
      </c>
      <c r="N114" s="48"/>
      <c r="O114" s="48"/>
      <c r="P114" s="48"/>
      <c r="Q114" s="48"/>
      <c r="R114" s="48"/>
      <c r="S114" s="48"/>
      <c r="T114" s="48"/>
      <c r="U114" s="48"/>
      <c r="V114" s="48">
        <f t="shared" si="21"/>
        <v>0</v>
      </c>
      <c r="W114" s="48"/>
      <c r="X114" s="48"/>
      <c r="Y114" s="48"/>
      <c r="Z114" s="48"/>
      <c r="AA114" s="48"/>
      <c r="AB114" s="48"/>
      <c r="AC114" s="48"/>
      <c r="AD114" s="48">
        <f t="shared" si="22"/>
        <v>0</v>
      </c>
      <c r="AE114" s="48"/>
      <c r="AF114" s="48">
        <f t="shared" si="27"/>
        <v>0</v>
      </c>
      <c r="AG114" s="48"/>
      <c r="AH114" s="48"/>
      <c r="AI114" s="117"/>
      <c r="AJ114" s="43"/>
      <c r="AK114" s="48"/>
    </row>
    <row r="115" spans="1:37" s="81" customFormat="1" ht="46.5" customHeight="1">
      <c r="A115" s="116" t="s">
        <v>238</v>
      </c>
      <c r="B115" s="120"/>
      <c r="C115" s="119" t="s">
        <v>239</v>
      </c>
      <c r="D115" s="60">
        <v>140</v>
      </c>
      <c r="E115" s="60">
        <v>140</v>
      </c>
      <c r="F115" s="47"/>
      <c r="G115" s="41"/>
      <c r="H115" s="48"/>
      <c r="I115" s="48">
        <f>SUM(J115:P115)</f>
        <v>140</v>
      </c>
      <c r="J115" s="48"/>
      <c r="K115" s="48"/>
      <c r="L115" s="48"/>
      <c r="M115" s="60">
        <v>140</v>
      </c>
      <c r="N115" s="48"/>
      <c r="O115" s="48"/>
      <c r="P115" s="48"/>
      <c r="Q115" s="48"/>
      <c r="R115" s="48"/>
      <c r="S115" s="48"/>
      <c r="T115" s="48"/>
      <c r="U115" s="48"/>
      <c r="V115" s="48">
        <f>W115+X115+Y115+Z115+AA115+AC115</f>
        <v>0</v>
      </c>
      <c r="W115" s="48"/>
      <c r="X115" s="48"/>
      <c r="Y115" s="48"/>
      <c r="Z115" s="48"/>
      <c r="AA115" s="48"/>
      <c r="AB115" s="48"/>
      <c r="AC115" s="48"/>
      <c r="AD115" s="48">
        <f>AE115</f>
        <v>0</v>
      </c>
      <c r="AE115" s="48"/>
      <c r="AF115" s="48">
        <f t="shared" si="27"/>
        <v>0</v>
      </c>
      <c r="AG115" s="48"/>
      <c r="AH115" s="48"/>
      <c r="AI115" s="117"/>
      <c r="AJ115" s="43"/>
      <c r="AK115" s="48"/>
    </row>
    <row r="116" spans="1:37" s="81" customFormat="1" ht="45" customHeight="1">
      <c r="A116" s="116" t="s">
        <v>240</v>
      </c>
      <c r="B116" s="121" t="s">
        <v>75</v>
      </c>
      <c r="C116" s="122" t="s">
        <v>241</v>
      </c>
      <c r="D116" s="85">
        <v>200</v>
      </c>
      <c r="E116" s="85">
        <v>200</v>
      </c>
      <c r="F116" s="47"/>
      <c r="G116" s="41"/>
      <c r="H116" s="48"/>
      <c r="I116" s="48">
        <f t="shared" si="20"/>
        <v>200</v>
      </c>
      <c r="J116" s="48"/>
      <c r="K116" s="48"/>
      <c r="L116" s="48"/>
      <c r="M116" s="48"/>
      <c r="N116" s="48"/>
      <c r="O116" s="85">
        <v>200</v>
      </c>
      <c r="P116" s="48"/>
      <c r="Q116" s="48"/>
      <c r="R116" s="48"/>
      <c r="S116" s="48"/>
      <c r="T116" s="48"/>
      <c r="U116" s="48"/>
      <c r="V116" s="48">
        <f t="shared" si="21"/>
        <v>0</v>
      </c>
      <c r="W116" s="48"/>
      <c r="X116" s="48"/>
      <c r="Y116" s="48"/>
      <c r="Z116" s="48"/>
      <c r="AA116" s="48"/>
      <c r="AB116" s="48"/>
      <c r="AC116" s="48"/>
      <c r="AD116" s="48">
        <f t="shared" si="22"/>
        <v>0</v>
      </c>
      <c r="AE116" s="48"/>
      <c r="AF116" s="48">
        <f t="shared" si="27"/>
        <v>0</v>
      </c>
      <c r="AG116" s="48"/>
      <c r="AH116" s="48"/>
      <c r="AI116" s="117"/>
      <c r="AJ116" s="43"/>
      <c r="AK116" s="48"/>
    </row>
    <row r="117" spans="1:37" s="81" customFormat="1" ht="25.5">
      <c r="A117" s="116" t="s">
        <v>242</v>
      </c>
      <c r="B117" s="58" t="s">
        <v>151</v>
      </c>
      <c r="C117" s="58" t="s">
        <v>243</v>
      </c>
      <c r="D117" s="85">
        <v>100</v>
      </c>
      <c r="E117" s="85">
        <v>100</v>
      </c>
      <c r="F117" s="47"/>
      <c r="G117" s="41"/>
      <c r="H117" s="48"/>
      <c r="I117" s="48">
        <f t="shared" si="20"/>
        <v>0</v>
      </c>
      <c r="J117" s="48"/>
      <c r="K117" s="48"/>
      <c r="L117" s="48"/>
      <c r="M117" s="48"/>
      <c r="N117" s="48"/>
      <c r="O117" s="48"/>
      <c r="P117" s="48"/>
      <c r="Q117" s="48"/>
      <c r="R117" s="48"/>
      <c r="S117" s="48"/>
      <c r="T117" s="48"/>
      <c r="U117" s="48"/>
      <c r="V117" s="48">
        <f t="shared" si="21"/>
        <v>0</v>
      </c>
      <c r="W117" s="48"/>
      <c r="X117" s="48"/>
      <c r="Y117" s="48"/>
      <c r="Z117" s="48"/>
      <c r="AA117" s="48"/>
      <c r="AB117" s="48"/>
      <c r="AC117" s="48"/>
      <c r="AD117" s="48">
        <f t="shared" si="22"/>
        <v>100</v>
      </c>
      <c r="AE117" s="85">
        <v>100</v>
      </c>
      <c r="AF117" s="48">
        <f t="shared" si="27"/>
        <v>0</v>
      </c>
      <c r="AG117" s="48"/>
      <c r="AH117" s="48"/>
      <c r="AI117" s="117"/>
      <c r="AJ117" s="43"/>
      <c r="AK117" s="48"/>
    </row>
    <row r="118" spans="1:37" s="81" customFormat="1" ht="25.5">
      <c r="A118" s="116" t="s">
        <v>244</v>
      </c>
      <c r="B118" s="58" t="s">
        <v>245</v>
      </c>
      <c r="C118" s="58" t="s">
        <v>246</v>
      </c>
      <c r="D118" s="85">
        <v>100</v>
      </c>
      <c r="E118" s="85">
        <v>100</v>
      </c>
      <c r="F118" s="47"/>
      <c r="G118" s="41"/>
      <c r="H118" s="48"/>
      <c r="I118" s="48">
        <f t="shared" si="20"/>
        <v>0</v>
      </c>
      <c r="J118" s="48"/>
      <c r="K118" s="48"/>
      <c r="L118" s="48"/>
      <c r="M118" s="48"/>
      <c r="N118" s="48"/>
      <c r="O118" s="48"/>
      <c r="P118" s="48"/>
      <c r="Q118" s="48"/>
      <c r="R118" s="48"/>
      <c r="S118" s="48"/>
      <c r="T118" s="48"/>
      <c r="U118" s="48"/>
      <c r="V118" s="48">
        <f t="shared" si="21"/>
        <v>0</v>
      </c>
      <c r="W118" s="48"/>
      <c r="X118" s="48"/>
      <c r="Y118" s="48"/>
      <c r="Z118" s="48"/>
      <c r="AA118" s="48"/>
      <c r="AB118" s="48"/>
      <c r="AC118" s="48"/>
      <c r="AD118" s="48">
        <f t="shared" si="22"/>
        <v>100</v>
      </c>
      <c r="AE118" s="85">
        <v>100</v>
      </c>
      <c r="AF118" s="48">
        <f t="shared" si="27"/>
        <v>0</v>
      </c>
      <c r="AG118" s="48"/>
      <c r="AH118" s="48"/>
      <c r="AI118" s="117"/>
      <c r="AJ118" s="43"/>
      <c r="AK118" s="48"/>
    </row>
    <row r="119" spans="1:37" s="81" customFormat="1">
      <c r="A119" s="116" t="s">
        <v>247</v>
      </c>
      <c r="B119" s="56" t="s">
        <v>73</v>
      </c>
      <c r="C119" s="58" t="s">
        <v>248</v>
      </c>
      <c r="D119" s="85">
        <v>100</v>
      </c>
      <c r="E119" s="85">
        <v>100</v>
      </c>
      <c r="F119" s="47"/>
      <c r="G119" s="41"/>
      <c r="H119" s="48"/>
      <c r="I119" s="48">
        <f t="shared" si="20"/>
        <v>0</v>
      </c>
      <c r="J119" s="48"/>
      <c r="K119" s="48"/>
      <c r="L119" s="48"/>
      <c r="M119" s="48"/>
      <c r="N119" s="48"/>
      <c r="O119" s="48"/>
      <c r="P119" s="48"/>
      <c r="Q119" s="48"/>
      <c r="R119" s="48"/>
      <c r="S119" s="48"/>
      <c r="T119" s="48"/>
      <c r="U119" s="48"/>
      <c r="V119" s="48">
        <f t="shared" si="21"/>
        <v>0</v>
      </c>
      <c r="W119" s="48"/>
      <c r="X119" s="48"/>
      <c r="Y119" s="48"/>
      <c r="Z119" s="48"/>
      <c r="AA119" s="48"/>
      <c r="AB119" s="48"/>
      <c r="AC119" s="48"/>
      <c r="AD119" s="48">
        <f t="shared" si="22"/>
        <v>100</v>
      </c>
      <c r="AE119" s="85">
        <v>100</v>
      </c>
      <c r="AF119" s="48">
        <f t="shared" si="27"/>
        <v>0</v>
      </c>
      <c r="AG119" s="48"/>
      <c r="AH119" s="48"/>
      <c r="AI119" s="117"/>
      <c r="AJ119" s="43"/>
      <c r="AK119" s="48"/>
    </row>
    <row r="120" spans="1:37" s="81" customFormat="1" ht="25.5">
      <c r="A120" s="116" t="s">
        <v>249</v>
      </c>
      <c r="B120" s="57"/>
      <c r="C120" s="107" t="s">
        <v>250</v>
      </c>
      <c r="D120" s="85">
        <v>1000</v>
      </c>
      <c r="E120" s="85">
        <v>1000</v>
      </c>
      <c r="F120" s="47"/>
      <c r="G120" s="41"/>
      <c r="H120" s="48"/>
      <c r="I120" s="48">
        <f>SUM(J120:P120)</f>
        <v>0</v>
      </c>
      <c r="J120" s="48"/>
      <c r="K120" s="48"/>
      <c r="L120" s="48"/>
      <c r="M120" s="48"/>
      <c r="N120" s="48"/>
      <c r="O120" s="48"/>
      <c r="P120" s="48"/>
      <c r="Q120" s="48"/>
      <c r="R120" s="48"/>
      <c r="S120" s="48"/>
      <c r="T120" s="48"/>
      <c r="U120" s="48"/>
      <c r="V120" s="48">
        <f>W120+X120+Y120+Z120+AA120+AC120</f>
        <v>1000</v>
      </c>
      <c r="W120" s="85"/>
      <c r="X120" s="48"/>
      <c r="Y120" s="48"/>
      <c r="Z120" s="48"/>
      <c r="AA120" s="48"/>
      <c r="AB120" s="48"/>
      <c r="AC120" s="85">
        <v>1000</v>
      </c>
      <c r="AD120" s="48">
        <f>AE120</f>
        <v>0</v>
      </c>
      <c r="AE120" s="48"/>
      <c r="AF120" s="48">
        <f t="shared" si="27"/>
        <v>0</v>
      </c>
      <c r="AG120" s="48"/>
      <c r="AH120" s="48"/>
      <c r="AI120" s="117"/>
      <c r="AJ120" s="43"/>
      <c r="AK120" s="48"/>
    </row>
    <row r="121" spans="1:37" s="81" customFormat="1">
      <c r="A121" s="116" t="s">
        <v>251</v>
      </c>
      <c r="B121" s="56" t="s">
        <v>149</v>
      </c>
      <c r="C121" s="58" t="s">
        <v>252</v>
      </c>
      <c r="D121" s="85">
        <v>100</v>
      </c>
      <c r="E121" s="85">
        <v>100</v>
      </c>
      <c r="F121" s="47"/>
      <c r="G121" s="41"/>
      <c r="H121" s="48"/>
      <c r="I121" s="48">
        <f t="shared" si="20"/>
        <v>0</v>
      </c>
      <c r="J121" s="48"/>
      <c r="K121" s="48"/>
      <c r="L121" s="48"/>
      <c r="M121" s="48"/>
      <c r="N121" s="48"/>
      <c r="O121" s="48"/>
      <c r="P121" s="48"/>
      <c r="Q121" s="48"/>
      <c r="R121" s="48"/>
      <c r="S121" s="48"/>
      <c r="T121" s="48"/>
      <c r="U121" s="48"/>
      <c r="V121" s="48">
        <f t="shared" si="21"/>
        <v>0</v>
      </c>
      <c r="W121" s="48"/>
      <c r="X121" s="48"/>
      <c r="Y121" s="48"/>
      <c r="Z121" s="48"/>
      <c r="AA121" s="48"/>
      <c r="AB121" s="48"/>
      <c r="AC121" s="48"/>
      <c r="AD121" s="48">
        <f t="shared" si="22"/>
        <v>100</v>
      </c>
      <c r="AE121" s="85">
        <v>100</v>
      </c>
      <c r="AF121" s="48">
        <f t="shared" si="27"/>
        <v>0</v>
      </c>
      <c r="AG121" s="48"/>
      <c r="AH121" s="48"/>
      <c r="AI121" s="117"/>
      <c r="AJ121" s="43"/>
      <c r="AK121" s="48"/>
    </row>
    <row r="122" spans="1:37" s="81" customFormat="1">
      <c r="A122" s="116" t="s">
        <v>253</v>
      </c>
      <c r="B122" s="57"/>
      <c r="C122" s="45" t="s">
        <v>254</v>
      </c>
      <c r="D122" s="85">
        <v>500</v>
      </c>
      <c r="E122" s="85">
        <v>500</v>
      </c>
      <c r="F122" s="47"/>
      <c r="G122" s="41"/>
      <c r="H122" s="48"/>
      <c r="I122" s="48">
        <f>SUM(J122:P122)</f>
        <v>0</v>
      </c>
      <c r="J122" s="48"/>
      <c r="K122" s="48"/>
      <c r="L122" s="48"/>
      <c r="M122" s="48"/>
      <c r="N122" s="48"/>
      <c r="O122" s="48"/>
      <c r="P122" s="48"/>
      <c r="Q122" s="48"/>
      <c r="R122" s="48"/>
      <c r="S122" s="48"/>
      <c r="T122" s="48"/>
      <c r="U122" s="48"/>
      <c r="V122" s="48">
        <f>W122+X122+Y122+Z122+AA122+AC122</f>
        <v>500</v>
      </c>
      <c r="W122" s="48"/>
      <c r="X122" s="48"/>
      <c r="Y122" s="48"/>
      <c r="Z122" s="85">
        <v>500</v>
      </c>
      <c r="AA122" s="48"/>
      <c r="AB122" s="48"/>
      <c r="AC122" s="48"/>
      <c r="AD122" s="48">
        <f>AE122</f>
        <v>0</v>
      </c>
      <c r="AE122" s="48"/>
      <c r="AF122" s="48">
        <f t="shared" si="27"/>
        <v>0</v>
      </c>
      <c r="AG122" s="48"/>
      <c r="AH122" s="48"/>
      <c r="AI122" s="117"/>
      <c r="AJ122" s="43"/>
      <c r="AK122" s="48"/>
    </row>
    <row r="123" spans="1:37" s="81" customFormat="1" ht="15" customHeight="1">
      <c r="A123" s="116" t="s">
        <v>255</v>
      </c>
      <c r="B123" s="118" t="s">
        <v>256</v>
      </c>
      <c r="C123" s="58" t="s">
        <v>257</v>
      </c>
      <c r="D123" s="85">
        <v>100</v>
      </c>
      <c r="E123" s="85">
        <v>100</v>
      </c>
      <c r="F123" s="47"/>
      <c r="G123" s="41"/>
      <c r="H123" s="48"/>
      <c r="I123" s="48">
        <f t="shared" si="20"/>
        <v>0</v>
      </c>
      <c r="J123" s="48"/>
      <c r="K123" s="48"/>
      <c r="L123" s="48"/>
      <c r="M123" s="48"/>
      <c r="N123" s="48"/>
      <c r="O123" s="48"/>
      <c r="P123" s="48"/>
      <c r="Q123" s="48"/>
      <c r="R123" s="48"/>
      <c r="S123" s="48"/>
      <c r="T123" s="48"/>
      <c r="U123" s="48"/>
      <c r="V123" s="48">
        <f t="shared" si="21"/>
        <v>0</v>
      </c>
      <c r="W123" s="48"/>
      <c r="X123" s="48"/>
      <c r="Y123" s="48"/>
      <c r="Z123" s="48"/>
      <c r="AA123" s="48"/>
      <c r="AB123" s="48"/>
      <c r="AC123" s="48"/>
      <c r="AD123" s="48">
        <f t="shared" si="22"/>
        <v>100</v>
      </c>
      <c r="AE123" s="85">
        <v>100</v>
      </c>
      <c r="AF123" s="48">
        <f t="shared" si="27"/>
        <v>0</v>
      </c>
      <c r="AG123" s="48"/>
      <c r="AH123" s="48"/>
      <c r="AI123" s="117"/>
      <c r="AJ123" s="43"/>
      <c r="AK123" s="48"/>
    </row>
    <row r="124" spans="1:37" s="81" customFormat="1" ht="30" customHeight="1">
      <c r="A124" s="116" t="s">
        <v>258</v>
      </c>
      <c r="B124" s="120"/>
      <c r="C124" s="58" t="s">
        <v>259</v>
      </c>
      <c r="D124" s="85">
        <v>100</v>
      </c>
      <c r="E124" s="85">
        <v>100</v>
      </c>
      <c r="F124" s="47"/>
      <c r="G124" s="41"/>
      <c r="H124" s="48"/>
      <c r="I124" s="48">
        <f t="shared" si="20"/>
        <v>0</v>
      </c>
      <c r="J124" s="48"/>
      <c r="K124" s="48"/>
      <c r="L124" s="48"/>
      <c r="M124" s="48"/>
      <c r="N124" s="48"/>
      <c r="O124" s="48"/>
      <c r="P124" s="48"/>
      <c r="Q124" s="48"/>
      <c r="R124" s="48"/>
      <c r="S124" s="48"/>
      <c r="T124" s="48"/>
      <c r="U124" s="48"/>
      <c r="V124" s="48">
        <f t="shared" si="21"/>
        <v>0</v>
      </c>
      <c r="W124" s="48"/>
      <c r="X124" s="48"/>
      <c r="Y124" s="48"/>
      <c r="Z124" s="48"/>
      <c r="AA124" s="48"/>
      <c r="AB124" s="48"/>
      <c r="AC124" s="48"/>
      <c r="AD124" s="48">
        <f t="shared" si="22"/>
        <v>100</v>
      </c>
      <c r="AE124" s="85">
        <v>100</v>
      </c>
      <c r="AF124" s="48">
        <f t="shared" si="27"/>
        <v>0</v>
      </c>
      <c r="AG124" s="48"/>
      <c r="AH124" s="48"/>
      <c r="AI124" s="117"/>
      <c r="AJ124" s="43"/>
      <c r="AK124" s="48"/>
    </row>
    <row r="125" spans="1:37" s="81" customFormat="1" ht="25.5">
      <c r="A125" s="116" t="s">
        <v>260</v>
      </c>
      <c r="B125" s="58" t="s">
        <v>169</v>
      </c>
      <c r="C125" s="58" t="s">
        <v>261</v>
      </c>
      <c r="D125" s="85">
        <v>100</v>
      </c>
      <c r="E125" s="85">
        <v>100</v>
      </c>
      <c r="F125" s="47"/>
      <c r="G125" s="41"/>
      <c r="H125" s="48"/>
      <c r="I125" s="48">
        <f t="shared" si="20"/>
        <v>0</v>
      </c>
      <c r="J125" s="48"/>
      <c r="K125" s="48"/>
      <c r="L125" s="48"/>
      <c r="M125" s="48"/>
      <c r="N125" s="48"/>
      <c r="O125" s="48"/>
      <c r="P125" s="48"/>
      <c r="Q125" s="48"/>
      <c r="R125" s="48"/>
      <c r="S125" s="48"/>
      <c r="T125" s="48"/>
      <c r="U125" s="48"/>
      <c r="V125" s="48">
        <f t="shared" si="21"/>
        <v>0</v>
      </c>
      <c r="W125" s="48"/>
      <c r="X125" s="48"/>
      <c r="Y125" s="48"/>
      <c r="Z125" s="48"/>
      <c r="AA125" s="48"/>
      <c r="AB125" s="48"/>
      <c r="AC125" s="48"/>
      <c r="AD125" s="48">
        <f t="shared" si="22"/>
        <v>100</v>
      </c>
      <c r="AE125" s="85">
        <v>100</v>
      </c>
      <c r="AF125" s="48">
        <f t="shared" si="27"/>
        <v>0</v>
      </c>
      <c r="AG125" s="48"/>
      <c r="AH125" s="48"/>
      <c r="AI125" s="117"/>
      <c r="AJ125" s="43"/>
      <c r="AK125" s="48"/>
    </row>
    <row r="126" spans="1:37" s="81" customFormat="1" ht="38.25">
      <c r="A126" s="116" t="s">
        <v>262</v>
      </c>
      <c r="B126" s="50" t="s">
        <v>61</v>
      </c>
      <c r="C126" s="123" t="s">
        <v>263</v>
      </c>
      <c r="D126" s="124">
        <v>60</v>
      </c>
      <c r="E126" s="124">
        <v>60</v>
      </c>
      <c r="F126" s="47"/>
      <c r="G126" s="41"/>
      <c r="H126" s="48"/>
      <c r="I126" s="48">
        <f t="shared" si="20"/>
        <v>0</v>
      </c>
      <c r="J126" s="48"/>
      <c r="K126" s="48"/>
      <c r="L126" s="48"/>
      <c r="M126" s="48"/>
      <c r="N126" s="48"/>
      <c r="O126" s="48"/>
      <c r="P126" s="48"/>
      <c r="Q126" s="48"/>
      <c r="R126" s="48"/>
      <c r="S126" s="48"/>
      <c r="T126" s="48"/>
      <c r="U126" s="48"/>
      <c r="V126" s="48">
        <f t="shared" si="21"/>
        <v>60</v>
      </c>
      <c r="W126" s="48"/>
      <c r="X126" s="48"/>
      <c r="Y126" s="48"/>
      <c r="Z126" s="124">
        <v>60</v>
      </c>
      <c r="AA126" s="48"/>
      <c r="AB126" s="48"/>
      <c r="AC126" s="48"/>
      <c r="AD126" s="48">
        <f t="shared" si="22"/>
        <v>0</v>
      </c>
      <c r="AE126" s="48"/>
      <c r="AF126" s="48">
        <f t="shared" si="27"/>
        <v>0</v>
      </c>
      <c r="AG126" s="48"/>
      <c r="AH126" s="48"/>
      <c r="AI126" s="117"/>
      <c r="AJ126" s="43"/>
      <c r="AK126" s="48"/>
    </row>
    <row r="127" spans="1:37" s="81" customFormat="1" ht="38.25">
      <c r="A127" s="116" t="s">
        <v>264</v>
      </c>
      <c r="B127" s="12" t="s">
        <v>265</v>
      </c>
      <c r="C127" s="125" t="s">
        <v>266</v>
      </c>
      <c r="D127" s="85">
        <v>200</v>
      </c>
      <c r="E127" s="85">
        <v>200</v>
      </c>
      <c r="F127" s="47"/>
      <c r="G127" s="41"/>
      <c r="H127" s="48"/>
      <c r="I127" s="48">
        <f t="shared" si="20"/>
        <v>0</v>
      </c>
      <c r="J127" s="48"/>
      <c r="K127" s="48"/>
      <c r="L127" s="48"/>
      <c r="M127" s="48"/>
      <c r="N127" s="48"/>
      <c r="O127" s="48"/>
      <c r="P127" s="48"/>
      <c r="Q127" s="48"/>
      <c r="R127" s="48"/>
      <c r="S127" s="48"/>
      <c r="T127" s="48"/>
      <c r="U127" s="48"/>
      <c r="V127" s="48">
        <f t="shared" si="21"/>
        <v>200</v>
      </c>
      <c r="W127" s="85"/>
      <c r="X127" s="48"/>
      <c r="Y127" s="48"/>
      <c r="Z127" s="48"/>
      <c r="AA127" s="48"/>
      <c r="AB127" s="48"/>
      <c r="AC127" s="85">
        <v>200</v>
      </c>
      <c r="AD127" s="48">
        <f t="shared" si="22"/>
        <v>0</v>
      </c>
      <c r="AE127" s="48"/>
      <c r="AF127" s="48">
        <f t="shared" si="27"/>
        <v>0</v>
      </c>
      <c r="AG127" s="48"/>
      <c r="AH127" s="48"/>
      <c r="AI127" s="117"/>
      <c r="AJ127" s="43"/>
      <c r="AK127" s="48"/>
    </row>
    <row r="128" spans="1:37" s="81" customFormat="1" ht="25.5">
      <c r="A128" s="116" t="s">
        <v>267</v>
      </c>
      <c r="B128" s="32"/>
      <c r="C128" s="126" t="s">
        <v>268</v>
      </c>
      <c r="D128" s="85">
        <v>400</v>
      </c>
      <c r="E128" s="85">
        <v>400</v>
      </c>
      <c r="F128" s="47"/>
      <c r="G128" s="41"/>
      <c r="H128" s="48"/>
      <c r="I128" s="48">
        <f>SUM(J128:P128)</f>
        <v>0</v>
      </c>
      <c r="J128" s="48"/>
      <c r="K128" s="48"/>
      <c r="L128" s="48"/>
      <c r="M128" s="48"/>
      <c r="N128" s="48"/>
      <c r="O128" s="48"/>
      <c r="P128" s="48"/>
      <c r="Q128" s="48"/>
      <c r="R128" s="48"/>
      <c r="S128" s="48"/>
      <c r="T128" s="48"/>
      <c r="U128" s="48"/>
      <c r="V128" s="48">
        <f>W128+X128+Y128+Z128+AA128+AC128</f>
        <v>0</v>
      </c>
      <c r="W128" s="48"/>
      <c r="X128" s="48"/>
      <c r="Y128" s="48"/>
      <c r="Z128" s="48"/>
      <c r="AA128" s="48"/>
      <c r="AB128" s="48"/>
      <c r="AC128" s="48"/>
      <c r="AD128" s="48">
        <f>AE128</f>
        <v>400</v>
      </c>
      <c r="AE128" s="85">
        <v>400</v>
      </c>
      <c r="AF128" s="48">
        <f t="shared" si="27"/>
        <v>0</v>
      </c>
      <c r="AG128" s="48"/>
      <c r="AH128" s="48"/>
      <c r="AI128" s="117"/>
      <c r="AJ128" s="43"/>
      <c r="AK128" s="48"/>
    </row>
    <row r="129" spans="1:37" s="81" customFormat="1" ht="30" customHeight="1">
      <c r="A129" s="116" t="s">
        <v>269</v>
      </c>
      <c r="B129" s="118" t="s">
        <v>270</v>
      </c>
      <c r="C129" s="46" t="s">
        <v>271</v>
      </c>
      <c r="D129" s="85">
        <v>260</v>
      </c>
      <c r="E129" s="85">
        <v>260</v>
      </c>
      <c r="F129" s="47"/>
      <c r="G129" s="41"/>
      <c r="H129" s="48"/>
      <c r="I129" s="48">
        <f t="shared" si="20"/>
        <v>0</v>
      </c>
      <c r="J129" s="48"/>
      <c r="K129" s="48"/>
      <c r="L129" s="48"/>
      <c r="M129" s="48"/>
      <c r="N129" s="48"/>
      <c r="O129" s="48"/>
      <c r="P129" s="48"/>
      <c r="Q129" s="48"/>
      <c r="R129" s="48"/>
      <c r="S129" s="48"/>
      <c r="T129" s="48"/>
      <c r="U129" s="48"/>
      <c r="V129" s="48">
        <f t="shared" si="21"/>
        <v>260</v>
      </c>
      <c r="W129" s="85"/>
      <c r="X129" s="48"/>
      <c r="Y129" s="48"/>
      <c r="Z129" s="48"/>
      <c r="AA129" s="48"/>
      <c r="AB129" s="48"/>
      <c r="AC129" s="85">
        <v>260</v>
      </c>
      <c r="AD129" s="48">
        <f t="shared" si="22"/>
        <v>0</v>
      </c>
      <c r="AE129" s="48"/>
      <c r="AF129" s="48">
        <f t="shared" si="27"/>
        <v>0</v>
      </c>
      <c r="AG129" s="48"/>
      <c r="AH129" s="48"/>
      <c r="AI129" s="117"/>
      <c r="AJ129" s="43"/>
      <c r="AK129" s="48"/>
    </row>
    <row r="130" spans="1:37" s="81" customFormat="1" ht="30" customHeight="1">
      <c r="A130" s="116" t="s">
        <v>272</v>
      </c>
      <c r="B130" s="120"/>
      <c r="C130" s="46" t="s">
        <v>273</v>
      </c>
      <c r="D130" s="127">
        <v>250</v>
      </c>
      <c r="E130" s="127">
        <v>250</v>
      </c>
      <c r="F130" s="47"/>
      <c r="G130" s="41"/>
      <c r="H130" s="48"/>
      <c r="I130" s="48">
        <f t="shared" si="20"/>
        <v>0</v>
      </c>
      <c r="J130" s="48"/>
      <c r="K130" s="48"/>
      <c r="L130" s="48"/>
      <c r="M130" s="48"/>
      <c r="N130" s="48"/>
      <c r="O130" s="48"/>
      <c r="P130" s="48"/>
      <c r="Q130" s="48"/>
      <c r="R130" s="48"/>
      <c r="S130" s="48"/>
      <c r="T130" s="48"/>
      <c r="U130" s="48"/>
      <c r="V130" s="48">
        <f t="shared" si="21"/>
        <v>250</v>
      </c>
      <c r="W130" s="127"/>
      <c r="X130" s="48"/>
      <c r="Y130" s="48"/>
      <c r="Z130" s="48"/>
      <c r="AA130" s="48"/>
      <c r="AB130" s="48"/>
      <c r="AC130" s="127">
        <v>250</v>
      </c>
      <c r="AD130" s="48">
        <f t="shared" si="22"/>
        <v>0</v>
      </c>
      <c r="AE130" s="48"/>
      <c r="AF130" s="48">
        <f t="shared" si="27"/>
        <v>0</v>
      </c>
      <c r="AG130" s="48"/>
      <c r="AH130" s="48"/>
      <c r="AI130" s="117"/>
      <c r="AJ130" s="43"/>
      <c r="AK130" s="48"/>
    </row>
    <row r="131" spans="1:37" s="81" customFormat="1" ht="25.5">
      <c r="A131" s="116" t="s">
        <v>274</v>
      </c>
      <c r="B131" s="45" t="s">
        <v>145</v>
      </c>
      <c r="C131" s="107" t="s">
        <v>275</v>
      </c>
      <c r="D131" s="85">
        <v>200</v>
      </c>
      <c r="E131" s="85">
        <v>200</v>
      </c>
      <c r="F131" s="47"/>
      <c r="G131" s="41"/>
      <c r="H131" s="48"/>
      <c r="I131" s="48">
        <f t="shared" si="20"/>
        <v>0</v>
      </c>
      <c r="J131" s="48"/>
      <c r="K131" s="48"/>
      <c r="L131" s="48"/>
      <c r="M131" s="48"/>
      <c r="N131" s="48"/>
      <c r="O131" s="48"/>
      <c r="P131" s="48"/>
      <c r="Q131" s="48"/>
      <c r="R131" s="48"/>
      <c r="S131" s="48"/>
      <c r="T131" s="48"/>
      <c r="U131" s="48"/>
      <c r="V131" s="48">
        <f t="shared" si="21"/>
        <v>200</v>
      </c>
      <c r="W131" s="85"/>
      <c r="X131" s="48"/>
      <c r="Y131" s="48"/>
      <c r="Z131" s="48"/>
      <c r="AA131" s="48"/>
      <c r="AB131" s="48"/>
      <c r="AC131" s="85">
        <v>200</v>
      </c>
      <c r="AD131" s="48">
        <f t="shared" si="22"/>
        <v>0</v>
      </c>
      <c r="AE131" s="48"/>
      <c r="AF131" s="48">
        <f t="shared" si="27"/>
        <v>0</v>
      </c>
      <c r="AG131" s="48"/>
      <c r="AH131" s="48"/>
      <c r="AI131" s="117"/>
      <c r="AJ131" s="43"/>
      <c r="AK131" s="48"/>
    </row>
    <row r="132" spans="1:37" s="81" customFormat="1" ht="51">
      <c r="A132" s="116" t="s">
        <v>276</v>
      </c>
      <c r="B132" s="53" t="s">
        <v>277</v>
      </c>
      <c r="C132" s="128" t="s">
        <v>278</v>
      </c>
      <c r="D132" s="127">
        <v>400</v>
      </c>
      <c r="E132" s="127">
        <v>400</v>
      </c>
      <c r="F132" s="47"/>
      <c r="G132" s="41"/>
      <c r="H132" s="48"/>
      <c r="I132" s="48">
        <f t="shared" si="20"/>
        <v>0</v>
      </c>
      <c r="J132" s="48"/>
      <c r="K132" s="48"/>
      <c r="L132" s="48"/>
      <c r="M132" s="48"/>
      <c r="N132" s="48"/>
      <c r="O132" s="48"/>
      <c r="P132" s="48"/>
      <c r="Q132" s="127">
        <v>400</v>
      </c>
      <c r="R132" s="48"/>
      <c r="S132" s="48"/>
      <c r="T132" s="48"/>
      <c r="U132" s="48"/>
      <c r="V132" s="48">
        <f t="shared" si="21"/>
        <v>0</v>
      </c>
      <c r="W132" s="48"/>
      <c r="X132" s="48"/>
      <c r="Y132" s="48"/>
      <c r="Z132" s="48"/>
      <c r="AA132" s="48"/>
      <c r="AB132" s="48"/>
      <c r="AC132" s="48"/>
      <c r="AD132" s="48">
        <f t="shared" si="22"/>
        <v>0</v>
      </c>
      <c r="AE132" s="48"/>
      <c r="AF132" s="48">
        <f t="shared" si="27"/>
        <v>0</v>
      </c>
      <c r="AG132" s="48"/>
      <c r="AH132" s="48"/>
      <c r="AI132" s="117"/>
      <c r="AJ132" s="43"/>
      <c r="AK132" s="48"/>
    </row>
    <row r="133" spans="1:37" s="81" customFormat="1" ht="38.25">
      <c r="A133" s="116" t="s">
        <v>279</v>
      </c>
      <c r="B133" s="53" t="s">
        <v>280</v>
      </c>
      <c r="C133" s="107" t="s">
        <v>281</v>
      </c>
      <c r="D133" s="127">
        <v>400</v>
      </c>
      <c r="E133" s="127">
        <v>400</v>
      </c>
      <c r="F133" s="47"/>
      <c r="G133" s="41"/>
      <c r="H133" s="48"/>
      <c r="I133" s="48">
        <f t="shared" si="20"/>
        <v>0</v>
      </c>
      <c r="J133" s="48"/>
      <c r="K133" s="48"/>
      <c r="L133" s="48"/>
      <c r="M133" s="48"/>
      <c r="N133" s="48"/>
      <c r="O133" s="48"/>
      <c r="P133" s="48"/>
      <c r="Q133" s="48"/>
      <c r="R133" s="48"/>
      <c r="S133" s="48"/>
      <c r="T133" s="48"/>
      <c r="U133" s="127">
        <v>400</v>
      </c>
      <c r="V133" s="48">
        <f t="shared" si="21"/>
        <v>0</v>
      </c>
      <c r="W133" s="48"/>
      <c r="X133" s="48"/>
      <c r="Y133" s="48"/>
      <c r="Z133" s="48"/>
      <c r="AA133" s="48"/>
      <c r="AB133" s="48"/>
      <c r="AC133" s="48"/>
      <c r="AD133" s="48">
        <f t="shared" si="22"/>
        <v>0</v>
      </c>
      <c r="AE133" s="48"/>
      <c r="AF133" s="48">
        <f t="shared" si="27"/>
        <v>0</v>
      </c>
      <c r="AG133" s="48"/>
      <c r="AH133" s="48"/>
      <c r="AI133" s="117"/>
      <c r="AJ133" s="43"/>
      <c r="AK133" s="48"/>
    </row>
    <row r="134" spans="1:37" s="81" customFormat="1" ht="25.5">
      <c r="A134" s="116" t="s">
        <v>282</v>
      </c>
      <c r="B134" s="58" t="s">
        <v>70</v>
      </c>
      <c r="C134" s="129" t="s">
        <v>283</v>
      </c>
      <c r="D134" s="85">
        <v>300</v>
      </c>
      <c r="E134" s="85">
        <v>300</v>
      </c>
      <c r="F134" s="47"/>
      <c r="G134" s="41"/>
      <c r="H134" s="48"/>
      <c r="I134" s="48">
        <f t="shared" si="20"/>
        <v>300</v>
      </c>
      <c r="J134" s="48"/>
      <c r="K134" s="48"/>
      <c r="L134" s="85">
        <v>300</v>
      </c>
      <c r="M134" s="48"/>
      <c r="N134" s="48"/>
      <c r="O134" s="48"/>
      <c r="P134" s="48"/>
      <c r="Q134" s="48"/>
      <c r="R134" s="48"/>
      <c r="S134" s="48"/>
      <c r="T134" s="48"/>
      <c r="U134" s="48"/>
      <c r="V134" s="48">
        <f t="shared" si="21"/>
        <v>0</v>
      </c>
      <c r="W134" s="48"/>
      <c r="X134" s="48"/>
      <c r="Y134" s="48"/>
      <c r="Z134" s="48"/>
      <c r="AA134" s="48"/>
      <c r="AB134" s="48"/>
      <c r="AC134" s="48"/>
      <c r="AD134" s="48">
        <f t="shared" si="22"/>
        <v>0</v>
      </c>
      <c r="AE134" s="48"/>
      <c r="AF134" s="48">
        <f t="shared" si="27"/>
        <v>0</v>
      </c>
      <c r="AG134" s="48"/>
      <c r="AH134" s="48"/>
      <c r="AI134" s="117"/>
      <c r="AJ134" s="43"/>
      <c r="AK134" s="48"/>
    </row>
    <row r="135" spans="1:37" s="81" customFormat="1" ht="30" customHeight="1">
      <c r="A135" s="116" t="s">
        <v>284</v>
      </c>
      <c r="B135" s="118" t="s">
        <v>285</v>
      </c>
      <c r="C135" s="97" t="s">
        <v>286</v>
      </c>
      <c r="D135" s="48">
        <v>200</v>
      </c>
      <c r="E135" s="48">
        <v>200</v>
      </c>
      <c r="F135" s="47"/>
      <c r="G135" s="41"/>
      <c r="H135" s="48"/>
      <c r="I135" s="48">
        <f t="shared" si="20"/>
        <v>0</v>
      </c>
      <c r="J135" s="48"/>
      <c r="K135" s="48"/>
      <c r="L135" s="48"/>
      <c r="M135" s="48"/>
      <c r="N135" s="48"/>
      <c r="O135" s="48"/>
      <c r="P135" s="48"/>
      <c r="Q135" s="48"/>
      <c r="R135" s="48"/>
      <c r="S135" s="48"/>
      <c r="T135" s="48"/>
      <c r="U135" s="48"/>
      <c r="V135" s="48">
        <f t="shared" si="21"/>
        <v>0</v>
      </c>
      <c r="W135" s="48"/>
      <c r="X135" s="48"/>
      <c r="Y135" s="48"/>
      <c r="Z135" s="48"/>
      <c r="AA135" s="48"/>
      <c r="AB135" s="48"/>
      <c r="AC135" s="48"/>
      <c r="AD135" s="48">
        <f t="shared" si="22"/>
        <v>200</v>
      </c>
      <c r="AE135" s="48">
        <v>200</v>
      </c>
      <c r="AF135" s="48">
        <f t="shared" si="27"/>
        <v>0</v>
      </c>
      <c r="AG135" s="48"/>
      <c r="AH135" s="48"/>
      <c r="AI135" s="117"/>
      <c r="AJ135" s="43"/>
      <c r="AK135" s="48"/>
    </row>
    <row r="136" spans="1:37" s="81" customFormat="1" ht="30" customHeight="1">
      <c r="A136" s="116" t="s">
        <v>287</v>
      </c>
      <c r="B136" s="120"/>
      <c r="C136" s="58" t="s">
        <v>288</v>
      </c>
      <c r="D136" s="85">
        <v>100</v>
      </c>
      <c r="E136" s="85">
        <v>100</v>
      </c>
      <c r="F136" s="47"/>
      <c r="G136" s="41"/>
      <c r="H136" s="48"/>
      <c r="I136" s="48">
        <f t="shared" si="20"/>
        <v>0</v>
      </c>
      <c r="J136" s="48"/>
      <c r="K136" s="48"/>
      <c r="L136" s="48"/>
      <c r="M136" s="48"/>
      <c r="N136" s="48"/>
      <c r="O136" s="48"/>
      <c r="P136" s="48"/>
      <c r="Q136" s="48"/>
      <c r="R136" s="48"/>
      <c r="S136" s="48"/>
      <c r="T136" s="48"/>
      <c r="U136" s="48"/>
      <c r="V136" s="48">
        <f t="shared" si="21"/>
        <v>0</v>
      </c>
      <c r="W136" s="48"/>
      <c r="X136" s="48"/>
      <c r="Y136" s="48"/>
      <c r="Z136" s="48"/>
      <c r="AA136" s="48"/>
      <c r="AB136" s="48"/>
      <c r="AC136" s="48"/>
      <c r="AD136" s="48">
        <f t="shared" si="22"/>
        <v>100</v>
      </c>
      <c r="AE136" s="85">
        <v>100</v>
      </c>
      <c r="AF136" s="48">
        <f t="shared" si="27"/>
        <v>0</v>
      </c>
      <c r="AG136" s="48"/>
      <c r="AH136" s="48"/>
      <c r="AI136" s="117"/>
      <c r="AJ136" s="43"/>
      <c r="AK136" s="48"/>
    </row>
    <row r="137" spans="1:37" s="81" customFormat="1" ht="25.5">
      <c r="A137" s="116" t="s">
        <v>289</v>
      </c>
      <c r="B137" s="45" t="s">
        <v>166</v>
      </c>
      <c r="C137" s="107" t="s">
        <v>290</v>
      </c>
      <c r="D137" s="85">
        <v>1000</v>
      </c>
      <c r="E137" s="85">
        <v>1000</v>
      </c>
      <c r="F137" s="47"/>
      <c r="G137" s="41"/>
      <c r="H137" s="48"/>
      <c r="I137" s="48">
        <f t="shared" si="20"/>
        <v>0</v>
      </c>
      <c r="J137" s="48"/>
      <c r="K137" s="48"/>
      <c r="L137" s="48"/>
      <c r="M137" s="48"/>
      <c r="N137" s="48"/>
      <c r="O137" s="48"/>
      <c r="P137" s="48"/>
      <c r="Q137" s="48"/>
      <c r="R137" s="48"/>
      <c r="S137" s="48"/>
      <c r="T137" s="48"/>
      <c r="U137" s="48"/>
      <c r="V137" s="48">
        <f t="shared" si="21"/>
        <v>1000</v>
      </c>
      <c r="W137" s="85"/>
      <c r="X137" s="48"/>
      <c r="Y137" s="48"/>
      <c r="Z137" s="48"/>
      <c r="AA137" s="48"/>
      <c r="AB137" s="48"/>
      <c r="AC137" s="85">
        <v>1000</v>
      </c>
      <c r="AD137" s="48">
        <f t="shared" si="22"/>
        <v>0</v>
      </c>
      <c r="AE137" s="48"/>
      <c r="AF137" s="48">
        <f t="shared" si="27"/>
        <v>0</v>
      </c>
      <c r="AG137" s="48"/>
      <c r="AH137" s="48"/>
      <c r="AI137" s="117"/>
      <c r="AJ137" s="43"/>
      <c r="AK137" s="48"/>
    </row>
    <row r="138" spans="1:37" s="81" customFormat="1" ht="25.5">
      <c r="A138" s="116" t="s">
        <v>291</v>
      </c>
      <c r="B138" s="45" t="s">
        <v>173</v>
      </c>
      <c r="C138" s="107" t="s">
        <v>292</v>
      </c>
      <c r="D138" s="85">
        <v>200</v>
      </c>
      <c r="E138" s="85">
        <v>200</v>
      </c>
      <c r="F138" s="47"/>
      <c r="G138" s="41"/>
      <c r="H138" s="48"/>
      <c r="I138" s="48">
        <f t="shared" si="20"/>
        <v>0</v>
      </c>
      <c r="J138" s="48"/>
      <c r="K138" s="48"/>
      <c r="L138" s="48"/>
      <c r="M138" s="48"/>
      <c r="N138" s="48"/>
      <c r="O138" s="48"/>
      <c r="P138" s="48"/>
      <c r="Q138" s="48"/>
      <c r="R138" s="48"/>
      <c r="S138" s="48"/>
      <c r="T138" s="48"/>
      <c r="U138" s="48"/>
      <c r="V138" s="48">
        <f t="shared" si="21"/>
        <v>200</v>
      </c>
      <c r="W138" s="85"/>
      <c r="X138" s="48"/>
      <c r="Y138" s="48"/>
      <c r="Z138" s="48"/>
      <c r="AA138" s="48"/>
      <c r="AB138" s="48"/>
      <c r="AC138" s="85">
        <v>200</v>
      </c>
      <c r="AD138" s="48">
        <f t="shared" si="22"/>
        <v>0</v>
      </c>
      <c r="AE138" s="48"/>
      <c r="AF138" s="48">
        <f t="shared" si="27"/>
        <v>0</v>
      </c>
      <c r="AG138" s="48"/>
      <c r="AH138" s="48"/>
      <c r="AI138" s="117"/>
      <c r="AJ138" s="43"/>
      <c r="AK138" s="48"/>
    </row>
    <row r="139" spans="1:37" ht="75" customHeight="1">
      <c r="A139" s="130" t="s">
        <v>293</v>
      </c>
      <c r="B139" s="40" t="s">
        <v>294</v>
      </c>
      <c r="C139" s="131"/>
      <c r="D139" s="132">
        <f>SUM(D140:D156)</f>
        <v>280000</v>
      </c>
      <c r="E139" s="132">
        <f>SUM(E140:E156)</f>
        <v>280000</v>
      </c>
      <c r="F139" s="47">
        <f t="shared" si="19"/>
        <v>280000000000</v>
      </c>
      <c r="G139" s="38">
        <v>280000</v>
      </c>
      <c r="H139" s="38"/>
      <c r="I139" s="48">
        <f t="shared" si="20"/>
        <v>0</v>
      </c>
      <c r="J139" s="38"/>
      <c r="K139" s="38"/>
      <c r="L139" s="38"/>
      <c r="M139" s="38"/>
      <c r="N139" s="38"/>
      <c r="O139" s="38"/>
      <c r="P139" s="38"/>
      <c r="Q139" s="38"/>
      <c r="R139" s="38"/>
      <c r="S139" s="38"/>
      <c r="T139" s="38"/>
      <c r="U139" s="38"/>
      <c r="V139" s="48">
        <f t="shared" si="21"/>
        <v>0</v>
      </c>
      <c r="W139" s="38"/>
      <c r="X139" s="38"/>
      <c r="Y139" s="38"/>
      <c r="Z139" s="38"/>
      <c r="AA139" s="38"/>
      <c r="AB139" s="38"/>
      <c r="AC139" s="38"/>
      <c r="AD139" s="48">
        <f t="shared" si="22"/>
        <v>0</v>
      </c>
      <c r="AE139" s="38"/>
      <c r="AF139" s="48">
        <f t="shared" si="27"/>
        <v>0</v>
      </c>
      <c r="AG139" s="38"/>
      <c r="AH139" s="38"/>
      <c r="AI139" s="133"/>
      <c r="AJ139" s="42" t="s">
        <v>295</v>
      </c>
      <c r="AK139" s="38"/>
    </row>
    <row r="140" spans="1:37">
      <c r="A140" s="91">
        <v>1</v>
      </c>
      <c r="B140" s="52" t="s">
        <v>296</v>
      </c>
      <c r="C140" s="46" t="s">
        <v>297</v>
      </c>
      <c r="D140" s="134">
        <v>41000</v>
      </c>
      <c r="E140" s="134">
        <v>41000</v>
      </c>
      <c r="F140" s="47">
        <f t="shared" si="19"/>
        <v>41000000000</v>
      </c>
      <c r="G140" s="48">
        <f t="shared" ref="G140:G156" si="28">SUM(H140:AI140)-V140</f>
        <v>0</v>
      </c>
      <c r="H140" s="48"/>
      <c r="I140" s="48">
        <f t="shared" si="20"/>
        <v>0</v>
      </c>
      <c r="J140" s="48"/>
      <c r="K140" s="48"/>
      <c r="L140" s="48"/>
      <c r="M140" s="48"/>
      <c r="N140" s="48"/>
      <c r="O140" s="48"/>
      <c r="P140" s="48"/>
      <c r="Q140" s="48"/>
      <c r="R140" s="48"/>
      <c r="S140" s="48"/>
      <c r="T140" s="48"/>
      <c r="U140" s="48"/>
      <c r="V140" s="48">
        <f t="shared" si="21"/>
        <v>0</v>
      </c>
      <c r="W140" s="48"/>
      <c r="X140" s="48"/>
      <c r="Y140" s="48"/>
      <c r="Z140" s="48"/>
      <c r="AA140" s="48"/>
      <c r="AB140" s="48"/>
      <c r="AC140" s="48"/>
      <c r="AD140" s="48">
        <f t="shared" si="22"/>
        <v>0</v>
      </c>
      <c r="AE140" s="48"/>
      <c r="AF140" s="48">
        <f t="shared" si="27"/>
        <v>0</v>
      </c>
      <c r="AG140" s="48"/>
      <c r="AH140" s="48"/>
      <c r="AI140" s="51"/>
      <c r="AJ140" s="43"/>
      <c r="AK140" s="48"/>
    </row>
    <row r="141" spans="1:37">
      <c r="A141" s="91">
        <v>2</v>
      </c>
      <c r="B141" s="52" t="s">
        <v>298</v>
      </c>
      <c r="C141" s="46" t="s">
        <v>142</v>
      </c>
      <c r="D141" s="134">
        <v>15900</v>
      </c>
      <c r="E141" s="134">
        <v>15900</v>
      </c>
      <c r="F141" s="47">
        <f t="shared" si="19"/>
        <v>15900000000</v>
      </c>
      <c r="G141" s="48">
        <f t="shared" si="28"/>
        <v>0</v>
      </c>
      <c r="H141" s="48"/>
      <c r="I141" s="48">
        <f t="shared" si="20"/>
        <v>0</v>
      </c>
      <c r="J141" s="48"/>
      <c r="K141" s="48"/>
      <c r="L141" s="48"/>
      <c r="M141" s="48"/>
      <c r="N141" s="48"/>
      <c r="O141" s="48"/>
      <c r="P141" s="48"/>
      <c r="Q141" s="48"/>
      <c r="R141" s="48"/>
      <c r="S141" s="48"/>
      <c r="T141" s="48"/>
      <c r="U141" s="48"/>
      <c r="V141" s="48">
        <f t="shared" si="21"/>
        <v>0</v>
      </c>
      <c r="W141" s="48"/>
      <c r="X141" s="48"/>
      <c r="Y141" s="48"/>
      <c r="Z141" s="48"/>
      <c r="AA141" s="48"/>
      <c r="AB141" s="48"/>
      <c r="AC141" s="48"/>
      <c r="AD141" s="48">
        <f t="shared" si="22"/>
        <v>0</v>
      </c>
      <c r="AE141" s="48"/>
      <c r="AF141" s="48">
        <f t="shared" si="27"/>
        <v>0</v>
      </c>
      <c r="AG141" s="48"/>
      <c r="AH141" s="48"/>
      <c r="AI141" s="51"/>
      <c r="AJ141" s="43"/>
      <c r="AK141" s="48"/>
    </row>
    <row r="142" spans="1:37">
      <c r="A142" s="91">
        <v>3</v>
      </c>
      <c r="B142" s="52" t="s">
        <v>199</v>
      </c>
      <c r="C142" s="46" t="s">
        <v>140</v>
      </c>
      <c r="D142" s="134">
        <v>14200</v>
      </c>
      <c r="E142" s="134">
        <v>14200</v>
      </c>
      <c r="F142" s="47">
        <f t="shared" si="19"/>
        <v>14200000000</v>
      </c>
      <c r="G142" s="48">
        <f t="shared" si="28"/>
        <v>0</v>
      </c>
      <c r="H142" s="48"/>
      <c r="I142" s="48">
        <f t="shared" si="20"/>
        <v>0</v>
      </c>
      <c r="J142" s="48"/>
      <c r="K142" s="48"/>
      <c r="L142" s="48"/>
      <c r="M142" s="48"/>
      <c r="N142" s="48"/>
      <c r="O142" s="48"/>
      <c r="P142" s="48"/>
      <c r="Q142" s="48"/>
      <c r="R142" s="48"/>
      <c r="S142" s="48"/>
      <c r="T142" s="48"/>
      <c r="U142" s="48"/>
      <c r="V142" s="48">
        <f t="shared" si="21"/>
        <v>0</v>
      </c>
      <c r="W142" s="48"/>
      <c r="X142" s="48"/>
      <c r="Y142" s="48"/>
      <c r="Z142" s="48"/>
      <c r="AA142" s="48"/>
      <c r="AB142" s="48"/>
      <c r="AC142" s="48"/>
      <c r="AD142" s="48">
        <f t="shared" si="22"/>
        <v>0</v>
      </c>
      <c r="AE142" s="48"/>
      <c r="AF142" s="48">
        <f t="shared" si="27"/>
        <v>0</v>
      </c>
      <c r="AG142" s="48"/>
      <c r="AH142" s="48"/>
      <c r="AI142" s="51"/>
      <c r="AJ142" s="43"/>
      <c r="AK142" s="48"/>
    </row>
    <row r="143" spans="1:37">
      <c r="A143" s="91">
        <v>4</v>
      </c>
      <c r="B143" s="52" t="s">
        <v>299</v>
      </c>
      <c r="C143" s="46" t="s">
        <v>300</v>
      </c>
      <c r="D143" s="134">
        <v>16900</v>
      </c>
      <c r="E143" s="134">
        <v>16900</v>
      </c>
      <c r="F143" s="47">
        <f t="shared" si="19"/>
        <v>16900000000</v>
      </c>
      <c r="G143" s="48">
        <f t="shared" si="28"/>
        <v>0</v>
      </c>
      <c r="H143" s="48"/>
      <c r="I143" s="48">
        <f t="shared" si="20"/>
        <v>0</v>
      </c>
      <c r="J143" s="48"/>
      <c r="K143" s="48"/>
      <c r="L143" s="48"/>
      <c r="M143" s="48"/>
      <c r="N143" s="48"/>
      <c r="O143" s="48"/>
      <c r="P143" s="48"/>
      <c r="Q143" s="48"/>
      <c r="R143" s="48"/>
      <c r="S143" s="48"/>
      <c r="T143" s="48"/>
      <c r="U143" s="48"/>
      <c r="V143" s="48">
        <f t="shared" si="21"/>
        <v>0</v>
      </c>
      <c r="W143" s="48"/>
      <c r="X143" s="48"/>
      <c r="Y143" s="48"/>
      <c r="Z143" s="48"/>
      <c r="AA143" s="48"/>
      <c r="AB143" s="48"/>
      <c r="AC143" s="48"/>
      <c r="AD143" s="48">
        <f t="shared" si="22"/>
        <v>0</v>
      </c>
      <c r="AE143" s="48"/>
      <c r="AF143" s="48">
        <f t="shared" si="27"/>
        <v>0</v>
      </c>
      <c r="AG143" s="48"/>
      <c r="AH143" s="48"/>
      <c r="AI143" s="51"/>
      <c r="AJ143" s="43"/>
      <c r="AK143" s="48"/>
    </row>
    <row r="144" spans="1:37">
      <c r="A144" s="91">
        <v>5</v>
      </c>
      <c r="B144" s="52" t="s">
        <v>301</v>
      </c>
      <c r="C144" s="46" t="s">
        <v>128</v>
      </c>
      <c r="D144" s="134">
        <v>16300</v>
      </c>
      <c r="E144" s="134">
        <v>16300</v>
      </c>
      <c r="F144" s="47">
        <f t="shared" si="19"/>
        <v>16300000000</v>
      </c>
      <c r="G144" s="48">
        <f t="shared" si="28"/>
        <v>0</v>
      </c>
      <c r="H144" s="48"/>
      <c r="I144" s="48">
        <f t="shared" si="20"/>
        <v>0</v>
      </c>
      <c r="J144" s="48"/>
      <c r="K144" s="48"/>
      <c r="L144" s="48"/>
      <c r="M144" s="48"/>
      <c r="N144" s="48"/>
      <c r="O144" s="48"/>
      <c r="P144" s="48"/>
      <c r="Q144" s="48"/>
      <c r="R144" s="48"/>
      <c r="S144" s="48"/>
      <c r="T144" s="48"/>
      <c r="U144" s="48"/>
      <c r="V144" s="48">
        <f t="shared" si="21"/>
        <v>0</v>
      </c>
      <c r="W144" s="48"/>
      <c r="X144" s="48"/>
      <c r="Y144" s="48"/>
      <c r="Z144" s="48"/>
      <c r="AA144" s="48"/>
      <c r="AB144" s="48"/>
      <c r="AC144" s="48"/>
      <c r="AD144" s="48">
        <f t="shared" si="22"/>
        <v>0</v>
      </c>
      <c r="AE144" s="48"/>
      <c r="AF144" s="48">
        <f t="shared" si="27"/>
        <v>0</v>
      </c>
      <c r="AG144" s="48"/>
      <c r="AH144" s="48"/>
      <c r="AI144" s="51"/>
      <c r="AJ144" s="43"/>
      <c r="AK144" s="48"/>
    </row>
    <row r="145" spans="1:37">
      <c r="A145" s="91">
        <v>6</v>
      </c>
      <c r="B145" s="52" t="s">
        <v>302</v>
      </c>
      <c r="C145" s="46" t="s">
        <v>122</v>
      </c>
      <c r="D145" s="134">
        <v>13500</v>
      </c>
      <c r="E145" s="134">
        <v>13500</v>
      </c>
      <c r="F145" s="47">
        <f t="shared" si="19"/>
        <v>13500000000</v>
      </c>
      <c r="G145" s="48">
        <f t="shared" si="28"/>
        <v>0</v>
      </c>
      <c r="H145" s="48"/>
      <c r="I145" s="48">
        <f t="shared" si="20"/>
        <v>0</v>
      </c>
      <c r="J145" s="48"/>
      <c r="K145" s="48"/>
      <c r="L145" s="48"/>
      <c r="M145" s="48"/>
      <c r="N145" s="48"/>
      <c r="O145" s="48"/>
      <c r="P145" s="48"/>
      <c r="Q145" s="48"/>
      <c r="R145" s="48"/>
      <c r="S145" s="48"/>
      <c r="T145" s="48"/>
      <c r="U145" s="48"/>
      <c r="V145" s="48">
        <f t="shared" si="21"/>
        <v>0</v>
      </c>
      <c r="W145" s="48"/>
      <c r="X145" s="48"/>
      <c r="Y145" s="48"/>
      <c r="Z145" s="48"/>
      <c r="AA145" s="48"/>
      <c r="AB145" s="48"/>
      <c r="AC145" s="48"/>
      <c r="AD145" s="48">
        <f t="shared" si="22"/>
        <v>0</v>
      </c>
      <c r="AE145" s="48"/>
      <c r="AF145" s="48">
        <f t="shared" si="27"/>
        <v>0</v>
      </c>
      <c r="AG145" s="48"/>
      <c r="AH145" s="48"/>
      <c r="AI145" s="51"/>
      <c r="AJ145" s="43"/>
      <c r="AK145" s="48"/>
    </row>
    <row r="146" spans="1:37">
      <c r="A146" s="91">
        <v>7</v>
      </c>
      <c r="B146" s="52" t="s">
        <v>303</v>
      </c>
      <c r="C146" s="46" t="s">
        <v>136</v>
      </c>
      <c r="D146" s="134">
        <v>16300</v>
      </c>
      <c r="E146" s="134">
        <v>16300</v>
      </c>
      <c r="F146" s="47">
        <f t="shared" si="19"/>
        <v>16300000000</v>
      </c>
      <c r="G146" s="48">
        <f t="shared" si="28"/>
        <v>0</v>
      </c>
      <c r="H146" s="48"/>
      <c r="I146" s="48">
        <f t="shared" si="20"/>
        <v>0</v>
      </c>
      <c r="J146" s="48"/>
      <c r="K146" s="48"/>
      <c r="L146" s="48"/>
      <c r="M146" s="48"/>
      <c r="N146" s="48"/>
      <c r="O146" s="48"/>
      <c r="P146" s="48"/>
      <c r="Q146" s="48"/>
      <c r="R146" s="48"/>
      <c r="S146" s="48"/>
      <c r="T146" s="48"/>
      <c r="U146" s="48"/>
      <c r="V146" s="48">
        <f t="shared" si="21"/>
        <v>0</v>
      </c>
      <c r="W146" s="48"/>
      <c r="X146" s="48"/>
      <c r="Y146" s="48"/>
      <c r="Z146" s="48"/>
      <c r="AA146" s="48"/>
      <c r="AB146" s="48"/>
      <c r="AC146" s="48"/>
      <c r="AD146" s="48">
        <f t="shared" si="22"/>
        <v>0</v>
      </c>
      <c r="AE146" s="48"/>
      <c r="AF146" s="48">
        <f t="shared" si="27"/>
        <v>0</v>
      </c>
      <c r="AG146" s="48"/>
      <c r="AH146" s="48"/>
      <c r="AI146" s="51"/>
      <c r="AJ146" s="43"/>
      <c r="AK146" s="48"/>
    </row>
    <row r="147" spans="1:37">
      <c r="A147" s="91">
        <v>8</v>
      </c>
      <c r="B147" s="52" t="s">
        <v>304</v>
      </c>
      <c r="C147" s="46" t="s">
        <v>138</v>
      </c>
      <c r="D147" s="134">
        <v>13400</v>
      </c>
      <c r="E147" s="134">
        <v>13400</v>
      </c>
      <c r="F147" s="47">
        <f t="shared" si="19"/>
        <v>13400000000</v>
      </c>
      <c r="G147" s="48">
        <f t="shared" si="28"/>
        <v>0</v>
      </c>
      <c r="H147" s="48"/>
      <c r="I147" s="48">
        <f t="shared" si="20"/>
        <v>0</v>
      </c>
      <c r="J147" s="48"/>
      <c r="K147" s="48"/>
      <c r="L147" s="48"/>
      <c r="M147" s="48"/>
      <c r="N147" s="48"/>
      <c r="O147" s="48"/>
      <c r="P147" s="48"/>
      <c r="Q147" s="48"/>
      <c r="R147" s="48"/>
      <c r="S147" s="48"/>
      <c r="T147" s="48"/>
      <c r="U147" s="48"/>
      <c r="V147" s="48">
        <f t="shared" si="21"/>
        <v>0</v>
      </c>
      <c r="W147" s="48"/>
      <c r="X147" s="48"/>
      <c r="Y147" s="48"/>
      <c r="Z147" s="48"/>
      <c r="AA147" s="48"/>
      <c r="AB147" s="48"/>
      <c r="AC147" s="48"/>
      <c r="AD147" s="48">
        <f t="shared" si="22"/>
        <v>0</v>
      </c>
      <c r="AE147" s="48"/>
      <c r="AF147" s="48">
        <f t="shared" si="27"/>
        <v>0</v>
      </c>
      <c r="AG147" s="48"/>
      <c r="AH147" s="48"/>
      <c r="AI147" s="51"/>
      <c r="AJ147" s="43"/>
      <c r="AK147" s="48"/>
    </row>
    <row r="148" spans="1:37">
      <c r="A148" s="91">
        <v>9</v>
      </c>
      <c r="B148" s="52" t="s">
        <v>305</v>
      </c>
      <c r="C148" s="46" t="s">
        <v>116</v>
      </c>
      <c r="D148" s="134">
        <v>15600</v>
      </c>
      <c r="E148" s="134">
        <v>15600</v>
      </c>
      <c r="F148" s="47">
        <f t="shared" si="19"/>
        <v>15600000000</v>
      </c>
      <c r="G148" s="48">
        <f t="shared" si="28"/>
        <v>0</v>
      </c>
      <c r="H148" s="48"/>
      <c r="I148" s="48">
        <f t="shared" si="20"/>
        <v>0</v>
      </c>
      <c r="J148" s="48"/>
      <c r="K148" s="48"/>
      <c r="L148" s="48"/>
      <c r="M148" s="48"/>
      <c r="N148" s="48"/>
      <c r="O148" s="48"/>
      <c r="P148" s="48"/>
      <c r="Q148" s="48"/>
      <c r="R148" s="48"/>
      <c r="S148" s="48"/>
      <c r="T148" s="48"/>
      <c r="U148" s="48"/>
      <c r="V148" s="48">
        <f t="shared" si="21"/>
        <v>0</v>
      </c>
      <c r="W148" s="48"/>
      <c r="X148" s="48"/>
      <c r="Y148" s="48"/>
      <c r="Z148" s="48"/>
      <c r="AA148" s="48"/>
      <c r="AB148" s="48"/>
      <c r="AC148" s="48"/>
      <c r="AD148" s="48">
        <f t="shared" si="22"/>
        <v>0</v>
      </c>
      <c r="AE148" s="48"/>
      <c r="AF148" s="48">
        <f t="shared" si="27"/>
        <v>0</v>
      </c>
      <c r="AG148" s="48"/>
      <c r="AH148" s="48"/>
      <c r="AI148" s="51"/>
      <c r="AJ148" s="43"/>
      <c r="AK148" s="48"/>
    </row>
    <row r="149" spans="1:37">
      <c r="A149" s="91">
        <v>10</v>
      </c>
      <c r="B149" s="52" t="s">
        <v>306</v>
      </c>
      <c r="C149" s="46" t="s">
        <v>130</v>
      </c>
      <c r="D149" s="134">
        <v>12900</v>
      </c>
      <c r="E149" s="134">
        <v>12900</v>
      </c>
      <c r="F149" s="47">
        <f t="shared" si="19"/>
        <v>12900000000</v>
      </c>
      <c r="G149" s="48">
        <f t="shared" si="28"/>
        <v>0</v>
      </c>
      <c r="H149" s="48"/>
      <c r="I149" s="48">
        <f t="shared" si="20"/>
        <v>0</v>
      </c>
      <c r="J149" s="48"/>
      <c r="K149" s="48"/>
      <c r="L149" s="48"/>
      <c r="M149" s="48"/>
      <c r="N149" s="48"/>
      <c r="O149" s="48"/>
      <c r="P149" s="48"/>
      <c r="Q149" s="48"/>
      <c r="R149" s="48"/>
      <c r="S149" s="48"/>
      <c r="T149" s="48"/>
      <c r="U149" s="48"/>
      <c r="V149" s="48">
        <f t="shared" si="21"/>
        <v>0</v>
      </c>
      <c r="W149" s="48"/>
      <c r="X149" s="48"/>
      <c r="Y149" s="48"/>
      <c r="Z149" s="48"/>
      <c r="AA149" s="48"/>
      <c r="AB149" s="48"/>
      <c r="AC149" s="48"/>
      <c r="AD149" s="48">
        <f t="shared" si="22"/>
        <v>0</v>
      </c>
      <c r="AE149" s="48"/>
      <c r="AF149" s="48">
        <f t="shared" si="27"/>
        <v>0</v>
      </c>
      <c r="AG149" s="48"/>
      <c r="AH149" s="48"/>
      <c r="AI149" s="51"/>
      <c r="AJ149" s="43"/>
      <c r="AK149" s="48"/>
    </row>
    <row r="150" spans="1:37">
      <c r="A150" s="91">
        <v>11</v>
      </c>
      <c r="B150" s="52" t="s">
        <v>307</v>
      </c>
      <c r="C150" s="46" t="s">
        <v>308</v>
      </c>
      <c r="D150" s="134">
        <v>19300</v>
      </c>
      <c r="E150" s="134">
        <v>19300</v>
      </c>
      <c r="F150" s="47">
        <f t="shared" si="19"/>
        <v>19300000000</v>
      </c>
      <c r="G150" s="48">
        <f t="shared" si="28"/>
        <v>0</v>
      </c>
      <c r="H150" s="48"/>
      <c r="I150" s="48">
        <f t="shared" si="20"/>
        <v>0</v>
      </c>
      <c r="J150" s="48"/>
      <c r="K150" s="48"/>
      <c r="L150" s="48"/>
      <c r="M150" s="48"/>
      <c r="N150" s="48"/>
      <c r="O150" s="48"/>
      <c r="P150" s="48"/>
      <c r="Q150" s="48"/>
      <c r="R150" s="48"/>
      <c r="S150" s="48"/>
      <c r="T150" s="48"/>
      <c r="U150" s="48"/>
      <c r="V150" s="48">
        <f t="shared" si="21"/>
        <v>0</v>
      </c>
      <c r="W150" s="48"/>
      <c r="X150" s="48"/>
      <c r="Y150" s="48"/>
      <c r="Z150" s="48"/>
      <c r="AA150" s="48"/>
      <c r="AB150" s="48"/>
      <c r="AC150" s="48"/>
      <c r="AD150" s="48">
        <f t="shared" si="22"/>
        <v>0</v>
      </c>
      <c r="AE150" s="48"/>
      <c r="AF150" s="48">
        <f t="shared" si="27"/>
        <v>0</v>
      </c>
      <c r="AG150" s="48"/>
      <c r="AH150" s="48"/>
      <c r="AI150" s="51"/>
      <c r="AJ150" s="43"/>
      <c r="AK150" s="48"/>
    </row>
    <row r="151" spans="1:37">
      <c r="A151" s="91">
        <v>12</v>
      </c>
      <c r="B151" s="52" t="s">
        <v>309</v>
      </c>
      <c r="C151" s="46" t="s">
        <v>124</v>
      </c>
      <c r="D151" s="134">
        <v>20200</v>
      </c>
      <c r="E151" s="134">
        <v>20200</v>
      </c>
      <c r="F151" s="47">
        <f t="shared" si="19"/>
        <v>20200000000</v>
      </c>
      <c r="G151" s="48">
        <f t="shared" si="28"/>
        <v>0</v>
      </c>
      <c r="H151" s="48"/>
      <c r="I151" s="48">
        <f t="shared" si="20"/>
        <v>0</v>
      </c>
      <c r="J151" s="48"/>
      <c r="K151" s="48"/>
      <c r="L151" s="48"/>
      <c r="M151" s="48"/>
      <c r="N151" s="48"/>
      <c r="O151" s="48"/>
      <c r="P151" s="48"/>
      <c r="Q151" s="48"/>
      <c r="R151" s="48"/>
      <c r="S151" s="48"/>
      <c r="T151" s="48"/>
      <c r="U151" s="48"/>
      <c r="V151" s="48">
        <f t="shared" si="21"/>
        <v>0</v>
      </c>
      <c r="W151" s="48"/>
      <c r="X151" s="48"/>
      <c r="Y151" s="48"/>
      <c r="Z151" s="48"/>
      <c r="AA151" s="48"/>
      <c r="AB151" s="48"/>
      <c r="AC151" s="48"/>
      <c r="AD151" s="48">
        <f t="shared" si="22"/>
        <v>0</v>
      </c>
      <c r="AE151" s="48"/>
      <c r="AF151" s="48">
        <f t="shared" si="27"/>
        <v>0</v>
      </c>
      <c r="AG151" s="48"/>
      <c r="AH151" s="48"/>
      <c r="AI151" s="51"/>
      <c r="AJ151" s="43"/>
      <c r="AK151" s="48"/>
    </row>
    <row r="152" spans="1:37">
      <c r="A152" s="91">
        <v>13</v>
      </c>
      <c r="B152" s="52" t="s">
        <v>310</v>
      </c>
      <c r="C152" s="46" t="s">
        <v>132</v>
      </c>
      <c r="D152" s="134">
        <v>9900</v>
      </c>
      <c r="E152" s="134">
        <v>9900</v>
      </c>
      <c r="F152" s="47">
        <f t="shared" si="19"/>
        <v>9900000000</v>
      </c>
      <c r="G152" s="48">
        <f t="shared" si="28"/>
        <v>0</v>
      </c>
      <c r="H152" s="48"/>
      <c r="I152" s="48">
        <f t="shared" si="20"/>
        <v>0</v>
      </c>
      <c r="J152" s="48"/>
      <c r="K152" s="48"/>
      <c r="L152" s="48"/>
      <c r="M152" s="48"/>
      <c r="N152" s="48"/>
      <c r="O152" s="48"/>
      <c r="P152" s="48"/>
      <c r="Q152" s="48"/>
      <c r="R152" s="48"/>
      <c r="S152" s="48"/>
      <c r="T152" s="48"/>
      <c r="U152" s="48"/>
      <c r="V152" s="48">
        <f t="shared" si="21"/>
        <v>0</v>
      </c>
      <c r="W152" s="48"/>
      <c r="X152" s="48"/>
      <c r="Y152" s="48"/>
      <c r="Z152" s="48"/>
      <c r="AA152" s="48"/>
      <c r="AB152" s="48"/>
      <c r="AC152" s="48"/>
      <c r="AD152" s="48">
        <f t="shared" si="22"/>
        <v>0</v>
      </c>
      <c r="AE152" s="48"/>
      <c r="AF152" s="48">
        <f t="shared" si="27"/>
        <v>0</v>
      </c>
      <c r="AG152" s="48"/>
      <c r="AH152" s="48"/>
      <c r="AI152" s="51"/>
      <c r="AJ152" s="43"/>
      <c r="AK152" s="48"/>
    </row>
    <row r="153" spans="1:37">
      <c r="A153" s="91">
        <v>14</v>
      </c>
      <c r="B153" s="52" t="s">
        <v>311</v>
      </c>
      <c r="C153" s="46" t="s">
        <v>114</v>
      </c>
      <c r="D153" s="134">
        <v>13300</v>
      </c>
      <c r="E153" s="134">
        <v>13300</v>
      </c>
      <c r="F153" s="47">
        <f t="shared" si="19"/>
        <v>13300000000</v>
      </c>
      <c r="G153" s="48">
        <f t="shared" si="28"/>
        <v>0</v>
      </c>
      <c r="H153" s="48"/>
      <c r="I153" s="48">
        <f t="shared" si="20"/>
        <v>0</v>
      </c>
      <c r="J153" s="48"/>
      <c r="K153" s="48"/>
      <c r="L153" s="48"/>
      <c r="M153" s="48"/>
      <c r="N153" s="48"/>
      <c r="O153" s="48"/>
      <c r="P153" s="48"/>
      <c r="Q153" s="48"/>
      <c r="R153" s="48"/>
      <c r="S153" s="48"/>
      <c r="T153" s="48"/>
      <c r="U153" s="48"/>
      <c r="V153" s="48">
        <f t="shared" si="21"/>
        <v>0</v>
      </c>
      <c r="W153" s="48"/>
      <c r="X153" s="48"/>
      <c r="Y153" s="48"/>
      <c r="Z153" s="48"/>
      <c r="AA153" s="48"/>
      <c r="AB153" s="48"/>
      <c r="AC153" s="48"/>
      <c r="AD153" s="48">
        <f t="shared" si="22"/>
        <v>0</v>
      </c>
      <c r="AE153" s="48"/>
      <c r="AF153" s="48">
        <f t="shared" si="27"/>
        <v>0</v>
      </c>
      <c r="AG153" s="48"/>
      <c r="AH153" s="48"/>
      <c r="AI153" s="51"/>
      <c r="AJ153" s="43"/>
      <c r="AK153" s="48"/>
    </row>
    <row r="154" spans="1:37">
      <c r="A154" s="91">
        <v>15</v>
      </c>
      <c r="B154" s="52" t="s">
        <v>312</v>
      </c>
      <c r="C154" s="46" t="s">
        <v>118</v>
      </c>
      <c r="D154" s="134">
        <v>17600</v>
      </c>
      <c r="E154" s="134">
        <v>17600</v>
      </c>
      <c r="F154" s="47">
        <f t="shared" si="19"/>
        <v>17600000000</v>
      </c>
      <c r="G154" s="48">
        <f t="shared" si="28"/>
        <v>0</v>
      </c>
      <c r="H154" s="48"/>
      <c r="I154" s="48">
        <f t="shared" si="20"/>
        <v>0</v>
      </c>
      <c r="J154" s="48"/>
      <c r="K154" s="48"/>
      <c r="L154" s="48"/>
      <c r="M154" s="48"/>
      <c r="N154" s="48"/>
      <c r="O154" s="48"/>
      <c r="P154" s="48"/>
      <c r="Q154" s="48"/>
      <c r="R154" s="48"/>
      <c r="S154" s="48"/>
      <c r="T154" s="48"/>
      <c r="U154" s="48"/>
      <c r="V154" s="48">
        <f t="shared" si="21"/>
        <v>0</v>
      </c>
      <c r="W154" s="48"/>
      <c r="X154" s="48"/>
      <c r="Y154" s="48"/>
      <c r="Z154" s="48"/>
      <c r="AA154" s="48"/>
      <c r="AB154" s="48"/>
      <c r="AC154" s="48"/>
      <c r="AD154" s="48">
        <f t="shared" si="22"/>
        <v>0</v>
      </c>
      <c r="AE154" s="48"/>
      <c r="AF154" s="48">
        <f t="shared" si="27"/>
        <v>0</v>
      </c>
      <c r="AG154" s="48"/>
      <c r="AH154" s="48"/>
      <c r="AI154" s="51"/>
      <c r="AJ154" s="43"/>
      <c r="AK154" s="48"/>
    </row>
    <row r="155" spans="1:37">
      <c r="A155" s="91">
        <v>16</v>
      </c>
      <c r="B155" s="52" t="s">
        <v>65</v>
      </c>
      <c r="C155" s="46" t="s">
        <v>134</v>
      </c>
      <c r="D155" s="134">
        <v>11900</v>
      </c>
      <c r="E155" s="134">
        <v>11900</v>
      </c>
      <c r="F155" s="47">
        <f t="shared" si="19"/>
        <v>11900000000</v>
      </c>
      <c r="G155" s="48">
        <f t="shared" si="28"/>
        <v>0</v>
      </c>
      <c r="H155" s="48"/>
      <c r="I155" s="48">
        <f t="shared" si="20"/>
        <v>0</v>
      </c>
      <c r="J155" s="48"/>
      <c r="K155" s="48"/>
      <c r="L155" s="48"/>
      <c r="M155" s="48"/>
      <c r="N155" s="48"/>
      <c r="O155" s="48"/>
      <c r="P155" s="48"/>
      <c r="Q155" s="48"/>
      <c r="R155" s="48"/>
      <c r="S155" s="48"/>
      <c r="T155" s="48"/>
      <c r="U155" s="48"/>
      <c r="V155" s="48">
        <f t="shared" si="21"/>
        <v>0</v>
      </c>
      <c r="W155" s="48"/>
      <c r="X155" s="48"/>
      <c r="Y155" s="48"/>
      <c r="Z155" s="48"/>
      <c r="AA155" s="48"/>
      <c r="AB155" s="48"/>
      <c r="AC155" s="48"/>
      <c r="AD155" s="48">
        <f t="shared" si="22"/>
        <v>0</v>
      </c>
      <c r="AE155" s="48"/>
      <c r="AF155" s="48">
        <f t="shared" si="27"/>
        <v>0</v>
      </c>
      <c r="AG155" s="48"/>
      <c r="AH155" s="48"/>
      <c r="AI155" s="51"/>
      <c r="AJ155" s="43"/>
      <c r="AK155" s="48"/>
    </row>
    <row r="156" spans="1:37">
      <c r="A156" s="91">
        <v>17</v>
      </c>
      <c r="B156" s="52" t="s">
        <v>313</v>
      </c>
      <c r="C156" s="46" t="s">
        <v>126</v>
      </c>
      <c r="D156" s="134">
        <v>11800</v>
      </c>
      <c r="E156" s="134">
        <v>11800</v>
      </c>
      <c r="F156" s="47">
        <f t="shared" si="19"/>
        <v>11800000000</v>
      </c>
      <c r="G156" s="48">
        <f t="shared" si="28"/>
        <v>0</v>
      </c>
      <c r="H156" s="48"/>
      <c r="I156" s="48">
        <f t="shared" si="20"/>
        <v>0</v>
      </c>
      <c r="J156" s="48"/>
      <c r="K156" s="48"/>
      <c r="L156" s="48"/>
      <c r="M156" s="48"/>
      <c r="N156" s="48"/>
      <c r="O156" s="48"/>
      <c r="P156" s="48"/>
      <c r="Q156" s="48"/>
      <c r="R156" s="48"/>
      <c r="S156" s="48"/>
      <c r="T156" s="48"/>
      <c r="U156" s="48"/>
      <c r="V156" s="48">
        <f t="shared" si="21"/>
        <v>0</v>
      </c>
      <c r="W156" s="48"/>
      <c r="X156" s="48"/>
      <c r="Y156" s="48"/>
      <c r="Z156" s="48"/>
      <c r="AA156" s="48"/>
      <c r="AB156" s="48"/>
      <c r="AC156" s="48"/>
      <c r="AD156" s="48">
        <f t="shared" si="22"/>
        <v>0</v>
      </c>
      <c r="AE156" s="48"/>
      <c r="AF156" s="48">
        <f t="shared" si="27"/>
        <v>0</v>
      </c>
      <c r="AG156" s="48"/>
      <c r="AH156" s="48"/>
      <c r="AI156" s="51"/>
      <c r="AJ156" s="43"/>
      <c r="AK156" s="48"/>
    </row>
    <row r="157" spans="1:37" s="1" customFormat="1">
      <c r="A157" s="39" t="s">
        <v>45</v>
      </c>
      <c r="B157" s="40" t="s">
        <v>314</v>
      </c>
      <c r="C157" s="89"/>
      <c r="D157" s="41">
        <f>D158+D167</f>
        <v>427000</v>
      </c>
      <c r="E157" s="41">
        <f>E158+E167</f>
        <v>427000</v>
      </c>
      <c r="F157" s="62">
        <f t="shared" si="19"/>
        <v>427000000000</v>
      </c>
      <c r="G157" s="38">
        <v>427000</v>
      </c>
      <c r="H157" s="38"/>
      <c r="I157" s="38">
        <f>I158+I167</f>
        <v>600</v>
      </c>
      <c r="J157" s="38">
        <f t="shared" ref="J157:AI157" si="29">J158+J167</f>
        <v>0</v>
      </c>
      <c r="K157" s="38">
        <f t="shared" si="29"/>
        <v>0</v>
      </c>
      <c r="L157" s="38">
        <f>L158+L167</f>
        <v>600</v>
      </c>
      <c r="M157" s="38">
        <f t="shared" si="29"/>
        <v>0</v>
      </c>
      <c r="N157" s="38">
        <f t="shared" si="29"/>
        <v>0</v>
      </c>
      <c r="O157" s="38">
        <f t="shared" si="29"/>
        <v>0</v>
      </c>
      <c r="P157" s="38">
        <f t="shared" si="29"/>
        <v>0</v>
      </c>
      <c r="Q157" s="38">
        <f t="shared" si="29"/>
        <v>0</v>
      </c>
      <c r="R157" s="38">
        <f t="shared" si="29"/>
        <v>0</v>
      </c>
      <c r="S157" s="38">
        <f t="shared" si="29"/>
        <v>0</v>
      </c>
      <c r="T157" s="38">
        <f t="shared" si="29"/>
        <v>0</v>
      </c>
      <c r="U157" s="38">
        <f t="shared" si="29"/>
        <v>0</v>
      </c>
      <c r="V157" s="38">
        <f t="shared" si="29"/>
        <v>18000</v>
      </c>
      <c r="W157" s="38">
        <f t="shared" si="29"/>
        <v>0</v>
      </c>
      <c r="X157" s="38">
        <f t="shared" si="29"/>
        <v>0</v>
      </c>
      <c r="Y157" s="38">
        <f t="shared" si="29"/>
        <v>0</v>
      </c>
      <c r="Z157" s="38">
        <f t="shared" si="29"/>
        <v>0</v>
      </c>
      <c r="AA157" s="38">
        <f t="shared" si="29"/>
        <v>0</v>
      </c>
      <c r="AB157" s="38">
        <f t="shared" si="29"/>
        <v>0</v>
      </c>
      <c r="AC157" s="38">
        <f t="shared" si="29"/>
        <v>18000</v>
      </c>
      <c r="AD157" s="38">
        <f t="shared" si="29"/>
        <v>0</v>
      </c>
      <c r="AE157" s="38">
        <f t="shared" si="29"/>
        <v>0</v>
      </c>
      <c r="AF157" s="38">
        <f t="shared" si="29"/>
        <v>0</v>
      </c>
      <c r="AG157" s="38">
        <f t="shared" si="29"/>
        <v>0</v>
      </c>
      <c r="AH157" s="38">
        <f t="shared" si="29"/>
        <v>0</v>
      </c>
      <c r="AI157" s="38">
        <f t="shared" si="29"/>
        <v>0</v>
      </c>
      <c r="AJ157" s="42"/>
      <c r="AK157" s="38">
        <f t="shared" ref="AK157" si="30">AK158+AK167</f>
        <v>0</v>
      </c>
    </row>
    <row r="158" spans="1:37" s="1" customFormat="1" ht="25.5">
      <c r="A158" s="39" t="s">
        <v>315</v>
      </c>
      <c r="B158" s="40" t="s">
        <v>316</v>
      </c>
      <c r="C158" s="89"/>
      <c r="D158" s="41">
        <v>84000</v>
      </c>
      <c r="E158" s="41">
        <v>84000</v>
      </c>
      <c r="F158" s="62">
        <f t="shared" si="19"/>
        <v>84000000000</v>
      </c>
      <c r="G158" s="38">
        <v>84000</v>
      </c>
      <c r="H158" s="38"/>
      <c r="I158" s="38">
        <f>I159</f>
        <v>600</v>
      </c>
      <c r="J158" s="38"/>
      <c r="K158" s="38"/>
      <c r="L158" s="38">
        <f>L159</f>
        <v>600</v>
      </c>
      <c r="M158" s="38"/>
      <c r="N158" s="38"/>
      <c r="O158" s="38"/>
      <c r="P158" s="38"/>
      <c r="Q158" s="38"/>
      <c r="R158" s="38"/>
      <c r="S158" s="38"/>
      <c r="T158" s="38"/>
      <c r="U158" s="38"/>
      <c r="V158" s="38">
        <f>V159</f>
        <v>18000</v>
      </c>
      <c r="W158" s="38"/>
      <c r="X158" s="38"/>
      <c r="Y158" s="38"/>
      <c r="Z158" s="38"/>
      <c r="AA158" s="38"/>
      <c r="AB158" s="38"/>
      <c r="AC158" s="38">
        <f>AC159</f>
        <v>18000</v>
      </c>
      <c r="AD158" s="38">
        <f t="shared" si="22"/>
        <v>0</v>
      </c>
      <c r="AE158" s="38"/>
      <c r="AF158" s="38">
        <f t="shared" ref="AF158:AF164" si="31">AG158+AH158</f>
        <v>0</v>
      </c>
      <c r="AG158" s="38"/>
      <c r="AH158" s="38"/>
      <c r="AI158" s="62"/>
      <c r="AJ158" s="42"/>
      <c r="AK158" s="38"/>
    </row>
    <row r="159" spans="1:37" s="1" customFormat="1" ht="25.5">
      <c r="A159" s="130" t="s">
        <v>49</v>
      </c>
      <c r="B159" s="40" t="s">
        <v>317</v>
      </c>
      <c r="C159" s="135"/>
      <c r="D159" s="132">
        <f>D160+D164</f>
        <v>18600</v>
      </c>
      <c r="E159" s="132">
        <f>E160+E164</f>
        <v>52920</v>
      </c>
      <c r="F159" s="62">
        <f t="shared" si="19"/>
        <v>52920000000</v>
      </c>
      <c r="G159" s="41">
        <f>H159+I159+Q159+R159+S159+T159+U159+V159+AD159+AF159+AI159</f>
        <v>18600</v>
      </c>
      <c r="H159" s="132">
        <f>H160+H164</f>
        <v>0</v>
      </c>
      <c r="I159" s="38">
        <f>I160+I164</f>
        <v>600</v>
      </c>
      <c r="J159" s="132"/>
      <c r="K159" s="132"/>
      <c r="L159" s="38">
        <f>L160+L164</f>
        <v>600</v>
      </c>
      <c r="M159" s="132"/>
      <c r="N159" s="132"/>
      <c r="O159" s="132"/>
      <c r="P159" s="132"/>
      <c r="Q159" s="132">
        <f>Q160+Q164</f>
        <v>0</v>
      </c>
      <c r="R159" s="132">
        <f>R160+R164</f>
        <v>0</v>
      </c>
      <c r="S159" s="132"/>
      <c r="T159" s="132">
        <f>T160+T164</f>
        <v>0</v>
      </c>
      <c r="U159" s="132"/>
      <c r="V159" s="38">
        <f>V160+V164</f>
        <v>18000</v>
      </c>
      <c r="W159" s="132">
        <f>W160+W164</f>
        <v>0</v>
      </c>
      <c r="X159" s="132">
        <f>X160+X164</f>
        <v>0</v>
      </c>
      <c r="Y159" s="132"/>
      <c r="Z159" s="132"/>
      <c r="AA159" s="132"/>
      <c r="AB159" s="132"/>
      <c r="AC159" s="38">
        <f>AC160+AC164</f>
        <v>18000</v>
      </c>
      <c r="AD159" s="38">
        <f t="shared" si="22"/>
        <v>0</v>
      </c>
      <c r="AE159" s="132"/>
      <c r="AF159" s="38">
        <f t="shared" si="31"/>
        <v>0</v>
      </c>
      <c r="AG159" s="132"/>
      <c r="AH159" s="132"/>
      <c r="AI159" s="132">
        <f>AI160+AI164</f>
        <v>0</v>
      </c>
      <c r="AJ159" s="42"/>
      <c r="AK159" s="132"/>
    </row>
    <row r="160" spans="1:37" s="1" customFormat="1" ht="37.5" customHeight="1">
      <c r="A160" s="136" t="s">
        <v>51</v>
      </c>
      <c r="B160" s="40" t="s">
        <v>172</v>
      </c>
      <c r="C160" s="135"/>
      <c r="D160" s="132">
        <f>SUM(D161:D162)</f>
        <v>18000</v>
      </c>
      <c r="E160" s="132">
        <f>SUM(E161:E163)</f>
        <v>52320</v>
      </c>
      <c r="F160" s="62">
        <f t="shared" si="19"/>
        <v>52320000000</v>
      </c>
      <c r="G160" s="41">
        <f>H160+I160+Q160+R160+S160+T160+U160+V160+AD160+AF160+AI160</f>
        <v>18000</v>
      </c>
      <c r="H160" s="132">
        <f t="shared" ref="H160:AI160" si="32">SUM(H161:H163)</f>
        <v>0</v>
      </c>
      <c r="I160" s="38">
        <f t="shared" ref="I160" si="33">J160+K160+L160+M160+N160+P160</f>
        <v>0</v>
      </c>
      <c r="J160" s="132"/>
      <c r="K160" s="132"/>
      <c r="L160" s="38">
        <f t="shared" ref="L160" si="34">M160+N160+O160+P160+Q160+S160</f>
        <v>0</v>
      </c>
      <c r="M160" s="132"/>
      <c r="N160" s="132"/>
      <c r="O160" s="132"/>
      <c r="P160" s="132"/>
      <c r="Q160" s="132">
        <f t="shared" si="32"/>
        <v>0</v>
      </c>
      <c r="R160" s="132">
        <f t="shared" si="32"/>
        <v>0</v>
      </c>
      <c r="S160" s="132"/>
      <c r="T160" s="132">
        <f t="shared" si="32"/>
        <v>0</v>
      </c>
      <c r="U160" s="132"/>
      <c r="V160" s="38">
        <f t="shared" si="21"/>
        <v>18000</v>
      </c>
      <c r="W160" s="132">
        <f t="shared" si="32"/>
        <v>0</v>
      </c>
      <c r="X160" s="132">
        <f t="shared" si="32"/>
        <v>0</v>
      </c>
      <c r="Y160" s="132"/>
      <c r="Z160" s="132"/>
      <c r="AA160" s="132"/>
      <c r="AB160" s="132"/>
      <c r="AC160" s="132">
        <f t="shared" si="32"/>
        <v>18000</v>
      </c>
      <c r="AD160" s="38">
        <f t="shared" si="22"/>
        <v>0</v>
      </c>
      <c r="AE160" s="132"/>
      <c r="AF160" s="38">
        <f t="shared" si="31"/>
        <v>0</v>
      </c>
      <c r="AG160" s="132"/>
      <c r="AH160" s="132"/>
      <c r="AI160" s="132">
        <f t="shared" si="32"/>
        <v>0</v>
      </c>
      <c r="AJ160" s="42"/>
      <c r="AK160" s="132"/>
    </row>
    <row r="161" spans="1:37" ht="38.25">
      <c r="A161" s="137" t="s">
        <v>231</v>
      </c>
      <c r="B161" s="45" t="s">
        <v>121</v>
      </c>
      <c r="C161" s="71" t="s">
        <v>318</v>
      </c>
      <c r="D161" s="60">
        <v>8000</v>
      </c>
      <c r="E161" s="60">
        <v>8000</v>
      </c>
      <c r="F161" s="47">
        <f t="shared" si="19"/>
        <v>8000000000</v>
      </c>
      <c r="G161" s="41">
        <f>H161+I161+Q161+R161+S161+T161+U161+V161+AD161+AF161+AI161</f>
        <v>8000</v>
      </c>
      <c r="H161" s="38"/>
      <c r="I161" s="48">
        <f t="shared" si="20"/>
        <v>0</v>
      </c>
      <c r="J161" s="38"/>
      <c r="K161" s="38"/>
      <c r="L161" s="38"/>
      <c r="M161" s="38"/>
      <c r="N161" s="38"/>
      <c r="O161" s="38"/>
      <c r="P161" s="38"/>
      <c r="Q161" s="38"/>
      <c r="R161" s="38"/>
      <c r="S161" s="38"/>
      <c r="T161" s="38"/>
      <c r="U161" s="38"/>
      <c r="V161" s="48">
        <f t="shared" si="21"/>
        <v>8000</v>
      </c>
      <c r="W161" s="61"/>
      <c r="X161" s="38"/>
      <c r="Y161" s="38"/>
      <c r="Z161" s="38"/>
      <c r="AA161" s="38"/>
      <c r="AB161" s="38"/>
      <c r="AC161" s="61">
        <v>8000</v>
      </c>
      <c r="AD161" s="48">
        <f t="shared" si="22"/>
        <v>0</v>
      </c>
      <c r="AE161" s="38"/>
      <c r="AF161" s="48">
        <f t="shared" si="31"/>
        <v>0</v>
      </c>
      <c r="AG161" s="38"/>
      <c r="AH161" s="38"/>
      <c r="AI161" s="62"/>
      <c r="AJ161" s="42"/>
      <c r="AK161" s="38"/>
    </row>
    <row r="162" spans="1:37" ht="38.25">
      <c r="A162" s="137" t="s">
        <v>233</v>
      </c>
      <c r="B162" s="58" t="s">
        <v>131</v>
      </c>
      <c r="C162" s="138" t="s">
        <v>319</v>
      </c>
      <c r="D162" s="60">
        <v>10000</v>
      </c>
      <c r="E162" s="60">
        <v>10000</v>
      </c>
      <c r="F162" s="47">
        <f t="shared" si="19"/>
        <v>10000000000</v>
      </c>
      <c r="G162" s="41">
        <f>H162+I162+Q162+R162+S162+T162+U162+V162+AD162+AF162+AI162</f>
        <v>10000</v>
      </c>
      <c r="H162" s="38"/>
      <c r="I162" s="48">
        <f t="shared" si="20"/>
        <v>0</v>
      </c>
      <c r="J162" s="38"/>
      <c r="K162" s="38"/>
      <c r="L162" s="38"/>
      <c r="M162" s="38"/>
      <c r="N162" s="38"/>
      <c r="O162" s="38"/>
      <c r="P162" s="38"/>
      <c r="Q162" s="38"/>
      <c r="R162" s="38"/>
      <c r="S162" s="38"/>
      <c r="T162" s="38"/>
      <c r="U162" s="38"/>
      <c r="V162" s="48">
        <f t="shared" si="21"/>
        <v>10000</v>
      </c>
      <c r="W162" s="61"/>
      <c r="X162" s="38"/>
      <c r="Y162" s="38"/>
      <c r="Z162" s="38"/>
      <c r="AA162" s="38"/>
      <c r="AB162" s="38"/>
      <c r="AC162" s="61">
        <v>10000</v>
      </c>
      <c r="AD162" s="48">
        <f t="shared" si="22"/>
        <v>0</v>
      </c>
      <c r="AE162" s="38"/>
      <c r="AF162" s="48">
        <f t="shared" si="31"/>
        <v>0</v>
      </c>
      <c r="AG162" s="38"/>
      <c r="AH162" s="38"/>
      <c r="AI162" s="62"/>
      <c r="AJ162" s="42"/>
      <c r="AK162" s="38"/>
    </row>
    <row r="163" spans="1:37">
      <c r="A163" s="139">
        <v>3</v>
      </c>
      <c r="B163" s="114" t="s">
        <v>226</v>
      </c>
      <c r="C163" s="58"/>
      <c r="D163" s="85">
        <v>34320</v>
      </c>
      <c r="E163" s="85">
        <v>34320</v>
      </c>
      <c r="F163" s="47">
        <f t="shared" si="19"/>
        <v>34320000000</v>
      </c>
      <c r="G163" s="48">
        <v>34320</v>
      </c>
      <c r="H163" s="48"/>
      <c r="I163" s="48">
        <f t="shared" si="20"/>
        <v>0</v>
      </c>
      <c r="J163" s="48"/>
      <c r="K163" s="48"/>
      <c r="L163" s="48"/>
      <c r="M163" s="48"/>
      <c r="N163" s="48"/>
      <c r="O163" s="48"/>
      <c r="P163" s="48"/>
      <c r="Q163" s="48"/>
      <c r="R163" s="48"/>
      <c r="S163" s="48"/>
      <c r="T163" s="48"/>
      <c r="U163" s="48"/>
      <c r="V163" s="48">
        <f t="shared" si="21"/>
        <v>0</v>
      </c>
      <c r="W163" s="48"/>
      <c r="X163" s="48"/>
      <c r="Y163" s="48"/>
      <c r="Z163" s="48"/>
      <c r="AA163" s="48"/>
      <c r="AB163" s="48"/>
      <c r="AC163" s="48"/>
      <c r="AD163" s="48">
        <f t="shared" si="22"/>
        <v>0</v>
      </c>
      <c r="AE163" s="48"/>
      <c r="AF163" s="48">
        <f t="shared" si="31"/>
        <v>0</v>
      </c>
      <c r="AG163" s="48"/>
      <c r="AH163" s="48"/>
      <c r="AI163" s="49"/>
      <c r="AJ163" s="43" t="s">
        <v>227</v>
      </c>
      <c r="AK163" s="48"/>
    </row>
    <row r="164" spans="1:37" ht="38.25">
      <c r="A164" s="136" t="s">
        <v>79</v>
      </c>
      <c r="B164" s="40" t="s">
        <v>320</v>
      </c>
      <c r="C164" s="131"/>
      <c r="D164" s="132">
        <f>D165+D166</f>
        <v>600</v>
      </c>
      <c r="E164" s="132">
        <v>600</v>
      </c>
      <c r="F164" s="47">
        <f t="shared" si="19"/>
        <v>600000000</v>
      </c>
      <c r="G164" s="41">
        <v>600</v>
      </c>
      <c r="H164" s="38"/>
      <c r="I164" s="38">
        <f t="shared" si="20"/>
        <v>600</v>
      </c>
      <c r="J164" s="38"/>
      <c r="K164" s="38"/>
      <c r="L164" s="38">
        <f>L165+L166</f>
        <v>600</v>
      </c>
      <c r="M164" s="38"/>
      <c r="N164" s="38"/>
      <c r="O164" s="38"/>
      <c r="P164" s="38"/>
      <c r="Q164" s="38"/>
      <c r="R164" s="38"/>
      <c r="S164" s="38"/>
      <c r="T164" s="38"/>
      <c r="U164" s="38"/>
      <c r="V164" s="48">
        <f t="shared" si="21"/>
        <v>0</v>
      </c>
      <c r="W164" s="38"/>
      <c r="X164" s="38"/>
      <c r="Y164" s="38"/>
      <c r="Z164" s="38"/>
      <c r="AA164" s="38"/>
      <c r="AB164" s="38"/>
      <c r="AC164" s="38"/>
      <c r="AD164" s="48">
        <f t="shared" si="22"/>
        <v>0</v>
      </c>
      <c r="AE164" s="38"/>
      <c r="AF164" s="48">
        <f t="shared" si="31"/>
        <v>0</v>
      </c>
      <c r="AG164" s="38"/>
      <c r="AH164" s="38"/>
      <c r="AI164" s="62"/>
      <c r="AJ164" s="42" t="s">
        <v>321</v>
      </c>
      <c r="AK164" s="38"/>
    </row>
    <row r="165" spans="1:37" ht="25.5">
      <c r="A165" s="139">
        <v>1</v>
      </c>
      <c r="B165" s="58" t="s">
        <v>70</v>
      </c>
      <c r="C165" s="129" t="s">
        <v>322</v>
      </c>
      <c r="D165" s="140">
        <v>300</v>
      </c>
      <c r="E165" s="140">
        <v>300</v>
      </c>
      <c r="F165" s="47">
        <f t="shared" si="19"/>
        <v>300000000</v>
      </c>
      <c r="G165" s="141">
        <f>I165</f>
        <v>300</v>
      </c>
      <c r="H165" s="48"/>
      <c r="I165" s="48">
        <f t="shared" si="20"/>
        <v>300</v>
      </c>
      <c r="J165" s="48"/>
      <c r="K165" s="48"/>
      <c r="L165" s="48">
        <v>300</v>
      </c>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7"/>
      <c r="AJ165" s="43"/>
      <c r="AK165" s="48"/>
    </row>
    <row r="166" spans="1:37" ht="25.5">
      <c r="A166" s="139">
        <v>2</v>
      </c>
      <c r="B166" s="45" t="s">
        <v>169</v>
      </c>
      <c r="C166" s="45" t="s">
        <v>323</v>
      </c>
      <c r="D166" s="140">
        <v>300</v>
      </c>
      <c r="E166" s="140">
        <v>300</v>
      </c>
      <c r="F166" s="47">
        <f t="shared" si="19"/>
        <v>300000000</v>
      </c>
      <c r="G166" s="141">
        <f>I166</f>
        <v>300</v>
      </c>
      <c r="H166" s="48"/>
      <c r="I166" s="48">
        <f t="shared" si="20"/>
        <v>300</v>
      </c>
      <c r="J166" s="48"/>
      <c r="K166" s="48"/>
      <c r="L166" s="48">
        <v>300</v>
      </c>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7"/>
      <c r="AJ166" s="43"/>
      <c r="AK166" s="48"/>
    </row>
    <row r="167" spans="1:37" ht="25.5">
      <c r="A167" s="130" t="s">
        <v>324</v>
      </c>
      <c r="B167" s="40" t="s">
        <v>325</v>
      </c>
      <c r="C167" s="89"/>
      <c r="D167" s="38">
        <v>343000</v>
      </c>
      <c r="E167" s="38">
        <v>343000</v>
      </c>
      <c r="F167" s="47">
        <f t="shared" si="19"/>
        <v>343000000000</v>
      </c>
      <c r="G167" s="41">
        <v>343000</v>
      </c>
      <c r="H167" s="38"/>
      <c r="I167" s="48">
        <f t="shared" si="20"/>
        <v>0</v>
      </c>
      <c r="J167" s="38"/>
      <c r="K167" s="38"/>
      <c r="L167" s="38"/>
      <c r="M167" s="38"/>
      <c r="N167" s="38"/>
      <c r="O167" s="38"/>
      <c r="P167" s="38"/>
      <c r="Q167" s="38"/>
      <c r="R167" s="38"/>
      <c r="S167" s="38"/>
      <c r="T167" s="38"/>
      <c r="U167" s="38"/>
      <c r="V167" s="48">
        <f t="shared" si="21"/>
        <v>0</v>
      </c>
      <c r="W167" s="38"/>
      <c r="X167" s="38"/>
      <c r="Y167" s="38"/>
      <c r="Z167" s="38"/>
      <c r="AA167" s="38"/>
      <c r="AB167" s="38"/>
      <c r="AC167" s="38"/>
      <c r="AD167" s="48">
        <f t="shared" si="22"/>
        <v>0</v>
      </c>
      <c r="AE167" s="38"/>
      <c r="AF167" s="48">
        <f t="shared" ref="AF167:AF192" si="35">AG167+AH167</f>
        <v>0</v>
      </c>
      <c r="AG167" s="38"/>
      <c r="AH167" s="38"/>
      <c r="AI167" s="62"/>
      <c r="AJ167" s="42" t="s">
        <v>326</v>
      </c>
      <c r="AK167" s="38"/>
    </row>
    <row r="168" spans="1:37" ht="38.25">
      <c r="A168" s="35" t="s">
        <v>46</v>
      </c>
      <c r="B168" s="40" t="s">
        <v>327</v>
      </c>
      <c r="C168" s="142"/>
      <c r="D168" s="38">
        <f>D169+D178+D191+D192</f>
        <v>120791</v>
      </c>
      <c r="E168" s="38">
        <f>E169+E178+E191+E192</f>
        <v>120791</v>
      </c>
      <c r="F168" s="47">
        <f t="shared" si="19"/>
        <v>120791000000</v>
      </c>
      <c r="G168" s="38">
        <f>G169+G178+G191+G192</f>
        <v>120791</v>
      </c>
      <c r="H168" s="38">
        <f>H169+H178+H191+H192</f>
        <v>0</v>
      </c>
      <c r="I168" s="38">
        <f t="shared" si="20"/>
        <v>45518</v>
      </c>
      <c r="J168" s="38">
        <f t="shared" ref="J168:T168" si="36">J169+J178+J191+J192</f>
        <v>0</v>
      </c>
      <c r="K168" s="38">
        <f t="shared" si="36"/>
        <v>0</v>
      </c>
      <c r="L168" s="38">
        <f t="shared" si="36"/>
        <v>25120</v>
      </c>
      <c r="M168" s="38">
        <f t="shared" si="36"/>
        <v>16398</v>
      </c>
      <c r="N168" s="38">
        <f t="shared" si="36"/>
        <v>0</v>
      </c>
      <c r="O168" s="38">
        <f t="shared" si="36"/>
        <v>4000</v>
      </c>
      <c r="P168" s="38">
        <f t="shared" si="36"/>
        <v>0</v>
      </c>
      <c r="Q168" s="38">
        <f t="shared" si="36"/>
        <v>0</v>
      </c>
      <c r="R168" s="38">
        <f t="shared" si="36"/>
        <v>60133</v>
      </c>
      <c r="S168" s="38">
        <f t="shared" si="36"/>
        <v>100</v>
      </c>
      <c r="T168" s="38">
        <f t="shared" si="36"/>
        <v>40</v>
      </c>
      <c r="U168" s="38"/>
      <c r="V168" s="48">
        <f t="shared" si="21"/>
        <v>0</v>
      </c>
      <c r="W168" s="38">
        <f>W169+W178+W191+W192</f>
        <v>0</v>
      </c>
      <c r="X168" s="38">
        <f>X169+X178+X191+X192</f>
        <v>0</v>
      </c>
      <c r="Y168" s="38"/>
      <c r="Z168" s="38"/>
      <c r="AA168" s="38"/>
      <c r="AB168" s="38"/>
      <c r="AC168" s="38"/>
      <c r="AD168" s="48">
        <f t="shared" si="22"/>
        <v>0</v>
      </c>
      <c r="AE168" s="38"/>
      <c r="AF168" s="48">
        <f t="shared" si="35"/>
        <v>0</v>
      </c>
      <c r="AG168" s="38"/>
      <c r="AH168" s="38"/>
      <c r="AI168" s="38">
        <f>AI169+AI178+AI191+AI192</f>
        <v>0</v>
      </c>
      <c r="AJ168" s="105" t="s">
        <v>328</v>
      </c>
      <c r="AK168" s="38"/>
    </row>
    <row r="169" spans="1:37">
      <c r="A169" s="143" t="s">
        <v>51</v>
      </c>
      <c r="B169" s="40" t="s">
        <v>329</v>
      </c>
      <c r="C169" s="142"/>
      <c r="D169" s="38">
        <f>SUM(D170:D177)</f>
        <v>24148</v>
      </c>
      <c r="E169" s="38">
        <f>SUM(E170:E177)</f>
        <v>24148</v>
      </c>
      <c r="F169" s="47">
        <f t="shared" si="19"/>
        <v>24148000000</v>
      </c>
      <c r="G169" s="41">
        <f>H169+I169+Q169+R169+S169+T169+U169+V169+AD169+AF169+AI169</f>
        <v>24148</v>
      </c>
      <c r="H169" s="38">
        <f t="shared" ref="H169:AI169" si="37">SUM(H170:H177)</f>
        <v>0</v>
      </c>
      <c r="I169" s="38">
        <f t="shared" si="20"/>
        <v>12278</v>
      </c>
      <c r="J169" s="38">
        <f t="shared" si="37"/>
        <v>0</v>
      </c>
      <c r="K169" s="38">
        <f t="shared" si="37"/>
        <v>0</v>
      </c>
      <c r="L169" s="38">
        <f t="shared" si="37"/>
        <v>2100</v>
      </c>
      <c r="M169" s="38">
        <f t="shared" si="37"/>
        <v>6178</v>
      </c>
      <c r="N169" s="38">
        <f t="shared" si="37"/>
        <v>0</v>
      </c>
      <c r="O169" s="38">
        <f t="shared" si="37"/>
        <v>4000</v>
      </c>
      <c r="P169" s="38">
        <f t="shared" si="37"/>
        <v>0</v>
      </c>
      <c r="Q169" s="38">
        <f t="shared" si="37"/>
        <v>0</v>
      </c>
      <c r="R169" s="38">
        <f t="shared" si="37"/>
        <v>11870</v>
      </c>
      <c r="S169" s="38"/>
      <c r="T169" s="38">
        <f t="shared" si="37"/>
        <v>0</v>
      </c>
      <c r="U169" s="38"/>
      <c r="V169" s="48">
        <f t="shared" si="21"/>
        <v>0</v>
      </c>
      <c r="W169" s="38">
        <f t="shared" si="37"/>
        <v>0</v>
      </c>
      <c r="X169" s="38">
        <f t="shared" si="37"/>
        <v>0</v>
      </c>
      <c r="Y169" s="38"/>
      <c r="Z169" s="38"/>
      <c r="AA169" s="38"/>
      <c r="AB169" s="38"/>
      <c r="AC169" s="38"/>
      <c r="AD169" s="48">
        <f t="shared" si="22"/>
        <v>0</v>
      </c>
      <c r="AE169" s="38"/>
      <c r="AF169" s="48">
        <f t="shared" si="35"/>
        <v>0</v>
      </c>
      <c r="AG169" s="38"/>
      <c r="AH169" s="38"/>
      <c r="AI169" s="38">
        <f t="shared" si="37"/>
        <v>0</v>
      </c>
      <c r="AJ169" s="35"/>
      <c r="AK169" s="38"/>
    </row>
    <row r="170" spans="1:37" ht="30" customHeight="1">
      <c r="A170" s="116" t="s">
        <v>231</v>
      </c>
      <c r="B170" s="98" t="s">
        <v>330</v>
      </c>
      <c r="C170" s="46" t="s">
        <v>331</v>
      </c>
      <c r="D170" s="48">
        <v>1978</v>
      </c>
      <c r="E170" s="48">
        <v>1978</v>
      </c>
      <c r="F170" s="47">
        <f t="shared" si="19"/>
        <v>1978000000</v>
      </c>
      <c r="G170" s="48">
        <f>SUM(H170:AI170)-V170-M170</f>
        <v>1978</v>
      </c>
      <c r="H170" s="48"/>
      <c r="I170" s="48">
        <f t="shared" si="20"/>
        <v>1978</v>
      </c>
      <c r="J170" s="48"/>
      <c r="K170" s="48"/>
      <c r="L170" s="48"/>
      <c r="M170" s="48">
        <v>1978</v>
      </c>
      <c r="N170" s="48"/>
      <c r="O170" s="48"/>
      <c r="P170" s="48"/>
      <c r="Q170" s="48"/>
      <c r="R170" s="48"/>
      <c r="S170" s="48"/>
      <c r="T170" s="48"/>
      <c r="U170" s="48"/>
      <c r="V170" s="48">
        <f t="shared" si="21"/>
        <v>0</v>
      </c>
      <c r="W170" s="48"/>
      <c r="X170" s="48"/>
      <c r="Y170" s="48"/>
      <c r="Z170" s="48"/>
      <c r="AA170" s="48"/>
      <c r="AB170" s="48"/>
      <c r="AC170" s="48"/>
      <c r="AD170" s="48">
        <f t="shared" si="22"/>
        <v>0</v>
      </c>
      <c r="AE170" s="48"/>
      <c r="AF170" s="48">
        <f t="shared" si="35"/>
        <v>0</v>
      </c>
      <c r="AG170" s="48"/>
      <c r="AH170" s="48"/>
      <c r="AI170" s="62"/>
      <c r="AJ170" s="43" t="s">
        <v>58</v>
      </c>
      <c r="AK170" s="48"/>
    </row>
    <row r="171" spans="1:37" ht="25.5">
      <c r="A171" s="116" t="s">
        <v>233</v>
      </c>
      <c r="B171" s="100"/>
      <c r="C171" s="46" t="s">
        <v>332</v>
      </c>
      <c r="D171" s="144">
        <v>4200</v>
      </c>
      <c r="E171" s="144">
        <v>4200</v>
      </c>
      <c r="F171" s="47">
        <f t="shared" si="19"/>
        <v>4200000000</v>
      </c>
      <c r="G171" s="48">
        <f>SUM(H171:AI171)-V171-M171</f>
        <v>4200</v>
      </c>
      <c r="H171" s="48"/>
      <c r="I171" s="48">
        <f t="shared" si="20"/>
        <v>4200</v>
      </c>
      <c r="J171" s="145"/>
      <c r="K171" s="145"/>
      <c r="L171" s="145"/>
      <c r="M171" s="145">
        <v>4200</v>
      </c>
      <c r="N171" s="145"/>
      <c r="O171" s="145"/>
      <c r="P171" s="145"/>
      <c r="Q171" s="48"/>
      <c r="R171" s="48"/>
      <c r="S171" s="48"/>
      <c r="T171" s="48"/>
      <c r="U171" s="48"/>
      <c r="V171" s="48">
        <f t="shared" si="21"/>
        <v>0</v>
      </c>
      <c r="W171" s="48"/>
      <c r="X171" s="48"/>
      <c r="Y171" s="48"/>
      <c r="Z171" s="48"/>
      <c r="AA171" s="48"/>
      <c r="AB171" s="48"/>
      <c r="AC171" s="48"/>
      <c r="AD171" s="48">
        <f t="shared" si="22"/>
        <v>0</v>
      </c>
      <c r="AE171" s="48"/>
      <c r="AF171" s="48">
        <f t="shared" si="35"/>
        <v>0</v>
      </c>
      <c r="AG171" s="48"/>
      <c r="AH171" s="48"/>
      <c r="AI171" s="62"/>
      <c r="AJ171" s="43" t="s">
        <v>58</v>
      </c>
      <c r="AK171" s="48"/>
    </row>
    <row r="172" spans="1:37" ht="30.75" customHeight="1">
      <c r="A172" s="116" t="s">
        <v>235</v>
      </c>
      <c r="B172" s="101"/>
      <c r="C172" s="46" t="s">
        <v>333</v>
      </c>
      <c r="D172" s="144">
        <v>4000</v>
      </c>
      <c r="E172" s="144">
        <v>4000</v>
      </c>
      <c r="F172" s="47">
        <f t="shared" si="19"/>
        <v>4000000000</v>
      </c>
      <c r="G172" s="48">
        <f>SUM(H172:AI172)-V172-O172</f>
        <v>4000</v>
      </c>
      <c r="H172" s="48"/>
      <c r="I172" s="48">
        <f t="shared" si="20"/>
        <v>4000</v>
      </c>
      <c r="J172" s="145"/>
      <c r="K172" s="145"/>
      <c r="L172" s="145"/>
      <c r="M172" s="145"/>
      <c r="N172" s="145"/>
      <c r="O172" s="145">
        <v>4000</v>
      </c>
      <c r="P172" s="145"/>
      <c r="Q172" s="48"/>
      <c r="R172" s="48"/>
      <c r="S172" s="48"/>
      <c r="T172" s="48"/>
      <c r="U172" s="48"/>
      <c r="V172" s="48">
        <f t="shared" si="21"/>
        <v>0</v>
      </c>
      <c r="W172" s="48"/>
      <c r="X172" s="48"/>
      <c r="Y172" s="48"/>
      <c r="Z172" s="48"/>
      <c r="AA172" s="48"/>
      <c r="AB172" s="48"/>
      <c r="AC172" s="48"/>
      <c r="AD172" s="48">
        <f t="shared" si="22"/>
        <v>0</v>
      </c>
      <c r="AE172" s="48"/>
      <c r="AF172" s="48">
        <f t="shared" si="35"/>
        <v>0</v>
      </c>
      <c r="AG172" s="48"/>
      <c r="AH172" s="48"/>
      <c r="AI172" s="47"/>
      <c r="AJ172" s="43" t="s">
        <v>58</v>
      </c>
      <c r="AK172" s="48"/>
    </row>
    <row r="173" spans="1:37" ht="36" customHeight="1">
      <c r="A173" s="116" t="s">
        <v>238</v>
      </c>
      <c r="B173" s="59" t="s">
        <v>303</v>
      </c>
      <c r="C173" s="46" t="s">
        <v>334</v>
      </c>
      <c r="D173" s="48">
        <v>2100</v>
      </c>
      <c r="E173" s="48">
        <v>2100</v>
      </c>
      <c r="F173" s="47">
        <f t="shared" ref="F173:F213" si="38">E173*1000000</f>
        <v>2100000000</v>
      </c>
      <c r="G173" s="48">
        <f>SUM(H173:AI173)-V173-L173</f>
        <v>2100</v>
      </c>
      <c r="H173" s="48"/>
      <c r="I173" s="48">
        <f t="shared" ref="I173:I212" si="39">SUM(J173:P173)</f>
        <v>2100</v>
      </c>
      <c r="J173" s="48"/>
      <c r="K173" s="48"/>
      <c r="L173" s="48">
        <v>2100</v>
      </c>
      <c r="M173" s="48"/>
      <c r="N173" s="48"/>
      <c r="O173" s="48"/>
      <c r="P173" s="48"/>
      <c r="Q173" s="48"/>
      <c r="R173" s="48"/>
      <c r="S173" s="48"/>
      <c r="T173" s="48"/>
      <c r="U173" s="48"/>
      <c r="V173" s="48">
        <f t="shared" ref="V173:V191" si="40">W173+X173+Y173+Z173+AA173+AC173</f>
        <v>0</v>
      </c>
      <c r="W173" s="48"/>
      <c r="X173" s="48"/>
      <c r="Y173" s="48"/>
      <c r="Z173" s="48"/>
      <c r="AA173" s="48"/>
      <c r="AB173" s="48"/>
      <c r="AC173" s="48"/>
      <c r="AD173" s="48">
        <f t="shared" ref="AD173:AD192" si="41">AE173</f>
        <v>0</v>
      </c>
      <c r="AE173" s="48"/>
      <c r="AF173" s="48">
        <f t="shared" si="35"/>
        <v>0</v>
      </c>
      <c r="AG173" s="48"/>
      <c r="AH173" s="48"/>
      <c r="AI173" s="62"/>
      <c r="AJ173" s="43" t="s">
        <v>58</v>
      </c>
      <c r="AK173" s="48"/>
    </row>
    <row r="174" spans="1:37" ht="25.5">
      <c r="A174" s="116" t="s">
        <v>240</v>
      </c>
      <c r="B174" s="113" t="s">
        <v>83</v>
      </c>
      <c r="C174" s="46" t="s">
        <v>335</v>
      </c>
      <c r="D174" s="48">
        <v>2030</v>
      </c>
      <c r="E174" s="48">
        <v>2030</v>
      </c>
      <c r="F174" s="47">
        <f t="shared" si="38"/>
        <v>2030000000</v>
      </c>
      <c r="G174" s="48">
        <f>SUM(H174:AI174)-V174</f>
        <v>2030</v>
      </c>
      <c r="H174" s="48"/>
      <c r="I174" s="48">
        <f t="shared" si="39"/>
        <v>0</v>
      </c>
      <c r="J174" s="48"/>
      <c r="K174" s="48"/>
      <c r="L174" s="48"/>
      <c r="M174" s="48"/>
      <c r="N174" s="48"/>
      <c r="O174" s="48"/>
      <c r="P174" s="48"/>
      <c r="Q174" s="48"/>
      <c r="R174" s="48">
        <v>2030</v>
      </c>
      <c r="S174" s="48"/>
      <c r="T174" s="48"/>
      <c r="U174" s="48"/>
      <c r="V174" s="48">
        <f t="shared" si="40"/>
        <v>0</v>
      </c>
      <c r="W174" s="48"/>
      <c r="X174" s="48"/>
      <c r="Y174" s="48"/>
      <c r="Z174" s="48"/>
      <c r="AA174" s="48"/>
      <c r="AB174" s="48"/>
      <c r="AC174" s="48"/>
      <c r="AD174" s="48">
        <f t="shared" si="41"/>
        <v>0</v>
      </c>
      <c r="AE174" s="48"/>
      <c r="AF174" s="48">
        <f t="shared" si="35"/>
        <v>0</v>
      </c>
      <c r="AG174" s="48"/>
      <c r="AH174" s="48"/>
      <c r="AI174" s="62"/>
      <c r="AJ174" s="43" t="s">
        <v>58</v>
      </c>
      <c r="AK174" s="48"/>
    </row>
    <row r="175" spans="1:37" ht="25.5">
      <c r="A175" s="116" t="s">
        <v>242</v>
      </c>
      <c r="B175" s="58" t="s">
        <v>56</v>
      </c>
      <c r="C175" s="46" t="s">
        <v>336</v>
      </c>
      <c r="D175" s="48">
        <v>2500</v>
      </c>
      <c r="E175" s="48">
        <v>2500</v>
      </c>
      <c r="F175" s="47">
        <f t="shared" si="38"/>
        <v>2500000000</v>
      </c>
      <c r="G175" s="48">
        <f>SUM(H175:AI175)-V175</f>
        <v>2500</v>
      </c>
      <c r="H175" s="48"/>
      <c r="I175" s="48">
        <f t="shared" si="39"/>
        <v>0</v>
      </c>
      <c r="J175" s="48"/>
      <c r="K175" s="48"/>
      <c r="L175" s="48"/>
      <c r="M175" s="48"/>
      <c r="N175" s="48"/>
      <c r="O175" s="48"/>
      <c r="P175" s="48"/>
      <c r="Q175" s="48"/>
      <c r="R175" s="48">
        <v>2500</v>
      </c>
      <c r="S175" s="48"/>
      <c r="T175" s="48"/>
      <c r="U175" s="48"/>
      <c r="V175" s="48">
        <f t="shared" si="40"/>
        <v>0</v>
      </c>
      <c r="W175" s="48"/>
      <c r="X175" s="48"/>
      <c r="Y175" s="48"/>
      <c r="Z175" s="48"/>
      <c r="AA175" s="48"/>
      <c r="AB175" s="48"/>
      <c r="AC175" s="48"/>
      <c r="AD175" s="48">
        <f t="shared" si="41"/>
        <v>0</v>
      </c>
      <c r="AE175" s="48"/>
      <c r="AF175" s="48">
        <f t="shared" si="35"/>
        <v>0</v>
      </c>
      <c r="AG175" s="48"/>
      <c r="AH175" s="48"/>
      <c r="AI175" s="47"/>
      <c r="AJ175" s="43" t="s">
        <v>58</v>
      </c>
      <c r="AK175" s="48"/>
    </row>
    <row r="176" spans="1:37" ht="25.5">
      <c r="A176" s="116" t="s">
        <v>244</v>
      </c>
      <c r="B176" s="113" t="s">
        <v>73</v>
      </c>
      <c r="C176" s="46" t="s">
        <v>337</v>
      </c>
      <c r="D176" s="48">
        <v>4840</v>
      </c>
      <c r="E176" s="48">
        <v>4840</v>
      </c>
      <c r="F176" s="47">
        <f t="shared" si="38"/>
        <v>4840000000</v>
      </c>
      <c r="G176" s="48">
        <f>SUM(H176:AI176)-V176</f>
        <v>4840</v>
      </c>
      <c r="H176" s="48"/>
      <c r="I176" s="48">
        <f t="shared" si="39"/>
        <v>0</v>
      </c>
      <c r="J176" s="48"/>
      <c r="K176" s="48"/>
      <c r="L176" s="48"/>
      <c r="M176" s="48"/>
      <c r="N176" s="48"/>
      <c r="O176" s="48"/>
      <c r="P176" s="48"/>
      <c r="Q176" s="48"/>
      <c r="R176" s="48">
        <v>4840</v>
      </c>
      <c r="S176" s="48"/>
      <c r="T176" s="48"/>
      <c r="U176" s="48"/>
      <c r="V176" s="48">
        <f t="shared" si="40"/>
        <v>0</v>
      </c>
      <c r="W176" s="48"/>
      <c r="X176" s="48"/>
      <c r="Y176" s="48"/>
      <c r="Z176" s="48"/>
      <c r="AA176" s="48"/>
      <c r="AB176" s="48"/>
      <c r="AC176" s="48"/>
      <c r="AD176" s="48">
        <f t="shared" si="41"/>
        <v>0</v>
      </c>
      <c r="AE176" s="48"/>
      <c r="AF176" s="48">
        <f t="shared" si="35"/>
        <v>0</v>
      </c>
      <c r="AG176" s="48"/>
      <c r="AH176" s="48"/>
      <c r="AI176" s="62"/>
      <c r="AJ176" s="43" t="s">
        <v>58</v>
      </c>
      <c r="AK176" s="48"/>
    </row>
    <row r="177" spans="1:37" ht="25.5">
      <c r="A177" s="116" t="s">
        <v>247</v>
      </c>
      <c r="B177" s="113" t="s">
        <v>149</v>
      </c>
      <c r="C177" s="46" t="s">
        <v>338</v>
      </c>
      <c r="D177" s="48">
        <v>2500</v>
      </c>
      <c r="E177" s="48">
        <v>2500</v>
      </c>
      <c r="F177" s="47">
        <f t="shared" si="38"/>
        <v>2500000000</v>
      </c>
      <c r="G177" s="48">
        <f>SUM(H177:AI177)-V177</f>
        <v>2500</v>
      </c>
      <c r="H177" s="48"/>
      <c r="I177" s="48">
        <f t="shared" si="39"/>
        <v>0</v>
      </c>
      <c r="J177" s="48"/>
      <c r="K177" s="48"/>
      <c r="L177" s="48"/>
      <c r="M177" s="48"/>
      <c r="N177" s="48"/>
      <c r="O177" s="48"/>
      <c r="P177" s="48"/>
      <c r="Q177" s="48"/>
      <c r="R177" s="48">
        <v>2500</v>
      </c>
      <c r="S177" s="48"/>
      <c r="T177" s="48"/>
      <c r="U177" s="48"/>
      <c r="V177" s="48">
        <f t="shared" si="40"/>
        <v>0</v>
      </c>
      <c r="W177" s="48"/>
      <c r="X177" s="48"/>
      <c r="Y177" s="48"/>
      <c r="Z177" s="48"/>
      <c r="AA177" s="48"/>
      <c r="AB177" s="48"/>
      <c r="AC177" s="48"/>
      <c r="AD177" s="48">
        <f t="shared" si="41"/>
        <v>0</v>
      </c>
      <c r="AE177" s="48"/>
      <c r="AF177" s="48">
        <f t="shared" si="35"/>
        <v>0</v>
      </c>
      <c r="AG177" s="48"/>
      <c r="AH177" s="48"/>
      <c r="AI177" s="62"/>
      <c r="AJ177" s="43" t="s">
        <v>58</v>
      </c>
      <c r="AK177" s="48"/>
    </row>
    <row r="178" spans="1:37">
      <c r="A178" s="143" t="s">
        <v>79</v>
      </c>
      <c r="B178" s="40" t="s">
        <v>172</v>
      </c>
      <c r="C178" s="142"/>
      <c r="D178" s="38">
        <f>SUM(D179:D190)</f>
        <v>78823</v>
      </c>
      <c r="E178" s="38">
        <f>SUM(E179:E190)</f>
        <v>78823</v>
      </c>
      <c r="F178" s="47">
        <f t="shared" si="38"/>
        <v>78823000000</v>
      </c>
      <c r="G178" s="41">
        <f>H178+I178+Q178+R178+S178+T178+U178+V178+AD178+AF178+AI178</f>
        <v>78823</v>
      </c>
      <c r="H178" s="38">
        <f>SUM(H179:H190)</f>
        <v>0</v>
      </c>
      <c r="I178" s="38">
        <f t="shared" si="39"/>
        <v>30800</v>
      </c>
      <c r="J178" s="38">
        <f t="shared" ref="J178:T178" si="42">SUM(J179:J190)</f>
        <v>0</v>
      </c>
      <c r="K178" s="38">
        <f t="shared" si="42"/>
        <v>0</v>
      </c>
      <c r="L178" s="38">
        <f t="shared" si="42"/>
        <v>20700</v>
      </c>
      <c r="M178" s="38">
        <f t="shared" si="42"/>
        <v>10100</v>
      </c>
      <c r="N178" s="38">
        <f t="shared" si="42"/>
        <v>0</v>
      </c>
      <c r="O178" s="38">
        <f t="shared" si="42"/>
        <v>0</v>
      </c>
      <c r="P178" s="38">
        <f t="shared" si="42"/>
        <v>0</v>
      </c>
      <c r="Q178" s="38">
        <f t="shared" si="42"/>
        <v>0</v>
      </c>
      <c r="R178" s="38">
        <f t="shared" si="42"/>
        <v>48023</v>
      </c>
      <c r="S178" s="38">
        <f t="shared" si="42"/>
        <v>0</v>
      </c>
      <c r="T178" s="38">
        <f t="shared" si="42"/>
        <v>0</v>
      </c>
      <c r="U178" s="38"/>
      <c r="V178" s="48">
        <f t="shared" si="40"/>
        <v>0</v>
      </c>
      <c r="W178" s="38">
        <f>SUM(W179:W190)</f>
        <v>0</v>
      </c>
      <c r="X178" s="38">
        <f>SUM(X179:X190)</f>
        <v>0</v>
      </c>
      <c r="Y178" s="38"/>
      <c r="Z178" s="38"/>
      <c r="AA178" s="38"/>
      <c r="AB178" s="38"/>
      <c r="AC178" s="38"/>
      <c r="AD178" s="48">
        <f t="shared" si="41"/>
        <v>0</v>
      </c>
      <c r="AE178" s="38"/>
      <c r="AF178" s="48">
        <f t="shared" si="35"/>
        <v>0</v>
      </c>
      <c r="AG178" s="38"/>
      <c r="AH178" s="38"/>
      <c r="AI178" s="38">
        <f>SUM(AI179:AI190)</f>
        <v>0</v>
      </c>
      <c r="AJ178" s="35"/>
      <c r="AK178" s="38"/>
    </row>
    <row r="179" spans="1:37" s="81" customFormat="1" ht="48" customHeight="1">
      <c r="A179" s="116" t="s">
        <v>231</v>
      </c>
      <c r="B179" s="98" t="s">
        <v>339</v>
      </c>
      <c r="C179" s="99" t="s">
        <v>340</v>
      </c>
      <c r="D179" s="146">
        <v>6100</v>
      </c>
      <c r="E179" s="146">
        <v>6100</v>
      </c>
      <c r="F179" s="47">
        <f t="shared" si="38"/>
        <v>6100000000</v>
      </c>
      <c r="G179" s="48">
        <f>SUM(H179:AI179)-V179-M179</f>
        <v>6100</v>
      </c>
      <c r="H179" s="48"/>
      <c r="I179" s="48">
        <f t="shared" si="39"/>
        <v>6100</v>
      </c>
      <c r="J179" s="147"/>
      <c r="K179" s="147"/>
      <c r="L179" s="147"/>
      <c r="M179" s="147">
        <v>6100</v>
      </c>
      <c r="N179" s="147"/>
      <c r="O179" s="147"/>
      <c r="P179" s="147"/>
      <c r="Q179" s="48"/>
      <c r="R179" s="48"/>
      <c r="S179" s="48"/>
      <c r="T179" s="48"/>
      <c r="U179" s="48"/>
      <c r="V179" s="48">
        <f t="shared" si="40"/>
        <v>0</v>
      </c>
      <c r="W179" s="48"/>
      <c r="X179" s="48"/>
      <c r="Y179" s="48"/>
      <c r="Z179" s="48"/>
      <c r="AA179" s="48"/>
      <c r="AB179" s="48"/>
      <c r="AC179" s="48"/>
      <c r="AD179" s="48">
        <f t="shared" si="41"/>
        <v>0</v>
      </c>
      <c r="AE179" s="48"/>
      <c r="AF179" s="48">
        <f t="shared" si="35"/>
        <v>0</v>
      </c>
      <c r="AG179" s="48"/>
      <c r="AH179" s="48"/>
      <c r="AI179" s="47"/>
      <c r="AJ179" s="43" t="s">
        <v>58</v>
      </c>
      <c r="AK179" s="48"/>
    </row>
    <row r="180" spans="1:37" s="81" customFormat="1" ht="38.25">
      <c r="A180" s="116" t="s">
        <v>233</v>
      </c>
      <c r="B180" s="100"/>
      <c r="C180" s="99" t="s">
        <v>341</v>
      </c>
      <c r="D180" s="146">
        <v>4000</v>
      </c>
      <c r="E180" s="146">
        <v>4000</v>
      </c>
      <c r="F180" s="47">
        <f t="shared" si="38"/>
        <v>4000000000</v>
      </c>
      <c r="G180" s="48">
        <f>SUM(H180:AI180)-V180-M180</f>
        <v>4000</v>
      </c>
      <c r="H180" s="38"/>
      <c r="I180" s="48">
        <f t="shared" si="39"/>
        <v>4000</v>
      </c>
      <c r="J180" s="147"/>
      <c r="K180" s="147"/>
      <c r="L180" s="147"/>
      <c r="M180" s="147">
        <v>4000</v>
      </c>
      <c r="N180" s="147"/>
      <c r="O180" s="147"/>
      <c r="P180" s="147"/>
      <c r="Q180" s="38"/>
      <c r="R180" s="38"/>
      <c r="S180" s="38"/>
      <c r="T180" s="38"/>
      <c r="U180" s="38"/>
      <c r="V180" s="48">
        <f t="shared" si="40"/>
        <v>0</v>
      </c>
      <c r="W180" s="38"/>
      <c r="X180" s="38"/>
      <c r="Y180" s="38"/>
      <c r="Z180" s="38"/>
      <c r="AA180" s="38"/>
      <c r="AB180" s="38"/>
      <c r="AC180" s="38"/>
      <c r="AD180" s="48">
        <f t="shared" si="41"/>
        <v>0</v>
      </c>
      <c r="AE180" s="38"/>
      <c r="AF180" s="48">
        <f t="shared" si="35"/>
        <v>0</v>
      </c>
      <c r="AG180" s="38"/>
      <c r="AH180" s="38"/>
      <c r="AI180" s="62"/>
      <c r="AJ180" s="42"/>
      <c r="AK180" s="38"/>
    </row>
    <row r="181" spans="1:37" s="81" customFormat="1" ht="51">
      <c r="A181" s="116" t="s">
        <v>235</v>
      </c>
      <c r="B181" s="100"/>
      <c r="C181" s="71" t="s">
        <v>342</v>
      </c>
      <c r="D181" s="47">
        <v>12000</v>
      </c>
      <c r="E181" s="47">
        <v>12000</v>
      </c>
      <c r="F181" s="47">
        <f t="shared" si="38"/>
        <v>12000000000</v>
      </c>
      <c r="G181" s="48">
        <f>SUM(H181:AI181)-V181-L181</f>
        <v>12000</v>
      </c>
      <c r="H181" s="48"/>
      <c r="I181" s="48">
        <f t="shared" si="39"/>
        <v>12000</v>
      </c>
      <c r="J181" s="47"/>
      <c r="K181" s="47"/>
      <c r="L181" s="47">
        <v>12000</v>
      </c>
      <c r="M181" s="47"/>
      <c r="N181" s="47"/>
      <c r="O181" s="47"/>
      <c r="P181" s="47"/>
      <c r="Q181" s="48"/>
      <c r="R181" s="48"/>
      <c r="S181" s="48"/>
      <c r="T181" s="48"/>
      <c r="U181" s="48"/>
      <c r="V181" s="48">
        <f t="shared" si="40"/>
        <v>0</v>
      </c>
      <c r="W181" s="48"/>
      <c r="X181" s="48"/>
      <c r="Y181" s="48"/>
      <c r="Z181" s="48"/>
      <c r="AA181" s="48"/>
      <c r="AB181" s="48"/>
      <c r="AC181" s="48"/>
      <c r="AD181" s="48">
        <f t="shared" si="41"/>
        <v>0</v>
      </c>
      <c r="AE181" s="48"/>
      <c r="AF181" s="48">
        <f t="shared" si="35"/>
        <v>0</v>
      </c>
      <c r="AG181" s="48"/>
      <c r="AH181" s="48"/>
      <c r="AI181" s="47"/>
      <c r="AJ181" s="43"/>
      <c r="AK181" s="48"/>
    </row>
    <row r="182" spans="1:37" s="81" customFormat="1" ht="48.75" customHeight="1">
      <c r="A182" s="116" t="s">
        <v>238</v>
      </c>
      <c r="B182" s="101"/>
      <c r="C182" s="102" t="s">
        <v>180</v>
      </c>
      <c r="D182" s="104">
        <v>22273</v>
      </c>
      <c r="E182" s="104">
        <v>22273</v>
      </c>
      <c r="F182" s="47">
        <f>E182*1000000</f>
        <v>22273000000</v>
      </c>
      <c r="G182" s="104">
        <f>SUM(H182:AI182)-V182</f>
        <v>22273</v>
      </c>
      <c r="H182" s="104"/>
      <c r="I182" s="48">
        <f>SUM(J182:P182)</f>
        <v>0</v>
      </c>
      <c r="J182" s="104"/>
      <c r="K182" s="104"/>
      <c r="L182" s="104"/>
      <c r="M182" s="104"/>
      <c r="N182" s="104"/>
      <c r="O182" s="104"/>
      <c r="P182" s="104"/>
      <c r="Q182" s="104"/>
      <c r="R182" s="104">
        <v>22273</v>
      </c>
      <c r="S182" s="104"/>
      <c r="T182" s="104"/>
      <c r="U182" s="104"/>
      <c r="V182" s="48">
        <f>W182+X182+Y182+Z182+AA182+AC182</f>
        <v>0</v>
      </c>
      <c r="W182" s="104"/>
      <c r="X182" s="104"/>
      <c r="Y182" s="104"/>
      <c r="Z182" s="104"/>
      <c r="AA182" s="104"/>
      <c r="AB182" s="104"/>
      <c r="AC182" s="104"/>
      <c r="AD182" s="48">
        <f>AE182</f>
        <v>0</v>
      </c>
      <c r="AE182" s="104"/>
      <c r="AF182" s="48">
        <f t="shared" si="35"/>
        <v>0</v>
      </c>
      <c r="AG182" s="104"/>
      <c r="AH182" s="104"/>
      <c r="AI182" s="47"/>
      <c r="AJ182" s="105" t="s">
        <v>343</v>
      </c>
      <c r="AK182" s="104"/>
    </row>
    <row r="183" spans="1:37" ht="25.5">
      <c r="A183" s="116" t="s">
        <v>240</v>
      </c>
      <c r="B183" s="58" t="s">
        <v>173</v>
      </c>
      <c r="C183" s="107" t="s">
        <v>344</v>
      </c>
      <c r="D183" s="146">
        <v>5220</v>
      </c>
      <c r="E183" s="146">
        <v>5220</v>
      </c>
      <c r="F183" s="47">
        <f t="shared" si="38"/>
        <v>5220000000</v>
      </c>
      <c r="G183" s="67">
        <f>SUM(H183:AI183)-V183-L183</f>
        <v>5220</v>
      </c>
      <c r="H183" s="48"/>
      <c r="I183" s="48">
        <f t="shared" si="39"/>
        <v>5220</v>
      </c>
      <c r="J183" s="147"/>
      <c r="K183" s="147"/>
      <c r="L183" s="147">
        <v>5220</v>
      </c>
      <c r="M183" s="147"/>
      <c r="N183" s="147"/>
      <c r="O183" s="147"/>
      <c r="P183" s="147"/>
      <c r="Q183" s="48"/>
      <c r="R183" s="48"/>
      <c r="S183" s="48"/>
      <c r="T183" s="48"/>
      <c r="U183" s="48"/>
      <c r="V183" s="48">
        <f t="shared" si="40"/>
        <v>0</v>
      </c>
      <c r="W183" s="48"/>
      <c r="X183" s="48"/>
      <c r="Y183" s="48"/>
      <c r="Z183" s="48"/>
      <c r="AA183" s="48"/>
      <c r="AB183" s="48"/>
      <c r="AC183" s="48"/>
      <c r="AD183" s="48">
        <f t="shared" si="41"/>
        <v>0</v>
      </c>
      <c r="AE183" s="48"/>
      <c r="AF183" s="48">
        <f t="shared" si="35"/>
        <v>0</v>
      </c>
      <c r="AG183" s="48"/>
      <c r="AH183" s="48"/>
      <c r="AI183" s="47"/>
      <c r="AJ183" s="43" t="s">
        <v>58</v>
      </c>
      <c r="AK183" s="48"/>
    </row>
    <row r="184" spans="1:37" ht="25.5">
      <c r="A184" s="116" t="s">
        <v>242</v>
      </c>
      <c r="B184" s="58" t="s">
        <v>345</v>
      </c>
      <c r="C184" s="107" t="s">
        <v>346</v>
      </c>
      <c r="D184" s="148">
        <v>3480</v>
      </c>
      <c r="E184" s="148">
        <v>3480</v>
      </c>
      <c r="F184" s="47">
        <f t="shared" si="38"/>
        <v>3480000000</v>
      </c>
      <c r="G184" s="67">
        <f>SUM(H184:AI184)-V184-L184</f>
        <v>3480</v>
      </c>
      <c r="H184" s="48"/>
      <c r="I184" s="48">
        <f t="shared" si="39"/>
        <v>3480</v>
      </c>
      <c r="J184" s="149"/>
      <c r="K184" s="149"/>
      <c r="L184" s="149">
        <v>3480</v>
      </c>
      <c r="M184" s="149"/>
      <c r="N184" s="149"/>
      <c r="O184" s="149"/>
      <c r="P184" s="149"/>
      <c r="Q184" s="48"/>
      <c r="R184" s="48"/>
      <c r="S184" s="48"/>
      <c r="T184" s="48"/>
      <c r="U184" s="48"/>
      <c r="V184" s="48">
        <f t="shared" si="40"/>
        <v>0</v>
      </c>
      <c r="W184" s="48"/>
      <c r="X184" s="48"/>
      <c r="Y184" s="48"/>
      <c r="Z184" s="48"/>
      <c r="AA184" s="48"/>
      <c r="AB184" s="48"/>
      <c r="AC184" s="48"/>
      <c r="AD184" s="48">
        <f t="shared" si="41"/>
        <v>0</v>
      </c>
      <c r="AE184" s="48"/>
      <c r="AF184" s="48">
        <f t="shared" si="35"/>
        <v>0</v>
      </c>
      <c r="AG184" s="48"/>
      <c r="AH184" s="48"/>
      <c r="AI184" s="47"/>
      <c r="AJ184" s="43" t="s">
        <v>58</v>
      </c>
      <c r="AK184" s="48"/>
    </row>
    <row r="185" spans="1:37" ht="25.5">
      <c r="A185" s="116" t="s">
        <v>244</v>
      </c>
      <c r="B185" s="113" t="s">
        <v>65</v>
      </c>
      <c r="C185" s="113" t="s">
        <v>347</v>
      </c>
      <c r="D185" s="104">
        <v>2610</v>
      </c>
      <c r="E185" s="104">
        <v>2610</v>
      </c>
      <c r="F185" s="47">
        <f t="shared" si="38"/>
        <v>2610000000</v>
      </c>
      <c r="G185" s="48">
        <f t="shared" ref="G185:G190" si="43">SUM(H185:AI185)-V185</f>
        <v>2610</v>
      </c>
      <c r="H185" s="48"/>
      <c r="I185" s="48">
        <f t="shared" si="39"/>
        <v>0</v>
      </c>
      <c r="J185" s="48"/>
      <c r="K185" s="48"/>
      <c r="L185" s="48"/>
      <c r="M185" s="48"/>
      <c r="N185" s="48"/>
      <c r="O185" s="48"/>
      <c r="P185" s="48"/>
      <c r="Q185" s="48"/>
      <c r="R185" s="104">
        <v>2610</v>
      </c>
      <c r="S185" s="104"/>
      <c r="T185" s="48"/>
      <c r="U185" s="48"/>
      <c r="V185" s="48">
        <f t="shared" si="40"/>
        <v>0</v>
      </c>
      <c r="W185" s="48"/>
      <c r="X185" s="48"/>
      <c r="Y185" s="48"/>
      <c r="Z185" s="48"/>
      <c r="AA185" s="48"/>
      <c r="AB185" s="48"/>
      <c r="AC185" s="48"/>
      <c r="AD185" s="48">
        <f t="shared" si="41"/>
        <v>0</v>
      </c>
      <c r="AE185" s="48"/>
      <c r="AF185" s="48">
        <f t="shared" si="35"/>
        <v>0</v>
      </c>
      <c r="AG185" s="48"/>
      <c r="AH185" s="48"/>
      <c r="AI185" s="47"/>
      <c r="AJ185" s="43" t="s">
        <v>58</v>
      </c>
      <c r="AK185" s="48"/>
    </row>
    <row r="186" spans="1:37" ht="51">
      <c r="A186" s="116" t="s">
        <v>247</v>
      </c>
      <c r="B186" s="113" t="s">
        <v>70</v>
      </c>
      <c r="C186" s="113" t="s">
        <v>348</v>
      </c>
      <c r="D186" s="104">
        <v>5220</v>
      </c>
      <c r="E186" s="104">
        <v>5220</v>
      </c>
      <c r="F186" s="47">
        <f t="shared" si="38"/>
        <v>5220000000</v>
      </c>
      <c r="G186" s="48">
        <f t="shared" si="43"/>
        <v>5220</v>
      </c>
      <c r="H186" s="48"/>
      <c r="I186" s="48">
        <f t="shared" si="39"/>
        <v>0</v>
      </c>
      <c r="J186" s="48"/>
      <c r="K186" s="48"/>
      <c r="L186" s="48"/>
      <c r="M186" s="48"/>
      <c r="N186" s="48"/>
      <c r="O186" s="48"/>
      <c r="P186" s="48"/>
      <c r="Q186" s="48"/>
      <c r="R186" s="104">
        <v>5220</v>
      </c>
      <c r="S186" s="104"/>
      <c r="T186" s="48"/>
      <c r="U186" s="48"/>
      <c r="V186" s="48">
        <f t="shared" si="40"/>
        <v>0</v>
      </c>
      <c r="W186" s="48"/>
      <c r="X186" s="48"/>
      <c r="Y186" s="48"/>
      <c r="Z186" s="48"/>
      <c r="AA186" s="48"/>
      <c r="AB186" s="48"/>
      <c r="AC186" s="48"/>
      <c r="AD186" s="48">
        <f t="shared" si="41"/>
        <v>0</v>
      </c>
      <c r="AE186" s="48"/>
      <c r="AF186" s="48">
        <f t="shared" si="35"/>
        <v>0</v>
      </c>
      <c r="AG186" s="48"/>
      <c r="AH186" s="48"/>
      <c r="AI186" s="47"/>
      <c r="AJ186" s="43"/>
      <c r="AK186" s="48"/>
    </row>
    <row r="187" spans="1:37" ht="25.5">
      <c r="A187" s="116" t="s">
        <v>249</v>
      </c>
      <c r="B187" s="113" t="s">
        <v>147</v>
      </c>
      <c r="C187" s="113" t="s">
        <v>349</v>
      </c>
      <c r="D187" s="104">
        <v>5220</v>
      </c>
      <c r="E187" s="104">
        <v>5220</v>
      </c>
      <c r="F187" s="47">
        <f t="shared" si="38"/>
        <v>5220000000</v>
      </c>
      <c r="G187" s="48">
        <f t="shared" si="43"/>
        <v>5220</v>
      </c>
      <c r="H187" s="48"/>
      <c r="I187" s="48">
        <f t="shared" si="39"/>
        <v>0</v>
      </c>
      <c r="J187" s="48"/>
      <c r="K187" s="48"/>
      <c r="L187" s="48"/>
      <c r="M187" s="48"/>
      <c r="N187" s="48"/>
      <c r="O187" s="48"/>
      <c r="P187" s="48"/>
      <c r="Q187" s="48"/>
      <c r="R187" s="104">
        <v>5220</v>
      </c>
      <c r="S187" s="104"/>
      <c r="T187" s="48"/>
      <c r="U187" s="48"/>
      <c r="V187" s="48">
        <f t="shared" si="40"/>
        <v>0</v>
      </c>
      <c r="W187" s="48"/>
      <c r="X187" s="48"/>
      <c r="Y187" s="48"/>
      <c r="Z187" s="48"/>
      <c r="AA187" s="48"/>
      <c r="AB187" s="48"/>
      <c r="AC187" s="48"/>
      <c r="AD187" s="48">
        <f t="shared" si="41"/>
        <v>0</v>
      </c>
      <c r="AE187" s="48"/>
      <c r="AF187" s="48">
        <f t="shared" si="35"/>
        <v>0</v>
      </c>
      <c r="AG187" s="48"/>
      <c r="AH187" s="48"/>
      <c r="AI187" s="62"/>
      <c r="AJ187" s="43"/>
      <c r="AK187" s="48"/>
    </row>
    <row r="188" spans="1:37" ht="51">
      <c r="A188" s="116" t="s">
        <v>251</v>
      </c>
      <c r="B188" s="113" t="s">
        <v>151</v>
      </c>
      <c r="C188" s="113" t="s">
        <v>350</v>
      </c>
      <c r="D188" s="104">
        <v>5220</v>
      </c>
      <c r="E188" s="104">
        <v>5220</v>
      </c>
      <c r="F188" s="47">
        <f t="shared" si="38"/>
        <v>5220000000</v>
      </c>
      <c r="G188" s="48">
        <f t="shared" si="43"/>
        <v>5220</v>
      </c>
      <c r="H188" s="48"/>
      <c r="I188" s="48">
        <f t="shared" si="39"/>
        <v>0</v>
      </c>
      <c r="J188" s="48"/>
      <c r="K188" s="48"/>
      <c r="L188" s="48"/>
      <c r="M188" s="48"/>
      <c r="N188" s="48"/>
      <c r="O188" s="48"/>
      <c r="P188" s="48"/>
      <c r="Q188" s="48"/>
      <c r="R188" s="104">
        <v>5220</v>
      </c>
      <c r="S188" s="104"/>
      <c r="T188" s="48"/>
      <c r="U188" s="48"/>
      <c r="V188" s="48">
        <f t="shared" si="40"/>
        <v>0</v>
      </c>
      <c r="W188" s="48"/>
      <c r="X188" s="48"/>
      <c r="Y188" s="48"/>
      <c r="Z188" s="48"/>
      <c r="AA188" s="48"/>
      <c r="AB188" s="48"/>
      <c r="AC188" s="48"/>
      <c r="AD188" s="48">
        <f t="shared" si="41"/>
        <v>0</v>
      </c>
      <c r="AE188" s="48"/>
      <c r="AF188" s="48">
        <f t="shared" si="35"/>
        <v>0</v>
      </c>
      <c r="AG188" s="48"/>
      <c r="AH188" s="48"/>
      <c r="AI188" s="62"/>
      <c r="AJ188" s="43"/>
      <c r="AK188" s="48"/>
    </row>
    <row r="189" spans="1:37" ht="38.25">
      <c r="A189" s="116" t="s">
        <v>253</v>
      </c>
      <c r="B189" s="113" t="s">
        <v>63</v>
      </c>
      <c r="C189" s="113" t="s">
        <v>351</v>
      </c>
      <c r="D189" s="150">
        <v>3480</v>
      </c>
      <c r="E189" s="150">
        <v>3480</v>
      </c>
      <c r="F189" s="47">
        <f t="shared" si="38"/>
        <v>3480000000</v>
      </c>
      <c r="G189" s="48">
        <f t="shared" si="43"/>
        <v>3480</v>
      </c>
      <c r="H189" s="48"/>
      <c r="I189" s="48">
        <f t="shared" si="39"/>
        <v>0</v>
      </c>
      <c r="J189" s="48"/>
      <c r="K189" s="48"/>
      <c r="L189" s="48"/>
      <c r="M189" s="48"/>
      <c r="N189" s="48"/>
      <c r="O189" s="48"/>
      <c r="P189" s="48"/>
      <c r="Q189" s="48"/>
      <c r="R189" s="47">
        <v>3480</v>
      </c>
      <c r="S189" s="47"/>
      <c r="T189" s="48"/>
      <c r="U189" s="48"/>
      <c r="V189" s="48">
        <f t="shared" si="40"/>
        <v>0</v>
      </c>
      <c r="W189" s="48"/>
      <c r="X189" s="48"/>
      <c r="Y189" s="48"/>
      <c r="Z189" s="48"/>
      <c r="AA189" s="48"/>
      <c r="AB189" s="48"/>
      <c r="AC189" s="48"/>
      <c r="AD189" s="48">
        <f t="shared" si="41"/>
        <v>0</v>
      </c>
      <c r="AE189" s="48"/>
      <c r="AF189" s="48">
        <f t="shared" si="35"/>
        <v>0</v>
      </c>
      <c r="AG189" s="48"/>
      <c r="AH189" s="48"/>
      <c r="AI189" s="47"/>
      <c r="AJ189" s="43"/>
      <c r="AK189" s="48"/>
    </row>
    <row r="190" spans="1:37" ht="25.5">
      <c r="A190" s="116" t="s">
        <v>255</v>
      </c>
      <c r="B190" s="113" t="s">
        <v>173</v>
      </c>
      <c r="C190" s="113" t="s">
        <v>352</v>
      </c>
      <c r="D190" s="104">
        <v>4000</v>
      </c>
      <c r="E190" s="104">
        <v>4000</v>
      </c>
      <c r="F190" s="47">
        <f t="shared" si="38"/>
        <v>4000000000</v>
      </c>
      <c r="G190" s="48">
        <f t="shared" si="43"/>
        <v>4000</v>
      </c>
      <c r="H190" s="48"/>
      <c r="I190" s="48">
        <f t="shared" si="39"/>
        <v>0</v>
      </c>
      <c r="J190" s="48"/>
      <c r="K190" s="48"/>
      <c r="L190" s="48"/>
      <c r="M190" s="48"/>
      <c r="N190" s="48"/>
      <c r="O190" s="48"/>
      <c r="P190" s="48"/>
      <c r="Q190" s="48"/>
      <c r="R190" s="104">
        <v>4000</v>
      </c>
      <c r="S190" s="104"/>
      <c r="T190" s="48"/>
      <c r="U190" s="48"/>
      <c r="V190" s="48">
        <f t="shared" si="40"/>
        <v>0</v>
      </c>
      <c r="W190" s="48"/>
      <c r="X190" s="48"/>
      <c r="Y190" s="48"/>
      <c r="Z190" s="48"/>
      <c r="AA190" s="48"/>
      <c r="AB190" s="48"/>
      <c r="AC190" s="48"/>
      <c r="AD190" s="48">
        <f t="shared" si="41"/>
        <v>0</v>
      </c>
      <c r="AE190" s="48"/>
      <c r="AF190" s="48">
        <f t="shared" si="35"/>
        <v>0</v>
      </c>
      <c r="AG190" s="48"/>
      <c r="AH190" s="48"/>
      <c r="AI190" s="62"/>
      <c r="AJ190" s="43"/>
      <c r="AK190" s="48"/>
    </row>
    <row r="191" spans="1:37" ht="51">
      <c r="A191" s="151" t="s">
        <v>171</v>
      </c>
      <c r="B191" s="115" t="s">
        <v>353</v>
      </c>
      <c r="C191" s="58"/>
      <c r="D191" s="152">
        <v>15000</v>
      </c>
      <c r="E191" s="152">
        <v>15000</v>
      </c>
      <c r="F191" s="47">
        <f t="shared" si="38"/>
        <v>15000000000</v>
      </c>
      <c r="G191" s="48">
        <v>15000</v>
      </c>
      <c r="H191" s="48"/>
      <c r="I191" s="48">
        <f t="shared" si="39"/>
        <v>0</v>
      </c>
      <c r="J191" s="48"/>
      <c r="K191" s="48"/>
      <c r="L191" s="48"/>
      <c r="M191" s="48"/>
      <c r="N191" s="48"/>
      <c r="O191" s="48"/>
      <c r="P191" s="48"/>
      <c r="Q191" s="48"/>
      <c r="R191" s="48"/>
      <c r="S191" s="48"/>
      <c r="T191" s="48"/>
      <c r="U191" s="48"/>
      <c r="V191" s="48">
        <f t="shared" si="40"/>
        <v>0</v>
      </c>
      <c r="W191" s="48"/>
      <c r="X191" s="48"/>
      <c r="Y191" s="48"/>
      <c r="Z191" s="48"/>
      <c r="AA191" s="48"/>
      <c r="AB191" s="48"/>
      <c r="AC191" s="48"/>
      <c r="AD191" s="48">
        <f t="shared" si="41"/>
        <v>0</v>
      </c>
      <c r="AE191" s="48"/>
      <c r="AF191" s="48">
        <f t="shared" si="35"/>
        <v>0</v>
      </c>
      <c r="AG191" s="48"/>
      <c r="AH191" s="48"/>
      <c r="AI191" s="47"/>
      <c r="AJ191" s="43" t="s">
        <v>225</v>
      </c>
      <c r="AK191" s="48"/>
    </row>
    <row r="192" spans="1:37" ht="63.75" customHeight="1">
      <c r="A192" s="151" t="s">
        <v>228</v>
      </c>
      <c r="B192" s="115" t="s">
        <v>229</v>
      </c>
      <c r="C192" s="131"/>
      <c r="D192" s="152">
        <f>SUM(D193:D212)</f>
        <v>2820</v>
      </c>
      <c r="E192" s="152">
        <v>2820</v>
      </c>
      <c r="F192" s="47">
        <f t="shared" si="38"/>
        <v>2820000000</v>
      </c>
      <c r="G192" s="152">
        <f>SUM(G193:G212)</f>
        <v>2820</v>
      </c>
      <c r="H192" s="48"/>
      <c r="I192" s="38">
        <f t="shared" si="39"/>
        <v>2440</v>
      </c>
      <c r="J192" s="152">
        <f t="shared" ref="J192:AA192" si="44">SUM(J193:J212)</f>
        <v>0</v>
      </c>
      <c r="K192" s="152">
        <f t="shared" si="44"/>
        <v>0</v>
      </c>
      <c r="L192" s="152">
        <f t="shared" si="44"/>
        <v>2320</v>
      </c>
      <c r="M192" s="152">
        <f t="shared" si="44"/>
        <v>120</v>
      </c>
      <c r="N192" s="152">
        <f t="shared" si="44"/>
        <v>0</v>
      </c>
      <c r="O192" s="152">
        <f t="shared" si="44"/>
        <v>0</v>
      </c>
      <c r="P192" s="152">
        <f t="shared" si="44"/>
        <v>0</v>
      </c>
      <c r="Q192" s="152">
        <f t="shared" si="44"/>
        <v>0</v>
      </c>
      <c r="R192" s="152">
        <f t="shared" si="44"/>
        <v>240</v>
      </c>
      <c r="S192" s="152">
        <f t="shared" si="44"/>
        <v>100</v>
      </c>
      <c r="T192" s="152">
        <f t="shared" si="44"/>
        <v>40</v>
      </c>
      <c r="U192" s="152">
        <f t="shared" si="44"/>
        <v>0</v>
      </c>
      <c r="V192" s="152">
        <f t="shared" si="44"/>
        <v>0</v>
      </c>
      <c r="W192" s="152">
        <f t="shared" si="44"/>
        <v>0</v>
      </c>
      <c r="X192" s="152">
        <f t="shared" si="44"/>
        <v>0</v>
      </c>
      <c r="Y192" s="152">
        <f t="shared" si="44"/>
        <v>0</v>
      </c>
      <c r="Z192" s="152">
        <f t="shared" si="44"/>
        <v>0</v>
      </c>
      <c r="AA192" s="152">
        <f t="shared" si="44"/>
        <v>0</v>
      </c>
      <c r="AB192" s="152"/>
      <c r="AC192" s="152">
        <f>SUM(AC193:AC212)</f>
        <v>0</v>
      </c>
      <c r="AD192" s="48">
        <f t="shared" si="41"/>
        <v>0</v>
      </c>
      <c r="AE192" s="152">
        <f>SUM(AE193:AE212)</f>
        <v>0</v>
      </c>
      <c r="AF192" s="48">
        <f t="shared" si="35"/>
        <v>0</v>
      </c>
      <c r="AG192" s="152">
        <f>SUM(AG193:AG212)</f>
        <v>0</v>
      </c>
      <c r="AH192" s="152">
        <f>SUM(AH193:AH212)</f>
        <v>0</v>
      </c>
      <c r="AI192" s="62"/>
      <c r="AJ192" s="43" t="s">
        <v>354</v>
      </c>
      <c r="AK192" s="152">
        <f>SUM(AK193:AK212)</f>
        <v>0</v>
      </c>
    </row>
    <row r="193" spans="1:37" ht="30" customHeight="1">
      <c r="A193" s="82" t="s">
        <v>231</v>
      </c>
      <c r="B193" s="56" t="s">
        <v>355</v>
      </c>
      <c r="C193" s="107" t="s">
        <v>356</v>
      </c>
      <c r="D193" s="146">
        <v>140</v>
      </c>
      <c r="E193" s="146">
        <v>140</v>
      </c>
      <c r="F193" s="47"/>
      <c r="G193" s="41">
        <f t="shared" ref="G193:G212" si="45">H193+I193+Q193+R193+S193+T193+U193+V193+AD193+AF193+AI193</f>
        <v>140</v>
      </c>
      <c r="H193" s="48"/>
      <c r="I193" s="48">
        <f t="shared" si="39"/>
        <v>140</v>
      </c>
      <c r="J193" s="48"/>
      <c r="K193" s="48"/>
      <c r="L193" s="146">
        <v>140</v>
      </c>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62"/>
      <c r="AJ193" s="43"/>
      <c r="AK193" s="48"/>
    </row>
    <row r="194" spans="1:37" ht="30" customHeight="1">
      <c r="A194" s="82" t="s">
        <v>233</v>
      </c>
      <c r="B194" s="57"/>
      <c r="C194" s="107" t="s">
        <v>357</v>
      </c>
      <c r="D194" s="146">
        <v>240</v>
      </c>
      <c r="E194" s="146">
        <v>240</v>
      </c>
      <c r="F194" s="47"/>
      <c r="G194" s="41">
        <f t="shared" si="45"/>
        <v>240</v>
      </c>
      <c r="H194" s="48"/>
      <c r="I194" s="48">
        <f t="shared" si="39"/>
        <v>240</v>
      </c>
      <c r="J194" s="48"/>
      <c r="K194" s="48"/>
      <c r="L194" s="146">
        <v>240</v>
      </c>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62"/>
      <c r="AJ194" s="43"/>
      <c r="AK194" s="48"/>
    </row>
    <row r="195" spans="1:37" ht="25.5">
      <c r="A195" s="82" t="s">
        <v>235</v>
      </c>
      <c r="B195" s="58" t="s">
        <v>141</v>
      </c>
      <c r="C195" s="107" t="s">
        <v>358</v>
      </c>
      <c r="D195" s="85">
        <v>60</v>
      </c>
      <c r="E195" s="85">
        <v>60</v>
      </c>
      <c r="F195" s="47"/>
      <c r="G195" s="41">
        <f t="shared" si="45"/>
        <v>60</v>
      </c>
      <c r="H195" s="48"/>
      <c r="I195" s="48">
        <f t="shared" si="39"/>
        <v>60</v>
      </c>
      <c r="J195" s="48"/>
      <c r="K195" s="48"/>
      <c r="L195" s="85">
        <v>60</v>
      </c>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62"/>
      <c r="AJ195" s="43"/>
      <c r="AK195" s="48"/>
    </row>
    <row r="196" spans="1:37" ht="25.5">
      <c r="A196" s="82" t="s">
        <v>238</v>
      </c>
      <c r="B196" s="153" t="s">
        <v>169</v>
      </c>
      <c r="C196" s="113" t="s">
        <v>359</v>
      </c>
      <c r="D196" s="146">
        <v>160</v>
      </c>
      <c r="E196" s="146">
        <v>160</v>
      </c>
      <c r="F196" s="47"/>
      <c r="G196" s="41">
        <f t="shared" si="45"/>
        <v>160</v>
      </c>
      <c r="H196" s="48"/>
      <c r="I196" s="48">
        <f t="shared" si="39"/>
        <v>160</v>
      </c>
      <c r="J196" s="48"/>
      <c r="K196" s="48"/>
      <c r="L196" s="146">
        <v>160</v>
      </c>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62"/>
      <c r="AJ196" s="43"/>
      <c r="AK196" s="48"/>
    </row>
    <row r="197" spans="1:37" ht="25.5">
      <c r="A197" s="82" t="s">
        <v>240</v>
      </c>
      <c r="B197" s="154"/>
      <c r="C197" s="113" t="s">
        <v>360</v>
      </c>
      <c r="D197" s="104">
        <v>120</v>
      </c>
      <c r="E197" s="104">
        <v>120</v>
      </c>
      <c r="F197" s="47"/>
      <c r="G197" s="41">
        <f t="shared" si="45"/>
        <v>120</v>
      </c>
      <c r="H197" s="48"/>
      <c r="I197" s="48">
        <f>SUM(J197:P197)</f>
        <v>0</v>
      </c>
      <c r="J197" s="48"/>
      <c r="K197" s="48"/>
      <c r="L197" s="48"/>
      <c r="M197" s="48"/>
      <c r="N197" s="48"/>
      <c r="O197" s="48"/>
      <c r="P197" s="48"/>
      <c r="Q197" s="48"/>
      <c r="R197" s="104">
        <v>120</v>
      </c>
      <c r="S197" s="48"/>
      <c r="T197" s="48"/>
      <c r="U197" s="48"/>
      <c r="V197" s="48"/>
      <c r="W197" s="48"/>
      <c r="X197" s="48"/>
      <c r="Y197" s="48"/>
      <c r="Z197" s="48"/>
      <c r="AA197" s="48"/>
      <c r="AB197" s="48"/>
      <c r="AC197" s="48"/>
      <c r="AD197" s="48"/>
      <c r="AE197" s="48"/>
      <c r="AF197" s="48"/>
      <c r="AG197" s="48"/>
      <c r="AH197" s="48"/>
      <c r="AI197" s="62"/>
      <c r="AJ197" s="43"/>
      <c r="AK197" s="48"/>
    </row>
    <row r="198" spans="1:37" ht="38.25">
      <c r="A198" s="82" t="s">
        <v>242</v>
      </c>
      <c r="B198" s="58" t="s">
        <v>361</v>
      </c>
      <c r="C198" s="113" t="s">
        <v>362</v>
      </c>
      <c r="D198" s="155">
        <v>40</v>
      </c>
      <c r="E198" s="155">
        <v>40</v>
      </c>
      <c r="F198" s="47"/>
      <c r="G198" s="41">
        <f t="shared" si="45"/>
        <v>40</v>
      </c>
      <c r="H198" s="48"/>
      <c r="I198" s="48">
        <f t="shared" si="39"/>
        <v>0</v>
      </c>
      <c r="J198" s="48"/>
      <c r="K198" s="48"/>
      <c r="L198" s="48"/>
      <c r="M198" s="48"/>
      <c r="N198" s="48"/>
      <c r="O198" s="48"/>
      <c r="P198" s="48"/>
      <c r="Q198" s="48"/>
      <c r="R198" s="48"/>
      <c r="S198" s="48"/>
      <c r="T198" s="155">
        <v>40</v>
      </c>
      <c r="U198" s="48"/>
      <c r="V198" s="48"/>
      <c r="W198" s="48"/>
      <c r="X198" s="48"/>
      <c r="Y198" s="48"/>
      <c r="Z198" s="48"/>
      <c r="AA198" s="48"/>
      <c r="AB198" s="48"/>
      <c r="AC198" s="48"/>
      <c r="AD198" s="48"/>
      <c r="AE198" s="48"/>
      <c r="AF198" s="48"/>
      <c r="AG198" s="48"/>
      <c r="AH198" s="48"/>
      <c r="AI198" s="62"/>
      <c r="AJ198" s="43"/>
      <c r="AK198" s="48"/>
    </row>
    <row r="199" spans="1:37">
      <c r="A199" s="82" t="s">
        <v>244</v>
      </c>
      <c r="B199" s="53" t="s">
        <v>184</v>
      </c>
      <c r="C199" s="113" t="s">
        <v>363</v>
      </c>
      <c r="D199" s="155">
        <v>100</v>
      </c>
      <c r="E199" s="155">
        <v>100</v>
      </c>
      <c r="F199" s="47"/>
      <c r="G199" s="41">
        <f t="shared" si="45"/>
        <v>100</v>
      </c>
      <c r="H199" s="48"/>
      <c r="I199" s="48">
        <f t="shared" si="39"/>
        <v>0</v>
      </c>
      <c r="J199" s="48"/>
      <c r="K199" s="48"/>
      <c r="L199" s="48"/>
      <c r="M199" s="48"/>
      <c r="N199" s="48"/>
      <c r="O199" s="48"/>
      <c r="P199" s="48"/>
      <c r="Q199" s="48"/>
      <c r="R199" s="48"/>
      <c r="S199" s="155">
        <v>100</v>
      </c>
      <c r="T199" s="48"/>
      <c r="U199" s="48"/>
      <c r="V199" s="48"/>
      <c r="W199" s="48"/>
      <c r="X199" s="48"/>
      <c r="Y199" s="48"/>
      <c r="Z199" s="48"/>
      <c r="AA199" s="48"/>
      <c r="AB199" s="48"/>
      <c r="AC199" s="48"/>
      <c r="AD199" s="48"/>
      <c r="AE199" s="48"/>
      <c r="AF199" s="48"/>
      <c r="AG199" s="48"/>
      <c r="AH199" s="48"/>
      <c r="AI199" s="62"/>
      <c r="AJ199" s="43"/>
      <c r="AK199" s="48"/>
    </row>
    <row r="200" spans="1:37" ht="30" customHeight="1">
      <c r="A200" s="82" t="s">
        <v>247</v>
      </c>
      <c r="B200" s="56" t="s">
        <v>364</v>
      </c>
      <c r="C200" s="156" t="s">
        <v>365</v>
      </c>
      <c r="D200" s="146">
        <v>300</v>
      </c>
      <c r="E200" s="146">
        <v>300</v>
      </c>
      <c r="F200" s="47"/>
      <c r="G200" s="41">
        <f t="shared" si="45"/>
        <v>300</v>
      </c>
      <c r="H200" s="48"/>
      <c r="I200" s="48">
        <f t="shared" si="39"/>
        <v>300</v>
      </c>
      <c r="J200" s="48"/>
      <c r="K200" s="48"/>
      <c r="L200" s="146">
        <v>300</v>
      </c>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62"/>
      <c r="AJ200" s="43"/>
      <c r="AK200" s="48"/>
    </row>
    <row r="201" spans="1:37" ht="51">
      <c r="A201" s="82" t="s">
        <v>249</v>
      </c>
      <c r="B201" s="57"/>
      <c r="C201" s="156" t="s">
        <v>366</v>
      </c>
      <c r="D201" s="146">
        <v>300</v>
      </c>
      <c r="E201" s="146">
        <v>300</v>
      </c>
      <c r="F201" s="47"/>
      <c r="G201" s="41">
        <f t="shared" si="45"/>
        <v>300</v>
      </c>
      <c r="H201" s="48"/>
      <c r="I201" s="48">
        <f t="shared" si="39"/>
        <v>300</v>
      </c>
      <c r="J201" s="48"/>
      <c r="K201" s="48"/>
      <c r="L201" s="146">
        <v>300</v>
      </c>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62"/>
      <c r="AJ201" s="43"/>
      <c r="AK201" s="48"/>
    </row>
    <row r="202" spans="1:37" ht="25.5">
      <c r="A202" s="82" t="s">
        <v>251</v>
      </c>
      <c r="B202" s="53" t="s">
        <v>73</v>
      </c>
      <c r="C202" s="113" t="s">
        <v>367</v>
      </c>
      <c r="D202" s="146">
        <v>300</v>
      </c>
      <c r="E202" s="146">
        <v>300</v>
      </c>
      <c r="F202" s="47"/>
      <c r="G202" s="41">
        <f t="shared" si="45"/>
        <v>300</v>
      </c>
      <c r="H202" s="48"/>
      <c r="I202" s="48">
        <f t="shared" si="39"/>
        <v>300</v>
      </c>
      <c r="J202" s="48"/>
      <c r="K202" s="48"/>
      <c r="L202" s="146">
        <v>300</v>
      </c>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62"/>
      <c r="AJ202" s="43"/>
      <c r="AK202" s="48"/>
    </row>
    <row r="203" spans="1:37" ht="30" customHeight="1">
      <c r="A203" s="82" t="s">
        <v>253</v>
      </c>
      <c r="B203" s="56" t="s">
        <v>368</v>
      </c>
      <c r="C203" s="94" t="s">
        <v>369</v>
      </c>
      <c r="D203" s="146">
        <v>300</v>
      </c>
      <c r="E203" s="146">
        <v>300</v>
      </c>
      <c r="F203" s="47"/>
      <c r="G203" s="41">
        <f t="shared" si="45"/>
        <v>300</v>
      </c>
      <c r="H203" s="48"/>
      <c r="I203" s="48">
        <f t="shared" si="39"/>
        <v>300</v>
      </c>
      <c r="J203" s="48"/>
      <c r="K203" s="48"/>
      <c r="L203" s="146">
        <v>300</v>
      </c>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62"/>
      <c r="AJ203" s="43"/>
      <c r="AK203" s="48"/>
    </row>
    <row r="204" spans="1:37" ht="25.5">
      <c r="A204" s="82" t="s">
        <v>255</v>
      </c>
      <c r="B204" s="57"/>
      <c r="C204" s="94" t="s">
        <v>370</v>
      </c>
      <c r="D204" s="148">
        <v>60</v>
      </c>
      <c r="E204" s="148">
        <v>60</v>
      </c>
      <c r="F204" s="47"/>
      <c r="G204" s="41">
        <f t="shared" si="45"/>
        <v>60</v>
      </c>
      <c r="H204" s="48"/>
      <c r="I204" s="48">
        <f t="shared" si="39"/>
        <v>60</v>
      </c>
      <c r="J204" s="48"/>
      <c r="K204" s="48"/>
      <c r="L204" s="148">
        <v>60</v>
      </c>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62"/>
      <c r="AJ204" s="43"/>
      <c r="AK204" s="48"/>
    </row>
    <row r="205" spans="1:37" ht="38.25">
      <c r="A205" s="82" t="s">
        <v>258</v>
      </c>
      <c r="B205" s="113" t="s">
        <v>214</v>
      </c>
      <c r="C205" s="113" t="s">
        <v>371</v>
      </c>
      <c r="D205" s="104">
        <v>120</v>
      </c>
      <c r="E205" s="104">
        <v>120</v>
      </c>
      <c r="F205" s="47"/>
      <c r="G205" s="41">
        <f t="shared" si="45"/>
        <v>120</v>
      </c>
      <c r="H205" s="48"/>
      <c r="I205" s="48">
        <f t="shared" si="39"/>
        <v>0</v>
      </c>
      <c r="J205" s="48"/>
      <c r="K205" s="48"/>
      <c r="L205" s="48"/>
      <c r="M205" s="48"/>
      <c r="N205" s="48"/>
      <c r="O205" s="48"/>
      <c r="P205" s="48"/>
      <c r="Q205" s="48"/>
      <c r="R205" s="104">
        <v>120</v>
      </c>
      <c r="S205" s="48"/>
      <c r="T205" s="48"/>
      <c r="U205" s="48"/>
      <c r="V205" s="48"/>
      <c r="W205" s="48"/>
      <c r="X205" s="48"/>
      <c r="Y205" s="48"/>
      <c r="Z205" s="48"/>
      <c r="AA205" s="48"/>
      <c r="AB205" s="48"/>
      <c r="AC205" s="48"/>
      <c r="AD205" s="48"/>
      <c r="AE205" s="48"/>
      <c r="AF205" s="48"/>
      <c r="AG205" s="48"/>
      <c r="AH205" s="48"/>
      <c r="AI205" s="62"/>
      <c r="AJ205" s="43"/>
      <c r="AK205" s="48"/>
    </row>
    <row r="206" spans="1:37" ht="38.25">
      <c r="A206" s="82" t="s">
        <v>260</v>
      </c>
      <c r="B206" s="59" t="s">
        <v>75</v>
      </c>
      <c r="C206" s="99" t="s">
        <v>372</v>
      </c>
      <c r="D206" s="146">
        <v>120</v>
      </c>
      <c r="E206" s="146">
        <v>120</v>
      </c>
      <c r="F206" s="47"/>
      <c r="G206" s="41">
        <f t="shared" si="45"/>
        <v>120</v>
      </c>
      <c r="H206" s="48"/>
      <c r="I206" s="48">
        <f t="shared" si="39"/>
        <v>120</v>
      </c>
      <c r="J206" s="48"/>
      <c r="K206" s="48"/>
      <c r="L206" s="48"/>
      <c r="M206" s="146">
        <v>120</v>
      </c>
      <c r="N206" s="48"/>
      <c r="O206" s="48"/>
      <c r="P206" s="48"/>
      <c r="Q206" s="48"/>
      <c r="R206" s="48"/>
      <c r="S206" s="48"/>
      <c r="T206" s="48"/>
      <c r="U206" s="48"/>
      <c r="V206" s="48"/>
      <c r="W206" s="48"/>
      <c r="X206" s="48"/>
      <c r="Y206" s="48"/>
      <c r="Z206" s="48"/>
      <c r="AA206" s="48"/>
      <c r="AB206" s="48"/>
      <c r="AC206" s="48"/>
      <c r="AD206" s="48"/>
      <c r="AE206" s="48"/>
      <c r="AF206" s="48"/>
      <c r="AG206" s="48"/>
      <c r="AH206" s="48"/>
      <c r="AI206" s="62"/>
      <c r="AJ206" s="43"/>
      <c r="AK206" s="48"/>
    </row>
    <row r="207" spans="1:37" ht="30" customHeight="1">
      <c r="A207" s="82" t="s">
        <v>262</v>
      </c>
      <c r="B207" s="56" t="s">
        <v>373</v>
      </c>
      <c r="C207" s="107" t="s">
        <v>374</v>
      </c>
      <c r="D207" s="146">
        <v>120</v>
      </c>
      <c r="E207" s="146">
        <v>120</v>
      </c>
      <c r="F207" s="47"/>
      <c r="G207" s="41">
        <f t="shared" si="45"/>
        <v>120</v>
      </c>
      <c r="H207" s="48"/>
      <c r="I207" s="48">
        <f t="shared" si="39"/>
        <v>120</v>
      </c>
      <c r="J207" s="48"/>
      <c r="K207" s="48"/>
      <c r="L207" s="146">
        <v>120</v>
      </c>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62"/>
      <c r="AJ207" s="43"/>
      <c r="AK207" s="48"/>
    </row>
    <row r="208" spans="1:37" ht="25.5">
      <c r="A208" s="82" t="s">
        <v>264</v>
      </c>
      <c r="B208" s="57"/>
      <c r="C208" s="107" t="s">
        <v>375</v>
      </c>
      <c r="D208" s="146">
        <v>60</v>
      </c>
      <c r="E208" s="146">
        <v>60</v>
      </c>
      <c r="F208" s="47"/>
      <c r="G208" s="41">
        <f t="shared" si="45"/>
        <v>60</v>
      </c>
      <c r="H208" s="48"/>
      <c r="I208" s="48">
        <f t="shared" si="39"/>
        <v>60</v>
      </c>
      <c r="J208" s="48"/>
      <c r="K208" s="48"/>
      <c r="L208" s="146">
        <v>60</v>
      </c>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62"/>
      <c r="AJ208" s="43"/>
      <c r="AK208" s="48"/>
    </row>
    <row r="209" spans="1:37" ht="25.5">
      <c r="A209" s="82" t="s">
        <v>267</v>
      </c>
      <c r="B209" s="58" t="s">
        <v>63</v>
      </c>
      <c r="C209" s="113" t="s">
        <v>376</v>
      </c>
      <c r="D209" s="146">
        <v>60</v>
      </c>
      <c r="E209" s="146">
        <v>60</v>
      </c>
      <c r="F209" s="47"/>
      <c r="G209" s="41">
        <f t="shared" si="45"/>
        <v>60</v>
      </c>
      <c r="H209" s="48"/>
      <c r="I209" s="48">
        <f t="shared" si="39"/>
        <v>60</v>
      </c>
      <c r="J209" s="48"/>
      <c r="K209" s="48"/>
      <c r="L209" s="146">
        <v>60</v>
      </c>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62"/>
      <c r="AJ209" s="43"/>
      <c r="AK209" s="48"/>
    </row>
    <row r="210" spans="1:37" ht="25.5">
      <c r="A210" s="82" t="s">
        <v>269</v>
      </c>
      <c r="B210" s="58" t="s">
        <v>145</v>
      </c>
      <c r="C210" s="107" t="s">
        <v>377</v>
      </c>
      <c r="D210" s="146">
        <v>60</v>
      </c>
      <c r="E210" s="146">
        <v>60</v>
      </c>
      <c r="F210" s="47"/>
      <c r="G210" s="41">
        <f t="shared" si="45"/>
        <v>60</v>
      </c>
      <c r="H210" s="48"/>
      <c r="I210" s="48">
        <f t="shared" si="39"/>
        <v>60</v>
      </c>
      <c r="J210" s="48"/>
      <c r="K210" s="48"/>
      <c r="L210" s="146">
        <v>60</v>
      </c>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62"/>
      <c r="AJ210" s="43"/>
      <c r="AK210" s="48"/>
    </row>
    <row r="211" spans="1:37" ht="25.5">
      <c r="A211" s="82" t="s">
        <v>272</v>
      </c>
      <c r="B211" s="58" t="s">
        <v>149</v>
      </c>
      <c r="C211" s="157" t="s">
        <v>378</v>
      </c>
      <c r="D211" s="148">
        <v>100</v>
      </c>
      <c r="E211" s="148">
        <v>100</v>
      </c>
      <c r="F211" s="47"/>
      <c r="G211" s="41">
        <f t="shared" si="45"/>
        <v>100</v>
      </c>
      <c r="H211" s="48"/>
      <c r="I211" s="48">
        <f t="shared" si="39"/>
        <v>100</v>
      </c>
      <c r="J211" s="48"/>
      <c r="K211" s="48"/>
      <c r="L211" s="148">
        <v>100</v>
      </c>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62"/>
      <c r="AJ211" s="43"/>
      <c r="AK211" s="48"/>
    </row>
    <row r="212" spans="1:37" ht="25.5">
      <c r="A212" s="82" t="s">
        <v>274</v>
      </c>
      <c r="B212" s="58" t="s">
        <v>65</v>
      </c>
      <c r="C212" s="58" t="s">
        <v>379</v>
      </c>
      <c r="D212" s="146">
        <v>60</v>
      </c>
      <c r="E212" s="146">
        <v>60</v>
      </c>
      <c r="F212" s="47"/>
      <c r="G212" s="41">
        <f t="shared" si="45"/>
        <v>60</v>
      </c>
      <c r="H212" s="48"/>
      <c r="I212" s="48">
        <f t="shared" si="39"/>
        <v>60</v>
      </c>
      <c r="J212" s="48"/>
      <c r="K212" s="48"/>
      <c r="L212" s="146">
        <v>60</v>
      </c>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62"/>
      <c r="AJ212" s="43"/>
      <c r="AK212" s="48"/>
    </row>
    <row r="213" spans="1:37" ht="38.25">
      <c r="A213" s="130" t="s">
        <v>380</v>
      </c>
      <c r="B213" s="158" t="s">
        <v>381</v>
      </c>
      <c r="C213" s="159"/>
      <c r="D213" s="160"/>
      <c r="E213" s="152">
        <v>10000</v>
      </c>
      <c r="F213" s="47">
        <f t="shared" si="38"/>
        <v>10000000000</v>
      </c>
      <c r="G213" s="161">
        <f>SUM(H213:AI213)-V213</f>
        <v>0</v>
      </c>
      <c r="H213" s="161"/>
      <c r="I213" s="161"/>
      <c r="J213" s="161"/>
      <c r="K213" s="161"/>
      <c r="L213" s="161"/>
      <c r="M213" s="161"/>
      <c r="N213" s="161"/>
      <c r="O213" s="161"/>
      <c r="P213" s="161"/>
      <c r="Q213" s="161"/>
      <c r="R213" s="161"/>
      <c r="S213" s="161"/>
      <c r="T213" s="161"/>
      <c r="U213" s="161"/>
      <c r="V213" s="48"/>
      <c r="W213" s="161"/>
      <c r="X213" s="161"/>
      <c r="Y213" s="161"/>
      <c r="Z213" s="161"/>
      <c r="AA213" s="161"/>
      <c r="AB213" s="161"/>
      <c r="AC213" s="161"/>
      <c r="AD213" s="161"/>
      <c r="AE213" s="161"/>
      <c r="AF213" s="161"/>
      <c r="AG213" s="161"/>
      <c r="AH213" s="161"/>
      <c r="AI213" s="47"/>
      <c r="AJ213" s="162"/>
      <c r="AK213" s="163">
        <v>10000</v>
      </c>
    </row>
    <row r="214" spans="1:37">
      <c r="A214" s="164"/>
      <c r="B214" s="165"/>
      <c r="C214" s="166"/>
      <c r="D214" s="167"/>
      <c r="E214" s="167"/>
      <c r="F214" s="167"/>
      <c r="G214" s="168"/>
      <c r="H214" s="169"/>
      <c r="I214" s="16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4"/>
      <c r="AJ214" s="169"/>
    </row>
    <row r="215" spans="1:37" ht="15.75" customHeight="1">
      <c r="A215" s="170" t="s">
        <v>382</v>
      </c>
      <c r="B215" s="170"/>
      <c r="C215" s="170"/>
      <c r="D215" s="170"/>
      <c r="E215" s="170"/>
      <c r="F215" s="170"/>
      <c r="G215" s="170"/>
      <c r="H215" s="170"/>
      <c r="I215" s="17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1"/>
      <c r="AJ215" s="171"/>
    </row>
    <row r="216" spans="1:37" s="174" customFormat="1">
      <c r="A216" s="172"/>
      <c r="B216" s="173"/>
      <c r="C216" s="173"/>
      <c r="P216" s="175"/>
      <c r="Q216" s="175"/>
      <c r="R216" s="175"/>
      <c r="AC216" s="171"/>
      <c r="AD216" s="171"/>
      <c r="AE216" s="171"/>
    </row>
    <row r="217" spans="1:37" s="174" customFormat="1">
      <c r="A217" s="172"/>
      <c r="B217" s="173"/>
      <c r="C217" s="173"/>
      <c r="AC217" s="175"/>
      <c r="AD217" s="175"/>
      <c r="AE217" s="175"/>
      <c r="AF217" s="175"/>
      <c r="AG217" s="175"/>
      <c r="AH217" s="175"/>
    </row>
    <row r="218" spans="1:37" s="174" customFormat="1">
      <c r="A218" s="172"/>
      <c r="B218" s="173"/>
      <c r="C218" s="173"/>
    </row>
    <row r="219" spans="1:37" s="174" customFormat="1">
      <c r="A219" s="172"/>
      <c r="B219" s="173"/>
      <c r="C219" s="173"/>
    </row>
    <row r="220" spans="1:37" s="174" customFormat="1">
      <c r="A220" s="172"/>
      <c r="B220" s="173"/>
      <c r="C220" s="173"/>
    </row>
    <row r="221" spans="1:37" s="174" customFormat="1">
      <c r="A221" s="172"/>
      <c r="B221" s="173"/>
      <c r="C221" s="173"/>
    </row>
    <row r="222" spans="1:37" s="174" customFormat="1">
      <c r="A222" s="172"/>
      <c r="B222" s="173"/>
      <c r="C222" s="173"/>
      <c r="P222" s="176"/>
      <c r="Q222" s="176"/>
      <c r="R222" s="176"/>
    </row>
    <row r="223" spans="1:37" s="174" customFormat="1">
      <c r="AC223" s="176"/>
      <c r="AD223" s="176"/>
      <c r="AE223" s="176"/>
      <c r="AF223" s="176"/>
      <c r="AG223" s="176"/>
      <c r="AH223" s="176"/>
    </row>
    <row r="224" spans="1:37" s="174" customFormat="1"/>
    <row r="225" spans="1:36" s="174" customFormat="1"/>
    <row r="226" spans="1:36" s="174" customFormat="1"/>
    <row r="227" spans="1:36">
      <c r="A227" s="177"/>
      <c r="B227" s="178"/>
      <c r="C227" s="177"/>
      <c r="D227" s="178"/>
      <c r="E227" s="178"/>
      <c r="F227" s="178"/>
      <c r="G227" s="179"/>
      <c r="H227" s="180"/>
      <c r="I227" s="180"/>
      <c r="J227" s="180"/>
      <c r="K227" s="180"/>
      <c r="L227" s="180"/>
      <c r="M227" s="180"/>
      <c r="N227" s="180"/>
      <c r="O227" s="180"/>
      <c r="P227" s="180"/>
      <c r="Q227" s="180"/>
      <c r="R227" s="180"/>
      <c r="S227" s="180"/>
      <c r="T227" s="180"/>
      <c r="U227" s="180"/>
      <c r="V227" s="180"/>
      <c r="W227" s="180"/>
      <c r="X227" s="180"/>
      <c r="Y227" s="180"/>
      <c r="Z227" s="180"/>
      <c r="AA227" s="180"/>
      <c r="AB227" s="180"/>
      <c r="AC227" s="180"/>
      <c r="AD227" s="180"/>
      <c r="AE227" s="180"/>
      <c r="AF227" s="180"/>
      <c r="AG227" s="180"/>
      <c r="AH227" s="180"/>
      <c r="AI227" s="181"/>
      <c r="AJ227" s="180"/>
    </row>
    <row r="228" spans="1:36">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row>
  </sheetData>
  <mergeCells count="56">
    <mergeCell ref="P216:R216"/>
    <mergeCell ref="AC217:AH217"/>
    <mergeCell ref="P222:R222"/>
    <mergeCell ref="AC223:AH223"/>
    <mergeCell ref="B193:B194"/>
    <mergeCell ref="B196:B197"/>
    <mergeCell ref="B200:B201"/>
    <mergeCell ref="B203:B204"/>
    <mergeCell ref="B207:B208"/>
    <mergeCell ref="A215:AH215"/>
    <mergeCell ref="B123:B124"/>
    <mergeCell ref="B127:B128"/>
    <mergeCell ref="B129:B130"/>
    <mergeCell ref="B135:B136"/>
    <mergeCell ref="B170:B172"/>
    <mergeCell ref="B179:B182"/>
    <mergeCell ref="B98:B99"/>
    <mergeCell ref="B105:B108"/>
    <mergeCell ref="B112:B113"/>
    <mergeCell ref="B114:B115"/>
    <mergeCell ref="B119:B120"/>
    <mergeCell ref="B121:B122"/>
    <mergeCell ref="B79:B80"/>
    <mergeCell ref="B81:B82"/>
    <mergeCell ref="B83:B84"/>
    <mergeCell ref="B85:B86"/>
    <mergeCell ref="B87:B88"/>
    <mergeCell ref="B93:B94"/>
    <mergeCell ref="B11:C11"/>
    <mergeCell ref="B22:B23"/>
    <mergeCell ref="B33:B35"/>
    <mergeCell ref="B72:B73"/>
    <mergeCell ref="B74:B75"/>
    <mergeCell ref="B76:B78"/>
    <mergeCell ref="AD6:AD9"/>
    <mergeCell ref="AE6:AE7"/>
    <mergeCell ref="AF6:AF9"/>
    <mergeCell ref="AG6:AH7"/>
    <mergeCell ref="AI6:AI9"/>
    <mergeCell ref="AK6:AK9"/>
    <mergeCell ref="R6:R9"/>
    <mergeCell ref="S6:S9"/>
    <mergeCell ref="T6:T9"/>
    <mergeCell ref="U6:U9"/>
    <mergeCell ref="V6:V9"/>
    <mergeCell ref="W6:AC7"/>
    <mergeCell ref="AC1:AH1"/>
    <mergeCell ref="A3:AI3"/>
    <mergeCell ref="A4:AI4"/>
    <mergeCell ref="A6:A9"/>
    <mergeCell ref="B6:B9"/>
    <mergeCell ref="C6:C9"/>
    <mergeCell ref="H6:H9"/>
    <mergeCell ref="I6:I9"/>
    <mergeCell ref="J6:P7"/>
    <mergeCell ref="Q6:Q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0F63E20-D303-4EC3-8AE3-1A65E36709D5}"/>
</file>

<file path=customXml/itemProps2.xml><?xml version="1.0" encoding="utf-8"?>
<ds:datastoreItem xmlns:ds="http://schemas.openxmlformats.org/officeDocument/2006/customXml" ds:itemID="{1AC96A8D-279B-4336-94FE-64125FA8F8F1}"/>
</file>

<file path=customXml/itemProps3.xml><?xml version="1.0" encoding="utf-8"?>
<ds:datastoreItem xmlns:ds="http://schemas.openxmlformats.org/officeDocument/2006/customXml" ds:itemID="{05790EA6-8A2F-4C84-86AE-050A2D533FA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2020-06-09T06:17:25Z</dcterms:created>
  <dcterms:modified xsi:type="dcterms:W3CDTF">2020-06-09T06:17:36Z</dcterms:modified>
</cp:coreProperties>
</file>