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ongKhaiNganSach\SoLieu\2018\2\"/>
    </mc:Choice>
  </mc:AlternateContent>
  <xr:revisionPtr revIDLastSave="0" documentId="8_{8C5A2214-64F7-46B5-9FCB-2FF188154729}" xr6:coauthVersionLast="43" xr6:coauthVersionMax="43" xr10:uidLastSave="{00000000-0000-0000-0000-000000000000}"/>
  <bookViews>
    <workbookView xWindow="-110" yWindow="-110" windowWidth="29020" windowHeight="15820" xr2:uid="{B27E6EB0-2DA4-4FE2-8F89-701125731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" i="1" l="1"/>
  <c r="V85" i="1"/>
  <c r="T112" i="1"/>
  <c r="R112" i="1" s="1"/>
  <c r="S112" i="1"/>
  <c r="T111" i="1"/>
  <c r="R111" i="1" s="1"/>
  <c r="S111" i="1"/>
  <c r="T110" i="1"/>
  <c r="R110" i="1" s="1"/>
  <c r="S110" i="1"/>
  <c r="T109" i="1"/>
  <c r="R109" i="1" s="1"/>
  <c r="S109" i="1"/>
  <c r="T108" i="1"/>
  <c r="R108" i="1" s="1"/>
  <c r="S108" i="1"/>
  <c r="T107" i="1"/>
  <c r="R107" i="1" s="1"/>
  <c r="S107" i="1"/>
  <c r="T106" i="1"/>
  <c r="R106" i="1" s="1"/>
  <c r="S106" i="1"/>
  <c r="T105" i="1"/>
  <c r="R105" i="1" s="1"/>
  <c r="S105" i="1"/>
  <c r="T104" i="1"/>
  <c r="R104" i="1" s="1"/>
  <c r="S104" i="1"/>
  <c r="T103" i="1"/>
  <c r="R103" i="1" s="1"/>
  <c r="S103" i="1"/>
  <c r="T102" i="1"/>
  <c r="R102" i="1" s="1"/>
  <c r="S102" i="1"/>
  <c r="T101" i="1"/>
  <c r="R101" i="1" s="1"/>
  <c r="S101" i="1"/>
  <c r="T100" i="1"/>
  <c r="R100" i="1" s="1"/>
  <c r="S100" i="1"/>
  <c r="T99" i="1"/>
  <c r="R99" i="1" s="1"/>
  <c r="S99" i="1"/>
  <c r="T98" i="1"/>
  <c r="R98" i="1" s="1"/>
  <c r="S98" i="1"/>
  <c r="T97" i="1"/>
  <c r="R97" i="1" s="1"/>
  <c r="S97" i="1"/>
  <c r="T96" i="1"/>
  <c r="R96" i="1" s="1"/>
  <c r="S96" i="1"/>
  <c r="T95" i="1"/>
  <c r="R95" i="1" s="1"/>
  <c r="S95" i="1"/>
  <c r="W94" i="1"/>
  <c r="T94" i="1"/>
  <c r="R94" i="1" s="1"/>
  <c r="S94" i="1"/>
  <c r="T93" i="1"/>
  <c r="R93" i="1" s="1"/>
  <c r="S93" i="1"/>
  <c r="T92" i="1"/>
  <c r="R92" i="1" s="1"/>
  <c r="S92" i="1"/>
  <c r="T91" i="1"/>
  <c r="R91" i="1" s="1"/>
  <c r="S91" i="1"/>
  <c r="T90" i="1"/>
  <c r="R90" i="1" s="1"/>
  <c r="S90" i="1"/>
  <c r="T89" i="1"/>
  <c r="R89" i="1" s="1"/>
  <c r="S89" i="1"/>
  <c r="T88" i="1"/>
  <c r="R88" i="1" s="1"/>
  <c r="S88" i="1"/>
  <c r="T87" i="1"/>
  <c r="R87" i="1" s="1"/>
  <c r="S87" i="1"/>
  <c r="T86" i="1"/>
  <c r="R86" i="1" s="1"/>
  <c r="S86" i="1"/>
  <c r="G86" i="1"/>
  <c r="G85" i="1" s="1"/>
  <c r="U85" i="1"/>
  <c r="L85" i="1"/>
  <c r="I85" i="1"/>
  <c r="F85" i="1"/>
  <c r="W74" i="1"/>
  <c r="W112" i="1" s="1"/>
  <c r="R74" i="1"/>
  <c r="Q74" i="1"/>
  <c r="Q112" i="1" s="1"/>
  <c r="P74" i="1"/>
  <c r="P112" i="1" s="1"/>
  <c r="M74" i="1"/>
  <c r="M112" i="1" s="1"/>
  <c r="K74" i="1"/>
  <c r="K112" i="1" s="1"/>
  <c r="J74" i="1"/>
  <c r="J112" i="1" s="1"/>
  <c r="H74" i="1"/>
  <c r="H112" i="1" s="1"/>
  <c r="W73" i="1"/>
  <c r="W111" i="1" s="1"/>
  <c r="R73" i="1"/>
  <c r="Q73" i="1"/>
  <c r="Q111" i="1" s="1"/>
  <c r="P73" i="1"/>
  <c r="M73" i="1"/>
  <c r="M111" i="1" s="1"/>
  <c r="K73" i="1"/>
  <c r="K111" i="1" s="1"/>
  <c r="J73" i="1"/>
  <c r="H73" i="1"/>
  <c r="H111" i="1" s="1"/>
  <c r="W72" i="1"/>
  <c r="W110" i="1" s="1"/>
  <c r="R72" i="1"/>
  <c r="Q72" i="1"/>
  <c r="Q110" i="1" s="1"/>
  <c r="P72" i="1"/>
  <c r="P110" i="1" s="1"/>
  <c r="M72" i="1"/>
  <c r="M110" i="1" s="1"/>
  <c r="K72" i="1"/>
  <c r="K110" i="1" s="1"/>
  <c r="J72" i="1"/>
  <c r="J110" i="1" s="1"/>
  <c r="H72" i="1"/>
  <c r="H110" i="1" s="1"/>
  <c r="W71" i="1"/>
  <c r="W109" i="1" s="1"/>
  <c r="R71" i="1"/>
  <c r="Q71" i="1"/>
  <c r="Q109" i="1" s="1"/>
  <c r="P71" i="1"/>
  <c r="P109" i="1" s="1"/>
  <c r="M71" i="1"/>
  <c r="M109" i="1" s="1"/>
  <c r="K71" i="1"/>
  <c r="K109" i="1" s="1"/>
  <c r="J71" i="1"/>
  <c r="J109" i="1" s="1"/>
  <c r="H71" i="1"/>
  <c r="H109" i="1" s="1"/>
  <c r="W70" i="1"/>
  <c r="W108" i="1" s="1"/>
  <c r="R70" i="1"/>
  <c r="Q70" i="1"/>
  <c r="Q108" i="1" s="1"/>
  <c r="P70" i="1"/>
  <c r="P108" i="1" s="1"/>
  <c r="M70" i="1"/>
  <c r="M108" i="1" s="1"/>
  <c r="K70" i="1"/>
  <c r="K108" i="1" s="1"/>
  <c r="J70" i="1"/>
  <c r="J108" i="1" s="1"/>
  <c r="H70" i="1"/>
  <c r="H108" i="1" s="1"/>
  <c r="W69" i="1"/>
  <c r="W107" i="1" s="1"/>
  <c r="R69" i="1"/>
  <c r="Q69" i="1"/>
  <c r="Q107" i="1" s="1"/>
  <c r="P69" i="1"/>
  <c r="M69" i="1"/>
  <c r="M107" i="1" s="1"/>
  <c r="K69" i="1"/>
  <c r="K107" i="1" s="1"/>
  <c r="J69" i="1"/>
  <c r="J107" i="1" s="1"/>
  <c r="H69" i="1"/>
  <c r="H107" i="1" s="1"/>
  <c r="W68" i="1"/>
  <c r="W106" i="1" s="1"/>
  <c r="R68" i="1"/>
  <c r="Q68" i="1"/>
  <c r="Q106" i="1" s="1"/>
  <c r="P68" i="1"/>
  <c r="M68" i="1"/>
  <c r="M106" i="1" s="1"/>
  <c r="K68" i="1"/>
  <c r="K106" i="1" s="1"/>
  <c r="J68" i="1"/>
  <c r="J106" i="1" s="1"/>
  <c r="H68" i="1"/>
  <c r="H106" i="1" s="1"/>
  <c r="W67" i="1"/>
  <c r="W105" i="1" s="1"/>
  <c r="R67" i="1"/>
  <c r="Q67" i="1"/>
  <c r="Q105" i="1" s="1"/>
  <c r="P67" i="1"/>
  <c r="M67" i="1"/>
  <c r="M105" i="1" s="1"/>
  <c r="K67" i="1"/>
  <c r="K105" i="1" s="1"/>
  <c r="J67" i="1"/>
  <c r="J105" i="1" s="1"/>
  <c r="H67" i="1"/>
  <c r="H105" i="1" s="1"/>
  <c r="W66" i="1"/>
  <c r="W104" i="1" s="1"/>
  <c r="R66" i="1"/>
  <c r="Q66" i="1"/>
  <c r="Q104" i="1" s="1"/>
  <c r="P66" i="1"/>
  <c r="M66" i="1"/>
  <c r="M104" i="1" s="1"/>
  <c r="K66" i="1"/>
  <c r="K104" i="1" s="1"/>
  <c r="J66" i="1"/>
  <c r="J104" i="1" s="1"/>
  <c r="H66" i="1"/>
  <c r="H104" i="1" s="1"/>
  <c r="W65" i="1"/>
  <c r="W103" i="1" s="1"/>
  <c r="R65" i="1"/>
  <c r="Q65" i="1"/>
  <c r="Q103" i="1" s="1"/>
  <c r="P65" i="1"/>
  <c r="M65" i="1"/>
  <c r="M103" i="1" s="1"/>
  <c r="K65" i="1"/>
  <c r="K103" i="1" s="1"/>
  <c r="J65" i="1"/>
  <c r="J103" i="1" s="1"/>
  <c r="H65" i="1"/>
  <c r="H103" i="1" s="1"/>
  <c r="W64" i="1"/>
  <c r="W102" i="1" s="1"/>
  <c r="R64" i="1"/>
  <c r="Q64" i="1"/>
  <c r="Q102" i="1" s="1"/>
  <c r="P64" i="1"/>
  <c r="P102" i="1" s="1"/>
  <c r="M64" i="1"/>
  <c r="M102" i="1" s="1"/>
  <c r="K64" i="1"/>
  <c r="K102" i="1" s="1"/>
  <c r="J64" i="1"/>
  <c r="J102" i="1" s="1"/>
  <c r="H64" i="1"/>
  <c r="H102" i="1" s="1"/>
  <c r="W63" i="1"/>
  <c r="W101" i="1" s="1"/>
  <c r="R63" i="1"/>
  <c r="Q63" i="1"/>
  <c r="Q101" i="1" s="1"/>
  <c r="P63" i="1"/>
  <c r="P101" i="1" s="1"/>
  <c r="M63" i="1"/>
  <c r="M101" i="1" s="1"/>
  <c r="K63" i="1"/>
  <c r="K101" i="1" s="1"/>
  <c r="J63" i="1"/>
  <c r="J101" i="1" s="1"/>
  <c r="H63" i="1"/>
  <c r="H101" i="1" s="1"/>
  <c r="W62" i="1"/>
  <c r="W100" i="1" s="1"/>
  <c r="R62" i="1"/>
  <c r="Q62" i="1"/>
  <c r="Q100" i="1" s="1"/>
  <c r="P62" i="1"/>
  <c r="P100" i="1" s="1"/>
  <c r="M62" i="1"/>
  <c r="M100" i="1" s="1"/>
  <c r="K62" i="1"/>
  <c r="K100" i="1" s="1"/>
  <c r="J62" i="1"/>
  <c r="J100" i="1" s="1"/>
  <c r="H62" i="1"/>
  <c r="H100" i="1" s="1"/>
  <c r="W61" i="1"/>
  <c r="W99" i="1" s="1"/>
  <c r="R61" i="1"/>
  <c r="Q61" i="1"/>
  <c r="Q99" i="1" s="1"/>
  <c r="P61" i="1"/>
  <c r="P99" i="1" s="1"/>
  <c r="M61" i="1"/>
  <c r="M99" i="1" s="1"/>
  <c r="K61" i="1"/>
  <c r="K99" i="1" s="1"/>
  <c r="J61" i="1"/>
  <c r="J99" i="1" s="1"/>
  <c r="H61" i="1"/>
  <c r="H99" i="1" s="1"/>
  <c r="W60" i="1"/>
  <c r="W98" i="1" s="1"/>
  <c r="R60" i="1"/>
  <c r="Q60" i="1"/>
  <c r="Q98" i="1" s="1"/>
  <c r="P60" i="1"/>
  <c r="P98" i="1" s="1"/>
  <c r="M60" i="1"/>
  <c r="M98" i="1" s="1"/>
  <c r="K60" i="1"/>
  <c r="K98" i="1" s="1"/>
  <c r="J60" i="1"/>
  <c r="J98" i="1" s="1"/>
  <c r="H60" i="1"/>
  <c r="H98" i="1" s="1"/>
  <c r="W59" i="1"/>
  <c r="W97" i="1" s="1"/>
  <c r="R59" i="1"/>
  <c r="Q59" i="1"/>
  <c r="Q97" i="1" s="1"/>
  <c r="P59" i="1"/>
  <c r="P97" i="1" s="1"/>
  <c r="N59" i="1"/>
  <c r="N97" i="1" s="1"/>
  <c r="M59" i="1"/>
  <c r="M97" i="1" s="1"/>
  <c r="K59" i="1"/>
  <c r="K97" i="1" s="1"/>
  <c r="J59" i="1"/>
  <c r="J97" i="1" s="1"/>
  <c r="H59" i="1"/>
  <c r="H97" i="1" s="1"/>
  <c r="W58" i="1"/>
  <c r="W96" i="1" s="1"/>
  <c r="R58" i="1"/>
  <c r="Q58" i="1"/>
  <c r="Q96" i="1" s="1"/>
  <c r="P58" i="1"/>
  <c r="P96" i="1" s="1"/>
  <c r="M58" i="1"/>
  <c r="M96" i="1" s="1"/>
  <c r="K58" i="1"/>
  <c r="K96" i="1" s="1"/>
  <c r="J58" i="1"/>
  <c r="J96" i="1" s="1"/>
  <c r="H58" i="1"/>
  <c r="H96" i="1" s="1"/>
  <c r="W57" i="1"/>
  <c r="W95" i="1" s="1"/>
  <c r="R57" i="1"/>
  <c r="Q57" i="1"/>
  <c r="Q95" i="1" s="1"/>
  <c r="P57" i="1"/>
  <c r="P95" i="1" s="1"/>
  <c r="M57" i="1"/>
  <c r="M95" i="1" s="1"/>
  <c r="K57" i="1"/>
  <c r="K95" i="1" s="1"/>
  <c r="J57" i="1"/>
  <c r="J95" i="1" s="1"/>
  <c r="H57" i="1"/>
  <c r="R56" i="1"/>
  <c r="Q56" i="1"/>
  <c r="Q94" i="1" s="1"/>
  <c r="P56" i="1"/>
  <c r="P94" i="1" s="1"/>
  <c r="M56" i="1"/>
  <c r="M94" i="1" s="1"/>
  <c r="K56" i="1"/>
  <c r="K94" i="1" s="1"/>
  <c r="J56" i="1"/>
  <c r="J94" i="1" s="1"/>
  <c r="H56" i="1"/>
  <c r="H94" i="1" s="1"/>
  <c r="W55" i="1"/>
  <c r="W93" i="1" s="1"/>
  <c r="R55" i="1"/>
  <c r="Q55" i="1"/>
  <c r="Q93" i="1" s="1"/>
  <c r="P55" i="1"/>
  <c r="P93" i="1" s="1"/>
  <c r="M55" i="1"/>
  <c r="M93" i="1" s="1"/>
  <c r="K55" i="1"/>
  <c r="K93" i="1" s="1"/>
  <c r="J55" i="1"/>
  <c r="J93" i="1" s="1"/>
  <c r="H55" i="1"/>
  <c r="H93" i="1" s="1"/>
  <c r="W54" i="1"/>
  <c r="W92" i="1" s="1"/>
  <c r="R54" i="1"/>
  <c r="Q54" i="1"/>
  <c r="Q92" i="1" s="1"/>
  <c r="P54" i="1"/>
  <c r="P92" i="1" s="1"/>
  <c r="N54" i="1"/>
  <c r="N92" i="1" s="1"/>
  <c r="M54" i="1"/>
  <c r="M92" i="1" s="1"/>
  <c r="K54" i="1"/>
  <c r="K92" i="1" s="1"/>
  <c r="J54" i="1"/>
  <c r="J92" i="1" s="1"/>
  <c r="H54" i="1"/>
  <c r="H92" i="1" s="1"/>
  <c r="W53" i="1"/>
  <c r="W91" i="1" s="1"/>
  <c r="R53" i="1"/>
  <c r="Q53" i="1"/>
  <c r="Q91" i="1" s="1"/>
  <c r="P53" i="1"/>
  <c r="M53" i="1"/>
  <c r="M91" i="1" s="1"/>
  <c r="K53" i="1"/>
  <c r="K91" i="1" s="1"/>
  <c r="J53" i="1"/>
  <c r="H53" i="1"/>
  <c r="W52" i="1"/>
  <c r="W90" i="1" s="1"/>
  <c r="R52" i="1"/>
  <c r="Q52" i="1"/>
  <c r="Q90" i="1" s="1"/>
  <c r="P52" i="1"/>
  <c r="P90" i="1" s="1"/>
  <c r="M52" i="1"/>
  <c r="M90" i="1" s="1"/>
  <c r="K52" i="1"/>
  <c r="K90" i="1" s="1"/>
  <c r="J52" i="1"/>
  <c r="J90" i="1" s="1"/>
  <c r="H52" i="1"/>
  <c r="H90" i="1" s="1"/>
  <c r="W51" i="1"/>
  <c r="W89" i="1" s="1"/>
  <c r="R51" i="1"/>
  <c r="Q51" i="1"/>
  <c r="Q89" i="1" s="1"/>
  <c r="P51" i="1"/>
  <c r="P89" i="1" s="1"/>
  <c r="M51" i="1"/>
  <c r="M89" i="1" s="1"/>
  <c r="K51" i="1"/>
  <c r="K89" i="1" s="1"/>
  <c r="J51" i="1"/>
  <c r="J89" i="1" s="1"/>
  <c r="H51" i="1"/>
  <c r="H89" i="1" s="1"/>
  <c r="W50" i="1"/>
  <c r="W88" i="1" s="1"/>
  <c r="R50" i="1"/>
  <c r="Q50" i="1"/>
  <c r="Q88" i="1" s="1"/>
  <c r="P50" i="1"/>
  <c r="P88" i="1" s="1"/>
  <c r="M50" i="1"/>
  <c r="M88" i="1" s="1"/>
  <c r="K50" i="1"/>
  <c r="K88" i="1" s="1"/>
  <c r="J50" i="1"/>
  <c r="J88" i="1" s="1"/>
  <c r="H50" i="1"/>
  <c r="H88" i="1" s="1"/>
  <c r="W49" i="1"/>
  <c r="W87" i="1" s="1"/>
  <c r="R49" i="1"/>
  <c r="Q49" i="1"/>
  <c r="Q87" i="1" s="1"/>
  <c r="P49" i="1"/>
  <c r="P87" i="1" s="1"/>
  <c r="M49" i="1"/>
  <c r="M87" i="1" s="1"/>
  <c r="K49" i="1"/>
  <c r="K87" i="1" s="1"/>
  <c r="J49" i="1"/>
  <c r="J87" i="1" s="1"/>
  <c r="H49" i="1"/>
  <c r="W48" i="1"/>
  <c r="W86" i="1" s="1"/>
  <c r="R48" i="1"/>
  <c r="Q48" i="1"/>
  <c r="Q86" i="1" s="1"/>
  <c r="Q85" i="1" s="1"/>
  <c r="P48" i="1"/>
  <c r="P86" i="1" s="1"/>
  <c r="M48" i="1"/>
  <c r="K48" i="1"/>
  <c r="K86" i="1" s="1"/>
  <c r="J48" i="1"/>
  <c r="J86" i="1" s="1"/>
  <c r="H48" i="1"/>
  <c r="H86" i="1" s="1"/>
  <c r="U47" i="1"/>
  <c r="T47" i="1"/>
  <c r="S47" i="1"/>
  <c r="L47" i="1"/>
  <c r="I47" i="1"/>
  <c r="G47" i="1"/>
  <c r="F47" i="1"/>
  <c r="O101" i="1" l="1"/>
  <c r="D108" i="1"/>
  <c r="N61" i="1"/>
  <c r="N99" i="1" s="1"/>
  <c r="E99" i="1" s="1"/>
  <c r="D73" i="1"/>
  <c r="N60" i="1"/>
  <c r="N98" i="1" s="1"/>
  <c r="E98" i="1" s="1"/>
  <c r="N69" i="1"/>
  <c r="N107" i="1" s="1"/>
  <c r="E107" i="1" s="1"/>
  <c r="N70" i="1"/>
  <c r="N108" i="1" s="1"/>
  <c r="E108" i="1" s="1"/>
  <c r="O73" i="1"/>
  <c r="N66" i="1"/>
  <c r="N104" i="1" s="1"/>
  <c r="E104" i="1" s="1"/>
  <c r="N65" i="1"/>
  <c r="N103" i="1" s="1"/>
  <c r="E103" i="1" s="1"/>
  <c r="N68" i="1"/>
  <c r="N106" i="1" s="1"/>
  <c r="E106" i="1" s="1"/>
  <c r="D65" i="1"/>
  <c r="N56" i="1"/>
  <c r="N94" i="1" s="1"/>
  <c r="E94" i="1" s="1"/>
  <c r="N64" i="1"/>
  <c r="N102" i="1" s="1"/>
  <c r="E102" i="1" s="1"/>
  <c r="N67" i="1"/>
  <c r="N105" i="1" s="1"/>
  <c r="E105" i="1" s="1"/>
  <c r="N52" i="1"/>
  <c r="N90" i="1" s="1"/>
  <c r="E90" i="1" s="1"/>
  <c r="N49" i="1"/>
  <c r="N87" i="1" s="1"/>
  <c r="O90" i="1"/>
  <c r="N63" i="1"/>
  <c r="N101" i="1" s="1"/>
  <c r="E101" i="1" s="1"/>
  <c r="D64" i="1"/>
  <c r="O64" i="1"/>
  <c r="O112" i="1"/>
  <c r="O56" i="1"/>
  <c r="O97" i="1"/>
  <c r="N62" i="1"/>
  <c r="N100" i="1" s="1"/>
  <c r="E100" i="1" s="1"/>
  <c r="O102" i="1"/>
  <c r="D95" i="1"/>
  <c r="D63" i="1"/>
  <c r="N58" i="1"/>
  <c r="N96" i="1" s="1"/>
  <c r="E96" i="1" s="1"/>
  <c r="N50" i="1"/>
  <c r="N88" i="1" s="1"/>
  <c r="E88" i="1" s="1"/>
  <c r="O93" i="1"/>
  <c r="O96" i="1"/>
  <c r="D62" i="1"/>
  <c r="N57" i="1"/>
  <c r="N95" i="1" s="1"/>
  <c r="O99" i="1"/>
  <c r="O69" i="1"/>
  <c r="D70" i="1"/>
  <c r="O87" i="1"/>
  <c r="O88" i="1"/>
  <c r="O89" i="1"/>
  <c r="D53" i="1"/>
  <c r="D93" i="1"/>
  <c r="D57" i="1"/>
  <c r="D97" i="1"/>
  <c r="D72" i="1"/>
  <c r="D71" i="1"/>
  <c r="N53" i="1"/>
  <c r="N91" i="1" s="1"/>
  <c r="N55" i="1"/>
  <c r="N93" i="1" s="1"/>
  <c r="E93" i="1" s="1"/>
  <c r="O100" i="1"/>
  <c r="O108" i="1"/>
  <c r="M47" i="1"/>
  <c r="D89" i="1"/>
  <c r="O54" i="1"/>
  <c r="D61" i="1"/>
  <c r="D109" i="1"/>
  <c r="T85" i="1"/>
  <c r="D69" i="1"/>
  <c r="D110" i="1"/>
  <c r="Q47" i="1"/>
  <c r="N48" i="1"/>
  <c r="N86" i="1" s="1"/>
  <c r="N51" i="1"/>
  <c r="N89" i="1" s="1"/>
  <c r="E89" i="1" s="1"/>
  <c r="O53" i="1"/>
  <c r="O92" i="1"/>
  <c r="O55" i="1"/>
  <c r="D60" i="1"/>
  <c r="O98" i="1"/>
  <c r="D67" i="1"/>
  <c r="N73" i="1"/>
  <c r="N111" i="1" s="1"/>
  <c r="E111" i="1" s="1"/>
  <c r="D74" i="1"/>
  <c r="J91" i="1"/>
  <c r="D59" i="1"/>
  <c r="S85" i="1"/>
  <c r="J111" i="1"/>
  <c r="O49" i="1"/>
  <c r="O50" i="1"/>
  <c r="O51" i="1"/>
  <c r="O94" i="1"/>
  <c r="D58" i="1"/>
  <c r="K85" i="1"/>
  <c r="D99" i="1"/>
  <c r="O95" i="1"/>
  <c r="H47" i="1"/>
  <c r="R47" i="1"/>
  <c r="D87" i="1"/>
  <c r="D88" i="1"/>
  <c r="P104" i="1"/>
  <c r="O104" i="1" s="1"/>
  <c r="O66" i="1"/>
  <c r="P106" i="1"/>
  <c r="O106" i="1" s="1"/>
  <c r="O68" i="1"/>
  <c r="N74" i="1"/>
  <c r="H91" i="1"/>
  <c r="D48" i="1"/>
  <c r="D52" i="1"/>
  <c r="D54" i="1"/>
  <c r="D55" i="1"/>
  <c r="D56" i="1"/>
  <c r="E59" i="1"/>
  <c r="E61" i="1"/>
  <c r="O109" i="1"/>
  <c r="N72" i="1"/>
  <c r="H95" i="1"/>
  <c r="R85" i="1"/>
  <c r="J47" i="1"/>
  <c r="D49" i="1"/>
  <c r="D50" i="1"/>
  <c r="D51" i="1"/>
  <c r="E54" i="1"/>
  <c r="H87" i="1"/>
  <c r="K47" i="1"/>
  <c r="P47" i="1"/>
  <c r="O57" i="1"/>
  <c r="O58" i="1"/>
  <c r="O59" i="1"/>
  <c r="O60" i="1"/>
  <c r="O61" i="1"/>
  <c r="O62" i="1"/>
  <c r="O63" i="1"/>
  <c r="O65" i="1"/>
  <c r="P103" i="1"/>
  <c r="O103" i="1" s="1"/>
  <c r="P105" i="1"/>
  <c r="O105" i="1" s="1"/>
  <c r="O67" i="1"/>
  <c r="P91" i="1"/>
  <c r="O91" i="1" s="1"/>
  <c r="O48" i="1"/>
  <c r="W85" i="1"/>
  <c r="O52" i="1"/>
  <c r="O110" i="1"/>
  <c r="D112" i="1"/>
  <c r="E97" i="1"/>
  <c r="O86" i="1"/>
  <c r="P85" i="1"/>
  <c r="E92" i="1"/>
  <c r="D96" i="1"/>
  <c r="D98" i="1"/>
  <c r="D100" i="1"/>
  <c r="D101" i="1"/>
  <c r="D102" i="1"/>
  <c r="D66" i="1"/>
  <c r="D68" i="1"/>
  <c r="M86" i="1"/>
  <c r="M85" i="1" s="1"/>
  <c r="W47" i="1"/>
  <c r="D90" i="1"/>
  <c r="D92" i="1"/>
  <c r="D94" i="1"/>
  <c r="E66" i="1"/>
  <c r="N71" i="1"/>
  <c r="P107" i="1"/>
  <c r="O107" i="1" s="1"/>
  <c r="P111" i="1"/>
  <c r="O111" i="1" s="1"/>
  <c r="O70" i="1"/>
  <c r="O71" i="1"/>
  <c r="O72" i="1"/>
  <c r="O74" i="1"/>
  <c r="E49" i="1" l="1"/>
  <c r="C49" i="1" s="1"/>
  <c r="C108" i="1"/>
  <c r="E57" i="1"/>
  <c r="E52" i="1"/>
  <c r="C61" i="1"/>
  <c r="E68" i="1"/>
  <c r="C68" i="1" s="1"/>
  <c r="E60" i="1"/>
  <c r="C60" i="1" s="1"/>
  <c r="E50" i="1"/>
  <c r="C50" i="1" s="1"/>
  <c r="E69" i="1"/>
  <c r="C69" i="1" s="1"/>
  <c r="E58" i="1"/>
  <c r="C58" i="1" s="1"/>
  <c r="E70" i="1"/>
  <c r="C70" i="1" s="1"/>
  <c r="H85" i="1"/>
  <c r="J85" i="1"/>
  <c r="E67" i="1"/>
  <c r="C67" i="1" s="1"/>
  <c r="E63" i="1"/>
  <c r="C63" i="1" s="1"/>
  <c r="C93" i="1"/>
  <c r="E65" i="1"/>
  <c r="C65" i="1" s="1"/>
  <c r="C96" i="1"/>
  <c r="C97" i="1"/>
  <c r="C102" i="1"/>
  <c r="E56" i="1"/>
  <c r="C56" i="1" s="1"/>
  <c r="E64" i="1"/>
  <c r="C64" i="1" s="1"/>
  <c r="C89" i="1"/>
  <c r="C59" i="1"/>
  <c r="E53" i="1"/>
  <c r="C53" i="1" s="1"/>
  <c r="E51" i="1"/>
  <c r="C51" i="1" s="1"/>
  <c r="C88" i="1"/>
  <c r="C94" i="1"/>
  <c r="E62" i="1"/>
  <c r="C62" i="1" s="1"/>
  <c r="E55" i="1"/>
  <c r="C55" i="1" s="1"/>
  <c r="C57" i="1"/>
  <c r="C101" i="1"/>
  <c r="C90" i="1"/>
  <c r="D106" i="1"/>
  <c r="C106" i="1" s="1"/>
  <c r="E48" i="1"/>
  <c r="E47" i="1" s="1"/>
  <c r="E73" i="1"/>
  <c r="C73" i="1" s="1"/>
  <c r="N47" i="1"/>
  <c r="D91" i="1"/>
  <c r="C92" i="1"/>
  <c r="C100" i="1"/>
  <c r="N109" i="1"/>
  <c r="E109" i="1" s="1"/>
  <c r="C109" i="1" s="1"/>
  <c r="E71" i="1"/>
  <c r="C71" i="1" s="1"/>
  <c r="C98" i="1"/>
  <c r="D111" i="1"/>
  <c r="C111" i="1" s="1"/>
  <c r="E95" i="1"/>
  <c r="C95" i="1" s="1"/>
  <c r="D104" i="1"/>
  <c r="C104" i="1" s="1"/>
  <c r="N112" i="1"/>
  <c r="E112" i="1" s="1"/>
  <c r="C112" i="1" s="1"/>
  <c r="E74" i="1"/>
  <c r="C74" i="1" s="1"/>
  <c r="C99" i="1"/>
  <c r="O47" i="1"/>
  <c r="N110" i="1"/>
  <c r="E110" i="1" s="1"/>
  <c r="C110" i="1" s="1"/>
  <c r="E72" i="1"/>
  <c r="C72" i="1" s="1"/>
  <c r="D103" i="1"/>
  <c r="C103" i="1" s="1"/>
  <c r="E91" i="1"/>
  <c r="O85" i="1"/>
  <c r="C66" i="1"/>
  <c r="E86" i="1"/>
  <c r="E85" i="1" s="1"/>
  <c r="E87" i="1"/>
  <c r="C87" i="1" s="1"/>
  <c r="C54" i="1"/>
  <c r="D107" i="1"/>
  <c r="C107" i="1" s="1"/>
  <c r="D47" i="1"/>
  <c r="D105" i="1"/>
  <c r="C105" i="1" s="1"/>
  <c r="C52" i="1"/>
  <c r="D86" i="1"/>
  <c r="C91" i="1" l="1"/>
  <c r="C48" i="1"/>
  <c r="C47" i="1" s="1"/>
  <c r="N85" i="1"/>
  <c r="D85" i="1"/>
  <c r="C86" i="1"/>
  <c r="C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lethihong</author>
  </authors>
  <commentList>
    <comment ref="F6" authorId="0" shapeId="0" xr:uid="{52D45A15-9DB9-4F60-A5DE-6321399F79C5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tổng cao hơn 4 so với số cục thuế; đã kiểm tra lại</t>
        </r>
      </text>
    </comment>
    <comment ref="F43" authorId="0" shapeId="0" xr:uid="{994869AD-16D6-442A-9780-DC05B686C715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tổng cao hơn 4 so với số cục thuế; đã kiểm tra lại</t>
        </r>
      </text>
    </comment>
    <comment ref="I47" authorId="0" shapeId="0" xr:uid="{3DBAC14F-C06C-46FE-B7A9-6259C1986CF0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lệch tăng 1 so với cục thuế</t>
        </r>
      </text>
    </comment>
    <comment ref="O47" authorId="0" shapeId="0" xr:uid="{A9B563E0-A364-4B45-9291-AB3341C6A0B3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cao hơn 3 so vs cục thuế</t>
        </r>
      </text>
    </comment>
    <comment ref="F81" authorId="0" shapeId="0" xr:uid="{3705A80E-D34A-4A42-B0C8-EACFA87693C8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tổng cao hơn 4 so với số cục thuế; đã kiểm tra lại</t>
        </r>
      </text>
    </comment>
    <comment ref="I85" authorId="0" shapeId="0" xr:uid="{C5E733EB-9AD9-4A0E-B2B4-40260399FA89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lệch tăng 1 so với cục thuế</t>
        </r>
      </text>
    </comment>
    <comment ref="O85" authorId="0" shapeId="0" xr:uid="{FED3BE54-8A8E-4E69-AE6A-EF4B0E226579}">
      <text>
        <r>
          <rPr>
            <b/>
            <sz val="9"/>
            <color indexed="81"/>
            <rFont val="Tahoma"/>
            <family val="2"/>
          </rPr>
          <t>lethihong:</t>
        </r>
        <r>
          <rPr>
            <sz val="9"/>
            <color indexed="81"/>
            <rFont val="Tahoma"/>
            <family val="2"/>
          </rPr>
          <t xml:space="preserve">
cao hơn 3 so vs cục thuế</t>
        </r>
      </text>
    </comment>
  </commentList>
</comments>
</file>

<file path=xl/sharedStrings.xml><?xml version="1.0" encoding="utf-8"?>
<sst xmlns="http://schemas.openxmlformats.org/spreadsheetml/2006/main" count="236" uniqueCount="95">
  <si>
    <t xml:space="preserve">Biểu số 54/CK-NSNN: TỶ LỆ PHẦN TRĂM (%) CÁC KHOẢN THU PHÂN CHIA GIỮA NGÂN SÁCH CÁC CẤP NĂM 2018 </t>
  </si>
  <si>
    <t>PHẦN CỤC THUẾ THU</t>
  </si>
  <si>
    <t>Bao gåm</t>
  </si>
  <si>
    <t>Trong ®ã</t>
  </si>
  <si>
    <t>T</t>
  </si>
  <si>
    <t xml:space="preserve">tªn </t>
  </si>
  <si>
    <t>Lệ phi M«n bµi</t>
  </si>
  <si>
    <t>ThuÕ tµi nguyªn</t>
  </si>
  <si>
    <t>TiÒn thuª ®Êt</t>
  </si>
  <si>
    <t>CQ SD khai thac KS</t>
  </si>
  <si>
    <t>Phi BVMT KTKS</t>
  </si>
  <si>
    <t>PhÝ n­íc th¶i SH</t>
  </si>
  <si>
    <t>huyÖn</t>
  </si>
  <si>
    <t>Tæng</t>
  </si>
  <si>
    <t>§iÒu tiÕt</t>
  </si>
  <si>
    <t>sè</t>
  </si>
  <si>
    <t>NST</t>
  </si>
  <si>
    <t>NSHX</t>
  </si>
  <si>
    <t>Tû lÖ §iÒu tiÕt</t>
  </si>
  <si>
    <t>TP Thanh Ho¸</t>
  </si>
  <si>
    <t>TX BØm S¬n</t>
  </si>
  <si>
    <t>H. Hµ Trung</t>
  </si>
  <si>
    <t>H. Nga S¬n</t>
  </si>
  <si>
    <t>H. HËu Léc</t>
  </si>
  <si>
    <t>H. Ho»ng Ho¸</t>
  </si>
  <si>
    <t>H. TÜnh Gia</t>
  </si>
  <si>
    <t>H. N«ng Cèng</t>
  </si>
  <si>
    <t>H. §«ng S¬n</t>
  </si>
  <si>
    <t>H. TriÖu S¬n</t>
  </si>
  <si>
    <t>H. Thä Xu©n</t>
  </si>
  <si>
    <t>H. Yªn §Þnh</t>
  </si>
  <si>
    <t>H. ThiÖu Ho¸</t>
  </si>
  <si>
    <t>H. VÜnh Léc</t>
  </si>
  <si>
    <t>H. CÈm Thuû</t>
  </si>
  <si>
    <t>H. Ngäc LÆc</t>
  </si>
  <si>
    <t>H. Nh­ Thanh</t>
  </si>
  <si>
    <t>H. B¸ th­íc</t>
  </si>
  <si>
    <t>H. Quan Ho¸</t>
  </si>
  <si>
    <t>Th­êng Xu©n</t>
  </si>
  <si>
    <t>H. Nh­ Xu©n</t>
  </si>
  <si>
    <t>H. M­êng L¸t</t>
  </si>
  <si>
    <t>H. Quan S¬n</t>
  </si>
  <si>
    <t xml:space="preserve"> * Ghi chú: Đã loại trừ Thuế tài nguyên uỷ quyền (Lang Chánh :500tr; Như Xuân: 700 tr; Quan sơn: 1.300trđ.</t>
  </si>
  <si>
    <t>Thu NSNN 2017</t>
  </si>
  <si>
    <t xml:space="preserve">Bao gồm </t>
  </si>
  <si>
    <t>Thu</t>
  </si>
  <si>
    <t>NS</t>
  </si>
  <si>
    <t>NSNN</t>
  </si>
  <si>
    <t>TØnh</t>
  </si>
  <si>
    <t>HX</t>
  </si>
  <si>
    <t>Tæng sè</t>
  </si>
  <si>
    <t>TX SÇm S¬n</t>
  </si>
  <si>
    <t>Qu¶ng X­¬ng</t>
  </si>
  <si>
    <t>Th¹ch Thµnh</t>
  </si>
  <si>
    <t>Lang Ch¸nh</t>
  </si>
  <si>
    <t>CL 2017-2018</t>
  </si>
  <si>
    <t>Đơn vị tính: Triệu đồng</t>
  </si>
  <si>
    <t>Tổng số</t>
  </si>
  <si>
    <t>Tổng</t>
  </si>
  <si>
    <t>Số</t>
  </si>
  <si>
    <t>TP Thanh Hoá</t>
  </si>
  <si>
    <t>TP Sầm Sơn</t>
  </si>
  <si>
    <t>TX Bỉm Sơn</t>
  </si>
  <si>
    <t>H. Hà Trung</t>
  </si>
  <si>
    <t>H. Nga Sơn</t>
  </si>
  <si>
    <t>H. Hậu Lộc</t>
  </si>
  <si>
    <t>H. Hoằng Hoá</t>
  </si>
  <si>
    <t>H. Quảng Xương</t>
  </si>
  <si>
    <t>H. Tĩnh Gia</t>
  </si>
  <si>
    <t>H. Nông Cống</t>
  </si>
  <si>
    <t>H. Đông Sơn</t>
  </si>
  <si>
    <t>H. Triệu Sơn</t>
  </si>
  <si>
    <t>H. Thọ Xuân</t>
  </si>
  <si>
    <t>H. Yên Định</t>
  </si>
  <si>
    <t>H. Thiệu Hoá</t>
  </si>
  <si>
    <t>H. Vĩnh Lộc</t>
  </si>
  <si>
    <t>H. Thạch Thành</t>
  </si>
  <si>
    <t>H. Cẩm Thuỷ</t>
  </si>
  <si>
    <t>H. Ngọc Lặc</t>
  </si>
  <si>
    <t>H. Như Thanh</t>
  </si>
  <si>
    <t>H. Lang Chánh</t>
  </si>
  <si>
    <t>H. Bá thước</t>
  </si>
  <si>
    <t>H. Quan Hoá</t>
  </si>
  <si>
    <t>Thường Xuân</t>
  </si>
  <si>
    <t>H. Như Xuân</t>
  </si>
  <si>
    <t>H. Mường Lát</t>
  </si>
  <si>
    <t>H. Quan Sơn</t>
  </si>
  <si>
    <t>tổng thu NSNN</t>
  </si>
  <si>
    <t>Lệ phi Môn bài</t>
  </si>
  <si>
    <t>Ngân sách tỉnh</t>
  </si>
  <si>
    <t>NS huyện xã</t>
  </si>
  <si>
    <t>Điều tiết</t>
  </si>
  <si>
    <t>Phí nước thải SH</t>
  </si>
  <si>
    <t>Tiền thuê đất</t>
  </si>
  <si>
    <t>Thuế tài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</si>
</sst>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.VnTime"/>
      <family val="2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i/>
      <sz val="9"/>
      <name val="Times New Roman"/>
      <family val="1"/>
    </font>
    <font>
      <b/>
      <u/>
      <sz val="9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b/>
      <u/>
      <sz val="9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0" xfId="2" quotePrefix="1" applyFont="1" applyFill="1" applyAlignment="1">
      <alignment horizontal="center"/>
    </xf>
    <xf numFmtId="0" fontId="4" fillId="0" borderId="0" xfId="2" applyFont="1" applyFill="1"/>
    <xf numFmtId="0" fontId="5" fillId="0" borderId="0" xfId="1" applyFont="1" applyAlignment="1">
      <alignment horizontal="center"/>
    </xf>
    <xf numFmtId="0" fontId="4" fillId="0" borderId="0" xfId="2" applyFont="1" applyFill="1" applyBorder="1"/>
    <xf numFmtId="3" fontId="4" fillId="0" borderId="0" xfId="2" applyNumberFormat="1" applyFont="1" applyFill="1" applyBorder="1"/>
    <xf numFmtId="0" fontId="4" fillId="2" borderId="0" xfId="2" applyFont="1" applyFill="1" applyBorder="1"/>
    <xf numFmtId="0" fontId="6" fillId="0" borderId="0" xfId="2" applyFont="1" applyFill="1" applyBorder="1"/>
    <xf numFmtId="0" fontId="9" fillId="0" borderId="0" xfId="1" applyFont="1" applyFill="1"/>
    <xf numFmtId="0" fontId="9" fillId="0" borderId="0" xfId="1" applyFont="1"/>
    <xf numFmtId="0" fontId="6" fillId="0" borderId="0" xfId="2" applyFont="1" applyFill="1" applyAlignment="1">
      <alignment horizontal="center"/>
    </xf>
    <xf numFmtId="3" fontId="10" fillId="0" borderId="0" xfId="2" applyNumberFormat="1" applyFont="1" applyFill="1" applyBorder="1" applyAlignment="1">
      <alignment horizontal="center"/>
    </xf>
    <xf numFmtId="3" fontId="11" fillId="0" borderId="1" xfId="2" quotePrefix="1" applyNumberFormat="1" applyFont="1" applyFill="1" applyBorder="1" applyAlignment="1"/>
    <xf numFmtId="0" fontId="11" fillId="0" borderId="1" xfId="2" quotePrefix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12" fillId="0" borderId="1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 wrapText="1"/>
    </xf>
    <xf numFmtId="0" fontId="13" fillId="0" borderId="6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9" fillId="0" borderId="0" xfId="2" applyFont="1" applyFill="1"/>
    <xf numFmtId="0" fontId="13" fillId="0" borderId="8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0" xfId="2" applyFont="1" applyFill="1" applyBorder="1" applyAlignment="1">
      <alignment horizontal="center" vertical="center" wrapText="1"/>
    </xf>
    <xf numFmtId="0" fontId="14" fillId="0" borderId="10" xfId="2" applyFont="1" applyFill="1" applyBorder="1" applyAlignment="1">
      <alignment horizontal="center" vertical="top" wrapText="1"/>
    </xf>
    <xf numFmtId="0" fontId="14" fillId="0" borderId="13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0" fontId="14" fillId="0" borderId="0" xfId="2" applyFont="1" applyFill="1"/>
    <xf numFmtId="0" fontId="11" fillId="0" borderId="8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10" fontId="14" fillId="0" borderId="17" xfId="2" applyNumberFormat="1" applyFont="1" applyFill="1" applyBorder="1" applyAlignment="1">
      <alignment horizontal="center" vertical="center"/>
    </xf>
    <xf numFmtId="0" fontId="15" fillId="0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0" borderId="22" xfId="2" applyFont="1" applyFill="1" applyBorder="1" applyAlignment="1">
      <alignment vertical="center"/>
    </xf>
    <xf numFmtId="0" fontId="14" fillId="0" borderId="23" xfId="2" applyFont="1" applyFill="1" applyBorder="1" applyAlignment="1">
      <alignment horizontal="center" vertical="center"/>
    </xf>
    <xf numFmtId="0" fontId="11" fillId="0" borderId="24" xfId="2" applyFont="1" applyFill="1" applyBorder="1" applyAlignment="1">
      <alignment horizontal="center" vertical="center"/>
    </xf>
    <xf numFmtId="0" fontId="16" fillId="0" borderId="24" xfId="2" applyFont="1" applyFill="1" applyBorder="1" applyAlignment="1">
      <alignment horizontal="center" vertical="center"/>
    </xf>
    <xf numFmtId="9" fontId="14" fillId="0" borderId="24" xfId="2" applyNumberFormat="1" applyFont="1" applyFill="1" applyBorder="1" applyAlignment="1">
      <alignment horizontal="center" vertical="center"/>
    </xf>
    <xf numFmtId="0" fontId="14" fillId="0" borderId="25" xfId="2" applyFont="1" applyFill="1" applyBorder="1" applyAlignment="1">
      <alignment horizontal="center" vertical="center"/>
    </xf>
    <xf numFmtId="9" fontId="14" fillId="0" borderId="23" xfId="2" applyNumberFormat="1" applyFont="1" applyFill="1" applyBorder="1" applyAlignment="1">
      <alignment horizontal="center" vertical="center"/>
    </xf>
    <xf numFmtId="9" fontId="14" fillId="2" borderId="23" xfId="2" applyNumberFormat="1" applyFont="1" applyFill="1" applyBorder="1" applyAlignment="1">
      <alignment horizontal="center" vertical="center"/>
    </xf>
    <xf numFmtId="0" fontId="11" fillId="0" borderId="29" xfId="2" applyFont="1" applyFill="1" applyBorder="1" applyAlignment="1">
      <alignment horizontal="center"/>
    </xf>
    <xf numFmtId="0" fontId="17" fillId="0" borderId="30" xfId="2" applyFont="1" applyFill="1" applyBorder="1" applyAlignment="1">
      <alignment horizontal="center"/>
    </xf>
    <xf numFmtId="3" fontId="17" fillId="0" borderId="31" xfId="2" applyNumberFormat="1" applyFont="1" applyFill="1" applyBorder="1" applyAlignment="1">
      <alignment horizontal="right"/>
    </xf>
    <xf numFmtId="3" fontId="17" fillId="2" borderId="31" xfId="2" applyNumberFormat="1" applyFont="1" applyFill="1" applyBorder="1" applyAlignment="1">
      <alignment horizontal="right"/>
    </xf>
    <xf numFmtId="0" fontId="11" fillId="0" borderId="0" xfId="2" applyFont="1" applyFill="1" applyAlignment="1">
      <alignment horizontal="center"/>
    </xf>
    <xf numFmtId="0" fontId="14" fillId="0" borderId="33" xfId="2" applyFont="1" applyFill="1" applyBorder="1" applyAlignment="1">
      <alignment horizontal="center"/>
    </xf>
    <xf numFmtId="0" fontId="14" fillId="0" borderId="34" xfId="2" applyFont="1" applyFill="1" applyBorder="1"/>
    <xf numFmtId="3" fontId="11" fillId="0" borderId="34" xfId="2" applyNumberFormat="1" applyFont="1" applyFill="1" applyBorder="1"/>
    <xf numFmtId="3" fontId="14" fillId="0" borderId="34" xfId="2" applyNumberFormat="1" applyFont="1" applyFill="1" applyBorder="1"/>
    <xf numFmtId="3" fontId="14" fillId="0" borderId="34" xfId="2" applyNumberFormat="1" applyFont="1" applyFill="1" applyBorder="1" applyAlignment="1">
      <alignment horizontal="right"/>
    </xf>
    <xf numFmtId="3" fontId="14" fillId="0" borderId="35" xfId="2" applyNumberFormat="1" applyFont="1" applyFill="1" applyBorder="1" applyAlignment="1">
      <alignment horizontal="right"/>
    </xf>
    <xf numFmtId="3" fontId="14" fillId="2" borderId="34" xfId="2" applyNumberFormat="1" applyFont="1" applyFill="1" applyBorder="1" applyAlignment="1">
      <alignment horizontal="right"/>
    </xf>
    <xf numFmtId="0" fontId="14" fillId="0" borderId="37" xfId="2" applyFont="1" applyFill="1" applyBorder="1" applyAlignment="1">
      <alignment horizontal="center"/>
    </xf>
    <xf numFmtId="0" fontId="14" fillId="0" borderId="38" xfId="2" applyFont="1" applyFill="1" applyBorder="1"/>
    <xf numFmtId="3" fontId="11" fillId="0" borderId="38" xfId="2" applyNumberFormat="1" applyFont="1" applyFill="1" applyBorder="1"/>
    <xf numFmtId="3" fontId="14" fillId="0" borderId="38" xfId="2" applyNumberFormat="1" applyFont="1" applyFill="1" applyBorder="1"/>
    <xf numFmtId="3" fontId="14" fillId="0" borderId="38" xfId="2" applyNumberFormat="1" applyFont="1" applyFill="1" applyBorder="1" applyAlignment="1">
      <alignment horizontal="right"/>
    </xf>
    <xf numFmtId="3" fontId="16" fillId="0" borderId="39" xfId="2" applyNumberFormat="1" applyFont="1" applyFill="1" applyBorder="1" applyAlignment="1">
      <alignment horizontal="right"/>
    </xf>
    <xf numFmtId="3" fontId="14" fillId="2" borderId="38" xfId="2" applyNumberFormat="1" applyFont="1" applyFill="1" applyBorder="1" applyAlignment="1">
      <alignment horizontal="right"/>
    </xf>
    <xf numFmtId="0" fontId="6" fillId="0" borderId="0" xfId="2" applyFont="1" applyFill="1"/>
    <xf numFmtId="0" fontId="9" fillId="0" borderId="6" xfId="2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4" fillId="2" borderId="0" xfId="2" applyFont="1" applyFill="1"/>
    <xf numFmtId="0" fontId="18" fillId="0" borderId="9" xfId="2" applyFont="1" applyFill="1" applyBorder="1" applyAlignment="1">
      <alignment horizontal="center" vertical="center"/>
    </xf>
    <xf numFmtId="9" fontId="19" fillId="0" borderId="24" xfId="2" applyNumberFormat="1" applyFont="1" applyFill="1" applyBorder="1" applyAlignment="1">
      <alignment horizontal="center" vertical="center"/>
    </xf>
    <xf numFmtId="3" fontId="20" fillId="0" borderId="31" xfId="2" applyNumberFormat="1" applyFont="1" applyFill="1" applyBorder="1" applyAlignment="1">
      <alignment horizontal="right"/>
    </xf>
    <xf numFmtId="3" fontId="19" fillId="0" borderId="34" xfId="2" applyNumberFormat="1" applyFont="1" applyFill="1" applyBorder="1"/>
    <xf numFmtId="3" fontId="19" fillId="0" borderId="38" xfId="2" applyNumberFormat="1" applyFont="1" applyFill="1" applyBorder="1"/>
    <xf numFmtId="0" fontId="21" fillId="0" borderId="0" xfId="2" applyFont="1" applyFill="1" applyBorder="1"/>
    <xf numFmtId="0" fontId="21" fillId="0" borderId="0" xfId="2" applyFont="1" applyFill="1"/>
    <xf numFmtId="0" fontId="19" fillId="0" borderId="9" xfId="2" applyFont="1" applyFill="1" applyBorder="1" applyAlignment="1">
      <alignment horizontal="center" vertical="center"/>
    </xf>
    <xf numFmtId="10" fontId="19" fillId="0" borderId="17" xfId="2" applyNumberFormat="1" applyFont="1" applyFill="1" applyBorder="1" applyAlignment="1">
      <alignment horizontal="center" vertical="center"/>
    </xf>
    <xf numFmtId="0" fontId="19" fillId="0" borderId="24" xfId="2" applyFont="1" applyFill="1" applyBorder="1" applyAlignment="1">
      <alignment horizontal="center" vertical="center"/>
    </xf>
    <xf numFmtId="3" fontId="19" fillId="0" borderId="34" xfId="2" applyNumberFormat="1" applyFont="1" applyFill="1" applyBorder="1" applyAlignment="1">
      <alignment horizontal="right"/>
    </xf>
    <xf numFmtId="3" fontId="19" fillId="0" borderId="38" xfId="2" applyNumberFormat="1" applyFont="1" applyFill="1" applyBorder="1" applyAlignment="1">
      <alignment horizontal="right"/>
    </xf>
    <xf numFmtId="10" fontId="19" fillId="0" borderId="19" xfId="2" applyNumberFormat="1" applyFont="1" applyFill="1" applyBorder="1" applyAlignment="1">
      <alignment horizontal="center" vertical="center"/>
    </xf>
    <xf numFmtId="9" fontId="19" fillId="0" borderId="25" xfId="3" applyFont="1" applyFill="1" applyBorder="1" applyAlignment="1">
      <alignment horizontal="center" vertical="center"/>
    </xf>
    <xf numFmtId="9" fontId="19" fillId="0" borderId="23" xfId="2" applyNumberFormat="1" applyFont="1" applyFill="1" applyBorder="1" applyAlignment="1">
      <alignment horizontal="center" vertical="center"/>
    </xf>
    <xf numFmtId="0" fontId="19" fillId="0" borderId="20" xfId="2" applyFont="1" applyFill="1" applyBorder="1" applyAlignment="1">
      <alignment horizontal="center" vertical="center"/>
    </xf>
    <xf numFmtId="9" fontId="19" fillId="0" borderId="26" xfId="2" applyNumberFormat="1" applyFont="1" applyFill="1" applyBorder="1" applyAlignment="1">
      <alignment horizontal="center" vertical="center"/>
    </xf>
    <xf numFmtId="3" fontId="19" fillId="0" borderId="35" xfId="2" applyNumberFormat="1" applyFont="1" applyFill="1" applyBorder="1" applyAlignment="1">
      <alignment horizontal="right"/>
    </xf>
    <xf numFmtId="3" fontId="19" fillId="0" borderId="39" xfId="2" applyNumberFormat="1" applyFont="1" applyFill="1" applyBorder="1" applyAlignment="1">
      <alignment horizontal="right"/>
    </xf>
    <xf numFmtId="9" fontId="19" fillId="2" borderId="23" xfId="2" applyNumberFormat="1" applyFont="1" applyFill="1" applyBorder="1" applyAlignment="1">
      <alignment horizontal="center" vertical="center"/>
    </xf>
    <xf numFmtId="3" fontId="20" fillId="2" borderId="31" xfId="2" applyNumberFormat="1" applyFont="1" applyFill="1" applyBorder="1" applyAlignment="1">
      <alignment horizontal="right"/>
    </xf>
    <xf numFmtId="3" fontId="19" fillId="2" borderId="34" xfId="2" applyNumberFormat="1" applyFont="1" applyFill="1" applyBorder="1" applyAlignment="1">
      <alignment horizontal="right"/>
    </xf>
    <xf numFmtId="3" fontId="19" fillId="2" borderId="38" xfId="2" applyNumberFormat="1" applyFont="1" applyFill="1" applyBorder="1" applyAlignment="1">
      <alignment horizontal="right"/>
    </xf>
    <xf numFmtId="0" fontId="21" fillId="2" borderId="0" xfId="2" applyFont="1" applyFill="1" applyBorder="1"/>
    <xf numFmtId="0" fontId="19" fillId="2" borderId="9" xfId="2" applyFont="1" applyFill="1" applyBorder="1" applyAlignment="1">
      <alignment horizontal="center" vertical="center"/>
    </xf>
    <xf numFmtId="10" fontId="19" fillId="2" borderId="19" xfId="2" applyNumberFormat="1" applyFont="1" applyFill="1" applyBorder="1" applyAlignment="1">
      <alignment horizontal="center" vertical="center"/>
    </xf>
    <xf numFmtId="0" fontId="21" fillId="2" borderId="0" xfId="2" applyFont="1" applyFill="1"/>
    <xf numFmtId="3" fontId="20" fillId="0" borderId="32" xfId="2" applyNumberFormat="1" applyFont="1" applyFill="1" applyBorder="1" applyAlignment="1">
      <alignment horizontal="right"/>
    </xf>
    <xf numFmtId="3" fontId="19" fillId="0" borderId="36" xfId="2" applyNumberFormat="1" applyFont="1" applyFill="1" applyBorder="1" applyAlignment="1">
      <alignment horizontal="right"/>
    </xf>
    <xf numFmtId="0" fontId="19" fillId="2" borderId="20" xfId="2" applyFont="1" applyFill="1" applyBorder="1" applyAlignment="1">
      <alignment horizontal="center" vertical="center"/>
    </xf>
    <xf numFmtId="9" fontId="19" fillId="2" borderId="26" xfId="2" applyNumberFormat="1" applyFont="1" applyFill="1" applyBorder="1" applyAlignment="1">
      <alignment horizontal="center" vertical="center"/>
    </xf>
    <xf numFmtId="9" fontId="19" fillId="0" borderId="27" xfId="2" applyNumberFormat="1" applyFont="1" applyFill="1" applyBorder="1" applyAlignment="1">
      <alignment horizontal="center" vertical="center"/>
    </xf>
    <xf numFmtId="0" fontId="19" fillId="0" borderId="18" xfId="2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center" vertical="center"/>
    </xf>
    <xf numFmtId="9" fontId="19" fillId="0" borderId="28" xfId="2" applyNumberFormat="1" applyFont="1" applyFill="1" applyBorder="1" applyAlignment="1">
      <alignment horizontal="center" vertical="center"/>
    </xf>
    <xf numFmtId="3" fontId="19" fillId="0" borderId="40" xfId="2" applyNumberFormat="1" applyFont="1" applyFill="1" applyBorder="1" applyAlignment="1">
      <alignment horizontal="right"/>
    </xf>
  </cellXfs>
  <cellStyles count="5">
    <cellStyle name="Comma 23 2" xfId="4" xr:uid="{695BCB20-84F9-46A0-ACD9-027DE8712E0B}"/>
    <cellStyle name="Normal" xfId="0" builtinId="0"/>
    <cellStyle name="Normal 38 2" xfId="1" xr:uid="{DB2F4F4A-0825-4FEC-A2C5-B5CD9802704F}"/>
    <cellStyle name="Normal_TH Du toan thu NSNN nam 2007 (So thu tai xa + thu khac moi)" xfId="2" xr:uid="{91DE4265-F51F-4195-A15D-5A20D2C345F7}"/>
    <cellStyle name="Percent 12 2" xfId="3" xr:uid="{096E7DF9-B68B-4044-8F2E-CF41BEF47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5FE5-EC95-42CF-B3AA-F71D29E89974}">
  <dimension ref="A1:W114"/>
  <sheetViews>
    <sheetView tabSelected="1" workbookViewId="0">
      <selection activeCell="I7" sqref="I7"/>
    </sheetView>
  </sheetViews>
  <sheetFormatPr defaultColWidth="9.81640625" defaultRowHeight="14"/>
  <cols>
    <col min="1" max="1" width="4.6328125" style="4" customWidth="1"/>
    <col min="2" max="2" width="13" style="4" customWidth="1"/>
    <col min="3" max="3" width="8" style="70" customWidth="1"/>
    <col min="4" max="5" width="6.26953125" style="4" customWidth="1"/>
    <col min="6" max="6" width="6" style="4" customWidth="1"/>
    <col min="7" max="7" width="3.90625" style="4" customWidth="1"/>
    <col min="8" max="9" width="6" style="81" customWidth="1"/>
    <col min="10" max="10" width="6" style="4" customWidth="1"/>
    <col min="11" max="12" width="6" style="81" customWidth="1"/>
    <col min="13" max="13" width="6" style="4" customWidth="1"/>
    <col min="14" max="14" width="6" style="81" customWidth="1"/>
    <col min="15" max="15" width="6" style="101" customWidth="1"/>
    <col min="16" max="16" width="6" style="74" customWidth="1"/>
    <col min="17" max="17" width="6" style="101" customWidth="1"/>
    <col min="18" max="18" width="5.81640625" style="81" customWidth="1"/>
    <col min="19" max="19" width="4.453125" style="4" customWidth="1"/>
    <col min="20" max="21" width="6" style="81" customWidth="1"/>
    <col min="22" max="22" width="4.453125" style="4" customWidth="1"/>
    <col min="23" max="23" width="5.26953125" style="81" bestFit="1" customWidth="1"/>
    <col min="24" max="28" width="0" style="4" hidden="1" customWidth="1"/>
    <col min="29" max="234" width="9.81640625" style="4"/>
    <col min="235" max="235" width="4.6328125" style="4" customWidth="1"/>
    <col min="236" max="236" width="12.26953125" style="4" customWidth="1"/>
    <col min="237" max="237" width="0" style="4" hidden="1" customWidth="1"/>
    <col min="238" max="238" width="8" style="4" customWidth="1"/>
    <col min="239" max="240" width="6.26953125" style="4" customWidth="1"/>
    <col min="241" max="242" width="0" style="4" hidden="1" customWidth="1"/>
    <col min="243" max="243" width="6" style="4" customWidth="1"/>
    <col min="244" max="244" width="3.90625" style="4" customWidth="1"/>
    <col min="245" max="245" width="6" style="4" customWidth="1"/>
    <col min="246" max="246" width="0" style="4" hidden="1" customWidth="1"/>
    <col min="247" max="249" width="6" style="4" customWidth="1"/>
    <col min="250" max="250" width="0" style="4" hidden="1" customWidth="1"/>
    <col min="251" max="253" width="6" style="4" customWidth="1"/>
    <col min="254" max="255" width="0" style="4" hidden="1" customWidth="1"/>
    <col min="256" max="258" width="6" style="4" customWidth="1"/>
    <col min="259" max="260" width="0" style="4" hidden="1" customWidth="1"/>
    <col min="261" max="261" width="5.81640625" style="4" customWidth="1"/>
    <col min="262" max="262" width="4.453125" style="4" customWidth="1"/>
    <col min="263" max="263" width="6" style="4" customWidth="1"/>
    <col min="264" max="265" width="0" style="4" hidden="1" customWidth="1"/>
    <col min="266" max="266" width="6" style="4" customWidth="1"/>
    <col min="267" max="267" width="4.453125" style="4" customWidth="1"/>
    <col min="268" max="268" width="6" style="4" customWidth="1"/>
    <col min="269" max="284" width="0" style="4" hidden="1" customWidth="1"/>
    <col min="285" max="490" width="9.81640625" style="4"/>
    <col min="491" max="491" width="4.6328125" style="4" customWidth="1"/>
    <col min="492" max="492" width="12.26953125" style="4" customWidth="1"/>
    <col min="493" max="493" width="0" style="4" hidden="1" customWidth="1"/>
    <col min="494" max="494" width="8" style="4" customWidth="1"/>
    <col min="495" max="496" width="6.26953125" style="4" customWidth="1"/>
    <col min="497" max="498" width="0" style="4" hidden="1" customWidth="1"/>
    <col min="499" max="499" width="6" style="4" customWidth="1"/>
    <col min="500" max="500" width="3.90625" style="4" customWidth="1"/>
    <col min="501" max="501" width="6" style="4" customWidth="1"/>
    <col min="502" max="502" width="0" style="4" hidden="1" customWidth="1"/>
    <col min="503" max="505" width="6" style="4" customWidth="1"/>
    <col min="506" max="506" width="0" style="4" hidden="1" customWidth="1"/>
    <col min="507" max="509" width="6" style="4" customWidth="1"/>
    <col min="510" max="511" width="0" style="4" hidden="1" customWidth="1"/>
    <col min="512" max="514" width="6" style="4" customWidth="1"/>
    <col min="515" max="516" width="0" style="4" hidden="1" customWidth="1"/>
    <col min="517" max="517" width="5.81640625" style="4" customWidth="1"/>
    <col min="518" max="518" width="4.453125" style="4" customWidth="1"/>
    <col min="519" max="519" width="6" style="4" customWidth="1"/>
    <col min="520" max="521" width="0" style="4" hidden="1" customWidth="1"/>
    <col min="522" max="522" width="6" style="4" customWidth="1"/>
    <col min="523" max="523" width="4.453125" style="4" customWidth="1"/>
    <col min="524" max="524" width="6" style="4" customWidth="1"/>
    <col min="525" max="540" width="0" style="4" hidden="1" customWidth="1"/>
    <col min="541" max="746" width="9.81640625" style="4"/>
    <col min="747" max="747" width="4.6328125" style="4" customWidth="1"/>
    <col min="748" max="748" width="12.26953125" style="4" customWidth="1"/>
    <col min="749" max="749" width="0" style="4" hidden="1" customWidth="1"/>
    <col min="750" max="750" width="8" style="4" customWidth="1"/>
    <col min="751" max="752" width="6.26953125" style="4" customWidth="1"/>
    <col min="753" max="754" width="0" style="4" hidden="1" customWidth="1"/>
    <col min="755" max="755" width="6" style="4" customWidth="1"/>
    <col min="756" max="756" width="3.90625" style="4" customWidth="1"/>
    <col min="757" max="757" width="6" style="4" customWidth="1"/>
    <col min="758" max="758" width="0" style="4" hidden="1" customWidth="1"/>
    <col min="759" max="761" width="6" style="4" customWidth="1"/>
    <col min="762" max="762" width="0" style="4" hidden="1" customWidth="1"/>
    <col min="763" max="765" width="6" style="4" customWidth="1"/>
    <col min="766" max="767" width="0" style="4" hidden="1" customWidth="1"/>
    <col min="768" max="770" width="6" style="4" customWidth="1"/>
    <col min="771" max="772" width="0" style="4" hidden="1" customWidth="1"/>
    <col min="773" max="773" width="5.81640625" style="4" customWidth="1"/>
    <col min="774" max="774" width="4.453125" style="4" customWidth="1"/>
    <col min="775" max="775" width="6" style="4" customWidth="1"/>
    <col min="776" max="777" width="0" style="4" hidden="1" customWidth="1"/>
    <col min="778" max="778" width="6" style="4" customWidth="1"/>
    <col min="779" max="779" width="4.453125" style="4" customWidth="1"/>
    <col min="780" max="780" width="6" style="4" customWidth="1"/>
    <col min="781" max="796" width="0" style="4" hidden="1" customWidth="1"/>
    <col min="797" max="1002" width="9.81640625" style="4"/>
    <col min="1003" max="1003" width="4.6328125" style="4" customWidth="1"/>
    <col min="1004" max="1004" width="12.26953125" style="4" customWidth="1"/>
    <col min="1005" max="1005" width="0" style="4" hidden="1" customWidth="1"/>
    <col min="1006" max="1006" width="8" style="4" customWidth="1"/>
    <col min="1007" max="1008" width="6.26953125" style="4" customWidth="1"/>
    <col min="1009" max="1010" width="0" style="4" hidden="1" customWidth="1"/>
    <col min="1011" max="1011" width="6" style="4" customWidth="1"/>
    <col min="1012" max="1012" width="3.90625" style="4" customWidth="1"/>
    <col min="1013" max="1013" width="6" style="4" customWidth="1"/>
    <col min="1014" max="1014" width="0" style="4" hidden="1" customWidth="1"/>
    <col min="1015" max="1017" width="6" style="4" customWidth="1"/>
    <col min="1018" max="1018" width="0" style="4" hidden="1" customWidth="1"/>
    <col min="1019" max="1021" width="6" style="4" customWidth="1"/>
    <col min="1022" max="1023" width="0" style="4" hidden="1" customWidth="1"/>
    <col min="1024" max="1026" width="6" style="4" customWidth="1"/>
    <col min="1027" max="1028" width="0" style="4" hidden="1" customWidth="1"/>
    <col min="1029" max="1029" width="5.81640625" style="4" customWidth="1"/>
    <col min="1030" max="1030" width="4.453125" style="4" customWidth="1"/>
    <col min="1031" max="1031" width="6" style="4" customWidth="1"/>
    <col min="1032" max="1033" width="0" style="4" hidden="1" customWidth="1"/>
    <col min="1034" max="1034" width="6" style="4" customWidth="1"/>
    <col min="1035" max="1035" width="4.453125" style="4" customWidth="1"/>
    <col min="1036" max="1036" width="6" style="4" customWidth="1"/>
    <col min="1037" max="1052" width="0" style="4" hidden="1" customWidth="1"/>
    <col min="1053" max="1258" width="9.81640625" style="4"/>
    <col min="1259" max="1259" width="4.6328125" style="4" customWidth="1"/>
    <col min="1260" max="1260" width="12.26953125" style="4" customWidth="1"/>
    <col min="1261" max="1261" width="0" style="4" hidden="1" customWidth="1"/>
    <col min="1262" max="1262" width="8" style="4" customWidth="1"/>
    <col min="1263" max="1264" width="6.26953125" style="4" customWidth="1"/>
    <col min="1265" max="1266" width="0" style="4" hidden="1" customWidth="1"/>
    <col min="1267" max="1267" width="6" style="4" customWidth="1"/>
    <col min="1268" max="1268" width="3.90625" style="4" customWidth="1"/>
    <col min="1269" max="1269" width="6" style="4" customWidth="1"/>
    <col min="1270" max="1270" width="0" style="4" hidden="1" customWidth="1"/>
    <col min="1271" max="1273" width="6" style="4" customWidth="1"/>
    <col min="1274" max="1274" width="0" style="4" hidden="1" customWidth="1"/>
    <col min="1275" max="1277" width="6" style="4" customWidth="1"/>
    <col min="1278" max="1279" width="0" style="4" hidden="1" customWidth="1"/>
    <col min="1280" max="1282" width="6" style="4" customWidth="1"/>
    <col min="1283" max="1284" width="0" style="4" hidden="1" customWidth="1"/>
    <col min="1285" max="1285" width="5.81640625" style="4" customWidth="1"/>
    <col min="1286" max="1286" width="4.453125" style="4" customWidth="1"/>
    <col min="1287" max="1287" width="6" style="4" customWidth="1"/>
    <col min="1288" max="1289" width="0" style="4" hidden="1" customWidth="1"/>
    <col min="1290" max="1290" width="6" style="4" customWidth="1"/>
    <col min="1291" max="1291" width="4.453125" style="4" customWidth="1"/>
    <col min="1292" max="1292" width="6" style="4" customWidth="1"/>
    <col min="1293" max="1308" width="0" style="4" hidden="1" customWidth="1"/>
    <col min="1309" max="1514" width="9.81640625" style="4"/>
    <col min="1515" max="1515" width="4.6328125" style="4" customWidth="1"/>
    <col min="1516" max="1516" width="12.26953125" style="4" customWidth="1"/>
    <col min="1517" max="1517" width="0" style="4" hidden="1" customWidth="1"/>
    <col min="1518" max="1518" width="8" style="4" customWidth="1"/>
    <col min="1519" max="1520" width="6.26953125" style="4" customWidth="1"/>
    <col min="1521" max="1522" width="0" style="4" hidden="1" customWidth="1"/>
    <col min="1523" max="1523" width="6" style="4" customWidth="1"/>
    <col min="1524" max="1524" width="3.90625" style="4" customWidth="1"/>
    <col min="1525" max="1525" width="6" style="4" customWidth="1"/>
    <col min="1526" max="1526" width="0" style="4" hidden="1" customWidth="1"/>
    <col min="1527" max="1529" width="6" style="4" customWidth="1"/>
    <col min="1530" max="1530" width="0" style="4" hidden="1" customWidth="1"/>
    <col min="1531" max="1533" width="6" style="4" customWidth="1"/>
    <col min="1534" max="1535" width="0" style="4" hidden="1" customWidth="1"/>
    <col min="1536" max="1538" width="6" style="4" customWidth="1"/>
    <col min="1539" max="1540" width="0" style="4" hidden="1" customWidth="1"/>
    <col min="1541" max="1541" width="5.81640625" style="4" customWidth="1"/>
    <col min="1542" max="1542" width="4.453125" style="4" customWidth="1"/>
    <col min="1543" max="1543" width="6" style="4" customWidth="1"/>
    <col min="1544" max="1545" width="0" style="4" hidden="1" customWidth="1"/>
    <col min="1546" max="1546" width="6" style="4" customWidth="1"/>
    <col min="1547" max="1547" width="4.453125" style="4" customWidth="1"/>
    <col min="1548" max="1548" width="6" style="4" customWidth="1"/>
    <col min="1549" max="1564" width="0" style="4" hidden="1" customWidth="1"/>
    <col min="1565" max="1770" width="9.81640625" style="4"/>
    <col min="1771" max="1771" width="4.6328125" style="4" customWidth="1"/>
    <col min="1772" max="1772" width="12.26953125" style="4" customWidth="1"/>
    <col min="1773" max="1773" width="0" style="4" hidden="1" customWidth="1"/>
    <col min="1774" max="1774" width="8" style="4" customWidth="1"/>
    <col min="1775" max="1776" width="6.26953125" style="4" customWidth="1"/>
    <col min="1777" max="1778" width="0" style="4" hidden="1" customWidth="1"/>
    <col min="1779" max="1779" width="6" style="4" customWidth="1"/>
    <col min="1780" max="1780" width="3.90625" style="4" customWidth="1"/>
    <col min="1781" max="1781" width="6" style="4" customWidth="1"/>
    <col min="1782" max="1782" width="0" style="4" hidden="1" customWidth="1"/>
    <col min="1783" max="1785" width="6" style="4" customWidth="1"/>
    <col min="1786" max="1786" width="0" style="4" hidden="1" customWidth="1"/>
    <col min="1787" max="1789" width="6" style="4" customWidth="1"/>
    <col min="1790" max="1791" width="0" style="4" hidden="1" customWidth="1"/>
    <col min="1792" max="1794" width="6" style="4" customWidth="1"/>
    <col min="1795" max="1796" width="0" style="4" hidden="1" customWidth="1"/>
    <col min="1797" max="1797" width="5.81640625" style="4" customWidth="1"/>
    <col min="1798" max="1798" width="4.453125" style="4" customWidth="1"/>
    <col min="1799" max="1799" width="6" style="4" customWidth="1"/>
    <col min="1800" max="1801" width="0" style="4" hidden="1" customWidth="1"/>
    <col min="1802" max="1802" width="6" style="4" customWidth="1"/>
    <col min="1803" max="1803" width="4.453125" style="4" customWidth="1"/>
    <col min="1804" max="1804" width="6" style="4" customWidth="1"/>
    <col min="1805" max="1820" width="0" style="4" hidden="1" customWidth="1"/>
    <col min="1821" max="2026" width="9.81640625" style="4"/>
    <col min="2027" max="2027" width="4.6328125" style="4" customWidth="1"/>
    <col min="2028" max="2028" width="12.26953125" style="4" customWidth="1"/>
    <col min="2029" max="2029" width="0" style="4" hidden="1" customWidth="1"/>
    <col min="2030" max="2030" width="8" style="4" customWidth="1"/>
    <col min="2031" max="2032" width="6.26953125" style="4" customWidth="1"/>
    <col min="2033" max="2034" width="0" style="4" hidden="1" customWidth="1"/>
    <col min="2035" max="2035" width="6" style="4" customWidth="1"/>
    <col min="2036" max="2036" width="3.90625" style="4" customWidth="1"/>
    <col min="2037" max="2037" width="6" style="4" customWidth="1"/>
    <col min="2038" max="2038" width="0" style="4" hidden="1" customWidth="1"/>
    <col min="2039" max="2041" width="6" style="4" customWidth="1"/>
    <col min="2042" max="2042" width="0" style="4" hidden="1" customWidth="1"/>
    <col min="2043" max="2045" width="6" style="4" customWidth="1"/>
    <col min="2046" max="2047" width="0" style="4" hidden="1" customWidth="1"/>
    <col min="2048" max="2050" width="6" style="4" customWidth="1"/>
    <col min="2051" max="2052" width="0" style="4" hidden="1" customWidth="1"/>
    <col min="2053" max="2053" width="5.81640625" style="4" customWidth="1"/>
    <col min="2054" max="2054" width="4.453125" style="4" customWidth="1"/>
    <col min="2055" max="2055" width="6" style="4" customWidth="1"/>
    <col min="2056" max="2057" width="0" style="4" hidden="1" customWidth="1"/>
    <col min="2058" max="2058" width="6" style="4" customWidth="1"/>
    <col min="2059" max="2059" width="4.453125" style="4" customWidth="1"/>
    <col min="2060" max="2060" width="6" style="4" customWidth="1"/>
    <col min="2061" max="2076" width="0" style="4" hidden="1" customWidth="1"/>
    <col min="2077" max="2282" width="9.81640625" style="4"/>
    <col min="2283" max="2283" width="4.6328125" style="4" customWidth="1"/>
    <col min="2284" max="2284" width="12.26953125" style="4" customWidth="1"/>
    <col min="2285" max="2285" width="0" style="4" hidden="1" customWidth="1"/>
    <col min="2286" max="2286" width="8" style="4" customWidth="1"/>
    <col min="2287" max="2288" width="6.26953125" style="4" customWidth="1"/>
    <col min="2289" max="2290" width="0" style="4" hidden="1" customWidth="1"/>
    <col min="2291" max="2291" width="6" style="4" customWidth="1"/>
    <col min="2292" max="2292" width="3.90625" style="4" customWidth="1"/>
    <col min="2293" max="2293" width="6" style="4" customWidth="1"/>
    <col min="2294" max="2294" width="0" style="4" hidden="1" customWidth="1"/>
    <col min="2295" max="2297" width="6" style="4" customWidth="1"/>
    <col min="2298" max="2298" width="0" style="4" hidden="1" customWidth="1"/>
    <col min="2299" max="2301" width="6" style="4" customWidth="1"/>
    <col min="2302" max="2303" width="0" style="4" hidden="1" customWidth="1"/>
    <col min="2304" max="2306" width="6" style="4" customWidth="1"/>
    <col min="2307" max="2308" width="0" style="4" hidden="1" customWidth="1"/>
    <col min="2309" max="2309" width="5.81640625" style="4" customWidth="1"/>
    <col min="2310" max="2310" width="4.453125" style="4" customWidth="1"/>
    <col min="2311" max="2311" width="6" style="4" customWidth="1"/>
    <col min="2312" max="2313" width="0" style="4" hidden="1" customWidth="1"/>
    <col min="2314" max="2314" width="6" style="4" customWidth="1"/>
    <col min="2315" max="2315" width="4.453125" style="4" customWidth="1"/>
    <col min="2316" max="2316" width="6" style="4" customWidth="1"/>
    <col min="2317" max="2332" width="0" style="4" hidden="1" customWidth="1"/>
    <col min="2333" max="2538" width="9.81640625" style="4"/>
    <col min="2539" max="2539" width="4.6328125" style="4" customWidth="1"/>
    <col min="2540" max="2540" width="12.26953125" style="4" customWidth="1"/>
    <col min="2541" max="2541" width="0" style="4" hidden="1" customWidth="1"/>
    <col min="2542" max="2542" width="8" style="4" customWidth="1"/>
    <col min="2543" max="2544" width="6.26953125" style="4" customWidth="1"/>
    <col min="2545" max="2546" width="0" style="4" hidden="1" customWidth="1"/>
    <col min="2547" max="2547" width="6" style="4" customWidth="1"/>
    <col min="2548" max="2548" width="3.90625" style="4" customWidth="1"/>
    <col min="2549" max="2549" width="6" style="4" customWidth="1"/>
    <col min="2550" max="2550" width="0" style="4" hidden="1" customWidth="1"/>
    <col min="2551" max="2553" width="6" style="4" customWidth="1"/>
    <col min="2554" max="2554" width="0" style="4" hidden="1" customWidth="1"/>
    <col min="2555" max="2557" width="6" style="4" customWidth="1"/>
    <col min="2558" max="2559" width="0" style="4" hidden="1" customWidth="1"/>
    <col min="2560" max="2562" width="6" style="4" customWidth="1"/>
    <col min="2563" max="2564" width="0" style="4" hidden="1" customWidth="1"/>
    <col min="2565" max="2565" width="5.81640625" style="4" customWidth="1"/>
    <col min="2566" max="2566" width="4.453125" style="4" customWidth="1"/>
    <col min="2567" max="2567" width="6" style="4" customWidth="1"/>
    <col min="2568" max="2569" width="0" style="4" hidden="1" customWidth="1"/>
    <col min="2570" max="2570" width="6" style="4" customWidth="1"/>
    <col min="2571" max="2571" width="4.453125" style="4" customWidth="1"/>
    <col min="2572" max="2572" width="6" style="4" customWidth="1"/>
    <col min="2573" max="2588" width="0" style="4" hidden="1" customWidth="1"/>
    <col min="2589" max="2794" width="9.81640625" style="4"/>
    <col min="2795" max="2795" width="4.6328125" style="4" customWidth="1"/>
    <col min="2796" max="2796" width="12.26953125" style="4" customWidth="1"/>
    <col min="2797" max="2797" width="0" style="4" hidden="1" customWidth="1"/>
    <col min="2798" max="2798" width="8" style="4" customWidth="1"/>
    <col min="2799" max="2800" width="6.26953125" style="4" customWidth="1"/>
    <col min="2801" max="2802" width="0" style="4" hidden="1" customWidth="1"/>
    <col min="2803" max="2803" width="6" style="4" customWidth="1"/>
    <col min="2804" max="2804" width="3.90625" style="4" customWidth="1"/>
    <col min="2805" max="2805" width="6" style="4" customWidth="1"/>
    <col min="2806" max="2806" width="0" style="4" hidden="1" customWidth="1"/>
    <col min="2807" max="2809" width="6" style="4" customWidth="1"/>
    <col min="2810" max="2810" width="0" style="4" hidden="1" customWidth="1"/>
    <col min="2811" max="2813" width="6" style="4" customWidth="1"/>
    <col min="2814" max="2815" width="0" style="4" hidden="1" customWidth="1"/>
    <col min="2816" max="2818" width="6" style="4" customWidth="1"/>
    <col min="2819" max="2820" width="0" style="4" hidden="1" customWidth="1"/>
    <col min="2821" max="2821" width="5.81640625" style="4" customWidth="1"/>
    <col min="2822" max="2822" width="4.453125" style="4" customWidth="1"/>
    <col min="2823" max="2823" width="6" style="4" customWidth="1"/>
    <col min="2824" max="2825" width="0" style="4" hidden="1" customWidth="1"/>
    <col min="2826" max="2826" width="6" style="4" customWidth="1"/>
    <col min="2827" max="2827" width="4.453125" style="4" customWidth="1"/>
    <col min="2828" max="2828" width="6" style="4" customWidth="1"/>
    <col min="2829" max="2844" width="0" style="4" hidden="1" customWidth="1"/>
    <col min="2845" max="3050" width="9.81640625" style="4"/>
    <col min="3051" max="3051" width="4.6328125" style="4" customWidth="1"/>
    <col min="3052" max="3052" width="12.26953125" style="4" customWidth="1"/>
    <col min="3053" max="3053" width="0" style="4" hidden="1" customWidth="1"/>
    <col min="3054" max="3054" width="8" style="4" customWidth="1"/>
    <col min="3055" max="3056" width="6.26953125" style="4" customWidth="1"/>
    <col min="3057" max="3058" width="0" style="4" hidden="1" customWidth="1"/>
    <col min="3059" max="3059" width="6" style="4" customWidth="1"/>
    <col min="3060" max="3060" width="3.90625" style="4" customWidth="1"/>
    <col min="3061" max="3061" width="6" style="4" customWidth="1"/>
    <col min="3062" max="3062" width="0" style="4" hidden="1" customWidth="1"/>
    <col min="3063" max="3065" width="6" style="4" customWidth="1"/>
    <col min="3066" max="3066" width="0" style="4" hidden="1" customWidth="1"/>
    <col min="3067" max="3069" width="6" style="4" customWidth="1"/>
    <col min="3070" max="3071" width="0" style="4" hidden="1" customWidth="1"/>
    <col min="3072" max="3074" width="6" style="4" customWidth="1"/>
    <col min="3075" max="3076" width="0" style="4" hidden="1" customWidth="1"/>
    <col min="3077" max="3077" width="5.81640625" style="4" customWidth="1"/>
    <col min="3078" max="3078" width="4.453125" style="4" customWidth="1"/>
    <col min="3079" max="3079" width="6" style="4" customWidth="1"/>
    <col min="3080" max="3081" width="0" style="4" hidden="1" customWidth="1"/>
    <col min="3082" max="3082" width="6" style="4" customWidth="1"/>
    <col min="3083" max="3083" width="4.453125" style="4" customWidth="1"/>
    <col min="3084" max="3084" width="6" style="4" customWidth="1"/>
    <col min="3085" max="3100" width="0" style="4" hidden="1" customWidth="1"/>
    <col min="3101" max="3306" width="9.81640625" style="4"/>
    <col min="3307" max="3307" width="4.6328125" style="4" customWidth="1"/>
    <col min="3308" max="3308" width="12.26953125" style="4" customWidth="1"/>
    <col min="3309" max="3309" width="0" style="4" hidden="1" customWidth="1"/>
    <col min="3310" max="3310" width="8" style="4" customWidth="1"/>
    <col min="3311" max="3312" width="6.26953125" style="4" customWidth="1"/>
    <col min="3313" max="3314" width="0" style="4" hidden="1" customWidth="1"/>
    <col min="3315" max="3315" width="6" style="4" customWidth="1"/>
    <col min="3316" max="3316" width="3.90625" style="4" customWidth="1"/>
    <col min="3317" max="3317" width="6" style="4" customWidth="1"/>
    <col min="3318" max="3318" width="0" style="4" hidden="1" customWidth="1"/>
    <col min="3319" max="3321" width="6" style="4" customWidth="1"/>
    <col min="3322" max="3322" width="0" style="4" hidden="1" customWidth="1"/>
    <col min="3323" max="3325" width="6" style="4" customWidth="1"/>
    <col min="3326" max="3327" width="0" style="4" hidden="1" customWidth="1"/>
    <col min="3328" max="3330" width="6" style="4" customWidth="1"/>
    <col min="3331" max="3332" width="0" style="4" hidden="1" customWidth="1"/>
    <col min="3333" max="3333" width="5.81640625" style="4" customWidth="1"/>
    <col min="3334" max="3334" width="4.453125" style="4" customWidth="1"/>
    <col min="3335" max="3335" width="6" style="4" customWidth="1"/>
    <col min="3336" max="3337" width="0" style="4" hidden="1" customWidth="1"/>
    <col min="3338" max="3338" width="6" style="4" customWidth="1"/>
    <col min="3339" max="3339" width="4.453125" style="4" customWidth="1"/>
    <col min="3340" max="3340" width="6" style="4" customWidth="1"/>
    <col min="3341" max="3356" width="0" style="4" hidden="1" customWidth="1"/>
    <col min="3357" max="3562" width="9.81640625" style="4"/>
    <col min="3563" max="3563" width="4.6328125" style="4" customWidth="1"/>
    <col min="3564" max="3564" width="12.26953125" style="4" customWidth="1"/>
    <col min="3565" max="3565" width="0" style="4" hidden="1" customWidth="1"/>
    <col min="3566" max="3566" width="8" style="4" customWidth="1"/>
    <col min="3567" max="3568" width="6.26953125" style="4" customWidth="1"/>
    <col min="3569" max="3570" width="0" style="4" hidden="1" customWidth="1"/>
    <col min="3571" max="3571" width="6" style="4" customWidth="1"/>
    <col min="3572" max="3572" width="3.90625" style="4" customWidth="1"/>
    <col min="3573" max="3573" width="6" style="4" customWidth="1"/>
    <col min="3574" max="3574" width="0" style="4" hidden="1" customWidth="1"/>
    <col min="3575" max="3577" width="6" style="4" customWidth="1"/>
    <col min="3578" max="3578" width="0" style="4" hidden="1" customWidth="1"/>
    <col min="3579" max="3581" width="6" style="4" customWidth="1"/>
    <col min="3582" max="3583" width="0" style="4" hidden="1" customWidth="1"/>
    <col min="3584" max="3586" width="6" style="4" customWidth="1"/>
    <col min="3587" max="3588" width="0" style="4" hidden="1" customWidth="1"/>
    <col min="3589" max="3589" width="5.81640625" style="4" customWidth="1"/>
    <col min="3590" max="3590" width="4.453125" style="4" customWidth="1"/>
    <col min="3591" max="3591" width="6" style="4" customWidth="1"/>
    <col min="3592" max="3593" width="0" style="4" hidden="1" customWidth="1"/>
    <col min="3594" max="3594" width="6" style="4" customWidth="1"/>
    <col min="3595" max="3595" width="4.453125" style="4" customWidth="1"/>
    <col min="3596" max="3596" width="6" style="4" customWidth="1"/>
    <col min="3597" max="3612" width="0" style="4" hidden="1" customWidth="1"/>
    <col min="3613" max="3818" width="9.81640625" style="4"/>
    <col min="3819" max="3819" width="4.6328125" style="4" customWidth="1"/>
    <col min="3820" max="3820" width="12.26953125" style="4" customWidth="1"/>
    <col min="3821" max="3821" width="0" style="4" hidden="1" customWidth="1"/>
    <col min="3822" max="3822" width="8" style="4" customWidth="1"/>
    <col min="3823" max="3824" width="6.26953125" style="4" customWidth="1"/>
    <col min="3825" max="3826" width="0" style="4" hidden="1" customWidth="1"/>
    <col min="3827" max="3827" width="6" style="4" customWidth="1"/>
    <col min="3828" max="3828" width="3.90625" style="4" customWidth="1"/>
    <col min="3829" max="3829" width="6" style="4" customWidth="1"/>
    <col min="3830" max="3830" width="0" style="4" hidden="1" customWidth="1"/>
    <col min="3831" max="3833" width="6" style="4" customWidth="1"/>
    <col min="3834" max="3834" width="0" style="4" hidden="1" customWidth="1"/>
    <col min="3835" max="3837" width="6" style="4" customWidth="1"/>
    <col min="3838" max="3839" width="0" style="4" hidden="1" customWidth="1"/>
    <col min="3840" max="3842" width="6" style="4" customWidth="1"/>
    <col min="3843" max="3844" width="0" style="4" hidden="1" customWidth="1"/>
    <col min="3845" max="3845" width="5.81640625" style="4" customWidth="1"/>
    <col min="3846" max="3846" width="4.453125" style="4" customWidth="1"/>
    <col min="3847" max="3847" width="6" style="4" customWidth="1"/>
    <col min="3848" max="3849" width="0" style="4" hidden="1" customWidth="1"/>
    <col min="3850" max="3850" width="6" style="4" customWidth="1"/>
    <col min="3851" max="3851" width="4.453125" style="4" customWidth="1"/>
    <col min="3852" max="3852" width="6" style="4" customWidth="1"/>
    <col min="3853" max="3868" width="0" style="4" hidden="1" customWidth="1"/>
    <col min="3869" max="4074" width="9.81640625" style="4"/>
    <col min="4075" max="4075" width="4.6328125" style="4" customWidth="1"/>
    <col min="4076" max="4076" width="12.26953125" style="4" customWidth="1"/>
    <col min="4077" max="4077" width="0" style="4" hidden="1" customWidth="1"/>
    <col min="4078" max="4078" width="8" style="4" customWidth="1"/>
    <col min="4079" max="4080" width="6.26953125" style="4" customWidth="1"/>
    <col min="4081" max="4082" width="0" style="4" hidden="1" customWidth="1"/>
    <col min="4083" max="4083" width="6" style="4" customWidth="1"/>
    <col min="4084" max="4084" width="3.90625" style="4" customWidth="1"/>
    <col min="4085" max="4085" width="6" style="4" customWidth="1"/>
    <col min="4086" max="4086" width="0" style="4" hidden="1" customWidth="1"/>
    <col min="4087" max="4089" width="6" style="4" customWidth="1"/>
    <col min="4090" max="4090" width="0" style="4" hidden="1" customWidth="1"/>
    <col min="4091" max="4093" width="6" style="4" customWidth="1"/>
    <col min="4094" max="4095" width="0" style="4" hidden="1" customWidth="1"/>
    <col min="4096" max="4098" width="6" style="4" customWidth="1"/>
    <col min="4099" max="4100" width="0" style="4" hidden="1" customWidth="1"/>
    <col min="4101" max="4101" width="5.81640625" style="4" customWidth="1"/>
    <col min="4102" max="4102" width="4.453125" style="4" customWidth="1"/>
    <col min="4103" max="4103" width="6" style="4" customWidth="1"/>
    <col min="4104" max="4105" width="0" style="4" hidden="1" customWidth="1"/>
    <col min="4106" max="4106" width="6" style="4" customWidth="1"/>
    <col min="4107" max="4107" width="4.453125" style="4" customWidth="1"/>
    <col min="4108" max="4108" width="6" style="4" customWidth="1"/>
    <col min="4109" max="4124" width="0" style="4" hidden="1" customWidth="1"/>
    <col min="4125" max="4330" width="9.81640625" style="4"/>
    <col min="4331" max="4331" width="4.6328125" style="4" customWidth="1"/>
    <col min="4332" max="4332" width="12.26953125" style="4" customWidth="1"/>
    <col min="4333" max="4333" width="0" style="4" hidden="1" customWidth="1"/>
    <col min="4334" max="4334" width="8" style="4" customWidth="1"/>
    <col min="4335" max="4336" width="6.26953125" style="4" customWidth="1"/>
    <col min="4337" max="4338" width="0" style="4" hidden="1" customWidth="1"/>
    <col min="4339" max="4339" width="6" style="4" customWidth="1"/>
    <col min="4340" max="4340" width="3.90625" style="4" customWidth="1"/>
    <col min="4341" max="4341" width="6" style="4" customWidth="1"/>
    <col min="4342" max="4342" width="0" style="4" hidden="1" customWidth="1"/>
    <col min="4343" max="4345" width="6" style="4" customWidth="1"/>
    <col min="4346" max="4346" width="0" style="4" hidden="1" customWidth="1"/>
    <col min="4347" max="4349" width="6" style="4" customWidth="1"/>
    <col min="4350" max="4351" width="0" style="4" hidden="1" customWidth="1"/>
    <col min="4352" max="4354" width="6" style="4" customWidth="1"/>
    <col min="4355" max="4356" width="0" style="4" hidden="1" customWidth="1"/>
    <col min="4357" max="4357" width="5.81640625" style="4" customWidth="1"/>
    <col min="4358" max="4358" width="4.453125" style="4" customWidth="1"/>
    <col min="4359" max="4359" width="6" style="4" customWidth="1"/>
    <col min="4360" max="4361" width="0" style="4" hidden="1" customWidth="1"/>
    <col min="4362" max="4362" width="6" style="4" customWidth="1"/>
    <col min="4363" max="4363" width="4.453125" style="4" customWidth="1"/>
    <col min="4364" max="4364" width="6" style="4" customWidth="1"/>
    <col min="4365" max="4380" width="0" style="4" hidden="1" customWidth="1"/>
    <col min="4381" max="4586" width="9.81640625" style="4"/>
    <col min="4587" max="4587" width="4.6328125" style="4" customWidth="1"/>
    <col min="4588" max="4588" width="12.26953125" style="4" customWidth="1"/>
    <col min="4589" max="4589" width="0" style="4" hidden="1" customWidth="1"/>
    <col min="4590" max="4590" width="8" style="4" customWidth="1"/>
    <col min="4591" max="4592" width="6.26953125" style="4" customWidth="1"/>
    <col min="4593" max="4594" width="0" style="4" hidden="1" customWidth="1"/>
    <col min="4595" max="4595" width="6" style="4" customWidth="1"/>
    <col min="4596" max="4596" width="3.90625" style="4" customWidth="1"/>
    <col min="4597" max="4597" width="6" style="4" customWidth="1"/>
    <col min="4598" max="4598" width="0" style="4" hidden="1" customWidth="1"/>
    <col min="4599" max="4601" width="6" style="4" customWidth="1"/>
    <col min="4602" max="4602" width="0" style="4" hidden="1" customWidth="1"/>
    <col min="4603" max="4605" width="6" style="4" customWidth="1"/>
    <col min="4606" max="4607" width="0" style="4" hidden="1" customWidth="1"/>
    <col min="4608" max="4610" width="6" style="4" customWidth="1"/>
    <col min="4611" max="4612" width="0" style="4" hidden="1" customWidth="1"/>
    <col min="4613" max="4613" width="5.81640625" style="4" customWidth="1"/>
    <col min="4614" max="4614" width="4.453125" style="4" customWidth="1"/>
    <col min="4615" max="4615" width="6" style="4" customWidth="1"/>
    <col min="4616" max="4617" width="0" style="4" hidden="1" customWidth="1"/>
    <col min="4618" max="4618" width="6" style="4" customWidth="1"/>
    <col min="4619" max="4619" width="4.453125" style="4" customWidth="1"/>
    <col min="4620" max="4620" width="6" style="4" customWidth="1"/>
    <col min="4621" max="4636" width="0" style="4" hidden="1" customWidth="1"/>
    <col min="4637" max="4842" width="9.81640625" style="4"/>
    <col min="4843" max="4843" width="4.6328125" style="4" customWidth="1"/>
    <col min="4844" max="4844" width="12.26953125" style="4" customWidth="1"/>
    <col min="4845" max="4845" width="0" style="4" hidden="1" customWidth="1"/>
    <col min="4846" max="4846" width="8" style="4" customWidth="1"/>
    <col min="4847" max="4848" width="6.26953125" style="4" customWidth="1"/>
    <col min="4849" max="4850" width="0" style="4" hidden="1" customWidth="1"/>
    <col min="4851" max="4851" width="6" style="4" customWidth="1"/>
    <col min="4852" max="4852" width="3.90625" style="4" customWidth="1"/>
    <col min="4853" max="4853" width="6" style="4" customWidth="1"/>
    <col min="4854" max="4854" width="0" style="4" hidden="1" customWidth="1"/>
    <col min="4855" max="4857" width="6" style="4" customWidth="1"/>
    <col min="4858" max="4858" width="0" style="4" hidden="1" customWidth="1"/>
    <col min="4859" max="4861" width="6" style="4" customWidth="1"/>
    <col min="4862" max="4863" width="0" style="4" hidden="1" customWidth="1"/>
    <col min="4864" max="4866" width="6" style="4" customWidth="1"/>
    <col min="4867" max="4868" width="0" style="4" hidden="1" customWidth="1"/>
    <col min="4869" max="4869" width="5.81640625" style="4" customWidth="1"/>
    <col min="4870" max="4870" width="4.453125" style="4" customWidth="1"/>
    <col min="4871" max="4871" width="6" style="4" customWidth="1"/>
    <col min="4872" max="4873" width="0" style="4" hidden="1" customWidth="1"/>
    <col min="4874" max="4874" width="6" style="4" customWidth="1"/>
    <col min="4875" max="4875" width="4.453125" style="4" customWidth="1"/>
    <col min="4876" max="4876" width="6" style="4" customWidth="1"/>
    <col min="4877" max="4892" width="0" style="4" hidden="1" customWidth="1"/>
    <col min="4893" max="5098" width="9.81640625" style="4"/>
    <col min="5099" max="5099" width="4.6328125" style="4" customWidth="1"/>
    <col min="5100" max="5100" width="12.26953125" style="4" customWidth="1"/>
    <col min="5101" max="5101" width="0" style="4" hidden="1" customWidth="1"/>
    <col min="5102" max="5102" width="8" style="4" customWidth="1"/>
    <col min="5103" max="5104" width="6.26953125" style="4" customWidth="1"/>
    <col min="5105" max="5106" width="0" style="4" hidden="1" customWidth="1"/>
    <col min="5107" max="5107" width="6" style="4" customWidth="1"/>
    <col min="5108" max="5108" width="3.90625" style="4" customWidth="1"/>
    <col min="5109" max="5109" width="6" style="4" customWidth="1"/>
    <col min="5110" max="5110" width="0" style="4" hidden="1" customWidth="1"/>
    <col min="5111" max="5113" width="6" style="4" customWidth="1"/>
    <col min="5114" max="5114" width="0" style="4" hidden="1" customWidth="1"/>
    <col min="5115" max="5117" width="6" style="4" customWidth="1"/>
    <col min="5118" max="5119" width="0" style="4" hidden="1" customWidth="1"/>
    <col min="5120" max="5122" width="6" style="4" customWidth="1"/>
    <col min="5123" max="5124" width="0" style="4" hidden="1" customWidth="1"/>
    <col min="5125" max="5125" width="5.81640625" style="4" customWidth="1"/>
    <col min="5126" max="5126" width="4.453125" style="4" customWidth="1"/>
    <col min="5127" max="5127" width="6" style="4" customWidth="1"/>
    <col min="5128" max="5129" width="0" style="4" hidden="1" customWidth="1"/>
    <col min="5130" max="5130" width="6" style="4" customWidth="1"/>
    <col min="5131" max="5131" width="4.453125" style="4" customWidth="1"/>
    <col min="5132" max="5132" width="6" style="4" customWidth="1"/>
    <col min="5133" max="5148" width="0" style="4" hidden="1" customWidth="1"/>
    <col min="5149" max="5354" width="9.81640625" style="4"/>
    <col min="5355" max="5355" width="4.6328125" style="4" customWidth="1"/>
    <col min="5356" max="5356" width="12.26953125" style="4" customWidth="1"/>
    <col min="5357" max="5357" width="0" style="4" hidden="1" customWidth="1"/>
    <col min="5358" max="5358" width="8" style="4" customWidth="1"/>
    <col min="5359" max="5360" width="6.26953125" style="4" customWidth="1"/>
    <col min="5361" max="5362" width="0" style="4" hidden="1" customWidth="1"/>
    <col min="5363" max="5363" width="6" style="4" customWidth="1"/>
    <col min="5364" max="5364" width="3.90625" style="4" customWidth="1"/>
    <col min="5365" max="5365" width="6" style="4" customWidth="1"/>
    <col min="5366" max="5366" width="0" style="4" hidden="1" customWidth="1"/>
    <col min="5367" max="5369" width="6" style="4" customWidth="1"/>
    <col min="5370" max="5370" width="0" style="4" hidden="1" customWidth="1"/>
    <col min="5371" max="5373" width="6" style="4" customWidth="1"/>
    <col min="5374" max="5375" width="0" style="4" hidden="1" customWidth="1"/>
    <col min="5376" max="5378" width="6" style="4" customWidth="1"/>
    <col min="5379" max="5380" width="0" style="4" hidden="1" customWidth="1"/>
    <col min="5381" max="5381" width="5.81640625" style="4" customWidth="1"/>
    <col min="5382" max="5382" width="4.453125" style="4" customWidth="1"/>
    <col min="5383" max="5383" width="6" style="4" customWidth="1"/>
    <col min="5384" max="5385" width="0" style="4" hidden="1" customWidth="1"/>
    <col min="5386" max="5386" width="6" style="4" customWidth="1"/>
    <col min="5387" max="5387" width="4.453125" style="4" customWidth="1"/>
    <col min="5388" max="5388" width="6" style="4" customWidth="1"/>
    <col min="5389" max="5404" width="0" style="4" hidden="1" customWidth="1"/>
    <col min="5405" max="5610" width="9.81640625" style="4"/>
    <col min="5611" max="5611" width="4.6328125" style="4" customWidth="1"/>
    <col min="5612" max="5612" width="12.26953125" style="4" customWidth="1"/>
    <col min="5613" max="5613" width="0" style="4" hidden="1" customWidth="1"/>
    <col min="5614" max="5614" width="8" style="4" customWidth="1"/>
    <col min="5615" max="5616" width="6.26953125" style="4" customWidth="1"/>
    <col min="5617" max="5618" width="0" style="4" hidden="1" customWidth="1"/>
    <col min="5619" max="5619" width="6" style="4" customWidth="1"/>
    <col min="5620" max="5620" width="3.90625" style="4" customWidth="1"/>
    <col min="5621" max="5621" width="6" style="4" customWidth="1"/>
    <col min="5622" max="5622" width="0" style="4" hidden="1" customWidth="1"/>
    <col min="5623" max="5625" width="6" style="4" customWidth="1"/>
    <col min="5626" max="5626" width="0" style="4" hidden="1" customWidth="1"/>
    <col min="5627" max="5629" width="6" style="4" customWidth="1"/>
    <col min="5630" max="5631" width="0" style="4" hidden="1" customWidth="1"/>
    <col min="5632" max="5634" width="6" style="4" customWidth="1"/>
    <col min="5635" max="5636" width="0" style="4" hidden="1" customWidth="1"/>
    <col min="5637" max="5637" width="5.81640625" style="4" customWidth="1"/>
    <col min="5638" max="5638" width="4.453125" style="4" customWidth="1"/>
    <col min="5639" max="5639" width="6" style="4" customWidth="1"/>
    <col min="5640" max="5641" width="0" style="4" hidden="1" customWidth="1"/>
    <col min="5642" max="5642" width="6" style="4" customWidth="1"/>
    <col min="5643" max="5643" width="4.453125" style="4" customWidth="1"/>
    <col min="5644" max="5644" width="6" style="4" customWidth="1"/>
    <col min="5645" max="5660" width="0" style="4" hidden="1" customWidth="1"/>
    <col min="5661" max="5866" width="9.81640625" style="4"/>
    <col min="5867" max="5867" width="4.6328125" style="4" customWidth="1"/>
    <col min="5868" max="5868" width="12.26953125" style="4" customWidth="1"/>
    <col min="5869" max="5869" width="0" style="4" hidden="1" customWidth="1"/>
    <col min="5870" max="5870" width="8" style="4" customWidth="1"/>
    <col min="5871" max="5872" width="6.26953125" style="4" customWidth="1"/>
    <col min="5873" max="5874" width="0" style="4" hidden="1" customWidth="1"/>
    <col min="5875" max="5875" width="6" style="4" customWidth="1"/>
    <col min="5876" max="5876" width="3.90625" style="4" customWidth="1"/>
    <col min="5877" max="5877" width="6" style="4" customWidth="1"/>
    <col min="5878" max="5878" width="0" style="4" hidden="1" customWidth="1"/>
    <col min="5879" max="5881" width="6" style="4" customWidth="1"/>
    <col min="5882" max="5882" width="0" style="4" hidden="1" customWidth="1"/>
    <col min="5883" max="5885" width="6" style="4" customWidth="1"/>
    <col min="5886" max="5887" width="0" style="4" hidden="1" customWidth="1"/>
    <col min="5888" max="5890" width="6" style="4" customWidth="1"/>
    <col min="5891" max="5892" width="0" style="4" hidden="1" customWidth="1"/>
    <col min="5893" max="5893" width="5.81640625" style="4" customWidth="1"/>
    <col min="5894" max="5894" width="4.453125" style="4" customWidth="1"/>
    <col min="5895" max="5895" width="6" style="4" customWidth="1"/>
    <col min="5896" max="5897" width="0" style="4" hidden="1" customWidth="1"/>
    <col min="5898" max="5898" width="6" style="4" customWidth="1"/>
    <col min="5899" max="5899" width="4.453125" style="4" customWidth="1"/>
    <col min="5900" max="5900" width="6" style="4" customWidth="1"/>
    <col min="5901" max="5916" width="0" style="4" hidden="1" customWidth="1"/>
    <col min="5917" max="6122" width="9.81640625" style="4"/>
    <col min="6123" max="6123" width="4.6328125" style="4" customWidth="1"/>
    <col min="6124" max="6124" width="12.26953125" style="4" customWidth="1"/>
    <col min="6125" max="6125" width="0" style="4" hidden="1" customWidth="1"/>
    <col min="6126" max="6126" width="8" style="4" customWidth="1"/>
    <col min="6127" max="6128" width="6.26953125" style="4" customWidth="1"/>
    <col min="6129" max="6130" width="0" style="4" hidden="1" customWidth="1"/>
    <col min="6131" max="6131" width="6" style="4" customWidth="1"/>
    <col min="6132" max="6132" width="3.90625" style="4" customWidth="1"/>
    <col min="6133" max="6133" width="6" style="4" customWidth="1"/>
    <col min="6134" max="6134" width="0" style="4" hidden="1" customWidth="1"/>
    <col min="6135" max="6137" width="6" style="4" customWidth="1"/>
    <col min="6138" max="6138" width="0" style="4" hidden="1" customWidth="1"/>
    <col min="6139" max="6141" width="6" style="4" customWidth="1"/>
    <col min="6142" max="6143" width="0" style="4" hidden="1" customWidth="1"/>
    <col min="6144" max="6146" width="6" style="4" customWidth="1"/>
    <col min="6147" max="6148" width="0" style="4" hidden="1" customWidth="1"/>
    <col min="6149" max="6149" width="5.81640625" style="4" customWidth="1"/>
    <col min="6150" max="6150" width="4.453125" style="4" customWidth="1"/>
    <col min="6151" max="6151" width="6" style="4" customWidth="1"/>
    <col min="6152" max="6153" width="0" style="4" hidden="1" customWidth="1"/>
    <col min="6154" max="6154" width="6" style="4" customWidth="1"/>
    <col min="6155" max="6155" width="4.453125" style="4" customWidth="1"/>
    <col min="6156" max="6156" width="6" style="4" customWidth="1"/>
    <col min="6157" max="6172" width="0" style="4" hidden="1" customWidth="1"/>
    <col min="6173" max="6378" width="9.81640625" style="4"/>
    <col min="6379" max="6379" width="4.6328125" style="4" customWidth="1"/>
    <col min="6380" max="6380" width="12.26953125" style="4" customWidth="1"/>
    <col min="6381" max="6381" width="0" style="4" hidden="1" customWidth="1"/>
    <col min="6382" max="6382" width="8" style="4" customWidth="1"/>
    <col min="6383" max="6384" width="6.26953125" style="4" customWidth="1"/>
    <col min="6385" max="6386" width="0" style="4" hidden="1" customWidth="1"/>
    <col min="6387" max="6387" width="6" style="4" customWidth="1"/>
    <col min="6388" max="6388" width="3.90625" style="4" customWidth="1"/>
    <col min="6389" max="6389" width="6" style="4" customWidth="1"/>
    <col min="6390" max="6390" width="0" style="4" hidden="1" customWidth="1"/>
    <col min="6391" max="6393" width="6" style="4" customWidth="1"/>
    <col min="6394" max="6394" width="0" style="4" hidden="1" customWidth="1"/>
    <col min="6395" max="6397" width="6" style="4" customWidth="1"/>
    <col min="6398" max="6399" width="0" style="4" hidden="1" customWidth="1"/>
    <col min="6400" max="6402" width="6" style="4" customWidth="1"/>
    <col min="6403" max="6404" width="0" style="4" hidden="1" customWidth="1"/>
    <col min="6405" max="6405" width="5.81640625" style="4" customWidth="1"/>
    <col min="6406" max="6406" width="4.453125" style="4" customWidth="1"/>
    <col min="6407" max="6407" width="6" style="4" customWidth="1"/>
    <col min="6408" max="6409" width="0" style="4" hidden="1" customWidth="1"/>
    <col min="6410" max="6410" width="6" style="4" customWidth="1"/>
    <col min="6411" max="6411" width="4.453125" style="4" customWidth="1"/>
    <col min="6412" max="6412" width="6" style="4" customWidth="1"/>
    <col min="6413" max="6428" width="0" style="4" hidden="1" customWidth="1"/>
    <col min="6429" max="6634" width="9.81640625" style="4"/>
    <col min="6635" max="6635" width="4.6328125" style="4" customWidth="1"/>
    <col min="6636" max="6636" width="12.26953125" style="4" customWidth="1"/>
    <col min="6637" max="6637" width="0" style="4" hidden="1" customWidth="1"/>
    <col min="6638" max="6638" width="8" style="4" customWidth="1"/>
    <col min="6639" max="6640" width="6.26953125" style="4" customWidth="1"/>
    <col min="6641" max="6642" width="0" style="4" hidden="1" customWidth="1"/>
    <col min="6643" max="6643" width="6" style="4" customWidth="1"/>
    <col min="6644" max="6644" width="3.90625" style="4" customWidth="1"/>
    <col min="6645" max="6645" width="6" style="4" customWidth="1"/>
    <col min="6646" max="6646" width="0" style="4" hidden="1" customWidth="1"/>
    <col min="6647" max="6649" width="6" style="4" customWidth="1"/>
    <col min="6650" max="6650" width="0" style="4" hidden="1" customWidth="1"/>
    <col min="6651" max="6653" width="6" style="4" customWidth="1"/>
    <col min="6654" max="6655" width="0" style="4" hidden="1" customWidth="1"/>
    <col min="6656" max="6658" width="6" style="4" customWidth="1"/>
    <col min="6659" max="6660" width="0" style="4" hidden="1" customWidth="1"/>
    <col min="6661" max="6661" width="5.81640625" style="4" customWidth="1"/>
    <col min="6662" max="6662" width="4.453125" style="4" customWidth="1"/>
    <col min="6663" max="6663" width="6" style="4" customWidth="1"/>
    <col min="6664" max="6665" width="0" style="4" hidden="1" customWidth="1"/>
    <col min="6666" max="6666" width="6" style="4" customWidth="1"/>
    <col min="6667" max="6667" width="4.453125" style="4" customWidth="1"/>
    <col min="6668" max="6668" width="6" style="4" customWidth="1"/>
    <col min="6669" max="6684" width="0" style="4" hidden="1" customWidth="1"/>
    <col min="6685" max="6890" width="9.81640625" style="4"/>
    <col min="6891" max="6891" width="4.6328125" style="4" customWidth="1"/>
    <col min="6892" max="6892" width="12.26953125" style="4" customWidth="1"/>
    <col min="6893" max="6893" width="0" style="4" hidden="1" customWidth="1"/>
    <col min="6894" max="6894" width="8" style="4" customWidth="1"/>
    <col min="6895" max="6896" width="6.26953125" style="4" customWidth="1"/>
    <col min="6897" max="6898" width="0" style="4" hidden="1" customWidth="1"/>
    <col min="6899" max="6899" width="6" style="4" customWidth="1"/>
    <col min="6900" max="6900" width="3.90625" style="4" customWidth="1"/>
    <col min="6901" max="6901" width="6" style="4" customWidth="1"/>
    <col min="6902" max="6902" width="0" style="4" hidden="1" customWidth="1"/>
    <col min="6903" max="6905" width="6" style="4" customWidth="1"/>
    <col min="6906" max="6906" width="0" style="4" hidden="1" customWidth="1"/>
    <col min="6907" max="6909" width="6" style="4" customWidth="1"/>
    <col min="6910" max="6911" width="0" style="4" hidden="1" customWidth="1"/>
    <col min="6912" max="6914" width="6" style="4" customWidth="1"/>
    <col min="6915" max="6916" width="0" style="4" hidden="1" customWidth="1"/>
    <col min="6917" max="6917" width="5.81640625" style="4" customWidth="1"/>
    <col min="6918" max="6918" width="4.453125" style="4" customWidth="1"/>
    <col min="6919" max="6919" width="6" style="4" customWidth="1"/>
    <col min="6920" max="6921" width="0" style="4" hidden="1" customWidth="1"/>
    <col min="6922" max="6922" width="6" style="4" customWidth="1"/>
    <col min="6923" max="6923" width="4.453125" style="4" customWidth="1"/>
    <col min="6924" max="6924" width="6" style="4" customWidth="1"/>
    <col min="6925" max="6940" width="0" style="4" hidden="1" customWidth="1"/>
    <col min="6941" max="7146" width="9.81640625" style="4"/>
    <col min="7147" max="7147" width="4.6328125" style="4" customWidth="1"/>
    <col min="7148" max="7148" width="12.26953125" style="4" customWidth="1"/>
    <col min="7149" max="7149" width="0" style="4" hidden="1" customWidth="1"/>
    <col min="7150" max="7150" width="8" style="4" customWidth="1"/>
    <col min="7151" max="7152" width="6.26953125" style="4" customWidth="1"/>
    <col min="7153" max="7154" width="0" style="4" hidden="1" customWidth="1"/>
    <col min="7155" max="7155" width="6" style="4" customWidth="1"/>
    <col min="7156" max="7156" width="3.90625" style="4" customWidth="1"/>
    <col min="7157" max="7157" width="6" style="4" customWidth="1"/>
    <col min="7158" max="7158" width="0" style="4" hidden="1" customWidth="1"/>
    <col min="7159" max="7161" width="6" style="4" customWidth="1"/>
    <col min="7162" max="7162" width="0" style="4" hidden="1" customWidth="1"/>
    <col min="7163" max="7165" width="6" style="4" customWidth="1"/>
    <col min="7166" max="7167" width="0" style="4" hidden="1" customWidth="1"/>
    <col min="7168" max="7170" width="6" style="4" customWidth="1"/>
    <col min="7171" max="7172" width="0" style="4" hidden="1" customWidth="1"/>
    <col min="7173" max="7173" width="5.81640625" style="4" customWidth="1"/>
    <col min="7174" max="7174" width="4.453125" style="4" customWidth="1"/>
    <col min="7175" max="7175" width="6" style="4" customWidth="1"/>
    <col min="7176" max="7177" width="0" style="4" hidden="1" customWidth="1"/>
    <col min="7178" max="7178" width="6" style="4" customWidth="1"/>
    <col min="7179" max="7179" width="4.453125" style="4" customWidth="1"/>
    <col min="7180" max="7180" width="6" style="4" customWidth="1"/>
    <col min="7181" max="7196" width="0" style="4" hidden="1" customWidth="1"/>
    <col min="7197" max="7402" width="9.81640625" style="4"/>
    <col min="7403" max="7403" width="4.6328125" style="4" customWidth="1"/>
    <col min="7404" max="7404" width="12.26953125" style="4" customWidth="1"/>
    <col min="7405" max="7405" width="0" style="4" hidden="1" customWidth="1"/>
    <col min="7406" max="7406" width="8" style="4" customWidth="1"/>
    <col min="7407" max="7408" width="6.26953125" style="4" customWidth="1"/>
    <col min="7409" max="7410" width="0" style="4" hidden="1" customWidth="1"/>
    <col min="7411" max="7411" width="6" style="4" customWidth="1"/>
    <col min="7412" max="7412" width="3.90625" style="4" customWidth="1"/>
    <col min="7413" max="7413" width="6" style="4" customWidth="1"/>
    <col min="7414" max="7414" width="0" style="4" hidden="1" customWidth="1"/>
    <col min="7415" max="7417" width="6" style="4" customWidth="1"/>
    <col min="7418" max="7418" width="0" style="4" hidden="1" customWidth="1"/>
    <col min="7419" max="7421" width="6" style="4" customWidth="1"/>
    <col min="7422" max="7423" width="0" style="4" hidden="1" customWidth="1"/>
    <col min="7424" max="7426" width="6" style="4" customWidth="1"/>
    <col min="7427" max="7428" width="0" style="4" hidden="1" customWidth="1"/>
    <col min="7429" max="7429" width="5.81640625" style="4" customWidth="1"/>
    <col min="7430" max="7430" width="4.453125" style="4" customWidth="1"/>
    <col min="7431" max="7431" width="6" style="4" customWidth="1"/>
    <col min="7432" max="7433" width="0" style="4" hidden="1" customWidth="1"/>
    <col min="7434" max="7434" width="6" style="4" customWidth="1"/>
    <col min="7435" max="7435" width="4.453125" style="4" customWidth="1"/>
    <col min="7436" max="7436" width="6" style="4" customWidth="1"/>
    <col min="7437" max="7452" width="0" style="4" hidden="1" customWidth="1"/>
    <col min="7453" max="7658" width="9.81640625" style="4"/>
    <col min="7659" max="7659" width="4.6328125" style="4" customWidth="1"/>
    <col min="7660" max="7660" width="12.26953125" style="4" customWidth="1"/>
    <col min="7661" max="7661" width="0" style="4" hidden="1" customWidth="1"/>
    <col min="7662" max="7662" width="8" style="4" customWidth="1"/>
    <col min="7663" max="7664" width="6.26953125" style="4" customWidth="1"/>
    <col min="7665" max="7666" width="0" style="4" hidden="1" customWidth="1"/>
    <col min="7667" max="7667" width="6" style="4" customWidth="1"/>
    <col min="7668" max="7668" width="3.90625" style="4" customWidth="1"/>
    <col min="7669" max="7669" width="6" style="4" customWidth="1"/>
    <col min="7670" max="7670" width="0" style="4" hidden="1" customWidth="1"/>
    <col min="7671" max="7673" width="6" style="4" customWidth="1"/>
    <col min="7674" max="7674" width="0" style="4" hidden="1" customWidth="1"/>
    <col min="7675" max="7677" width="6" style="4" customWidth="1"/>
    <col min="7678" max="7679" width="0" style="4" hidden="1" customWidth="1"/>
    <col min="7680" max="7682" width="6" style="4" customWidth="1"/>
    <col min="7683" max="7684" width="0" style="4" hidden="1" customWidth="1"/>
    <col min="7685" max="7685" width="5.81640625" style="4" customWidth="1"/>
    <col min="7686" max="7686" width="4.453125" style="4" customWidth="1"/>
    <col min="7687" max="7687" width="6" style="4" customWidth="1"/>
    <col min="7688" max="7689" width="0" style="4" hidden="1" customWidth="1"/>
    <col min="7690" max="7690" width="6" style="4" customWidth="1"/>
    <col min="7691" max="7691" width="4.453125" style="4" customWidth="1"/>
    <col min="7692" max="7692" width="6" style="4" customWidth="1"/>
    <col min="7693" max="7708" width="0" style="4" hidden="1" customWidth="1"/>
    <col min="7709" max="7914" width="9.81640625" style="4"/>
    <col min="7915" max="7915" width="4.6328125" style="4" customWidth="1"/>
    <col min="7916" max="7916" width="12.26953125" style="4" customWidth="1"/>
    <col min="7917" max="7917" width="0" style="4" hidden="1" customWidth="1"/>
    <col min="7918" max="7918" width="8" style="4" customWidth="1"/>
    <col min="7919" max="7920" width="6.26953125" style="4" customWidth="1"/>
    <col min="7921" max="7922" width="0" style="4" hidden="1" customWidth="1"/>
    <col min="7923" max="7923" width="6" style="4" customWidth="1"/>
    <col min="7924" max="7924" width="3.90625" style="4" customWidth="1"/>
    <col min="7925" max="7925" width="6" style="4" customWidth="1"/>
    <col min="7926" max="7926" width="0" style="4" hidden="1" customWidth="1"/>
    <col min="7927" max="7929" width="6" style="4" customWidth="1"/>
    <col min="7930" max="7930" width="0" style="4" hidden="1" customWidth="1"/>
    <col min="7931" max="7933" width="6" style="4" customWidth="1"/>
    <col min="7934" max="7935" width="0" style="4" hidden="1" customWidth="1"/>
    <col min="7936" max="7938" width="6" style="4" customWidth="1"/>
    <col min="7939" max="7940" width="0" style="4" hidden="1" customWidth="1"/>
    <col min="7941" max="7941" width="5.81640625" style="4" customWidth="1"/>
    <col min="7942" max="7942" width="4.453125" style="4" customWidth="1"/>
    <col min="7943" max="7943" width="6" style="4" customWidth="1"/>
    <col min="7944" max="7945" width="0" style="4" hidden="1" customWidth="1"/>
    <col min="7946" max="7946" width="6" style="4" customWidth="1"/>
    <col min="7947" max="7947" width="4.453125" style="4" customWidth="1"/>
    <col min="7948" max="7948" width="6" style="4" customWidth="1"/>
    <col min="7949" max="7964" width="0" style="4" hidden="1" customWidth="1"/>
    <col min="7965" max="8170" width="9.81640625" style="4"/>
    <col min="8171" max="8171" width="4.6328125" style="4" customWidth="1"/>
    <col min="8172" max="8172" width="12.26953125" style="4" customWidth="1"/>
    <col min="8173" max="8173" width="0" style="4" hidden="1" customWidth="1"/>
    <col min="8174" max="8174" width="8" style="4" customWidth="1"/>
    <col min="8175" max="8176" width="6.26953125" style="4" customWidth="1"/>
    <col min="8177" max="8178" width="0" style="4" hidden="1" customWidth="1"/>
    <col min="8179" max="8179" width="6" style="4" customWidth="1"/>
    <col min="8180" max="8180" width="3.90625" style="4" customWidth="1"/>
    <col min="8181" max="8181" width="6" style="4" customWidth="1"/>
    <col min="8182" max="8182" width="0" style="4" hidden="1" customWidth="1"/>
    <col min="8183" max="8185" width="6" style="4" customWidth="1"/>
    <col min="8186" max="8186" width="0" style="4" hidden="1" customWidth="1"/>
    <col min="8187" max="8189" width="6" style="4" customWidth="1"/>
    <col min="8190" max="8191" width="0" style="4" hidden="1" customWidth="1"/>
    <col min="8192" max="8194" width="6" style="4" customWidth="1"/>
    <col min="8195" max="8196" width="0" style="4" hidden="1" customWidth="1"/>
    <col min="8197" max="8197" width="5.81640625" style="4" customWidth="1"/>
    <col min="8198" max="8198" width="4.453125" style="4" customWidth="1"/>
    <col min="8199" max="8199" width="6" style="4" customWidth="1"/>
    <col min="8200" max="8201" width="0" style="4" hidden="1" customWidth="1"/>
    <col min="8202" max="8202" width="6" style="4" customWidth="1"/>
    <col min="8203" max="8203" width="4.453125" style="4" customWidth="1"/>
    <col min="8204" max="8204" width="6" style="4" customWidth="1"/>
    <col min="8205" max="8220" width="0" style="4" hidden="1" customWidth="1"/>
    <col min="8221" max="8426" width="9.81640625" style="4"/>
    <col min="8427" max="8427" width="4.6328125" style="4" customWidth="1"/>
    <col min="8428" max="8428" width="12.26953125" style="4" customWidth="1"/>
    <col min="8429" max="8429" width="0" style="4" hidden="1" customWidth="1"/>
    <col min="8430" max="8430" width="8" style="4" customWidth="1"/>
    <col min="8431" max="8432" width="6.26953125" style="4" customWidth="1"/>
    <col min="8433" max="8434" width="0" style="4" hidden="1" customWidth="1"/>
    <col min="8435" max="8435" width="6" style="4" customWidth="1"/>
    <col min="8436" max="8436" width="3.90625" style="4" customWidth="1"/>
    <col min="8437" max="8437" width="6" style="4" customWidth="1"/>
    <col min="8438" max="8438" width="0" style="4" hidden="1" customWidth="1"/>
    <col min="8439" max="8441" width="6" style="4" customWidth="1"/>
    <col min="8442" max="8442" width="0" style="4" hidden="1" customWidth="1"/>
    <col min="8443" max="8445" width="6" style="4" customWidth="1"/>
    <col min="8446" max="8447" width="0" style="4" hidden="1" customWidth="1"/>
    <col min="8448" max="8450" width="6" style="4" customWidth="1"/>
    <col min="8451" max="8452" width="0" style="4" hidden="1" customWidth="1"/>
    <col min="8453" max="8453" width="5.81640625" style="4" customWidth="1"/>
    <col min="8454" max="8454" width="4.453125" style="4" customWidth="1"/>
    <col min="8455" max="8455" width="6" style="4" customWidth="1"/>
    <col min="8456" max="8457" width="0" style="4" hidden="1" customWidth="1"/>
    <col min="8458" max="8458" width="6" style="4" customWidth="1"/>
    <col min="8459" max="8459" width="4.453125" style="4" customWidth="1"/>
    <col min="8460" max="8460" width="6" style="4" customWidth="1"/>
    <col min="8461" max="8476" width="0" style="4" hidden="1" customWidth="1"/>
    <col min="8477" max="8682" width="9.81640625" style="4"/>
    <col min="8683" max="8683" width="4.6328125" style="4" customWidth="1"/>
    <col min="8684" max="8684" width="12.26953125" style="4" customWidth="1"/>
    <col min="8685" max="8685" width="0" style="4" hidden="1" customWidth="1"/>
    <col min="8686" max="8686" width="8" style="4" customWidth="1"/>
    <col min="8687" max="8688" width="6.26953125" style="4" customWidth="1"/>
    <col min="8689" max="8690" width="0" style="4" hidden="1" customWidth="1"/>
    <col min="8691" max="8691" width="6" style="4" customWidth="1"/>
    <col min="8692" max="8692" width="3.90625" style="4" customWidth="1"/>
    <col min="8693" max="8693" width="6" style="4" customWidth="1"/>
    <col min="8694" max="8694" width="0" style="4" hidden="1" customWidth="1"/>
    <col min="8695" max="8697" width="6" style="4" customWidth="1"/>
    <col min="8698" max="8698" width="0" style="4" hidden="1" customWidth="1"/>
    <col min="8699" max="8701" width="6" style="4" customWidth="1"/>
    <col min="8702" max="8703" width="0" style="4" hidden="1" customWidth="1"/>
    <col min="8704" max="8706" width="6" style="4" customWidth="1"/>
    <col min="8707" max="8708" width="0" style="4" hidden="1" customWidth="1"/>
    <col min="8709" max="8709" width="5.81640625" style="4" customWidth="1"/>
    <col min="8710" max="8710" width="4.453125" style="4" customWidth="1"/>
    <col min="8711" max="8711" width="6" style="4" customWidth="1"/>
    <col min="8712" max="8713" width="0" style="4" hidden="1" customWidth="1"/>
    <col min="8714" max="8714" width="6" style="4" customWidth="1"/>
    <col min="8715" max="8715" width="4.453125" style="4" customWidth="1"/>
    <col min="8716" max="8716" width="6" style="4" customWidth="1"/>
    <col min="8717" max="8732" width="0" style="4" hidden="1" customWidth="1"/>
    <col min="8733" max="8938" width="9.81640625" style="4"/>
    <col min="8939" max="8939" width="4.6328125" style="4" customWidth="1"/>
    <col min="8940" max="8940" width="12.26953125" style="4" customWidth="1"/>
    <col min="8941" max="8941" width="0" style="4" hidden="1" customWidth="1"/>
    <col min="8942" max="8942" width="8" style="4" customWidth="1"/>
    <col min="8943" max="8944" width="6.26953125" style="4" customWidth="1"/>
    <col min="8945" max="8946" width="0" style="4" hidden="1" customWidth="1"/>
    <col min="8947" max="8947" width="6" style="4" customWidth="1"/>
    <col min="8948" max="8948" width="3.90625" style="4" customWidth="1"/>
    <col min="8949" max="8949" width="6" style="4" customWidth="1"/>
    <col min="8950" max="8950" width="0" style="4" hidden="1" customWidth="1"/>
    <col min="8951" max="8953" width="6" style="4" customWidth="1"/>
    <col min="8954" max="8954" width="0" style="4" hidden="1" customWidth="1"/>
    <col min="8955" max="8957" width="6" style="4" customWidth="1"/>
    <col min="8958" max="8959" width="0" style="4" hidden="1" customWidth="1"/>
    <col min="8960" max="8962" width="6" style="4" customWidth="1"/>
    <col min="8963" max="8964" width="0" style="4" hidden="1" customWidth="1"/>
    <col min="8965" max="8965" width="5.81640625" style="4" customWidth="1"/>
    <col min="8966" max="8966" width="4.453125" style="4" customWidth="1"/>
    <col min="8967" max="8967" width="6" style="4" customWidth="1"/>
    <col min="8968" max="8969" width="0" style="4" hidden="1" customWidth="1"/>
    <col min="8970" max="8970" width="6" style="4" customWidth="1"/>
    <col min="8971" max="8971" width="4.453125" style="4" customWidth="1"/>
    <col min="8972" max="8972" width="6" style="4" customWidth="1"/>
    <col min="8973" max="8988" width="0" style="4" hidden="1" customWidth="1"/>
    <col min="8989" max="9194" width="9.81640625" style="4"/>
    <col min="9195" max="9195" width="4.6328125" style="4" customWidth="1"/>
    <col min="9196" max="9196" width="12.26953125" style="4" customWidth="1"/>
    <col min="9197" max="9197" width="0" style="4" hidden="1" customWidth="1"/>
    <col min="9198" max="9198" width="8" style="4" customWidth="1"/>
    <col min="9199" max="9200" width="6.26953125" style="4" customWidth="1"/>
    <col min="9201" max="9202" width="0" style="4" hidden="1" customWidth="1"/>
    <col min="9203" max="9203" width="6" style="4" customWidth="1"/>
    <col min="9204" max="9204" width="3.90625" style="4" customWidth="1"/>
    <col min="9205" max="9205" width="6" style="4" customWidth="1"/>
    <col min="9206" max="9206" width="0" style="4" hidden="1" customWidth="1"/>
    <col min="9207" max="9209" width="6" style="4" customWidth="1"/>
    <col min="9210" max="9210" width="0" style="4" hidden="1" customWidth="1"/>
    <col min="9211" max="9213" width="6" style="4" customWidth="1"/>
    <col min="9214" max="9215" width="0" style="4" hidden="1" customWidth="1"/>
    <col min="9216" max="9218" width="6" style="4" customWidth="1"/>
    <col min="9219" max="9220" width="0" style="4" hidden="1" customWidth="1"/>
    <col min="9221" max="9221" width="5.81640625" style="4" customWidth="1"/>
    <col min="9222" max="9222" width="4.453125" style="4" customWidth="1"/>
    <col min="9223" max="9223" width="6" style="4" customWidth="1"/>
    <col min="9224" max="9225" width="0" style="4" hidden="1" customWidth="1"/>
    <col min="9226" max="9226" width="6" style="4" customWidth="1"/>
    <col min="9227" max="9227" width="4.453125" style="4" customWidth="1"/>
    <col min="9228" max="9228" width="6" style="4" customWidth="1"/>
    <col min="9229" max="9244" width="0" style="4" hidden="1" customWidth="1"/>
    <col min="9245" max="9450" width="9.81640625" style="4"/>
    <col min="9451" max="9451" width="4.6328125" style="4" customWidth="1"/>
    <col min="9452" max="9452" width="12.26953125" style="4" customWidth="1"/>
    <col min="9453" max="9453" width="0" style="4" hidden="1" customWidth="1"/>
    <col min="9454" max="9454" width="8" style="4" customWidth="1"/>
    <col min="9455" max="9456" width="6.26953125" style="4" customWidth="1"/>
    <col min="9457" max="9458" width="0" style="4" hidden="1" customWidth="1"/>
    <col min="9459" max="9459" width="6" style="4" customWidth="1"/>
    <col min="9460" max="9460" width="3.90625" style="4" customWidth="1"/>
    <col min="9461" max="9461" width="6" style="4" customWidth="1"/>
    <col min="9462" max="9462" width="0" style="4" hidden="1" customWidth="1"/>
    <col min="9463" max="9465" width="6" style="4" customWidth="1"/>
    <col min="9466" max="9466" width="0" style="4" hidden="1" customWidth="1"/>
    <col min="9467" max="9469" width="6" style="4" customWidth="1"/>
    <col min="9470" max="9471" width="0" style="4" hidden="1" customWidth="1"/>
    <col min="9472" max="9474" width="6" style="4" customWidth="1"/>
    <col min="9475" max="9476" width="0" style="4" hidden="1" customWidth="1"/>
    <col min="9477" max="9477" width="5.81640625" style="4" customWidth="1"/>
    <col min="9478" max="9478" width="4.453125" style="4" customWidth="1"/>
    <col min="9479" max="9479" width="6" style="4" customWidth="1"/>
    <col min="9480" max="9481" width="0" style="4" hidden="1" customWidth="1"/>
    <col min="9482" max="9482" width="6" style="4" customWidth="1"/>
    <col min="9483" max="9483" width="4.453125" style="4" customWidth="1"/>
    <col min="9484" max="9484" width="6" style="4" customWidth="1"/>
    <col min="9485" max="9500" width="0" style="4" hidden="1" customWidth="1"/>
    <col min="9501" max="9706" width="9.81640625" style="4"/>
    <col min="9707" max="9707" width="4.6328125" style="4" customWidth="1"/>
    <col min="9708" max="9708" width="12.26953125" style="4" customWidth="1"/>
    <col min="9709" max="9709" width="0" style="4" hidden="1" customWidth="1"/>
    <col min="9710" max="9710" width="8" style="4" customWidth="1"/>
    <col min="9711" max="9712" width="6.26953125" style="4" customWidth="1"/>
    <col min="9713" max="9714" width="0" style="4" hidden="1" customWidth="1"/>
    <col min="9715" max="9715" width="6" style="4" customWidth="1"/>
    <col min="9716" max="9716" width="3.90625" style="4" customWidth="1"/>
    <col min="9717" max="9717" width="6" style="4" customWidth="1"/>
    <col min="9718" max="9718" width="0" style="4" hidden="1" customWidth="1"/>
    <col min="9719" max="9721" width="6" style="4" customWidth="1"/>
    <col min="9722" max="9722" width="0" style="4" hidden="1" customWidth="1"/>
    <col min="9723" max="9725" width="6" style="4" customWidth="1"/>
    <col min="9726" max="9727" width="0" style="4" hidden="1" customWidth="1"/>
    <col min="9728" max="9730" width="6" style="4" customWidth="1"/>
    <col min="9731" max="9732" width="0" style="4" hidden="1" customWidth="1"/>
    <col min="9733" max="9733" width="5.81640625" style="4" customWidth="1"/>
    <col min="9734" max="9734" width="4.453125" style="4" customWidth="1"/>
    <col min="9735" max="9735" width="6" style="4" customWidth="1"/>
    <col min="9736" max="9737" width="0" style="4" hidden="1" customWidth="1"/>
    <col min="9738" max="9738" width="6" style="4" customWidth="1"/>
    <col min="9739" max="9739" width="4.453125" style="4" customWidth="1"/>
    <col min="9740" max="9740" width="6" style="4" customWidth="1"/>
    <col min="9741" max="9756" width="0" style="4" hidden="1" customWidth="1"/>
    <col min="9757" max="9962" width="9.81640625" style="4"/>
    <col min="9963" max="9963" width="4.6328125" style="4" customWidth="1"/>
    <col min="9964" max="9964" width="12.26953125" style="4" customWidth="1"/>
    <col min="9965" max="9965" width="0" style="4" hidden="1" customWidth="1"/>
    <col min="9966" max="9966" width="8" style="4" customWidth="1"/>
    <col min="9967" max="9968" width="6.26953125" style="4" customWidth="1"/>
    <col min="9969" max="9970" width="0" style="4" hidden="1" customWidth="1"/>
    <col min="9971" max="9971" width="6" style="4" customWidth="1"/>
    <col min="9972" max="9972" width="3.90625" style="4" customWidth="1"/>
    <col min="9973" max="9973" width="6" style="4" customWidth="1"/>
    <col min="9974" max="9974" width="0" style="4" hidden="1" customWidth="1"/>
    <col min="9975" max="9977" width="6" style="4" customWidth="1"/>
    <col min="9978" max="9978" width="0" style="4" hidden="1" customWidth="1"/>
    <col min="9979" max="9981" width="6" style="4" customWidth="1"/>
    <col min="9982" max="9983" width="0" style="4" hidden="1" customWidth="1"/>
    <col min="9984" max="9986" width="6" style="4" customWidth="1"/>
    <col min="9987" max="9988" width="0" style="4" hidden="1" customWidth="1"/>
    <col min="9989" max="9989" width="5.81640625" style="4" customWidth="1"/>
    <col min="9990" max="9990" width="4.453125" style="4" customWidth="1"/>
    <col min="9991" max="9991" width="6" style="4" customWidth="1"/>
    <col min="9992" max="9993" width="0" style="4" hidden="1" customWidth="1"/>
    <col min="9994" max="9994" width="6" style="4" customWidth="1"/>
    <col min="9995" max="9995" width="4.453125" style="4" customWidth="1"/>
    <col min="9996" max="9996" width="6" style="4" customWidth="1"/>
    <col min="9997" max="10012" width="0" style="4" hidden="1" customWidth="1"/>
    <col min="10013" max="10218" width="9.81640625" style="4"/>
    <col min="10219" max="10219" width="4.6328125" style="4" customWidth="1"/>
    <col min="10220" max="10220" width="12.26953125" style="4" customWidth="1"/>
    <col min="10221" max="10221" width="0" style="4" hidden="1" customWidth="1"/>
    <col min="10222" max="10222" width="8" style="4" customWidth="1"/>
    <col min="10223" max="10224" width="6.26953125" style="4" customWidth="1"/>
    <col min="10225" max="10226" width="0" style="4" hidden="1" customWidth="1"/>
    <col min="10227" max="10227" width="6" style="4" customWidth="1"/>
    <col min="10228" max="10228" width="3.90625" style="4" customWidth="1"/>
    <col min="10229" max="10229" width="6" style="4" customWidth="1"/>
    <col min="10230" max="10230" width="0" style="4" hidden="1" customWidth="1"/>
    <col min="10231" max="10233" width="6" style="4" customWidth="1"/>
    <col min="10234" max="10234" width="0" style="4" hidden="1" customWidth="1"/>
    <col min="10235" max="10237" width="6" style="4" customWidth="1"/>
    <col min="10238" max="10239" width="0" style="4" hidden="1" customWidth="1"/>
    <col min="10240" max="10242" width="6" style="4" customWidth="1"/>
    <col min="10243" max="10244" width="0" style="4" hidden="1" customWidth="1"/>
    <col min="10245" max="10245" width="5.81640625" style="4" customWidth="1"/>
    <col min="10246" max="10246" width="4.453125" style="4" customWidth="1"/>
    <col min="10247" max="10247" width="6" style="4" customWidth="1"/>
    <col min="10248" max="10249" width="0" style="4" hidden="1" customWidth="1"/>
    <col min="10250" max="10250" width="6" style="4" customWidth="1"/>
    <col min="10251" max="10251" width="4.453125" style="4" customWidth="1"/>
    <col min="10252" max="10252" width="6" style="4" customWidth="1"/>
    <col min="10253" max="10268" width="0" style="4" hidden="1" customWidth="1"/>
    <col min="10269" max="10474" width="9.81640625" style="4"/>
    <col min="10475" max="10475" width="4.6328125" style="4" customWidth="1"/>
    <col min="10476" max="10476" width="12.26953125" style="4" customWidth="1"/>
    <col min="10477" max="10477" width="0" style="4" hidden="1" customWidth="1"/>
    <col min="10478" max="10478" width="8" style="4" customWidth="1"/>
    <col min="10479" max="10480" width="6.26953125" style="4" customWidth="1"/>
    <col min="10481" max="10482" width="0" style="4" hidden="1" customWidth="1"/>
    <col min="10483" max="10483" width="6" style="4" customWidth="1"/>
    <col min="10484" max="10484" width="3.90625" style="4" customWidth="1"/>
    <col min="10485" max="10485" width="6" style="4" customWidth="1"/>
    <col min="10486" max="10486" width="0" style="4" hidden="1" customWidth="1"/>
    <col min="10487" max="10489" width="6" style="4" customWidth="1"/>
    <col min="10490" max="10490" width="0" style="4" hidden="1" customWidth="1"/>
    <col min="10491" max="10493" width="6" style="4" customWidth="1"/>
    <col min="10494" max="10495" width="0" style="4" hidden="1" customWidth="1"/>
    <col min="10496" max="10498" width="6" style="4" customWidth="1"/>
    <col min="10499" max="10500" width="0" style="4" hidden="1" customWidth="1"/>
    <col min="10501" max="10501" width="5.81640625" style="4" customWidth="1"/>
    <col min="10502" max="10502" width="4.453125" style="4" customWidth="1"/>
    <col min="10503" max="10503" width="6" style="4" customWidth="1"/>
    <col min="10504" max="10505" width="0" style="4" hidden="1" customWidth="1"/>
    <col min="10506" max="10506" width="6" style="4" customWidth="1"/>
    <col min="10507" max="10507" width="4.453125" style="4" customWidth="1"/>
    <col min="10508" max="10508" width="6" style="4" customWidth="1"/>
    <col min="10509" max="10524" width="0" style="4" hidden="1" customWidth="1"/>
    <col min="10525" max="10730" width="9.81640625" style="4"/>
    <col min="10731" max="10731" width="4.6328125" style="4" customWidth="1"/>
    <col min="10732" max="10732" width="12.26953125" style="4" customWidth="1"/>
    <col min="10733" max="10733" width="0" style="4" hidden="1" customWidth="1"/>
    <col min="10734" max="10734" width="8" style="4" customWidth="1"/>
    <col min="10735" max="10736" width="6.26953125" style="4" customWidth="1"/>
    <col min="10737" max="10738" width="0" style="4" hidden="1" customWidth="1"/>
    <col min="10739" max="10739" width="6" style="4" customWidth="1"/>
    <col min="10740" max="10740" width="3.90625" style="4" customWidth="1"/>
    <col min="10741" max="10741" width="6" style="4" customWidth="1"/>
    <col min="10742" max="10742" width="0" style="4" hidden="1" customWidth="1"/>
    <col min="10743" max="10745" width="6" style="4" customWidth="1"/>
    <col min="10746" max="10746" width="0" style="4" hidden="1" customWidth="1"/>
    <col min="10747" max="10749" width="6" style="4" customWidth="1"/>
    <col min="10750" max="10751" width="0" style="4" hidden="1" customWidth="1"/>
    <col min="10752" max="10754" width="6" style="4" customWidth="1"/>
    <col min="10755" max="10756" width="0" style="4" hidden="1" customWidth="1"/>
    <col min="10757" max="10757" width="5.81640625" style="4" customWidth="1"/>
    <col min="10758" max="10758" width="4.453125" style="4" customWidth="1"/>
    <col min="10759" max="10759" width="6" style="4" customWidth="1"/>
    <col min="10760" max="10761" width="0" style="4" hidden="1" customWidth="1"/>
    <col min="10762" max="10762" width="6" style="4" customWidth="1"/>
    <col min="10763" max="10763" width="4.453125" style="4" customWidth="1"/>
    <col min="10764" max="10764" width="6" style="4" customWidth="1"/>
    <col min="10765" max="10780" width="0" style="4" hidden="1" customWidth="1"/>
    <col min="10781" max="10986" width="9.81640625" style="4"/>
    <col min="10987" max="10987" width="4.6328125" style="4" customWidth="1"/>
    <col min="10988" max="10988" width="12.26953125" style="4" customWidth="1"/>
    <col min="10989" max="10989" width="0" style="4" hidden="1" customWidth="1"/>
    <col min="10990" max="10990" width="8" style="4" customWidth="1"/>
    <col min="10991" max="10992" width="6.26953125" style="4" customWidth="1"/>
    <col min="10993" max="10994" width="0" style="4" hidden="1" customWidth="1"/>
    <col min="10995" max="10995" width="6" style="4" customWidth="1"/>
    <col min="10996" max="10996" width="3.90625" style="4" customWidth="1"/>
    <col min="10997" max="10997" width="6" style="4" customWidth="1"/>
    <col min="10998" max="10998" width="0" style="4" hidden="1" customWidth="1"/>
    <col min="10999" max="11001" width="6" style="4" customWidth="1"/>
    <col min="11002" max="11002" width="0" style="4" hidden="1" customWidth="1"/>
    <col min="11003" max="11005" width="6" style="4" customWidth="1"/>
    <col min="11006" max="11007" width="0" style="4" hidden="1" customWidth="1"/>
    <col min="11008" max="11010" width="6" style="4" customWidth="1"/>
    <col min="11011" max="11012" width="0" style="4" hidden="1" customWidth="1"/>
    <col min="11013" max="11013" width="5.81640625" style="4" customWidth="1"/>
    <col min="11014" max="11014" width="4.453125" style="4" customWidth="1"/>
    <col min="11015" max="11015" width="6" style="4" customWidth="1"/>
    <col min="11016" max="11017" width="0" style="4" hidden="1" customWidth="1"/>
    <col min="11018" max="11018" width="6" style="4" customWidth="1"/>
    <col min="11019" max="11019" width="4.453125" style="4" customWidth="1"/>
    <col min="11020" max="11020" width="6" style="4" customWidth="1"/>
    <col min="11021" max="11036" width="0" style="4" hidden="1" customWidth="1"/>
    <col min="11037" max="11242" width="9.81640625" style="4"/>
    <col min="11243" max="11243" width="4.6328125" style="4" customWidth="1"/>
    <col min="11244" max="11244" width="12.26953125" style="4" customWidth="1"/>
    <col min="11245" max="11245" width="0" style="4" hidden="1" customWidth="1"/>
    <col min="11246" max="11246" width="8" style="4" customWidth="1"/>
    <col min="11247" max="11248" width="6.26953125" style="4" customWidth="1"/>
    <col min="11249" max="11250" width="0" style="4" hidden="1" customWidth="1"/>
    <col min="11251" max="11251" width="6" style="4" customWidth="1"/>
    <col min="11252" max="11252" width="3.90625" style="4" customWidth="1"/>
    <col min="11253" max="11253" width="6" style="4" customWidth="1"/>
    <col min="11254" max="11254" width="0" style="4" hidden="1" customWidth="1"/>
    <col min="11255" max="11257" width="6" style="4" customWidth="1"/>
    <col min="11258" max="11258" width="0" style="4" hidden="1" customWidth="1"/>
    <col min="11259" max="11261" width="6" style="4" customWidth="1"/>
    <col min="11262" max="11263" width="0" style="4" hidden="1" customWidth="1"/>
    <col min="11264" max="11266" width="6" style="4" customWidth="1"/>
    <col min="11267" max="11268" width="0" style="4" hidden="1" customWidth="1"/>
    <col min="11269" max="11269" width="5.81640625" style="4" customWidth="1"/>
    <col min="11270" max="11270" width="4.453125" style="4" customWidth="1"/>
    <col min="11271" max="11271" width="6" style="4" customWidth="1"/>
    <col min="11272" max="11273" width="0" style="4" hidden="1" customWidth="1"/>
    <col min="11274" max="11274" width="6" style="4" customWidth="1"/>
    <col min="11275" max="11275" width="4.453125" style="4" customWidth="1"/>
    <col min="11276" max="11276" width="6" style="4" customWidth="1"/>
    <col min="11277" max="11292" width="0" style="4" hidden="1" customWidth="1"/>
    <col min="11293" max="11498" width="9.81640625" style="4"/>
    <col min="11499" max="11499" width="4.6328125" style="4" customWidth="1"/>
    <col min="11500" max="11500" width="12.26953125" style="4" customWidth="1"/>
    <col min="11501" max="11501" width="0" style="4" hidden="1" customWidth="1"/>
    <col min="11502" max="11502" width="8" style="4" customWidth="1"/>
    <col min="11503" max="11504" width="6.26953125" style="4" customWidth="1"/>
    <col min="11505" max="11506" width="0" style="4" hidden="1" customWidth="1"/>
    <col min="11507" max="11507" width="6" style="4" customWidth="1"/>
    <col min="11508" max="11508" width="3.90625" style="4" customWidth="1"/>
    <col min="11509" max="11509" width="6" style="4" customWidth="1"/>
    <col min="11510" max="11510" width="0" style="4" hidden="1" customWidth="1"/>
    <col min="11511" max="11513" width="6" style="4" customWidth="1"/>
    <col min="11514" max="11514" width="0" style="4" hidden="1" customWidth="1"/>
    <col min="11515" max="11517" width="6" style="4" customWidth="1"/>
    <col min="11518" max="11519" width="0" style="4" hidden="1" customWidth="1"/>
    <col min="11520" max="11522" width="6" style="4" customWidth="1"/>
    <col min="11523" max="11524" width="0" style="4" hidden="1" customWidth="1"/>
    <col min="11525" max="11525" width="5.81640625" style="4" customWidth="1"/>
    <col min="11526" max="11526" width="4.453125" style="4" customWidth="1"/>
    <col min="11527" max="11527" width="6" style="4" customWidth="1"/>
    <col min="11528" max="11529" width="0" style="4" hidden="1" customWidth="1"/>
    <col min="11530" max="11530" width="6" style="4" customWidth="1"/>
    <col min="11531" max="11531" width="4.453125" style="4" customWidth="1"/>
    <col min="11532" max="11532" width="6" style="4" customWidth="1"/>
    <col min="11533" max="11548" width="0" style="4" hidden="1" customWidth="1"/>
    <col min="11549" max="11754" width="9.81640625" style="4"/>
    <col min="11755" max="11755" width="4.6328125" style="4" customWidth="1"/>
    <col min="11756" max="11756" width="12.26953125" style="4" customWidth="1"/>
    <col min="11757" max="11757" width="0" style="4" hidden="1" customWidth="1"/>
    <col min="11758" max="11758" width="8" style="4" customWidth="1"/>
    <col min="11759" max="11760" width="6.26953125" style="4" customWidth="1"/>
    <col min="11761" max="11762" width="0" style="4" hidden="1" customWidth="1"/>
    <col min="11763" max="11763" width="6" style="4" customWidth="1"/>
    <col min="11764" max="11764" width="3.90625" style="4" customWidth="1"/>
    <col min="11765" max="11765" width="6" style="4" customWidth="1"/>
    <col min="11766" max="11766" width="0" style="4" hidden="1" customWidth="1"/>
    <col min="11767" max="11769" width="6" style="4" customWidth="1"/>
    <col min="11770" max="11770" width="0" style="4" hidden="1" customWidth="1"/>
    <col min="11771" max="11773" width="6" style="4" customWidth="1"/>
    <col min="11774" max="11775" width="0" style="4" hidden="1" customWidth="1"/>
    <col min="11776" max="11778" width="6" style="4" customWidth="1"/>
    <col min="11779" max="11780" width="0" style="4" hidden="1" customWidth="1"/>
    <col min="11781" max="11781" width="5.81640625" style="4" customWidth="1"/>
    <col min="11782" max="11782" width="4.453125" style="4" customWidth="1"/>
    <col min="11783" max="11783" width="6" style="4" customWidth="1"/>
    <col min="11784" max="11785" width="0" style="4" hidden="1" customWidth="1"/>
    <col min="11786" max="11786" width="6" style="4" customWidth="1"/>
    <col min="11787" max="11787" width="4.453125" style="4" customWidth="1"/>
    <col min="11788" max="11788" width="6" style="4" customWidth="1"/>
    <col min="11789" max="11804" width="0" style="4" hidden="1" customWidth="1"/>
    <col min="11805" max="12010" width="9.81640625" style="4"/>
    <col min="12011" max="12011" width="4.6328125" style="4" customWidth="1"/>
    <col min="12012" max="12012" width="12.26953125" style="4" customWidth="1"/>
    <col min="12013" max="12013" width="0" style="4" hidden="1" customWidth="1"/>
    <col min="12014" max="12014" width="8" style="4" customWidth="1"/>
    <col min="12015" max="12016" width="6.26953125" style="4" customWidth="1"/>
    <col min="12017" max="12018" width="0" style="4" hidden="1" customWidth="1"/>
    <col min="12019" max="12019" width="6" style="4" customWidth="1"/>
    <col min="12020" max="12020" width="3.90625" style="4" customWidth="1"/>
    <col min="12021" max="12021" width="6" style="4" customWidth="1"/>
    <col min="12022" max="12022" width="0" style="4" hidden="1" customWidth="1"/>
    <col min="12023" max="12025" width="6" style="4" customWidth="1"/>
    <col min="12026" max="12026" width="0" style="4" hidden="1" customWidth="1"/>
    <col min="12027" max="12029" width="6" style="4" customWidth="1"/>
    <col min="12030" max="12031" width="0" style="4" hidden="1" customWidth="1"/>
    <col min="12032" max="12034" width="6" style="4" customWidth="1"/>
    <col min="12035" max="12036" width="0" style="4" hidden="1" customWidth="1"/>
    <col min="12037" max="12037" width="5.81640625" style="4" customWidth="1"/>
    <col min="12038" max="12038" width="4.453125" style="4" customWidth="1"/>
    <col min="12039" max="12039" width="6" style="4" customWidth="1"/>
    <col min="12040" max="12041" width="0" style="4" hidden="1" customWidth="1"/>
    <col min="12042" max="12042" width="6" style="4" customWidth="1"/>
    <col min="12043" max="12043" width="4.453125" style="4" customWidth="1"/>
    <col min="12044" max="12044" width="6" style="4" customWidth="1"/>
    <col min="12045" max="12060" width="0" style="4" hidden="1" customWidth="1"/>
    <col min="12061" max="12266" width="9.81640625" style="4"/>
    <col min="12267" max="12267" width="4.6328125" style="4" customWidth="1"/>
    <col min="12268" max="12268" width="12.26953125" style="4" customWidth="1"/>
    <col min="12269" max="12269" width="0" style="4" hidden="1" customWidth="1"/>
    <col min="12270" max="12270" width="8" style="4" customWidth="1"/>
    <col min="12271" max="12272" width="6.26953125" style="4" customWidth="1"/>
    <col min="12273" max="12274" width="0" style="4" hidden="1" customWidth="1"/>
    <col min="12275" max="12275" width="6" style="4" customWidth="1"/>
    <col min="12276" max="12276" width="3.90625" style="4" customWidth="1"/>
    <col min="12277" max="12277" width="6" style="4" customWidth="1"/>
    <col min="12278" max="12278" width="0" style="4" hidden="1" customWidth="1"/>
    <col min="12279" max="12281" width="6" style="4" customWidth="1"/>
    <col min="12282" max="12282" width="0" style="4" hidden="1" customWidth="1"/>
    <col min="12283" max="12285" width="6" style="4" customWidth="1"/>
    <col min="12286" max="12287" width="0" style="4" hidden="1" customWidth="1"/>
    <col min="12288" max="12290" width="6" style="4" customWidth="1"/>
    <col min="12291" max="12292" width="0" style="4" hidden="1" customWidth="1"/>
    <col min="12293" max="12293" width="5.81640625" style="4" customWidth="1"/>
    <col min="12294" max="12294" width="4.453125" style="4" customWidth="1"/>
    <col min="12295" max="12295" width="6" style="4" customWidth="1"/>
    <col min="12296" max="12297" width="0" style="4" hidden="1" customWidth="1"/>
    <col min="12298" max="12298" width="6" style="4" customWidth="1"/>
    <col min="12299" max="12299" width="4.453125" style="4" customWidth="1"/>
    <col min="12300" max="12300" width="6" style="4" customWidth="1"/>
    <col min="12301" max="12316" width="0" style="4" hidden="1" customWidth="1"/>
    <col min="12317" max="12522" width="9.81640625" style="4"/>
    <col min="12523" max="12523" width="4.6328125" style="4" customWidth="1"/>
    <col min="12524" max="12524" width="12.26953125" style="4" customWidth="1"/>
    <col min="12525" max="12525" width="0" style="4" hidden="1" customWidth="1"/>
    <col min="12526" max="12526" width="8" style="4" customWidth="1"/>
    <col min="12527" max="12528" width="6.26953125" style="4" customWidth="1"/>
    <col min="12529" max="12530" width="0" style="4" hidden="1" customWidth="1"/>
    <col min="12531" max="12531" width="6" style="4" customWidth="1"/>
    <col min="12532" max="12532" width="3.90625" style="4" customWidth="1"/>
    <col min="12533" max="12533" width="6" style="4" customWidth="1"/>
    <col min="12534" max="12534" width="0" style="4" hidden="1" customWidth="1"/>
    <col min="12535" max="12537" width="6" style="4" customWidth="1"/>
    <col min="12538" max="12538" width="0" style="4" hidden="1" customWidth="1"/>
    <col min="12539" max="12541" width="6" style="4" customWidth="1"/>
    <col min="12542" max="12543" width="0" style="4" hidden="1" customWidth="1"/>
    <col min="12544" max="12546" width="6" style="4" customWidth="1"/>
    <col min="12547" max="12548" width="0" style="4" hidden="1" customWidth="1"/>
    <col min="12549" max="12549" width="5.81640625" style="4" customWidth="1"/>
    <col min="12550" max="12550" width="4.453125" style="4" customWidth="1"/>
    <col min="12551" max="12551" width="6" style="4" customWidth="1"/>
    <col min="12552" max="12553" width="0" style="4" hidden="1" customWidth="1"/>
    <col min="12554" max="12554" width="6" style="4" customWidth="1"/>
    <col min="12555" max="12555" width="4.453125" style="4" customWidth="1"/>
    <col min="12556" max="12556" width="6" style="4" customWidth="1"/>
    <col min="12557" max="12572" width="0" style="4" hidden="1" customWidth="1"/>
    <col min="12573" max="12778" width="9.81640625" style="4"/>
    <col min="12779" max="12779" width="4.6328125" style="4" customWidth="1"/>
    <col min="12780" max="12780" width="12.26953125" style="4" customWidth="1"/>
    <col min="12781" max="12781" width="0" style="4" hidden="1" customWidth="1"/>
    <col min="12782" max="12782" width="8" style="4" customWidth="1"/>
    <col min="12783" max="12784" width="6.26953125" style="4" customWidth="1"/>
    <col min="12785" max="12786" width="0" style="4" hidden="1" customWidth="1"/>
    <col min="12787" max="12787" width="6" style="4" customWidth="1"/>
    <col min="12788" max="12788" width="3.90625" style="4" customWidth="1"/>
    <col min="12789" max="12789" width="6" style="4" customWidth="1"/>
    <col min="12790" max="12790" width="0" style="4" hidden="1" customWidth="1"/>
    <col min="12791" max="12793" width="6" style="4" customWidth="1"/>
    <col min="12794" max="12794" width="0" style="4" hidden="1" customWidth="1"/>
    <col min="12795" max="12797" width="6" style="4" customWidth="1"/>
    <col min="12798" max="12799" width="0" style="4" hidden="1" customWidth="1"/>
    <col min="12800" max="12802" width="6" style="4" customWidth="1"/>
    <col min="12803" max="12804" width="0" style="4" hidden="1" customWidth="1"/>
    <col min="12805" max="12805" width="5.81640625" style="4" customWidth="1"/>
    <col min="12806" max="12806" width="4.453125" style="4" customWidth="1"/>
    <col min="12807" max="12807" width="6" style="4" customWidth="1"/>
    <col min="12808" max="12809" width="0" style="4" hidden="1" customWidth="1"/>
    <col min="12810" max="12810" width="6" style="4" customWidth="1"/>
    <col min="12811" max="12811" width="4.453125" style="4" customWidth="1"/>
    <col min="12812" max="12812" width="6" style="4" customWidth="1"/>
    <col min="12813" max="12828" width="0" style="4" hidden="1" customWidth="1"/>
    <col min="12829" max="13034" width="9.81640625" style="4"/>
    <col min="13035" max="13035" width="4.6328125" style="4" customWidth="1"/>
    <col min="13036" max="13036" width="12.26953125" style="4" customWidth="1"/>
    <col min="13037" max="13037" width="0" style="4" hidden="1" customWidth="1"/>
    <col min="13038" max="13038" width="8" style="4" customWidth="1"/>
    <col min="13039" max="13040" width="6.26953125" style="4" customWidth="1"/>
    <col min="13041" max="13042" width="0" style="4" hidden="1" customWidth="1"/>
    <col min="13043" max="13043" width="6" style="4" customWidth="1"/>
    <col min="13044" max="13044" width="3.90625" style="4" customWidth="1"/>
    <col min="13045" max="13045" width="6" style="4" customWidth="1"/>
    <col min="13046" max="13046" width="0" style="4" hidden="1" customWidth="1"/>
    <col min="13047" max="13049" width="6" style="4" customWidth="1"/>
    <col min="13050" max="13050" width="0" style="4" hidden="1" customWidth="1"/>
    <col min="13051" max="13053" width="6" style="4" customWidth="1"/>
    <col min="13054" max="13055" width="0" style="4" hidden="1" customWidth="1"/>
    <col min="13056" max="13058" width="6" style="4" customWidth="1"/>
    <col min="13059" max="13060" width="0" style="4" hidden="1" customWidth="1"/>
    <col min="13061" max="13061" width="5.81640625" style="4" customWidth="1"/>
    <col min="13062" max="13062" width="4.453125" style="4" customWidth="1"/>
    <col min="13063" max="13063" width="6" style="4" customWidth="1"/>
    <col min="13064" max="13065" width="0" style="4" hidden="1" customWidth="1"/>
    <col min="13066" max="13066" width="6" style="4" customWidth="1"/>
    <col min="13067" max="13067" width="4.453125" style="4" customWidth="1"/>
    <col min="13068" max="13068" width="6" style="4" customWidth="1"/>
    <col min="13069" max="13084" width="0" style="4" hidden="1" customWidth="1"/>
    <col min="13085" max="13290" width="9.81640625" style="4"/>
    <col min="13291" max="13291" width="4.6328125" style="4" customWidth="1"/>
    <col min="13292" max="13292" width="12.26953125" style="4" customWidth="1"/>
    <col min="13293" max="13293" width="0" style="4" hidden="1" customWidth="1"/>
    <col min="13294" max="13294" width="8" style="4" customWidth="1"/>
    <col min="13295" max="13296" width="6.26953125" style="4" customWidth="1"/>
    <col min="13297" max="13298" width="0" style="4" hidden="1" customWidth="1"/>
    <col min="13299" max="13299" width="6" style="4" customWidth="1"/>
    <col min="13300" max="13300" width="3.90625" style="4" customWidth="1"/>
    <col min="13301" max="13301" width="6" style="4" customWidth="1"/>
    <col min="13302" max="13302" width="0" style="4" hidden="1" customWidth="1"/>
    <col min="13303" max="13305" width="6" style="4" customWidth="1"/>
    <col min="13306" max="13306" width="0" style="4" hidden="1" customWidth="1"/>
    <col min="13307" max="13309" width="6" style="4" customWidth="1"/>
    <col min="13310" max="13311" width="0" style="4" hidden="1" customWidth="1"/>
    <col min="13312" max="13314" width="6" style="4" customWidth="1"/>
    <col min="13315" max="13316" width="0" style="4" hidden="1" customWidth="1"/>
    <col min="13317" max="13317" width="5.81640625" style="4" customWidth="1"/>
    <col min="13318" max="13318" width="4.453125" style="4" customWidth="1"/>
    <col min="13319" max="13319" width="6" style="4" customWidth="1"/>
    <col min="13320" max="13321" width="0" style="4" hidden="1" customWidth="1"/>
    <col min="13322" max="13322" width="6" style="4" customWidth="1"/>
    <col min="13323" max="13323" width="4.453125" style="4" customWidth="1"/>
    <col min="13324" max="13324" width="6" style="4" customWidth="1"/>
    <col min="13325" max="13340" width="0" style="4" hidden="1" customWidth="1"/>
    <col min="13341" max="13546" width="9.81640625" style="4"/>
    <col min="13547" max="13547" width="4.6328125" style="4" customWidth="1"/>
    <col min="13548" max="13548" width="12.26953125" style="4" customWidth="1"/>
    <col min="13549" max="13549" width="0" style="4" hidden="1" customWidth="1"/>
    <col min="13550" max="13550" width="8" style="4" customWidth="1"/>
    <col min="13551" max="13552" width="6.26953125" style="4" customWidth="1"/>
    <col min="13553" max="13554" width="0" style="4" hidden="1" customWidth="1"/>
    <col min="13555" max="13555" width="6" style="4" customWidth="1"/>
    <col min="13556" max="13556" width="3.90625" style="4" customWidth="1"/>
    <col min="13557" max="13557" width="6" style="4" customWidth="1"/>
    <col min="13558" max="13558" width="0" style="4" hidden="1" customWidth="1"/>
    <col min="13559" max="13561" width="6" style="4" customWidth="1"/>
    <col min="13562" max="13562" width="0" style="4" hidden="1" customWidth="1"/>
    <col min="13563" max="13565" width="6" style="4" customWidth="1"/>
    <col min="13566" max="13567" width="0" style="4" hidden="1" customWidth="1"/>
    <col min="13568" max="13570" width="6" style="4" customWidth="1"/>
    <col min="13571" max="13572" width="0" style="4" hidden="1" customWidth="1"/>
    <col min="13573" max="13573" width="5.81640625" style="4" customWidth="1"/>
    <col min="13574" max="13574" width="4.453125" style="4" customWidth="1"/>
    <col min="13575" max="13575" width="6" style="4" customWidth="1"/>
    <col min="13576" max="13577" width="0" style="4" hidden="1" customWidth="1"/>
    <col min="13578" max="13578" width="6" style="4" customWidth="1"/>
    <col min="13579" max="13579" width="4.453125" style="4" customWidth="1"/>
    <col min="13580" max="13580" width="6" style="4" customWidth="1"/>
    <col min="13581" max="13596" width="0" style="4" hidden="1" customWidth="1"/>
    <col min="13597" max="13802" width="9.81640625" style="4"/>
    <col min="13803" max="13803" width="4.6328125" style="4" customWidth="1"/>
    <col min="13804" max="13804" width="12.26953125" style="4" customWidth="1"/>
    <col min="13805" max="13805" width="0" style="4" hidden="1" customWidth="1"/>
    <col min="13806" max="13806" width="8" style="4" customWidth="1"/>
    <col min="13807" max="13808" width="6.26953125" style="4" customWidth="1"/>
    <col min="13809" max="13810" width="0" style="4" hidden="1" customWidth="1"/>
    <col min="13811" max="13811" width="6" style="4" customWidth="1"/>
    <col min="13812" max="13812" width="3.90625" style="4" customWidth="1"/>
    <col min="13813" max="13813" width="6" style="4" customWidth="1"/>
    <col min="13814" max="13814" width="0" style="4" hidden="1" customWidth="1"/>
    <col min="13815" max="13817" width="6" style="4" customWidth="1"/>
    <col min="13818" max="13818" width="0" style="4" hidden="1" customWidth="1"/>
    <col min="13819" max="13821" width="6" style="4" customWidth="1"/>
    <col min="13822" max="13823" width="0" style="4" hidden="1" customWidth="1"/>
    <col min="13824" max="13826" width="6" style="4" customWidth="1"/>
    <col min="13827" max="13828" width="0" style="4" hidden="1" customWidth="1"/>
    <col min="13829" max="13829" width="5.81640625" style="4" customWidth="1"/>
    <col min="13830" max="13830" width="4.453125" style="4" customWidth="1"/>
    <col min="13831" max="13831" width="6" style="4" customWidth="1"/>
    <col min="13832" max="13833" width="0" style="4" hidden="1" customWidth="1"/>
    <col min="13834" max="13834" width="6" style="4" customWidth="1"/>
    <col min="13835" max="13835" width="4.453125" style="4" customWidth="1"/>
    <col min="13836" max="13836" width="6" style="4" customWidth="1"/>
    <col min="13837" max="13852" width="0" style="4" hidden="1" customWidth="1"/>
    <col min="13853" max="14058" width="9.81640625" style="4"/>
    <col min="14059" max="14059" width="4.6328125" style="4" customWidth="1"/>
    <col min="14060" max="14060" width="12.26953125" style="4" customWidth="1"/>
    <col min="14061" max="14061" width="0" style="4" hidden="1" customWidth="1"/>
    <col min="14062" max="14062" width="8" style="4" customWidth="1"/>
    <col min="14063" max="14064" width="6.26953125" style="4" customWidth="1"/>
    <col min="14065" max="14066" width="0" style="4" hidden="1" customWidth="1"/>
    <col min="14067" max="14067" width="6" style="4" customWidth="1"/>
    <col min="14068" max="14068" width="3.90625" style="4" customWidth="1"/>
    <col min="14069" max="14069" width="6" style="4" customWidth="1"/>
    <col min="14070" max="14070" width="0" style="4" hidden="1" customWidth="1"/>
    <col min="14071" max="14073" width="6" style="4" customWidth="1"/>
    <col min="14074" max="14074" width="0" style="4" hidden="1" customWidth="1"/>
    <col min="14075" max="14077" width="6" style="4" customWidth="1"/>
    <col min="14078" max="14079" width="0" style="4" hidden="1" customWidth="1"/>
    <col min="14080" max="14082" width="6" style="4" customWidth="1"/>
    <col min="14083" max="14084" width="0" style="4" hidden="1" customWidth="1"/>
    <col min="14085" max="14085" width="5.81640625" style="4" customWidth="1"/>
    <col min="14086" max="14086" width="4.453125" style="4" customWidth="1"/>
    <col min="14087" max="14087" width="6" style="4" customWidth="1"/>
    <col min="14088" max="14089" width="0" style="4" hidden="1" customWidth="1"/>
    <col min="14090" max="14090" width="6" style="4" customWidth="1"/>
    <col min="14091" max="14091" width="4.453125" style="4" customWidth="1"/>
    <col min="14092" max="14092" width="6" style="4" customWidth="1"/>
    <col min="14093" max="14108" width="0" style="4" hidden="1" customWidth="1"/>
    <col min="14109" max="14314" width="9.81640625" style="4"/>
    <col min="14315" max="14315" width="4.6328125" style="4" customWidth="1"/>
    <col min="14316" max="14316" width="12.26953125" style="4" customWidth="1"/>
    <col min="14317" max="14317" width="0" style="4" hidden="1" customWidth="1"/>
    <col min="14318" max="14318" width="8" style="4" customWidth="1"/>
    <col min="14319" max="14320" width="6.26953125" style="4" customWidth="1"/>
    <col min="14321" max="14322" width="0" style="4" hidden="1" customWidth="1"/>
    <col min="14323" max="14323" width="6" style="4" customWidth="1"/>
    <col min="14324" max="14324" width="3.90625" style="4" customWidth="1"/>
    <col min="14325" max="14325" width="6" style="4" customWidth="1"/>
    <col min="14326" max="14326" width="0" style="4" hidden="1" customWidth="1"/>
    <col min="14327" max="14329" width="6" style="4" customWidth="1"/>
    <col min="14330" max="14330" width="0" style="4" hidden="1" customWidth="1"/>
    <col min="14331" max="14333" width="6" style="4" customWidth="1"/>
    <col min="14334" max="14335" width="0" style="4" hidden="1" customWidth="1"/>
    <col min="14336" max="14338" width="6" style="4" customWidth="1"/>
    <col min="14339" max="14340" width="0" style="4" hidden="1" customWidth="1"/>
    <col min="14341" max="14341" width="5.81640625" style="4" customWidth="1"/>
    <col min="14342" max="14342" width="4.453125" style="4" customWidth="1"/>
    <col min="14343" max="14343" width="6" style="4" customWidth="1"/>
    <col min="14344" max="14345" width="0" style="4" hidden="1" customWidth="1"/>
    <col min="14346" max="14346" width="6" style="4" customWidth="1"/>
    <col min="14347" max="14347" width="4.453125" style="4" customWidth="1"/>
    <col min="14348" max="14348" width="6" style="4" customWidth="1"/>
    <col min="14349" max="14364" width="0" style="4" hidden="1" customWidth="1"/>
    <col min="14365" max="14570" width="9.81640625" style="4"/>
    <col min="14571" max="14571" width="4.6328125" style="4" customWidth="1"/>
    <col min="14572" max="14572" width="12.26953125" style="4" customWidth="1"/>
    <col min="14573" max="14573" width="0" style="4" hidden="1" customWidth="1"/>
    <col min="14574" max="14574" width="8" style="4" customWidth="1"/>
    <col min="14575" max="14576" width="6.26953125" style="4" customWidth="1"/>
    <col min="14577" max="14578" width="0" style="4" hidden="1" customWidth="1"/>
    <col min="14579" max="14579" width="6" style="4" customWidth="1"/>
    <col min="14580" max="14580" width="3.90625" style="4" customWidth="1"/>
    <col min="14581" max="14581" width="6" style="4" customWidth="1"/>
    <col min="14582" max="14582" width="0" style="4" hidden="1" customWidth="1"/>
    <col min="14583" max="14585" width="6" style="4" customWidth="1"/>
    <col min="14586" max="14586" width="0" style="4" hidden="1" customWidth="1"/>
    <col min="14587" max="14589" width="6" style="4" customWidth="1"/>
    <col min="14590" max="14591" width="0" style="4" hidden="1" customWidth="1"/>
    <col min="14592" max="14594" width="6" style="4" customWidth="1"/>
    <col min="14595" max="14596" width="0" style="4" hidden="1" customWidth="1"/>
    <col min="14597" max="14597" width="5.81640625" style="4" customWidth="1"/>
    <col min="14598" max="14598" width="4.453125" style="4" customWidth="1"/>
    <col min="14599" max="14599" width="6" style="4" customWidth="1"/>
    <col min="14600" max="14601" width="0" style="4" hidden="1" customWidth="1"/>
    <col min="14602" max="14602" width="6" style="4" customWidth="1"/>
    <col min="14603" max="14603" width="4.453125" style="4" customWidth="1"/>
    <col min="14604" max="14604" width="6" style="4" customWidth="1"/>
    <col min="14605" max="14620" width="0" style="4" hidden="1" customWidth="1"/>
    <col min="14621" max="14826" width="9.81640625" style="4"/>
    <col min="14827" max="14827" width="4.6328125" style="4" customWidth="1"/>
    <col min="14828" max="14828" width="12.26953125" style="4" customWidth="1"/>
    <col min="14829" max="14829" width="0" style="4" hidden="1" customWidth="1"/>
    <col min="14830" max="14830" width="8" style="4" customWidth="1"/>
    <col min="14831" max="14832" width="6.26953125" style="4" customWidth="1"/>
    <col min="14833" max="14834" width="0" style="4" hidden="1" customWidth="1"/>
    <col min="14835" max="14835" width="6" style="4" customWidth="1"/>
    <col min="14836" max="14836" width="3.90625" style="4" customWidth="1"/>
    <col min="14837" max="14837" width="6" style="4" customWidth="1"/>
    <col min="14838" max="14838" width="0" style="4" hidden="1" customWidth="1"/>
    <col min="14839" max="14841" width="6" style="4" customWidth="1"/>
    <col min="14842" max="14842" width="0" style="4" hidden="1" customWidth="1"/>
    <col min="14843" max="14845" width="6" style="4" customWidth="1"/>
    <col min="14846" max="14847" width="0" style="4" hidden="1" customWidth="1"/>
    <col min="14848" max="14850" width="6" style="4" customWidth="1"/>
    <col min="14851" max="14852" width="0" style="4" hidden="1" customWidth="1"/>
    <col min="14853" max="14853" width="5.81640625" style="4" customWidth="1"/>
    <col min="14854" max="14854" width="4.453125" style="4" customWidth="1"/>
    <col min="14855" max="14855" width="6" style="4" customWidth="1"/>
    <col min="14856" max="14857" width="0" style="4" hidden="1" customWidth="1"/>
    <col min="14858" max="14858" width="6" style="4" customWidth="1"/>
    <col min="14859" max="14859" width="4.453125" style="4" customWidth="1"/>
    <col min="14860" max="14860" width="6" style="4" customWidth="1"/>
    <col min="14861" max="14876" width="0" style="4" hidden="1" customWidth="1"/>
    <col min="14877" max="15082" width="9.81640625" style="4"/>
    <col min="15083" max="15083" width="4.6328125" style="4" customWidth="1"/>
    <col min="15084" max="15084" width="12.26953125" style="4" customWidth="1"/>
    <col min="15085" max="15085" width="0" style="4" hidden="1" customWidth="1"/>
    <col min="15086" max="15086" width="8" style="4" customWidth="1"/>
    <col min="15087" max="15088" width="6.26953125" style="4" customWidth="1"/>
    <col min="15089" max="15090" width="0" style="4" hidden="1" customWidth="1"/>
    <col min="15091" max="15091" width="6" style="4" customWidth="1"/>
    <col min="15092" max="15092" width="3.90625" style="4" customWidth="1"/>
    <col min="15093" max="15093" width="6" style="4" customWidth="1"/>
    <col min="15094" max="15094" width="0" style="4" hidden="1" customWidth="1"/>
    <col min="15095" max="15097" width="6" style="4" customWidth="1"/>
    <col min="15098" max="15098" width="0" style="4" hidden="1" customWidth="1"/>
    <col min="15099" max="15101" width="6" style="4" customWidth="1"/>
    <col min="15102" max="15103" width="0" style="4" hidden="1" customWidth="1"/>
    <col min="15104" max="15106" width="6" style="4" customWidth="1"/>
    <col min="15107" max="15108" width="0" style="4" hidden="1" customWidth="1"/>
    <col min="15109" max="15109" width="5.81640625" style="4" customWidth="1"/>
    <col min="15110" max="15110" width="4.453125" style="4" customWidth="1"/>
    <col min="15111" max="15111" width="6" style="4" customWidth="1"/>
    <col min="15112" max="15113" width="0" style="4" hidden="1" customWidth="1"/>
    <col min="15114" max="15114" width="6" style="4" customWidth="1"/>
    <col min="15115" max="15115" width="4.453125" style="4" customWidth="1"/>
    <col min="15116" max="15116" width="6" style="4" customWidth="1"/>
    <col min="15117" max="15132" width="0" style="4" hidden="1" customWidth="1"/>
    <col min="15133" max="15338" width="9.81640625" style="4"/>
    <col min="15339" max="15339" width="4.6328125" style="4" customWidth="1"/>
    <col min="15340" max="15340" width="12.26953125" style="4" customWidth="1"/>
    <col min="15341" max="15341" width="0" style="4" hidden="1" customWidth="1"/>
    <col min="15342" max="15342" width="8" style="4" customWidth="1"/>
    <col min="15343" max="15344" width="6.26953125" style="4" customWidth="1"/>
    <col min="15345" max="15346" width="0" style="4" hidden="1" customWidth="1"/>
    <col min="15347" max="15347" width="6" style="4" customWidth="1"/>
    <col min="15348" max="15348" width="3.90625" style="4" customWidth="1"/>
    <col min="15349" max="15349" width="6" style="4" customWidth="1"/>
    <col min="15350" max="15350" width="0" style="4" hidden="1" customWidth="1"/>
    <col min="15351" max="15353" width="6" style="4" customWidth="1"/>
    <col min="15354" max="15354" width="0" style="4" hidden="1" customWidth="1"/>
    <col min="15355" max="15357" width="6" style="4" customWidth="1"/>
    <col min="15358" max="15359" width="0" style="4" hidden="1" customWidth="1"/>
    <col min="15360" max="15362" width="6" style="4" customWidth="1"/>
    <col min="15363" max="15364" width="0" style="4" hidden="1" customWidth="1"/>
    <col min="15365" max="15365" width="5.81640625" style="4" customWidth="1"/>
    <col min="15366" max="15366" width="4.453125" style="4" customWidth="1"/>
    <col min="15367" max="15367" width="6" style="4" customWidth="1"/>
    <col min="15368" max="15369" width="0" style="4" hidden="1" customWidth="1"/>
    <col min="15370" max="15370" width="6" style="4" customWidth="1"/>
    <col min="15371" max="15371" width="4.453125" style="4" customWidth="1"/>
    <col min="15372" max="15372" width="6" style="4" customWidth="1"/>
    <col min="15373" max="15388" width="0" style="4" hidden="1" customWidth="1"/>
    <col min="15389" max="15594" width="9.81640625" style="4"/>
    <col min="15595" max="15595" width="4.6328125" style="4" customWidth="1"/>
    <col min="15596" max="15596" width="12.26953125" style="4" customWidth="1"/>
    <col min="15597" max="15597" width="0" style="4" hidden="1" customWidth="1"/>
    <col min="15598" max="15598" width="8" style="4" customWidth="1"/>
    <col min="15599" max="15600" width="6.26953125" style="4" customWidth="1"/>
    <col min="15601" max="15602" width="0" style="4" hidden="1" customWidth="1"/>
    <col min="15603" max="15603" width="6" style="4" customWidth="1"/>
    <col min="15604" max="15604" width="3.90625" style="4" customWidth="1"/>
    <col min="15605" max="15605" width="6" style="4" customWidth="1"/>
    <col min="15606" max="15606" width="0" style="4" hidden="1" customWidth="1"/>
    <col min="15607" max="15609" width="6" style="4" customWidth="1"/>
    <col min="15610" max="15610" width="0" style="4" hidden="1" customWidth="1"/>
    <col min="15611" max="15613" width="6" style="4" customWidth="1"/>
    <col min="15614" max="15615" width="0" style="4" hidden="1" customWidth="1"/>
    <col min="15616" max="15618" width="6" style="4" customWidth="1"/>
    <col min="15619" max="15620" width="0" style="4" hidden="1" customWidth="1"/>
    <col min="15621" max="15621" width="5.81640625" style="4" customWidth="1"/>
    <col min="15622" max="15622" width="4.453125" style="4" customWidth="1"/>
    <col min="15623" max="15623" width="6" style="4" customWidth="1"/>
    <col min="15624" max="15625" width="0" style="4" hidden="1" customWidth="1"/>
    <col min="15626" max="15626" width="6" style="4" customWidth="1"/>
    <col min="15627" max="15627" width="4.453125" style="4" customWidth="1"/>
    <col min="15628" max="15628" width="6" style="4" customWidth="1"/>
    <col min="15629" max="15644" width="0" style="4" hidden="1" customWidth="1"/>
    <col min="15645" max="15850" width="9.81640625" style="4"/>
    <col min="15851" max="15851" width="4.6328125" style="4" customWidth="1"/>
    <col min="15852" max="15852" width="12.26953125" style="4" customWidth="1"/>
    <col min="15853" max="15853" width="0" style="4" hidden="1" customWidth="1"/>
    <col min="15854" max="15854" width="8" style="4" customWidth="1"/>
    <col min="15855" max="15856" width="6.26953125" style="4" customWidth="1"/>
    <col min="15857" max="15858" width="0" style="4" hidden="1" customWidth="1"/>
    <col min="15859" max="15859" width="6" style="4" customWidth="1"/>
    <col min="15860" max="15860" width="3.90625" style="4" customWidth="1"/>
    <col min="15861" max="15861" width="6" style="4" customWidth="1"/>
    <col min="15862" max="15862" width="0" style="4" hidden="1" customWidth="1"/>
    <col min="15863" max="15865" width="6" style="4" customWidth="1"/>
    <col min="15866" max="15866" width="0" style="4" hidden="1" customWidth="1"/>
    <col min="15867" max="15869" width="6" style="4" customWidth="1"/>
    <col min="15870" max="15871" width="0" style="4" hidden="1" customWidth="1"/>
    <col min="15872" max="15874" width="6" style="4" customWidth="1"/>
    <col min="15875" max="15876" width="0" style="4" hidden="1" customWidth="1"/>
    <col min="15877" max="15877" width="5.81640625" style="4" customWidth="1"/>
    <col min="15878" max="15878" width="4.453125" style="4" customWidth="1"/>
    <col min="15879" max="15879" width="6" style="4" customWidth="1"/>
    <col min="15880" max="15881" width="0" style="4" hidden="1" customWidth="1"/>
    <col min="15882" max="15882" width="6" style="4" customWidth="1"/>
    <col min="15883" max="15883" width="4.453125" style="4" customWidth="1"/>
    <col min="15884" max="15884" width="6" style="4" customWidth="1"/>
    <col min="15885" max="15900" width="0" style="4" hidden="1" customWidth="1"/>
    <col min="15901" max="16106" width="9.81640625" style="4"/>
    <col min="16107" max="16107" width="4.6328125" style="4" customWidth="1"/>
    <col min="16108" max="16108" width="12.26953125" style="4" customWidth="1"/>
    <col min="16109" max="16109" width="0" style="4" hidden="1" customWidth="1"/>
    <col min="16110" max="16110" width="8" style="4" customWidth="1"/>
    <col min="16111" max="16112" width="6.26953125" style="4" customWidth="1"/>
    <col min="16113" max="16114" width="0" style="4" hidden="1" customWidth="1"/>
    <col min="16115" max="16115" width="6" style="4" customWidth="1"/>
    <col min="16116" max="16116" width="3.90625" style="4" customWidth="1"/>
    <col min="16117" max="16117" width="6" style="4" customWidth="1"/>
    <col min="16118" max="16118" width="0" style="4" hidden="1" customWidth="1"/>
    <col min="16119" max="16121" width="6" style="4" customWidth="1"/>
    <col min="16122" max="16122" width="0" style="4" hidden="1" customWidth="1"/>
    <col min="16123" max="16125" width="6" style="4" customWidth="1"/>
    <col min="16126" max="16127" width="0" style="4" hidden="1" customWidth="1"/>
    <col min="16128" max="16130" width="6" style="4" customWidth="1"/>
    <col min="16131" max="16132" width="0" style="4" hidden="1" customWidth="1"/>
    <col min="16133" max="16133" width="5.81640625" style="4" customWidth="1"/>
    <col min="16134" max="16134" width="4.453125" style="4" customWidth="1"/>
    <col min="16135" max="16135" width="6" style="4" customWidth="1"/>
    <col min="16136" max="16137" width="0" style="4" hidden="1" customWidth="1"/>
    <col min="16138" max="16138" width="6" style="4" customWidth="1"/>
    <col min="16139" max="16139" width="4.453125" style="4" customWidth="1"/>
    <col min="16140" max="16140" width="6" style="4" customWidth="1"/>
    <col min="16141" max="16156" width="0" style="4" hidden="1" customWidth="1"/>
    <col min="16157" max="16384" width="9.81640625" style="4"/>
  </cols>
  <sheetData>
    <row r="1" spans="1:23" s="10" customFormat="1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1" customFormat="1" ht="16.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6" thickBot="1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6"/>
      <c r="Q4" s="16"/>
      <c r="R4" s="17" t="s">
        <v>56</v>
      </c>
      <c r="S4" s="17"/>
      <c r="T4" s="17"/>
      <c r="U4" s="17"/>
      <c r="V4" s="17"/>
      <c r="W4" s="17"/>
    </row>
    <row r="5" spans="1:23" s="24" customFormat="1" ht="13.5" customHeight="1" thickTop="1">
      <c r="A5" s="18"/>
      <c r="B5" s="19"/>
      <c r="C5" s="20" t="s">
        <v>87</v>
      </c>
      <c r="D5" s="20" t="s">
        <v>2</v>
      </c>
      <c r="E5" s="20"/>
      <c r="F5" s="21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1:23" s="33" customFormat="1" ht="13">
      <c r="A6" s="25" t="s">
        <v>4</v>
      </c>
      <c r="B6" s="26" t="s">
        <v>5</v>
      </c>
      <c r="C6" s="27"/>
      <c r="D6" s="28" t="s">
        <v>89</v>
      </c>
      <c r="E6" s="28" t="s">
        <v>90</v>
      </c>
      <c r="F6" s="29" t="s">
        <v>88</v>
      </c>
      <c r="G6" s="30"/>
      <c r="H6" s="30"/>
      <c r="I6" s="29" t="s">
        <v>94</v>
      </c>
      <c r="J6" s="30"/>
      <c r="K6" s="30"/>
      <c r="L6" s="29" t="s">
        <v>93</v>
      </c>
      <c r="M6" s="30"/>
      <c r="N6" s="30"/>
      <c r="O6" s="29" t="s">
        <v>9</v>
      </c>
      <c r="P6" s="30"/>
      <c r="Q6" s="30"/>
      <c r="R6" s="29" t="s">
        <v>10</v>
      </c>
      <c r="S6" s="30"/>
      <c r="T6" s="30"/>
      <c r="U6" s="29" t="s">
        <v>92</v>
      </c>
      <c r="V6" s="30"/>
      <c r="W6" s="32"/>
    </row>
    <row r="7" spans="1:23" s="33" customFormat="1" ht="11.5">
      <c r="A7" s="34" t="s">
        <v>4</v>
      </c>
      <c r="B7" s="35" t="s">
        <v>12</v>
      </c>
      <c r="C7" s="27"/>
      <c r="D7" s="28"/>
      <c r="E7" s="28"/>
      <c r="F7" s="36" t="s">
        <v>58</v>
      </c>
      <c r="G7" s="29" t="s">
        <v>91</v>
      </c>
      <c r="H7" s="30"/>
      <c r="I7" s="82" t="s">
        <v>58</v>
      </c>
      <c r="J7" s="29" t="s">
        <v>91</v>
      </c>
      <c r="K7" s="30"/>
      <c r="L7" s="82" t="s">
        <v>58</v>
      </c>
      <c r="M7" s="29" t="s">
        <v>91</v>
      </c>
      <c r="N7" s="30"/>
      <c r="O7" s="82" t="s">
        <v>58</v>
      </c>
      <c r="P7" s="29" t="s">
        <v>91</v>
      </c>
      <c r="Q7" s="30"/>
      <c r="R7" s="82" t="s">
        <v>58</v>
      </c>
      <c r="S7" s="29" t="s">
        <v>91</v>
      </c>
      <c r="T7" s="30"/>
      <c r="U7" s="82" t="s">
        <v>58</v>
      </c>
      <c r="V7" s="29" t="s">
        <v>91</v>
      </c>
      <c r="W7" s="30"/>
    </row>
    <row r="8" spans="1:23" s="33" customFormat="1" ht="12" thickBot="1">
      <c r="A8" s="39"/>
      <c r="B8" s="36"/>
      <c r="C8" s="27"/>
      <c r="D8" s="28"/>
      <c r="E8" s="28"/>
      <c r="F8" s="40" t="s">
        <v>59</v>
      </c>
      <c r="G8" s="41" t="s">
        <v>16</v>
      </c>
      <c r="H8" s="75" t="s">
        <v>17</v>
      </c>
      <c r="I8" s="83" t="s">
        <v>59</v>
      </c>
      <c r="J8" s="36" t="s">
        <v>16</v>
      </c>
      <c r="K8" s="82" t="s">
        <v>17</v>
      </c>
      <c r="L8" s="83" t="s">
        <v>59</v>
      </c>
      <c r="M8" s="36" t="s">
        <v>16</v>
      </c>
      <c r="N8" s="90" t="s">
        <v>17</v>
      </c>
      <c r="O8" s="83" t="s">
        <v>59</v>
      </c>
      <c r="P8" s="42" t="s">
        <v>16</v>
      </c>
      <c r="Q8" s="104" t="s">
        <v>17</v>
      </c>
      <c r="R8" s="83" t="s">
        <v>59</v>
      </c>
      <c r="S8" s="36" t="s">
        <v>16</v>
      </c>
      <c r="T8" s="82" t="s">
        <v>17</v>
      </c>
      <c r="U8" s="83" t="s">
        <v>59</v>
      </c>
      <c r="V8" s="36" t="s">
        <v>16</v>
      </c>
      <c r="W8" s="108" t="s">
        <v>17</v>
      </c>
    </row>
    <row r="9" spans="1:23" s="33" customFormat="1" ht="12" hidden="1" thickBot="1">
      <c r="A9" s="43"/>
      <c r="B9" s="44" t="s">
        <v>18</v>
      </c>
      <c r="C9" s="45"/>
      <c r="D9" s="46"/>
      <c r="E9" s="46"/>
      <c r="F9" s="47"/>
      <c r="G9" s="47"/>
      <c r="H9" s="76">
        <v>1</v>
      </c>
      <c r="I9" s="84"/>
      <c r="J9" s="48">
        <v>50</v>
      </c>
      <c r="K9" s="88">
        <v>0.5</v>
      </c>
      <c r="L9" s="89"/>
      <c r="M9" s="49">
        <v>0.4</v>
      </c>
      <c r="N9" s="91">
        <v>0.6</v>
      </c>
      <c r="O9" s="94"/>
      <c r="P9" s="50"/>
      <c r="Q9" s="105"/>
      <c r="R9" s="89"/>
      <c r="S9" s="49"/>
      <c r="T9" s="88">
        <v>1</v>
      </c>
      <c r="U9" s="106"/>
      <c r="V9" s="49"/>
      <c r="W9" s="109">
        <v>1</v>
      </c>
    </row>
    <row r="10" spans="1:23" s="55" customFormat="1" ht="16.5" customHeight="1">
      <c r="A10" s="51"/>
      <c r="B10" s="52" t="s">
        <v>57</v>
      </c>
      <c r="C10" s="53">
        <v>247386</v>
      </c>
      <c r="D10" s="53">
        <v>95772</v>
      </c>
      <c r="E10" s="53">
        <v>151614</v>
      </c>
      <c r="F10" s="53">
        <v>3440</v>
      </c>
      <c r="G10" s="53">
        <v>0</v>
      </c>
      <c r="H10" s="77">
        <v>3440</v>
      </c>
      <c r="I10" s="77">
        <v>122617</v>
      </c>
      <c r="J10" s="53">
        <v>61308.5</v>
      </c>
      <c r="K10" s="77">
        <v>61308.5</v>
      </c>
      <c r="L10" s="77">
        <v>72441</v>
      </c>
      <c r="M10" s="53">
        <v>28976.400000000005</v>
      </c>
      <c r="N10" s="77">
        <v>43464.599999999991</v>
      </c>
      <c r="O10" s="95">
        <v>14510</v>
      </c>
      <c r="P10" s="54">
        <v>5489.5333333333338</v>
      </c>
      <c r="Q10" s="95">
        <v>9020.4666666666653</v>
      </c>
      <c r="R10" s="77">
        <v>26379</v>
      </c>
      <c r="S10" s="53">
        <v>0</v>
      </c>
      <c r="T10" s="77">
        <v>26379</v>
      </c>
      <c r="U10" s="77">
        <v>8000</v>
      </c>
      <c r="V10" s="53">
        <v>0</v>
      </c>
      <c r="W10" s="102">
        <v>8000</v>
      </c>
    </row>
    <row r="11" spans="1:23" s="33" customFormat="1" ht="14.25" customHeight="1">
      <c r="A11" s="56">
        <v>1</v>
      </c>
      <c r="B11" s="57" t="s">
        <v>60</v>
      </c>
      <c r="C11" s="58">
        <v>64846</v>
      </c>
      <c r="D11" s="59">
        <v>22797</v>
      </c>
      <c r="E11" s="59">
        <v>42049</v>
      </c>
      <c r="F11" s="59">
        <v>1808</v>
      </c>
      <c r="G11" s="59"/>
      <c r="H11" s="78">
        <v>1808</v>
      </c>
      <c r="I11" s="85">
        <v>4420</v>
      </c>
      <c r="J11" s="61">
        <v>2210</v>
      </c>
      <c r="K11" s="85">
        <v>2210</v>
      </c>
      <c r="L11" s="85">
        <v>51035</v>
      </c>
      <c r="M11" s="60">
        <v>20414</v>
      </c>
      <c r="N11" s="92">
        <v>30621</v>
      </c>
      <c r="O11" s="96">
        <v>431</v>
      </c>
      <c r="P11" s="62">
        <v>172.4</v>
      </c>
      <c r="Q11" s="96">
        <v>258.59999999999997</v>
      </c>
      <c r="R11" s="85">
        <v>1551</v>
      </c>
      <c r="S11" s="60"/>
      <c r="T11" s="85">
        <v>1551</v>
      </c>
      <c r="U11" s="92">
        <v>5600</v>
      </c>
      <c r="V11" s="60"/>
      <c r="W11" s="103">
        <v>5600</v>
      </c>
    </row>
    <row r="12" spans="1:23" s="33" customFormat="1" ht="14.25" customHeight="1">
      <c r="A12" s="56">
        <v>2</v>
      </c>
      <c r="B12" s="57" t="s">
        <v>61</v>
      </c>
      <c r="C12" s="58">
        <v>2344</v>
      </c>
      <c r="D12" s="59">
        <v>177</v>
      </c>
      <c r="E12" s="59">
        <v>2167</v>
      </c>
      <c r="F12" s="59">
        <v>92</v>
      </c>
      <c r="G12" s="59"/>
      <c r="H12" s="78">
        <v>92</v>
      </c>
      <c r="I12" s="85"/>
      <c r="J12" s="61">
        <v>0</v>
      </c>
      <c r="K12" s="85">
        <v>0</v>
      </c>
      <c r="L12" s="85">
        <v>441</v>
      </c>
      <c r="M12" s="60">
        <v>176.4</v>
      </c>
      <c r="N12" s="92">
        <v>264.60000000000002</v>
      </c>
      <c r="O12" s="96">
        <v>0</v>
      </c>
      <c r="P12" s="62">
        <v>0</v>
      </c>
      <c r="Q12" s="96">
        <v>0</v>
      </c>
      <c r="R12" s="85">
        <v>210</v>
      </c>
      <c r="S12" s="60"/>
      <c r="T12" s="85">
        <v>210</v>
      </c>
      <c r="U12" s="92">
        <v>1600</v>
      </c>
      <c r="V12" s="60"/>
      <c r="W12" s="103">
        <v>1600</v>
      </c>
    </row>
    <row r="13" spans="1:23" s="33" customFormat="1" ht="14.25" customHeight="1">
      <c r="A13" s="56">
        <v>3</v>
      </c>
      <c r="B13" s="57" t="s">
        <v>62</v>
      </c>
      <c r="C13" s="58">
        <v>49531</v>
      </c>
      <c r="D13" s="59">
        <v>16519</v>
      </c>
      <c r="E13" s="59">
        <v>33012</v>
      </c>
      <c r="F13" s="59">
        <v>149</v>
      </c>
      <c r="G13" s="59"/>
      <c r="H13" s="78">
        <v>149</v>
      </c>
      <c r="I13" s="85">
        <v>27929</v>
      </c>
      <c r="J13" s="61">
        <v>13964.5</v>
      </c>
      <c r="K13" s="85">
        <v>13964.5</v>
      </c>
      <c r="L13" s="85">
        <v>5756</v>
      </c>
      <c r="M13" s="60">
        <v>2302.4</v>
      </c>
      <c r="N13" s="92">
        <v>3453.6000000000004</v>
      </c>
      <c r="O13" s="96">
        <v>707</v>
      </c>
      <c r="P13" s="62">
        <v>252.46666666666667</v>
      </c>
      <c r="Q13" s="96">
        <v>454.5333333333333</v>
      </c>
      <c r="R13" s="85">
        <v>14190</v>
      </c>
      <c r="S13" s="60"/>
      <c r="T13" s="85">
        <v>14190</v>
      </c>
      <c r="U13" s="92">
        <v>800</v>
      </c>
      <c r="V13" s="60"/>
      <c r="W13" s="103">
        <v>800</v>
      </c>
    </row>
    <row r="14" spans="1:23" s="33" customFormat="1" ht="14.25" customHeight="1">
      <c r="A14" s="56">
        <v>4</v>
      </c>
      <c r="B14" s="57" t="s">
        <v>63</v>
      </c>
      <c r="C14" s="58">
        <v>4539</v>
      </c>
      <c r="D14" s="59">
        <v>1766</v>
      </c>
      <c r="E14" s="59">
        <v>2773</v>
      </c>
      <c r="F14" s="59">
        <v>61</v>
      </c>
      <c r="G14" s="59"/>
      <c r="H14" s="78">
        <v>61</v>
      </c>
      <c r="I14" s="85">
        <v>809</v>
      </c>
      <c r="J14" s="61">
        <v>404.5</v>
      </c>
      <c r="K14" s="85">
        <v>404.5</v>
      </c>
      <c r="L14" s="85">
        <v>2497</v>
      </c>
      <c r="M14" s="60">
        <v>998.80000000000007</v>
      </c>
      <c r="N14" s="92">
        <v>1498.2</v>
      </c>
      <c r="O14" s="96">
        <v>907</v>
      </c>
      <c r="P14" s="62">
        <v>362.8</v>
      </c>
      <c r="Q14" s="96">
        <v>544.19999999999993</v>
      </c>
      <c r="R14" s="85">
        <v>265</v>
      </c>
      <c r="S14" s="60"/>
      <c r="T14" s="85">
        <v>265</v>
      </c>
      <c r="U14" s="92"/>
      <c r="V14" s="60"/>
      <c r="W14" s="103">
        <v>0</v>
      </c>
    </row>
    <row r="15" spans="1:23" s="33" customFormat="1" ht="14.25" customHeight="1">
      <c r="A15" s="56">
        <v>5</v>
      </c>
      <c r="B15" s="57" t="s">
        <v>64</v>
      </c>
      <c r="C15" s="58">
        <v>171</v>
      </c>
      <c r="D15" s="59">
        <v>51</v>
      </c>
      <c r="E15" s="59">
        <v>120</v>
      </c>
      <c r="F15" s="59">
        <v>47</v>
      </c>
      <c r="G15" s="59"/>
      <c r="H15" s="78">
        <v>47</v>
      </c>
      <c r="I15" s="85">
        <v>14</v>
      </c>
      <c r="J15" s="61">
        <v>7</v>
      </c>
      <c r="K15" s="85">
        <v>7</v>
      </c>
      <c r="L15" s="85">
        <v>110</v>
      </c>
      <c r="M15" s="60">
        <v>44</v>
      </c>
      <c r="N15" s="92">
        <v>66</v>
      </c>
      <c r="O15" s="96">
        <v>0</v>
      </c>
      <c r="P15" s="62">
        <v>0</v>
      </c>
      <c r="Q15" s="96">
        <v>0</v>
      </c>
      <c r="R15" s="85"/>
      <c r="S15" s="60"/>
      <c r="T15" s="85">
        <v>0</v>
      </c>
      <c r="U15" s="92"/>
      <c r="V15" s="60"/>
      <c r="W15" s="103">
        <v>0</v>
      </c>
    </row>
    <row r="16" spans="1:23" s="33" customFormat="1" ht="14.25" customHeight="1">
      <c r="A16" s="56">
        <v>6</v>
      </c>
      <c r="B16" s="57" t="s">
        <v>65</v>
      </c>
      <c r="C16" s="58">
        <v>2175</v>
      </c>
      <c r="D16" s="59">
        <v>737</v>
      </c>
      <c r="E16" s="59">
        <v>1438</v>
      </c>
      <c r="F16" s="59">
        <v>49</v>
      </c>
      <c r="G16" s="59"/>
      <c r="H16" s="78">
        <v>49</v>
      </c>
      <c r="I16" s="85">
        <v>945</v>
      </c>
      <c r="J16" s="61">
        <v>472.5</v>
      </c>
      <c r="K16" s="85">
        <v>472.5</v>
      </c>
      <c r="L16" s="85">
        <v>363</v>
      </c>
      <c r="M16" s="60">
        <v>145.20000000000002</v>
      </c>
      <c r="N16" s="92">
        <v>217.8</v>
      </c>
      <c r="O16" s="96">
        <v>298</v>
      </c>
      <c r="P16" s="62">
        <v>119.2</v>
      </c>
      <c r="Q16" s="96">
        <v>178.79999999999998</v>
      </c>
      <c r="R16" s="85">
        <v>520</v>
      </c>
      <c r="S16" s="60"/>
      <c r="T16" s="85">
        <v>520</v>
      </c>
      <c r="U16" s="92"/>
      <c r="V16" s="60"/>
      <c r="W16" s="103">
        <v>0</v>
      </c>
    </row>
    <row r="17" spans="1:23" s="33" customFormat="1" ht="14.25" customHeight="1">
      <c r="A17" s="56">
        <v>7</v>
      </c>
      <c r="B17" s="57" t="s">
        <v>66</v>
      </c>
      <c r="C17" s="58">
        <v>265</v>
      </c>
      <c r="D17" s="59">
        <v>76</v>
      </c>
      <c r="E17" s="59">
        <v>189</v>
      </c>
      <c r="F17" s="59">
        <v>74</v>
      </c>
      <c r="G17" s="59"/>
      <c r="H17" s="78">
        <v>74</v>
      </c>
      <c r="I17" s="85"/>
      <c r="J17" s="61">
        <v>0</v>
      </c>
      <c r="K17" s="85">
        <v>0</v>
      </c>
      <c r="L17" s="85">
        <v>191</v>
      </c>
      <c r="M17" s="60">
        <v>76.400000000000006</v>
      </c>
      <c r="N17" s="92">
        <v>114.60000000000001</v>
      </c>
      <c r="O17" s="96">
        <v>0</v>
      </c>
      <c r="P17" s="62">
        <v>0</v>
      </c>
      <c r="Q17" s="96">
        <v>0</v>
      </c>
      <c r="R17" s="85"/>
      <c r="S17" s="60"/>
      <c r="T17" s="85">
        <v>0</v>
      </c>
      <c r="U17" s="92"/>
      <c r="V17" s="60"/>
      <c r="W17" s="103">
        <v>0</v>
      </c>
    </row>
    <row r="18" spans="1:23" s="33" customFormat="1" ht="14.25" customHeight="1">
      <c r="A18" s="56">
        <v>8</v>
      </c>
      <c r="B18" s="57" t="s">
        <v>67</v>
      </c>
      <c r="C18" s="58">
        <v>1400</v>
      </c>
      <c r="D18" s="59">
        <v>528</v>
      </c>
      <c r="E18" s="59">
        <v>872</v>
      </c>
      <c r="F18" s="59">
        <v>79</v>
      </c>
      <c r="G18" s="59"/>
      <c r="H18" s="78">
        <v>79</v>
      </c>
      <c r="I18" s="85"/>
      <c r="J18" s="61">
        <v>0</v>
      </c>
      <c r="K18" s="85">
        <v>0</v>
      </c>
      <c r="L18" s="85">
        <v>1321</v>
      </c>
      <c r="M18" s="60">
        <v>528.4</v>
      </c>
      <c r="N18" s="92">
        <v>792.59999999999991</v>
      </c>
      <c r="O18" s="96">
        <v>0</v>
      </c>
      <c r="P18" s="62">
        <v>0</v>
      </c>
      <c r="Q18" s="96">
        <v>0</v>
      </c>
      <c r="R18" s="85"/>
      <c r="S18" s="60"/>
      <c r="T18" s="85">
        <v>0</v>
      </c>
      <c r="U18" s="92"/>
      <c r="V18" s="60"/>
      <c r="W18" s="103">
        <v>0</v>
      </c>
    </row>
    <row r="19" spans="1:23" s="33" customFormat="1" ht="14.25" customHeight="1">
      <c r="A19" s="56">
        <v>9</v>
      </c>
      <c r="B19" s="57" t="s">
        <v>68</v>
      </c>
      <c r="C19" s="58">
        <v>19914</v>
      </c>
      <c r="D19" s="59">
        <v>7246</v>
      </c>
      <c r="E19" s="59">
        <v>12668</v>
      </c>
      <c r="F19" s="59">
        <v>366</v>
      </c>
      <c r="G19" s="59"/>
      <c r="H19" s="78">
        <v>366</v>
      </c>
      <c r="I19" s="85">
        <v>9039</v>
      </c>
      <c r="J19" s="61">
        <v>4519.5</v>
      </c>
      <c r="K19" s="85">
        <v>4519.5</v>
      </c>
      <c r="L19" s="85">
        <v>3551</v>
      </c>
      <c r="M19" s="60">
        <v>1420.4</v>
      </c>
      <c r="N19" s="92">
        <v>2130.6000000000004</v>
      </c>
      <c r="O19" s="96">
        <v>3460</v>
      </c>
      <c r="P19" s="62">
        <v>1306.4666666666667</v>
      </c>
      <c r="Q19" s="96">
        <v>2153.5333333333333</v>
      </c>
      <c r="R19" s="85">
        <v>3498</v>
      </c>
      <c r="S19" s="60"/>
      <c r="T19" s="85">
        <v>3498</v>
      </c>
      <c r="U19" s="92"/>
      <c r="V19" s="60"/>
      <c r="W19" s="103"/>
    </row>
    <row r="20" spans="1:23" s="33" customFormat="1" ht="14.25" customHeight="1">
      <c r="A20" s="56">
        <v>10</v>
      </c>
      <c r="B20" s="57" t="s">
        <v>69</v>
      </c>
      <c r="C20" s="58">
        <v>3893</v>
      </c>
      <c r="D20" s="59">
        <v>1409</v>
      </c>
      <c r="E20" s="59">
        <v>2484</v>
      </c>
      <c r="F20" s="59">
        <v>50</v>
      </c>
      <c r="G20" s="59"/>
      <c r="H20" s="78">
        <v>50</v>
      </c>
      <c r="I20" s="85">
        <v>1100</v>
      </c>
      <c r="J20" s="61">
        <v>550</v>
      </c>
      <c r="K20" s="85">
        <v>550</v>
      </c>
      <c r="L20" s="85">
        <v>1324</v>
      </c>
      <c r="M20" s="60">
        <v>529.6</v>
      </c>
      <c r="N20" s="92">
        <v>794.40000000000009</v>
      </c>
      <c r="O20" s="96">
        <v>969</v>
      </c>
      <c r="P20" s="62">
        <v>329.33333333333331</v>
      </c>
      <c r="Q20" s="96">
        <v>639.66666666666663</v>
      </c>
      <c r="R20" s="85">
        <v>450</v>
      </c>
      <c r="S20" s="60"/>
      <c r="T20" s="85">
        <v>450</v>
      </c>
      <c r="U20" s="92"/>
      <c r="V20" s="60"/>
      <c r="W20" s="103">
        <v>0</v>
      </c>
    </row>
    <row r="21" spans="1:23" s="33" customFormat="1" ht="14.25" customHeight="1">
      <c r="A21" s="56">
        <v>11</v>
      </c>
      <c r="B21" s="57" t="s">
        <v>70</v>
      </c>
      <c r="C21" s="58">
        <v>1579</v>
      </c>
      <c r="D21" s="59">
        <v>668</v>
      </c>
      <c r="E21" s="59">
        <v>911</v>
      </c>
      <c r="F21" s="59">
        <v>39</v>
      </c>
      <c r="G21" s="59"/>
      <c r="H21" s="78">
        <v>39</v>
      </c>
      <c r="I21" s="85">
        <v>756</v>
      </c>
      <c r="J21" s="61">
        <v>378</v>
      </c>
      <c r="K21" s="85">
        <v>378</v>
      </c>
      <c r="L21" s="85">
        <v>222</v>
      </c>
      <c r="M21" s="60">
        <v>88.800000000000011</v>
      </c>
      <c r="N21" s="92">
        <v>133.20000000000002</v>
      </c>
      <c r="O21" s="96">
        <v>504</v>
      </c>
      <c r="P21" s="62">
        <v>201.60000000000002</v>
      </c>
      <c r="Q21" s="96">
        <v>302.39999999999998</v>
      </c>
      <c r="R21" s="85">
        <v>59</v>
      </c>
      <c r="S21" s="60"/>
      <c r="T21" s="85">
        <v>59</v>
      </c>
      <c r="U21" s="92"/>
      <c r="V21" s="60"/>
      <c r="W21" s="103">
        <v>0</v>
      </c>
    </row>
    <row r="22" spans="1:23" s="33" customFormat="1" ht="14.25" customHeight="1">
      <c r="A22" s="56">
        <v>12</v>
      </c>
      <c r="B22" s="57" t="s">
        <v>71</v>
      </c>
      <c r="C22" s="58">
        <v>1250</v>
      </c>
      <c r="D22" s="59">
        <v>470</v>
      </c>
      <c r="E22" s="59">
        <v>780</v>
      </c>
      <c r="F22" s="59">
        <v>54</v>
      </c>
      <c r="G22" s="59"/>
      <c r="H22" s="78">
        <v>54</v>
      </c>
      <c r="I22" s="85">
        <v>180</v>
      </c>
      <c r="J22" s="61">
        <v>90</v>
      </c>
      <c r="K22" s="85">
        <v>90</v>
      </c>
      <c r="L22" s="85">
        <v>842</v>
      </c>
      <c r="M22" s="60">
        <v>336.8</v>
      </c>
      <c r="N22" s="92">
        <v>505.20000000000005</v>
      </c>
      <c r="O22" s="96">
        <v>109</v>
      </c>
      <c r="P22" s="62">
        <v>43.6</v>
      </c>
      <c r="Q22" s="96">
        <v>65.399999999999991</v>
      </c>
      <c r="R22" s="85">
        <v>65</v>
      </c>
      <c r="S22" s="60"/>
      <c r="T22" s="85">
        <v>65</v>
      </c>
      <c r="U22" s="92"/>
      <c r="V22" s="60"/>
      <c r="W22" s="103">
        <v>0</v>
      </c>
    </row>
    <row r="23" spans="1:23" s="33" customFormat="1" ht="14.25" customHeight="1">
      <c r="A23" s="56">
        <v>13</v>
      </c>
      <c r="B23" s="57" t="s">
        <v>72</v>
      </c>
      <c r="C23" s="58">
        <v>2639</v>
      </c>
      <c r="D23" s="59">
        <v>1003</v>
      </c>
      <c r="E23" s="59">
        <v>1636</v>
      </c>
      <c r="F23" s="59">
        <v>66</v>
      </c>
      <c r="G23" s="59"/>
      <c r="H23" s="78">
        <v>66</v>
      </c>
      <c r="I23" s="85"/>
      <c r="J23" s="61">
        <v>0</v>
      </c>
      <c r="K23" s="85">
        <v>0</v>
      </c>
      <c r="L23" s="85">
        <v>2508</v>
      </c>
      <c r="M23" s="60">
        <v>1003.2</v>
      </c>
      <c r="N23" s="92">
        <v>1504.8000000000002</v>
      </c>
      <c r="O23" s="96">
        <v>0</v>
      </c>
      <c r="P23" s="62">
        <v>0</v>
      </c>
      <c r="Q23" s="96">
        <v>0</v>
      </c>
      <c r="R23" s="85">
        <v>65</v>
      </c>
      <c r="S23" s="60"/>
      <c r="T23" s="85">
        <v>65</v>
      </c>
      <c r="U23" s="92"/>
      <c r="V23" s="60"/>
      <c r="W23" s="103">
        <v>0</v>
      </c>
    </row>
    <row r="24" spans="1:23" s="33" customFormat="1" ht="14.25" customHeight="1">
      <c r="A24" s="56">
        <v>14</v>
      </c>
      <c r="B24" s="57" t="s">
        <v>73</v>
      </c>
      <c r="C24" s="58">
        <v>4363</v>
      </c>
      <c r="D24" s="59">
        <v>1685</v>
      </c>
      <c r="E24" s="59">
        <v>2678</v>
      </c>
      <c r="F24" s="59">
        <v>61</v>
      </c>
      <c r="G24" s="59"/>
      <c r="H24" s="78">
        <v>61</v>
      </c>
      <c r="I24" s="85">
        <v>1523</v>
      </c>
      <c r="J24" s="61">
        <v>761.5</v>
      </c>
      <c r="K24" s="85">
        <v>761.5</v>
      </c>
      <c r="L24" s="85">
        <v>763</v>
      </c>
      <c r="M24" s="60">
        <v>305.2</v>
      </c>
      <c r="N24" s="92">
        <v>457.79999999999995</v>
      </c>
      <c r="O24" s="96">
        <v>1545</v>
      </c>
      <c r="P24" s="62">
        <v>618</v>
      </c>
      <c r="Q24" s="96">
        <v>927</v>
      </c>
      <c r="R24" s="85">
        <v>471</v>
      </c>
      <c r="S24" s="60"/>
      <c r="T24" s="85">
        <v>471</v>
      </c>
      <c r="U24" s="92"/>
      <c r="V24" s="60"/>
      <c r="W24" s="103">
        <v>0</v>
      </c>
    </row>
    <row r="25" spans="1:23" s="33" customFormat="1" ht="14.25" customHeight="1">
      <c r="A25" s="56">
        <v>15</v>
      </c>
      <c r="B25" s="57" t="s">
        <v>74</v>
      </c>
      <c r="C25" s="58">
        <v>142</v>
      </c>
      <c r="D25" s="59">
        <v>43</v>
      </c>
      <c r="E25" s="59">
        <v>99</v>
      </c>
      <c r="F25" s="59">
        <v>35</v>
      </c>
      <c r="G25" s="59"/>
      <c r="H25" s="78">
        <v>35</v>
      </c>
      <c r="I25" s="85"/>
      <c r="J25" s="61">
        <v>0</v>
      </c>
      <c r="K25" s="85">
        <v>0</v>
      </c>
      <c r="L25" s="85">
        <v>107</v>
      </c>
      <c r="M25" s="60">
        <v>42.800000000000004</v>
      </c>
      <c r="N25" s="92">
        <v>64.2</v>
      </c>
      <c r="O25" s="96">
        <v>0</v>
      </c>
      <c r="P25" s="62">
        <v>0</v>
      </c>
      <c r="Q25" s="96">
        <v>0</v>
      </c>
      <c r="R25" s="85"/>
      <c r="S25" s="60"/>
      <c r="T25" s="85">
        <v>0</v>
      </c>
      <c r="U25" s="92"/>
      <c r="V25" s="60"/>
      <c r="W25" s="103">
        <v>0</v>
      </c>
    </row>
    <row r="26" spans="1:23" s="33" customFormat="1" ht="14.25" customHeight="1">
      <c r="A26" s="56">
        <v>16</v>
      </c>
      <c r="B26" s="57" t="s">
        <v>75</v>
      </c>
      <c r="C26" s="58">
        <v>1641</v>
      </c>
      <c r="D26" s="59">
        <v>633</v>
      </c>
      <c r="E26" s="59">
        <v>1008</v>
      </c>
      <c r="F26" s="59">
        <v>34</v>
      </c>
      <c r="G26" s="59"/>
      <c r="H26" s="78">
        <v>34</v>
      </c>
      <c r="I26" s="85">
        <v>413</v>
      </c>
      <c r="J26" s="61">
        <v>206.5</v>
      </c>
      <c r="K26" s="85">
        <v>206.5</v>
      </c>
      <c r="L26" s="85">
        <v>372</v>
      </c>
      <c r="M26" s="60">
        <v>148.80000000000001</v>
      </c>
      <c r="N26" s="92">
        <v>223.20000000000002</v>
      </c>
      <c r="O26" s="85">
        <v>695</v>
      </c>
      <c r="P26" s="60">
        <v>278</v>
      </c>
      <c r="Q26" s="85">
        <v>417</v>
      </c>
      <c r="R26" s="85">
        <v>127</v>
      </c>
      <c r="S26" s="60"/>
      <c r="T26" s="85">
        <v>127</v>
      </c>
      <c r="U26" s="92"/>
      <c r="V26" s="60"/>
      <c r="W26" s="103">
        <v>0</v>
      </c>
    </row>
    <row r="27" spans="1:23" s="33" customFormat="1" ht="14.25" customHeight="1">
      <c r="A27" s="56">
        <v>17</v>
      </c>
      <c r="B27" s="57" t="s">
        <v>76</v>
      </c>
      <c r="C27" s="58">
        <v>533</v>
      </c>
      <c r="D27" s="59">
        <v>206</v>
      </c>
      <c r="E27" s="59">
        <v>327</v>
      </c>
      <c r="F27" s="59">
        <v>53</v>
      </c>
      <c r="G27" s="59"/>
      <c r="H27" s="78">
        <v>53</v>
      </c>
      <c r="I27" s="85">
        <v>289</v>
      </c>
      <c r="J27" s="61">
        <v>144.5</v>
      </c>
      <c r="K27" s="85">
        <v>144.5</v>
      </c>
      <c r="L27" s="85">
        <v>153</v>
      </c>
      <c r="M27" s="60">
        <v>61.2</v>
      </c>
      <c r="N27" s="92">
        <v>91.800000000000011</v>
      </c>
      <c r="O27" s="96">
        <v>0</v>
      </c>
      <c r="P27" s="62">
        <v>0</v>
      </c>
      <c r="Q27" s="96">
        <v>0</v>
      </c>
      <c r="R27" s="85">
        <v>38</v>
      </c>
      <c r="S27" s="60"/>
      <c r="T27" s="85">
        <v>38</v>
      </c>
      <c r="U27" s="92"/>
      <c r="V27" s="60"/>
      <c r="W27" s="103">
        <v>0</v>
      </c>
    </row>
    <row r="28" spans="1:23" s="33" customFormat="1" ht="14.25" customHeight="1">
      <c r="A28" s="56">
        <v>18</v>
      </c>
      <c r="B28" s="57" t="s">
        <v>77</v>
      </c>
      <c r="C28" s="58">
        <v>1395</v>
      </c>
      <c r="D28" s="59">
        <v>560</v>
      </c>
      <c r="E28" s="59">
        <v>835</v>
      </c>
      <c r="F28" s="59">
        <v>40</v>
      </c>
      <c r="G28" s="59"/>
      <c r="H28" s="78">
        <v>40</v>
      </c>
      <c r="I28" s="85">
        <v>396</v>
      </c>
      <c r="J28" s="61">
        <v>198</v>
      </c>
      <c r="K28" s="85">
        <v>198</v>
      </c>
      <c r="L28" s="85">
        <v>102</v>
      </c>
      <c r="M28" s="60">
        <v>40.800000000000004</v>
      </c>
      <c r="N28" s="92">
        <v>61.2</v>
      </c>
      <c r="O28" s="96">
        <v>804</v>
      </c>
      <c r="P28" s="62">
        <v>321.60000000000002</v>
      </c>
      <c r="Q28" s="96">
        <v>482.4</v>
      </c>
      <c r="R28" s="85">
        <v>53</v>
      </c>
      <c r="S28" s="60"/>
      <c r="T28" s="85">
        <v>53</v>
      </c>
      <c r="U28" s="92"/>
      <c r="V28" s="60"/>
      <c r="W28" s="103">
        <v>0</v>
      </c>
    </row>
    <row r="29" spans="1:23" s="33" customFormat="1" ht="14.25" customHeight="1">
      <c r="A29" s="56">
        <v>19</v>
      </c>
      <c r="B29" s="57" t="s">
        <v>78</v>
      </c>
      <c r="C29" s="58">
        <v>1754</v>
      </c>
      <c r="D29" s="59">
        <v>651</v>
      </c>
      <c r="E29" s="59">
        <v>1103</v>
      </c>
      <c r="F29" s="59">
        <v>68</v>
      </c>
      <c r="G29" s="59"/>
      <c r="H29" s="78">
        <v>68</v>
      </c>
      <c r="I29" s="85">
        <v>721</v>
      </c>
      <c r="J29" s="61">
        <v>360.5</v>
      </c>
      <c r="K29" s="85">
        <v>360.5</v>
      </c>
      <c r="L29" s="85">
        <v>308</v>
      </c>
      <c r="M29" s="60">
        <v>123.2</v>
      </c>
      <c r="N29" s="92">
        <v>184.8</v>
      </c>
      <c r="O29" s="96">
        <v>424</v>
      </c>
      <c r="P29" s="62">
        <v>167.33333333333334</v>
      </c>
      <c r="Q29" s="96">
        <v>256.66666666666669</v>
      </c>
      <c r="R29" s="85">
        <v>233</v>
      </c>
      <c r="S29" s="60"/>
      <c r="T29" s="85">
        <v>233</v>
      </c>
      <c r="U29" s="92"/>
      <c r="V29" s="60"/>
      <c r="W29" s="103">
        <v>0</v>
      </c>
    </row>
    <row r="30" spans="1:23" s="33" customFormat="1" ht="14.25" customHeight="1">
      <c r="A30" s="56">
        <v>20</v>
      </c>
      <c r="B30" s="57" t="s">
        <v>79</v>
      </c>
      <c r="C30" s="58">
        <v>12110</v>
      </c>
      <c r="D30" s="59">
        <v>3717</v>
      </c>
      <c r="E30" s="59">
        <v>8393</v>
      </c>
      <c r="F30" s="59">
        <v>30</v>
      </c>
      <c r="G30" s="59"/>
      <c r="H30" s="78">
        <v>30</v>
      </c>
      <c r="I30" s="85">
        <v>5505</v>
      </c>
      <c r="J30" s="61">
        <v>2752.5</v>
      </c>
      <c r="K30" s="85">
        <v>2752.5</v>
      </c>
      <c r="L30" s="85">
        <v>300</v>
      </c>
      <c r="M30" s="60">
        <v>120</v>
      </c>
      <c r="N30" s="92">
        <v>180</v>
      </c>
      <c r="O30" s="96">
        <v>2460</v>
      </c>
      <c r="P30" s="62">
        <v>844.8</v>
      </c>
      <c r="Q30" s="96">
        <v>1615.2</v>
      </c>
      <c r="R30" s="85">
        <v>3815</v>
      </c>
      <c r="S30" s="60"/>
      <c r="T30" s="85">
        <v>3815</v>
      </c>
      <c r="U30" s="92"/>
      <c r="V30" s="60"/>
      <c r="W30" s="103">
        <v>0</v>
      </c>
    </row>
    <row r="31" spans="1:23" s="33" customFormat="1" ht="14.25" customHeight="1">
      <c r="A31" s="56">
        <v>21</v>
      </c>
      <c r="B31" s="57" t="s">
        <v>80</v>
      </c>
      <c r="C31" s="58">
        <v>821</v>
      </c>
      <c r="D31" s="59">
        <v>282</v>
      </c>
      <c r="E31" s="59">
        <v>539</v>
      </c>
      <c r="F31" s="59">
        <v>20</v>
      </c>
      <c r="G31" s="59"/>
      <c r="H31" s="78">
        <v>20</v>
      </c>
      <c r="I31" s="85">
        <v>412</v>
      </c>
      <c r="J31" s="61">
        <v>206</v>
      </c>
      <c r="K31" s="85">
        <v>206</v>
      </c>
      <c r="L31" s="85">
        <v>29</v>
      </c>
      <c r="M31" s="60">
        <v>11.600000000000001</v>
      </c>
      <c r="N31" s="92">
        <v>17.400000000000002</v>
      </c>
      <c r="O31" s="96">
        <v>162</v>
      </c>
      <c r="P31" s="62">
        <v>64.8</v>
      </c>
      <c r="Q31" s="96">
        <v>97.2</v>
      </c>
      <c r="R31" s="85">
        <v>199</v>
      </c>
      <c r="S31" s="60"/>
      <c r="T31" s="85">
        <v>199</v>
      </c>
      <c r="U31" s="92"/>
      <c r="V31" s="60"/>
      <c r="W31" s="103">
        <v>0</v>
      </c>
    </row>
    <row r="32" spans="1:23" s="33" customFormat="1" ht="14.25" customHeight="1">
      <c r="A32" s="56">
        <v>22</v>
      </c>
      <c r="B32" s="57" t="s">
        <v>81</v>
      </c>
      <c r="C32" s="58">
        <v>9749</v>
      </c>
      <c r="D32" s="59">
        <v>4731</v>
      </c>
      <c r="E32" s="59">
        <v>5018</v>
      </c>
      <c r="F32" s="59">
        <v>30</v>
      </c>
      <c r="G32" s="59"/>
      <c r="H32" s="78">
        <v>30</v>
      </c>
      <c r="I32" s="85">
        <v>9370</v>
      </c>
      <c r="J32" s="61">
        <v>4685</v>
      </c>
      <c r="K32" s="85">
        <v>4685</v>
      </c>
      <c r="L32" s="85">
        <v>25</v>
      </c>
      <c r="M32" s="60">
        <v>10</v>
      </c>
      <c r="N32" s="92">
        <v>15</v>
      </c>
      <c r="O32" s="96">
        <v>89</v>
      </c>
      <c r="P32" s="62">
        <v>35.6</v>
      </c>
      <c r="Q32" s="96">
        <v>53.4</v>
      </c>
      <c r="R32" s="85">
        <v>235</v>
      </c>
      <c r="S32" s="60"/>
      <c r="T32" s="85">
        <v>235</v>
      </c>
      <c r="U32" s="92"/>
      <c r="V32" s="60"/>
      <c r="W32" s="103">
        <v>0</v>
      </c>
    </row>
    <row r="33" spans="1:23" s="33" customFormat="1" ht="14.25" customHeight="1">
      <c r="A33" s="56">
        <v>23</v>
      </c>
      <c r="B33" s="57" t="s">
        <v>82</v>
      </c>
      <c r="C33" s="58">
        <v>35350</v>
      </c>
      <c r="D33" s="59">
        <v>17661</v>
      </c>
      <c r="E33" s="59">
        <v>17689</v>
      </c>
      <c r="F33" s="59">
        <v>25</v>
      </c>
      <c r="G33" s="59"/>
      <c r="H33" s="78">
        <v>25</v>
      </c>
      <c r="I33" s="85">
        <v>35307</v>
      </c>
      <c r="J33" s="61">
        <v>17653.5</v>
      </c>
      <c r="K33" s="85">
        <v>17653.5</v>
      </c>
      <c r="L33" s="85">
        <v>18</v>
      </c>
      <c r="M33" s="60">
        <v>7.2</v>
      </c>
      <c r="N33" s="92">
        <v>10.8</v>
      </c>
      <c r="O33" s="96">
        <v>0</v>
      </c>
      <c r="P33" s="62">
        <v>0</v>
      </c>
      <c r="Q33" s="96">
        <v>0</v>
      </c>
      <c r="R33" s="85"/>
      <c r="S33" s="60"/>
      <c r="T33" s="85">
        <v>0</v>
      </c>
      <c r="U33" s="92"/>
      <c r="V33" s="60"/>
      <c r="W33" s="103">
        <v>0</v>
      </c>
    </row>
    <row r="34" spans="1:23" s="33" customFormat="1" ht="14.25" customHeight="1">
      <c r="A34" s="56">
        <v>24</v>
      </c>
      <c r="B34" s="57" t="s">
        <v>83</v>
      </c>
      <c r="C34" s="58">
        <v>20846</v>
      </c>
      <c r="D34" s="59">
        <v>10333</v>
      </c>
      <c r="E34" s="59">
        <v>10513</v>
      </c>
      <c r="F34" s="59">
        <v>38</v>
      </c>
      <c r="G34" s="59"/>
      <c r="H34" s="78">
        <v>38</v>
      </c>
      <c r="I34" s="85">
        <v>20589</v>
      </c>
      <c r="J34" s="61">
        <v>10294.5</v>
      </c>
      <c r="K34" s="85">
        <v>10294.5</v>
      </c>
      <c r="L34" s="85">
        <v>11</v>
      </c>
      <c r="M34" s="60">
        <v>4.4000000000000004</v>
      </c>
      <c r="N34" s="92">
        <v>6.6000000000000005</v>
      </c>
      <c r="O34" s="96">
        <v>103</v>
      </c>
      <c r="P34" s="62">
        <v>34.333333333333336</v>
      </c>
      <c r="Q34" s="96">
        <v>68.666666666666671</v>
      </c>
      <c r="R34" s="85">
        <v>105</v>
      </c>
      <c r="S34" s="60"/>
      <c r="T34" s="85">
        <v>105</v>
      </c>
      <c r="U34" s="92"/>
      <c r="V34" s="60"/>
      <c r="W34" s="103">
        <v>0</v>
      </c>
    </row>
    <row r="35" spans="1:23" s="33" customFormat="1" ht="14.25" customHeight="1">
      <c r="A35" s="56">
        <v>25</v>
      </c>
      <c r="B35" s="57" t="s">
        <v>84</v>
      </c>
      <c r="C35" s="58">
        <v>1737</v>
      </c>
      <c r="D35" s="59">
        <v>742</v>
      </c>
      <c r="E35" s="59">
        <v>995</v>
      </c>
      <c r="F35" s="59">
        <v>38</v>
      </c>
      <c r="G35" s="59"/>
      <c r="H35" s="78">
        <v>38</v>
      </c>
      <c r="I35" s="85">
        <v>745</v>
      </c>
      <c r="J35" s="61">
        <v>372.5</v>
      </c>
      <c r="K35" s="85">
        <v>372.5</v>
      </c>
      <c r="L35" s="85">
        <v>82</v>
      </c>
      <c r="M35" s="60">
        <v>32.800000000000004</v>
      </c>
      <c r="N35" s="92">
        <v>49.2</v>
      </c>
      <c r="O35" s="96">
        <v>843</v>
      </c>
      <c r="P35" s="62">
        <v>337.20000000000005</v>
      </c>
      <c r="Q35" s="96">
        <v>505.79999999999995</v>
      </c>
      <c r="R35" s="85">
        <v>30</v>
      </c>
      <c r="S35" s="60"/>
      <c r="T35" s="85">
        <v>30</v>
      </c>
      <c r="U35" s="92"/>
      <c r="V35" s="60"/>
      <c r="W35" s="103">
        <v>0</v>
      </c>
    </row>
    <row r="36" spans="1:23" s="33" customFormat="1" ht="14.25" customHeight="1">
      <c r="A36" s="56">
        <v>26</v>
      </c>
      <c r="B36" s="57" t="s">
        <v>85</v>
      </c>
      <c r="C36" s="58">
        <v>49</v>
      </c>
      <c r="D36" s="59">
        <v>18</v>
      </c>
      <c r="E36" s="59">
        <v>31</v>
      </c>
      <c r="F36" s="59">
        <v>11</v>
      </c>
      <c r="G36" s="59"/>
      <c r="H36" s="78">
        <v>11</v>
      </c>
      <c r="I36" s="85">
        <v>30</v>
      </c>
      <c r="J36" s="61">
        <v>15</v>
      </c>
      <c r="K36" s="85">
        <v>15</v>
      </c>
      <c r="L36" s="85">
        <v>8</v>
      </c>
      <c r="M36" s="60">
        <v>3.2</v>
      </c>
      <c r="N36" s="92">
        <v>4.8000000000000007</v>
      </c>
      <c r="O36" s="96">
        <v>0</v>
      </c>
      <c r="P36" s="62">
        <v>0</v>
      </c>
      <c r="Q36" s="96">
        <v>0</v>
      </c>
      <c r="R36" s="85"/>
      <c r="S36" s="60"/>
      <c r="T36" s="85">
        <v>0</v>
      </c>
      <c r="U36" s="92"/>
      <c r="V36" s="60"/>
      <c r="W36" s="103">
        <v>0</v>
      </c>
    </row>
    <row r="37" spans="1:23" s="33" customFormat="1" ht="14.25" customHeight="1">
      <c r="A37" s="56">
        <v>27</v>
      </c>
      <c r="B37" s="57" t="s">
        <v>86</v>
      </c>
      <c r="C37" s="58">
        <v>2350</v>
      </c>
      <c r="D37" s="59">
        <v>1063</v>
      </c>
      <c r="E37" s="59">
        <v>1287</v>
      </c>
      <c r="F37" s="59">
        <v>23</v>
      </c>
      <c r="G37" s="59"/>
      <c r="H37" s="78">
        <v>23</v>
      </c>
      <c r="I37" s="85">
        <v>2125</v>
      </c>
      <c r="J37" s="61">
        <v>1062.5</v>
      </c>
      <c r="K37" s="85">
        <v>1062.5</v>
      </c>
      <c r="L37" s="85">
        <v>2</v>
      </c>
      <c r="M37" s="60">
        <v>0.8</v>
      </c>
      <c r="N37" s="92">
        <v>1.2000000000000002</v>
      </c>
      <c r="O37" s="96">
        <v>0</v>
      </c>
      <c r="P37" s="62">
        <v>0</v>
      </c>
      <c r="Q37" s="96">
        <v>0</v>
      </c>
      <c r="R37" s="85">
        <v>200</v>
      </c>
      <c r="S37" s="60"/>
      <c r="T37" s="85">
        <v>200</v>
      </c>
      <c r="U37" s="92"/>
      <c r="V37" s="60"/>
      <c r="W37" s="103">
        <v>0</v>
      </c>
    </row>
    <row r="38" spans="1:23" s="33" customFormat="1" ht="6.75" customHeight="1" thickBot="1">
      <c r="A38" s="63"/>
      <c r="B38" s="64"/>
      <c r="C38" s="65"/>
      <c r="D38" s="66"/>
      <c r="E38" s="66"/>
      <c r="F38" s="66"/>
      <c r="G38" s="66"/>
      <c r="H38" s="79"/>
      <c r="I38" s="86"/>
      <c r="J38" s="68"/>
      <c r="K38" s="86"/>
      <c r="L38" s="86"/>
      <c r="M38" s="67"/>
      <c r="N38" s="93"/>
      <c r="O38" s="97">
        <v>0</v>
      </c>
      <c r="P38" s="69"/>
      <c r="Q38" s="97"/>
      <c r="R38" s="86"/>
      <c r="S38" s="67"/>
      <c r="T38" s="86"/>
      <c r="U38" s="93"/>
      <c r="V38" s="67"/>
      <c r="W38" s="110"/>
    </row>
    <row r="39" spans="1:23" ht="14.5" thickTop="1">
      <c r="B39" s="6"/>
      <c r="D39" s="6"/>
      <c r="E39" s="6"/>
      <c r="F39" s="7"/>
      <c r="G39" s="6"/>
      <c r="H39" s="80"/>
      <c r="I39" s="80"/>
      <c r="J39" s="6"/>
      <c r="K39" s="80"/>
      <c r="L39" s="80"/>
      <c r="M39" s="6"/>
      <c r="N39" s="80"/>
      <c r="O39" s="98"/>
      <c r="P39" s="8"/>
      <c r="Q39" s="98"/>
      <c r="R39" s="80"/>
      <c r="S39" s="6"/>
      <c r="T39" s="80"/>
      <c r="U39" s="80"/>
      <c r="V39" s="6"/>
      <c r="W39" s="80"/>
    </row>
    <row r="40" spans="1:23" s="6" customFormat="1" ht="16.5" hidden="1" customHeight="1">
      <c r="B40" s="6" t="s">
        <v>42</v>
      </c>
      <c r="C40" s="9"/>
      <c r="F40" s="7"/>
      <c r="H40" s="80"/>
      <c r="I40" s="80"/>
      <c r="K40" s="80"/>
      <c r="L40" s="80"/>
      <c r="N40" s="80"/>
      <c r="O40" s="98"/>
      <c r="P40" s="8"/>
      <c r="Q40" s="98"/>
      <c r="R40" s="80"/>
      <c r="T40" s="80"/>
      <c r="U40" s="80"/>
      <c r="W40" s="80"/>
    </row>
    <row r="41" spans="1:23" s="6" customFormat="1" ht="16.5" hidden="1" customHeight="1">
      <c r="C41" s="9"/>
      <c r="H41" s="80"/>
      <c r="I41" s="80"/>
      <c r="K41" s="80"/>
      <c r="L41" s="80"/>
      <c r="N41" s="80"/>
      <c r="O41" s="98"/>
      <c r="P41" s="8"/>
      <c r="Q41" s="98"/>
      <c r="R41" s="80"/>
      <c r="T41" s="80"/>
      <c r="U41" s="80"/>
      <c r="W41" s="80"/>
    </row>
    <row r="42" spans="1:23" s="24" customFormat="1" ht="14.25" hidden="1" customHeight="1">
      <c r="A42" s="18"/>
      <c r="B42" s="19"/>
      <c r="C42" s="21" t="s">
        <v>43</v>
      </c>
      <c r="D42" s="22"/>
      <c r="E42" s="22"/>
      <c r="F42" s="71" t="s">
        <v>3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3"/>
    </row>
    <row r="43" spans="1:23" s="33" customFormat="1" ht="13" hidden="1">
      <c r="A43" s="25" t="s">
        <v>4</v>
      </c>
      <c r="B43" s="26" t="s">
        <v>5</v>
      </c>
      <c r="C43" s="35" t="s">
        <v>13</v>
      </c>
      <c r="D43" s="30" t="s">
        <v>44</v>
      </c>
      <c r="E43" s="30"/>
      <c r="F43" s="29" t="s">
        <v>6</v>
      </c>
      <c r="G43" s="30"/>
      <c r="H43" s="30"/>
      <c r="I43" s="29" t="s">
        <v>7</v>
      </c>
      <c r="J43" s="30"/>
      <c r="K43" s="30"/>
      <c r="L43" s="29" t="s">
        <v>8</v>
      </c>
      <c r="M43" s="30"/>
      <c r="N43" s="30"/>
      <c r="O43" s="29" t="s">
        <v>9</v>
      </c>
      <c r="P43" s="30"/>
      <c r="Q43" s="30"/>
      <c r="R43" s="29" t="s">
        <v>10</v>
      </c>
      <c r="S43" s="30"/>
      <c r="T43" s="30"/>
      <c r="U43" s="29" t="s">
        <v>11</v>
      </c>
      <c r="V43" s="30"/>
      <c r="W43" s="32"/>
    </row>
    <row r="44" spans="1:23" s="33" customFormat="1" ht="11.5" hidden="1">
      <c r="A44" s="34" t="s">
        <v>4</v>
      </c>
      <c r="B44" s="35" t="s">
        <v>12</v>
      </c>
      <c r="C44" s="35" t="s">
        <v>45</v>
      </c>
      <c r="D44" s="36" t="s">
        <v>46</v>
      </c>
      <c r="E44" s="36" t="s">
        <v>46</v>
      </c>
      <c r="F44" s="36" t="s">
        <v>13</v>
      </c>
      <c r="G44" s="29" t="s">
        <v>14</v>
      </c>
      <c r="H44" s="30"/>
      <c r="I44" s="82" t="s">
        <v>13</v>
      </c>
      <c r="J44" s="29" t="s">
        <v>14</v>
      </c>
      <c r="K44" s="30"/>
      <c r="L44" s="82" t="s">
        <v>13</v>
      </c>
      <c r="M44" s="37" t="s">
        <v>14</v>
      </c>
      <c r="N44" s="38"/>
      <c r="O44" s="99" t="s">
        <v>13</v>
      </c>
      <c r="P44" s="37" t="s">
        <v>14</v>
      </c>
      <c r="Q44" s="38"/>
      <c r="R44" s="82" t="s">
        <v>13</v>
      </c>
      <c r="S44" s="29" t="s">
        <v>14</v>
      </c>
      <c r="T44" s="31"/>
      <c r="U44" s="107" t="s">
        <v>13</v>
      </c>
      <c r="V44" s="29" t="s">
        <v>14</v>
      </c>
      <c r="W44" s="32"/>
    </row>
    <row r="45" spans="1:23" s="33" customFormat="1" ht="11.5" hidden="1">
      <c r="A45" s="39"/>
      <c r="B45" s="36"/>
      <c r="C45" s="35" t="s">
        <v>47</v>
      </c>
      <c r="D45" s="36" t="s">
        <v>48</v>
      </c>
      <c r="E45" s="36" t="s">
        <v>49</v>
      </c>
      <c r="F45" s="36" t="s">
        <v>15</v>
      </c>
      <c r="G45" s="41" t="s">
        <v>16</v>
      </c>
      <c r="H45" s="75" t="s">
        <v>17</v>
      </c>
      <c r="I45" s="87" t="s">
        <v>15</v>
      </c>
      <c r="J45" s="36" t="s">
        <v>16</v>
      </c>
      <c r="K45" s="82" t="s">
        <v>17</v>
      </c>
      <c r="L45" s="87" t="s">
        <v>15</v>
      </c>
      <c r="M45" s="36" t="s">
        <v>16</v>
      </c>
      <c r="N45" s="90" t="s">
        <v>17</v>
      </c>
      <c r="O45" s="100" t="s">
        <v>15</v>
      </c>
      <c r="P45" s="42" t="s">
        <v>16</v>
      </c>
      <c r="Q45" s="104" t="s">
        <v>17</v>
      </c>
      <c r="R45" s="87" t="s">
        <v>15</v>
      </c>
      <c r="S45" s="36" t="s">
        <v>16</v>
      </c>
      <c r="T45" s="82" t="s">
        <v>17</v>
      </c>
      <c r="U45" s="83" t="s">
        <v>15</v>
      </c>
      <c r="V45" s="36" t="s">
        <v>16</v>
      </c>
      <c r="W45" s="108" t="s">
        <v>17</v>
      </c>
    </row>
    <row r="46" spans="1:23" s="33" customFormat="1" ht="12" hidden="1" thickBot="1">
      <c r="A46" s="43"/>
      <c r="B46" s="44" t="s">
        <v>18</v>
      </c>
      <c r="C46" s="45"/>
      <c r="D46" s="46"/>
      <c r="E46" s="46"/>
      <c r="F46" s="47"/>
      <c r="G46" s="47"/>
      <c r="H46" s="76">
        <v>1</v>
      </c>
      <c r="I46" s="84"/>
      <c r="J46" s="48">
        <v>50</v>
      </c>
      <c r="K46" s="88">
        <v>0.5</v>
      </c>
      <c r="L46" s="89"/>
      <c r="M46" s="49">
        <v>0.4</v>
      </c>
      <c r="N46" s="91">
        <v>0.6</v>
      </c>
      <c r="O46" s="94"/>
      <c r="P46" s="50"/>
      <c r="Q46" s="105"/>
      <c r="R46" s="89"/>
      <c r="S46" s="49"/>
      <c r="T46" s="88">
        <v>1</v>
      </c>
      <c r="U46" s="106"/>
      <c r="V46" s="49"/>
      <c r="W46" s="109">
        <v>1</v>
      </c>
    </row>
    <row r="47" spans="1:23" s="55" customFormat="1" ht="16.5" hidden="1" customHeight="1">
      <c r="A47" s="51"/>
      <c r="B47" s="52" t="s">
        <v>50</v>
      </c>
      <c r="C47" s="53" t="e">
        <f>SUM(C48:C74)</f>
        <v>#REF!</v>
      </c>
      <c r="D47" s="53" t="e">
        <f t="shared" ref="D47:W47" si="0">SUM(D48:D74)</f>
        <v>#REF!</v>
      </c>
      <c r="E47" s="53" t="e">
        <f t="shared" si="0"/>
        <v>#REF!</v>
      </c>
      <c r="F47" s="53">
        <f>SUM(F48:F74)</f>
        <v>2971</v>
      </c>
      <c r="G47" s="53">
        <f t="shared" si="0"/>
        <v>0</v>
      </c>
      <c r="H47" s="77">
        <f t="shared" si="0"/>
        <v>2971</v>
      </c>
      <c r="I47" s="77">
        <f t="shared" si="0"/>
        <v>73326</v>
      </c>
      <c r="J47" s="53">
        <f t="shared" si="0"/>
        <v>36663</v>
      </c>
      <c r="K47" s="77">
        <f t="shared" si="0"/>
        <v>36663</v>
      </c>
      <c r="L47" s="77">
        <f t="shared" si="0"/>
        <v>68788</v>
      </c>
      <c r="M47" s="53">
        <f t="shared" si="0"/>
        <v>27515.200000000004</v>
      </c>
      <c r="N47" s="77" t="e">
        <f t="shared" si="0"/>
        <v>#REF!</v>
      </c>
      <c r="O47" s="77" t="e">
        <f t="shared" si="0"/>
        <v>#REF!</v>
      </c>
      <c r="P47" s="53" t="e">
        <f t="shared" si="0"/>
        <v>#REF!</v>
      </c>
      <c r="Q47" s="77" t="e">
        <f t="shared" si="0"/>
        <v>#REF!</v>
      </c>
      <c r="R47" s="77">
        <f>SUM(R48:R74)</f>
        <v>31673</v>
      </c>
      <c r="S47" s="53">
        <f t="shared" si="0"/>
        <v>0</v>
      </c>
      <c r="T47" s="77">
        <f t="shared" si="0"/>
        <v>31673</v>
      </c>
      <c r="U47" s="77">
        <f t="shared" si="0"/>
        <v>7007</v>
      </c>
      <c r="V47" s="53">
        <f t="shared" si="0"/>
        <v>0</v>
      </c>
      <c r="W47" s="102">
        <f t="shared" si="0"/>
        <v>7007</v>
      </c>
    </row>
    <row r="48" spans="1:23" s="33" customFormat="1" ht="14.25" hidden="1" customHeight="1">
      <c r="A48" s="56">
        <v>1</v>
      </c>
      <c r="B48" s="57" t="s">
        <v>19</v>
      </c>
      <c r="C48" s="58" t="e">
        <f>D48+E48</f>
        <v>#REF!</v>
      </c>
      <c r="D48" s="59" t="e">
        <f>G48+J48+M48+S48+V48+P48</f>
        <v>#REF!</v>
      </c>
      <c r="E48" s="59" t="e">
        <f>H48+K48+N48+Q48+T48+W48</f>
        <v>#REF!</v>
      </c>
      <c r="F48" s="59">
        <v>1703</v>
      </c>
      <c r="G48" s="59"/>
      <c r="H48" s="78">
        <f>F48</f>
        <v>1703</v>
      </c>
      <c r="I48" s="85">
        <v>3848</v>
      </c>
      <c r="J48" s="61">
        <f>I48*50%</f>
        <v>1924</v>
      </c>
      <c r="K48" s="85">
        <f>I48*50%</f>
        <v>1924</v>
      </c>
      <c r="L48" s="85">
        <v>47415</v>
      </c>
      <c r="M48" s="60">
        <f t="shared" ref="M48:M74" si="1">L48*40%</f>
        <v>18966</v>
      </c>
      <c r="N48" s="92" t="e">
        <f>#REF!+#REF!</f>
        <v>#REF!</v>
      </c>
      <c r="O48" s="85" t="e">
        <f>P48+Q48</f>
        <v>#REF!</v>
      </c>
      <c r="P48" s="60" t="e">
        <f>#REF!/3+40%*#REF!</f>
        <v>#REF!</v>
      </c>
      <c r="Q48" s="85" t="e">
        <f>#REF!*2/3+#REF!*60%</f>
        <v>#REF!</v>
      </c>
      <c r="R48" s="85">
        <f>T48</f>
        <v>1163</v>
      </c>
      <c r="S48" s="60"/>
      <c r="T48" s="85">
        <v>1163</v>
      </c>
      <c r="U48" s="92">
        <v>4900</v>
      </c>
      <c r="V48" s="60"/>
      <c r="W48" s="103">
        <f>U48</f>
        <v>4900</v>
      </c>
    </row>
    <row r="49" spans="1:23" s="33" customFormat="1" ht="14.25" hidden="1" customHeight="1">
      <c r="A49" s="56">
        <v>2</v>
      </c>
      <c r="B49" s="57" t="s">
        <v>51</v>
      </c>
      <c r="C49" s="58" t="e">
        <f t="shared" ref="C49:C74" si="2">D49+E49</f>
        <v>#REF!</v>
      </c>
      <c r="D49" s="59" t="e">
        <f>G49+J49+M49+S49+V49+P49</f>
        <v>#REF!</v>
      </c>
      <c r="E49" s="59" t="e">
        <f>H49+K49+N49+Q49+T49+W49</f>
        <v>#REF!</v>
      </c>
      <c r="F49" s="59">
        <v>78</v>
      </c>
      <c r="G49" s="59"/>
      <c r="H49" s="78">
        <f t="shared" ref="H49:H74" si="3">F49</f>
        <v>78</v>
      </c>
      <c r="I49" s="85"/>
      <c r="J49" s="61">
        <f t="shared" ref="J49:J74" si="4">I49*50%</f>
        <v>0</v>
      </c>
      <c r="K49" s="85">
        <f t="shared" ref="K49:K74" si="5">I49*50%</f>
        <v>0</v>
      </c>
      <c r="L49" s="85">
        <v>416</v>
      </c>
      <c r="M49" s="60">
        <f t="shared" si="1"/>
        <v>166.4</v>
      </c>
      <c r="N49" s="92" t="e">
        <f>#REF!+#REF!</f>
        <v>#REF!</v>
      </c>
      <c r="O49" s="85" t="e">
        <f t="shared" ref="O49:O74" si="6">P49+Q49</f>
        <v>#REF!</v>
      </c>
      <c r="P49" s="60" t="e">
        <f>#REF!/3+40%*#REF!</f>
        <v>#REF!</v>
      </c>
      <c r="Q49" s="85" t="e">
        <f>#REF!*2/3+#REF!*60%</f>
        <v>#REF!</v>
      </c>
      <c r="R49" s="85">
        <f t="shared" ref="R49:R74" si="7">T49</f>
        <v>0</v>
      </c>
      <c r="S49" s="60"/>
      <c r="T49" s="85"/>
      <c r="U49" s="92">
        <v>1400</v>
      </c>
      <c r="V49" s="60"/>
      <c r="W49" s="103">
        <f>U49</f>
        <v>1400</v>
      </c>
    </row>
    <row r="50" spans="1:23" s="33" customFormat="1" ht="14.25" hidden="1" customHeight="1">
      <c r="A50" s="56">
        <v>3</v>
      </c>
      <c r="B50" s="57" t="s">
        <v>20</v>
      </c>
      <c r="C50" s="58" t="e">
        <f t="shared" si="2"/>
        <v>#REF!</v>
      </c>
      <c r="D50" s="59" t="e">
        <f>G50+J50+M50+S50+V50+P50</f>
        <v>#REF!</v>
      </c>
      <c r="E50" s="59" t="e">
        <f>H50+K50+N50+Q50+T50+W50</f>
        <v>#REF!</v>
      </c>
      <c r="F50" s="59">
        <v>112</v>
      </c>
      <c r="G50" s="59"/>
      <c r="H50" s="78">
        <f t="shared" si="3"/>
        <v>112</v>
      </c>
      <c r="I50" s="85">
        <v>20744</v>
      </c>
      <c r="J50" s="61">
        <f t="shared" si="4"/>
        <v>10372</v>
      </c>
      <c r="K50" s="85">
        <f t="shared" si="5"/>
        <v>10372</v>
      </c>
      <c r="L50" s="85">
        <v>7409</v>
      </c>
      <c r="M50" s="60">
        <f t="shared" si="1"/>
        <v>2963.6000000000004</v>
      </c>
      <c r="N50" s="92" t="e">
        <f>#REF!+#REF!</f>
        <v>#REF!</v>
      </c>
      <c r="O50" s="85" t="e">
        <f t="shared" si="6"/>
        <v>#REF!</v>
      </c>
      <c r="P50" s="60" t="e">
        <f>#REF!/3+40%*#REF!</f>
        <v>#REF!</v>
      </c>
      <c r="Q50" s="85" t="e">
        <f>#REF!*2/3+#REF!*60%</f>
        <v>#REF!</v>
      </c>
      <c r="R50" s="85">
        <f t="shared" si="7"/>
        <v>14659</v>
      </c>
      <c r="S50" s="60"/>
      <c r="T50" s="85">
        <v>14659</v>
      </c>
      <c r="U50" s="92">
        <v>700</v>
      </c>
      <c r="V50" s="60"/>
      <c r="W50" s="103">
        <f>U50</f>
        <v>700</v>
      </c>
    </row>
    <row r="51" spans="1:23" s="33" customFormat="1" ht="14.25" hidden="1" customHeight="1">
      <c r="A51" s="56">
        <v>4</v>
      </c>
      <c r="B51" s="57" t="s">
        <v>21</v>
      </c>
      <c r="C51" s="58" t="e">
        <f t="shared" si="2"/>
        <v>#REF!</v>
      </c>
      <c r="D51" s="59" t="e">
        <f>G51+J51+M51+S51+V51+P51</f>
        <v>#REF!</v>
      </c>
      <c r="E51" s="59" t="e">
        <f>H51+K51+N51+Q51+T51+W51</f>
        <v>#REF!</v>
      </c>
      <c r="F51" s="59">
        <v>58</v>
      </c>
      <c r="G51" s="59"/>
      <c r="H51" s="78">
        <f t="shared" si="3"/>
        <v>58</v>
      </c>
      <c r="I51" s="85">
        <v>383</v>
      </c>
      <c r="J51" s="61">
        <f t="shared" si="4"/>
        <v>191.5</v>
      </c>
      <c r="K51" s="85">
        <f t="shared" si="5"/>
        <v>191.5</v>
      </c>
      <c r="L51" s="85">
        <v>1790</v>
      </c>
      <c r="M51" s="60">
        <f t="shared" si="1"/>
        <v>716</v>
      </c>
      <c r="N51" s="92" t="e">
        <f>#REF!+#REF!</f>
        <v>#REF!</v>
      </c>
      <c r="O51" s="85" t="e">
        <f t="shared" si="6"/>
        <v>#REF!</v>
      </c>
      <c r="P51" s="60" t="e">
        <f>#REF!/3+40%*#REF!</f>
        <v>#REF!</v>
      </c>
      <c r="Q51" s="85" t="e">
        <f>#REF!*2/3+#REF!*60%</f>
        <v>#REF!</v>
      </c>
      <c r="R51" s="85">
        <f t="shared" si="7"/>
        <v>365</v>
      </c>
      <c r="S51" s="60"/>
      <c r="T51" s="85">
        <v>365</v>
      </c>
      <c r="U51" s="92"/>
      <c r="V51" s="60"/>
      <c r="W51" s="103">
        <f>U51</f>
        <v>0</v>
      </c>
    </row>
    <row r="52" spans="1:23" s="33" customFormat="1" ht="14.25" hidden="1" customHeight="1">
      <c r="A52" s="56">
        <v>5</v>
      </c>
      <c r="B52" s="57" t="s">
        <v>22</v>
      </c>
      <c r="C52" s="58" t="e">
        <f t="shared" si="2"/>
        <v>#REF!</v>
      </c>
      <c r="D52" s="59" t="e">
        <f>G52+J52+M52+S52+V52+P52</f>
        <v>#REF!</v>
      </c>
      <c r="E52" s="59" t="e">
        <f>H52+K52+N52+Q52+T52+W52</f>
        <v>#REF!</v>
      </c>
      <c r="F52" s="59">
        <v>35</v>
      </c>
      <c r="G52" s="59"/>
      <c r="H52" s="78">
        <f t="shared" si="3"/>
        <v>35</v>
      </c>
      <c r="I52" s="85">
        <v>3</v>
      </c>
      <c r="J52" s="61">
        <f t="shared" si="4"/>
        <v>1.5</v>
      </c>
      <c r="K52" s="85">
        <f t="shared" si="5"/>
        <v>1.5</v>
      </c>
      <c r="L52" s="85">
        <v>283</v>
      </c>
      <c r="M52" s="60">
        <f t="shared" si="1"/>
        <v>113.2</v>
      </c>
      <c r="N52" s="92" t="e">
        <f>#REF!+#REF!</f>
        <v>#REF!</v>
      </c>
      <c r="O52" s="85" t="e">
        <f t="shared" si="6"/>
        <v>#REF!</v>
      </c>
      <c r="P52" s="60" t="e">
        <f>#REF!/3+40%*#REF!</f>
        <v>#REF!</v>
      </c>
      <c r="Q52" s="85" t="e">
        <f>#REF!*2/3+#REF!*60%</f>
        <v>#REF!</v>
      </c>
      <c r="R52" s="85">
        <f t="shared" si="7"/>
        <v>0</v>
      </c>
      <c r="S52" s="60"/>
      <c r="T52" s="85"/>
      <c r="U52" s="92"/>
      <c r="V52" s="60"/>
      <c r="W52" s="103">
        <f>U52</f>
        <v>0</v>
      </c>
    </row>
    <row r="53" spans="1:23" s="33" customFormat="1" ht="14.25" hidden="1" customHeight="1">
      <c r="A53" s="56">
        <v>6</v>
      </c>
      <c r="B53" s="57" t="s">
        <v>23</v>
      </c>
      <c r="C53" s="58" t="e">
        <f t="shared" si="2"/>
        <v>#REF!</v>
      </c>
      <c r="D53" s="59" t="e">
        <f>G53+J53+M53+S53+V53+P53</f>
        <v>#REF!</v>
      </c>
      <c r="E53" s="59" t="e">
        <f>H53+K53+N53+Q53+T53+W53</f>
        <v>#REF!</v>
      </c>
      <c r="F53" s="59">
        <v>33</v>
      </c>
      <c r="G53" s="59"/>
      <c r="H53" s="78">
        <f t="shared" si="3"/>
        <v>33</v>
      </c>
      <c r="I53" s="85">
        <v>80</v>
      </c>
      <c r="J53" s="61">
        <f t="shared" si="4"/>
        <v>40</v>
      </c>
      <c r="K53" s="85">
        <f t="shared" si="5"/>
        <v>40</v>
      </c>
      <c r="L53" s="85">
        <v>364</v>
      </c>
      <c r="M53" s="60">
        <f>L53*40%</f>
        <v>145.6</v>
      </c>
      <c r="N53" s="92" t="e">
        <f>#REF!+#REF!</f>
        <v>#REF!</v>
      </c>
      <c r="O53" s="85" t="e">
        <f t="shared" si="6"/>
        <v>#REF!</v>
      </c>
      <c r="P53" s="60" t="e">
        <f>#REF!/3+40%*#REF!</f>
        <v>#REF!</v>
      </c>
      <c r="Q53" s="85" t="e">
        <f>#REF!*2/3+#REF!*60%</f>
        <v>#REF!</v>
      </c>
      <c r="R53" s="85">
        <f t="shared" si="7"/>
        <v>300</v>
      </c>
      <c r="S53" s="60"/>
      <c r="T53" s="85">
        <v>300</v>
      </c>
      <c r="U53" s="92"/>
      <c r="V53" s="60"/>
      <c r="W53" s="103">
        <f>U53</f>
        <v>0</v>
      </c>
    </row>
    <row r="54" spans="1:23" s="33" customFormat="1" ht="14.25" hidden="1" customHeight="1">
      <c r="A54" s="56">
        <v>7</v>
      </c>
      <c r="B54" s="57" t="s">
        <v>24</v>
      </c>
      <c r="C54" s="58" t="e">
        <f t="shared" si="2"/>
        <v>#REF!</v>
      </c>
      <c r="D54" s="59" t="e">
        <f>G54+J54+M54+S54+V54+P54</f>
        <v>#REF!</v>
      </c>
      <c r="E54" s="59" t="e">
        <f>H54+K54+N54+Q54+T54+W54</f>
        <v>#REF!</v>
      </c>
      <c r="F54" s="59">
        <v>59</v>
      </c>
      <c r="G54" s="59"/>
      <c r="H54" s="78">
        <f t="shared" si="3"/>
        <v>59</v>
      </c>
      <c r="I54" s="85"/>
      <c r="J54" s="61">
        <f t="shared" si="4"/>
        <v>0</v>
      </c>
      <c r="K54" s="85">
        <f t="shared" si="5"/>
        <v>0</v>
      </c>
      <c r="L54" s="85">
        <v>245</v>
      </c>
      <c r="M54" s="60">
        <f t="shared" si="1"/>
        <v>98</v>
      </c>
      <c r="N54" s="92" t="e">
        <f>#REF!+#REF!</f>
        <v>#REF!</v>
      </c>
      <c r="O54" s="85" t="e">
        <f t="shared" si="6"/>
        <v>#REF!</v>
      </c>
      <c r="P54" s="60" t="e">
        <f>#REF!/3+40%*#REF!</f>
        <v>#REF!</v>
      </c>
      <c r="Q54" s="85" t="e">
        <f>#REF!*2/3+#REF!*60%</f>
        <v>#REF!</v>
      </c>
      <c r="R54" s="85">
        <f t="shared" si="7"/>
        <v>5</v>
      </c>
      <c r="S54" s="60"/>
      <c r="T54" s="85">
        <v>5</v>
      </c>
      <c r="U54" s="92"/>
      <c r="V54" s="60"/>
      <c r="W54" s="103">
        <f>U54</f>
        <v>0</v>
      </c>
    </row>
    <row r="55" spans="1:23" s="33" customFormat="1" ht="14.25" hidden="1" customHeight="1">
      <c r="A55" s="56">
        <v>8</v>
      </c>
      <c r="B55" s="57" t="s">
        <v>52</v>
      </c>
      <c r="C55" s="58" t="e">
        <f t="shared" si="2"/>
        <v>#REF!</v>
      </c>
      <c r="D55" s="59" t="e">
        <f>G55+J55+M55+S55+V55+P55</f>
        <v>#REF!</v>
      </c>
      <c r="E55" s="59" t="e">
        <f>H55+K55+N55+Q55+T55+W55</f>
        <v>#REF!</v>
      </c>
      <c r="F55" s="59">
        <v>48</v>
      </c>
      <c r="G55" s="59"/>
      <c r="H55" s="78">
        <f t="shared" si="3"/>
        <v>48</v>
      </c>
      <c r="I55" s="85"/>
      <c r="J55" s="61">
        <f t="shared" si="4"/>
        <v>0</v>
      </c>
      <c r="K55" s="85">
        <f t="shared" si="5"/>
        <v>0</v>
      </c>
      <c r="L55" s="85">
        <v>941</v>
      </c>
      <c r="M55" s="60">
        <f t="shared" si="1"/>
        <v>376.40000000000003</v>
      </c>
      <c r="N55" s="92" t="e">
        <f>#REF!+#REF!</f>
        <v>#REF!</v>
      </c>
      <c r="O55" s="85" t="e">
        <f t="shared" si="6"/>
        <v>#REF!</v>
      </c>
      <c r="P55" s="60" t="e">
        <f>#REF!/3+40%*#REF!</f>
        <v>#REF!</v>
      </c>
      <c r="Q55" s="85" t="e">
        <f>#REF!*2/3+#REF!*60%</f>
        <v>#REF!</v>
      </c>
      <c r="R55" s="85">
        <f t="shared" si="7"/>
        <v>26</v>
      </c>
      <c r="S55" s="60"/>
      <c r="T55" s="85">
        <v>26</v>
      </c>
      <c r="U55" s="92"/>
      <c r="V55" s="60"/>
      <c r="W55" s="103">
        <f>U55</f>
        <v>0</v>
      </c>
    </row>
    <row r="56" spans="1:23" s="33" customFormat="1" ht="14.25" hidden="1" customHeight="1">
      <c r="A56" s="56">
        <v>9</v>
      </c>
      <c r="B56" s="57" t="s">
        <v>25</v>
      </c>
      <c r="C56" s="58" t="e">
        <f t="shared" si="2"/>
        <v>#REF!</v>
      </c>
      <c r="D56" s="59" t="e">
        <f>G56+J56+M56+S56+V56+P56</f>
        <v>#REF!</v>
      </c>
      <c r="E56" s="59" t="e">
        <f>H56+K56+N56+Q56+T56+W56</f>
        <v>#REF!</v>
      </c>
      <c r="F56" s="59">
        <v>289</v>
      </c>
      <c r="G56" s="59"/>
      <c r="H56" s="78">
        <f t="shared" si="3"/>
        <v>289</v>
      </c>
      <c r="I56" s="85">
        <v>7704</v>
      </c>
      <c r="J56" s="61">
        <f t="shared" si="4"/>
        <v>3852</v>
      </c>
      <c r="K56" s="85">
        <f t="shared" si="5"/>
        <v>3852</v>
      </c>
      <c r="L56" s="85">
        <v>3691</v>
      </c>
      <c r="M56" s="60">
        <f t="shared" si="1"/>
        <v>1476.4</v>
      </c>
      <c r="N56" s="92" t="e">
        <f>#REF!+#REF!</f>
        <v>#REF!</v>
      </c>
      <c r="O56" s="85" t="e">
        <f t="shared" si="6"/>
        <v>#REF!</v>
      </c>
      <c r="P56" s="60" t="e">
        <f>#REF!/3+40%*#REF!</f>
        <v>#REF!</v>
      </c>
      <c r="Q56" s="85" t="e">
        <f>#REF!*2/3+#REF!*60%</f>
        <v>#REF!</v>
      </c>
      <c r="R56" s="85">
        <f t="shared" si="7"/>
        <v>5462</v>
      </c>
      <c r="S56" s="60"/>
      <c r="T56" s="85">
        <v>5462</v>
      </c>
      <c r="U56" s="92">
        <v>7</v>
      </c>
      <c r="V56" s="60"/>
      <c r="W56" s="103">
        <v>7</v>
      </c>
    </row>
    <row r="57" spans="1:23" s="33" customFormat="1" ht="14.25" hidden="1" customHeight="1">
      <c r="A57" s="56">
        <v>10</v>
      </c>
      <c r="B57" s="57" t="s">
        <v>26</v>
      </c>
      <c r="C57" s="58" t="e">
        <f t="shared" si="2"/>
        <v>#REF!</v>
      </c>
      <c r="D57" s="59" t="e">
        <f>G57+J57+M57+S57+V57+P57</f>
        <v>#REF!</v>
      </c>
      <c r="E57" s="59" t="e">
        <f>H57+K57+N57+Q57+T57+W57</f>
        <v>#REF!</v>
      </c>
      <c r="F57" s="59">
        <v>38</v>
      </c>
      <c r="G57" s="59"/>
      <c r="H57" s="78">
        <f t="shared" si="3"/>
        <v>38</v>
      </c>
      <c r="I57" s="85">
        <v>115</v>
      </c>
      <c r="J57" s="61">
        <f t="shared" si="4"/>
        <v>57.5</v>
      </c>
      <c r="K57" s="85">
        <f t="shared" si="5"/>
        <v>57.5</v>
      </c>
      <c r="L57" s="85">
        <v>217</v>
      </c>
      <c r="M57" s="60">
        <f t="shared" si="1"/>
        <v>86.800000000000011</v>
      </c>
      <c r="N57" s="92" t="e">
        <f>#REF!+#REF!</f>
        <v>#REF!</v>
      </c>
      <c r="O57" s="85" t="e">
        <f t="shared" si="6"/>
        <v>#REF!</v>
      </c>
      <c r="P57" s="60" t="e">
        <f>#REF!/3+40%*#REF!</f>
        <v>#REF!</v>
      </c>
      <c r="Q57" s="85" t="e">
        <f>#REF!*2/3+#REF!*60%</f>
        <v>#REF!</v>
      </c>
      <c r="R57" s="85">
        <f t="shared" si="7"/>
        <v>797</v>
      </c>
      <c r="S57" s="60"/>
      <c r="T57" s="85">
        <v>797</v>
      </c>
      <c r="U57" s="92"/>
      <c r="V57" s="60"/>
      <c r="W57" s="103">
        <f>U57</f>
        <v>0</v>
      </c>
    </row>
    <row r="58" spans="1:23" s="33" customFormat="1" ht="14.25" hidden="1" customHeight="1">
      <c r="A58" s="56">
        <v>11</v>
      </c>
      <c r="B58" s="57" t="s">
        <v>27</v>
      </c>
      <c r="C58" s="58" t="e">
        <f t="shared" si="2"/>
        <v>#REF!</v>
      </c>
      <c r="D58" s="59" t="e">
        <f>G58+J58+M58+S58+V58+P58</f>
        <v>#REF!</v>
      </c>
      <c r="E58" s="59" t="e">
        <f>H58+K58+N58+Q58+T58+W58</f>
        <v>#REF!</v>
      </c>
      <c r="F58" s="59">
        <v>28</v>
      </c>
      <c r="G58" s="59"/>
      <c r="H58" s="78">
        <f t="shared" si="3"/>
        <v>28</v>
      </c>
      <c r="I58" s="85">
        <v>585</v>
      </c>
      <c r="J58" s="61">
        <f t="shared" si="4"/>
        <v>292.5</v>
      </c>
      <c r="K58" s="85">
        <f t="shared" si="5"/>
        <v>292.5</v>
      </c>
      <c r="L58" s="85">
        <v>448</v>
      </c>
      <c r="M58" s="60">
        <f t="shared" si="1"/>
        <v>179.20000000000002</v>
      </c>
      <c r="N58" s="92" t="e">
        <f>#REF!+#REF!</f>
        <v>#REF!</v>
      </c>
      <c r="O58" s="85" t="e">
        <f t="shared" si="6"/>
        <v>#REF!</v>
      </c>
      <c r="P58" s="60" t="e">
        <f>#REF!/3+40%*#REF!</f>
        <v>#REF!</v>
      </c>
      <c r="Q58" s="85" t="e">
        <f>#REF!*2/3+#REF!*60%</f>
        <v>#REF!</v>
      </c>
      <c r="R58" s="85">
        <f t="shared" si="7"/>
        <v>249</v>
      </c>
      <c r="S58" s="60"/>
      <c r="T58" s="85">
        <v>249</v>
      </c>
      <c r="U58" s="92"/>
      <c r="V58" s="60"/>
      <c r="W58" s="103">
        <f>U58</f>
        <v>0</v>
      </c>
    </row>
    <row r="59" spans="1:23" s="33" customFormat="1" ht="14.25" hidden="1" customHeight="1">
      <c r="A59" s="56">
        <v>12</v>
      </c>
      <c r="B59" s="57" t="s">
        <v>28</v>
      </c>
      <c r="C59" s="58" t="e">
        <f t="shared" si="2"/>
        <v>#REF!</v>
      </c>
      <c r="D59" s="59" t="e">
        <f>G59+J59+M59+S59+V59+P59</f>
        <v>#REF!</v>
      </c>
      <c r="E59" s="59" t="e">
        <f>H59+K59+N59+Q59+T59+W59</f>
        <v>#REF!</v>
      </c>
      <c r="F59" s="59">
        <v>51</v>
      </c>
      <c r="G59" s="59"/>
      <c r="H59" s="78">
        <f t="shared" si="3"/>
        <v>51</v>
      </c>
      <c r="I59" s="85">
        <v>32</v>
      </c>
      <c r="J59" s="61">
        <f t="shared" si="4"/>
        <v>16</v>
      </c>
      <c r="K59" s="85">
        <f t="shared" si="5"/>
        <v>16</v>
      </c>
      <c r="L59" s="85">
        <v>579</v>
      </c>
      <c r="M59" s="60">
        <f t="shared" si="1"/>
        <v>231.60000000000002</v>
      </c>
      <c r="N59" s="92" t="e">
        <f>#REF!+#REF!</f>
        <v>#REF!</v>
      </c>
      <c r="O59" s="85" t="e">
        <f t="shared" si="6"/>
        <v>#REF!</v>
      </c>
      <c r="P59" s="60" t="e">
        <f>#REF!/3+40%*#REF!</f>
        <v>#REF!</v>
      </c>
      <c r="Q59" s="85" t="e">
        <f>#REF!*2/3+#REF!*60%</f>
        <v>#REF!</v>
      </c>
      <c r="R59" s="85">
        <f t="shared" si="7"/>
        <v>0</v>
      </c>
      <c r="S59" s="60"/>
      <c r="T59" s="85"/>
      <c r="U59" s="92"/>
      <c r="V59" s="60"/>
      <c r="W59" s="103">
        <f>U59</f>
        <v>0</v>
      </c>
    </row>
    <row r="60" spans="1:23" s="33" customFormat="1" ht="14.25" hidden="1" customHeight="1">
      <c r="A60" s="56">
        <v>13</v>
      </c>
      <c r="B60" s="57" t="s">
        <v>29</v>
      </c>
      <c r="C60" s="58" t="e">
        <f t="shared" si="2"/>
        <v>#REF!</v>
      </c>
      <c r="D60" s="59" t="e">
        <f>G60+J60+M60+S60+V60+P60</f>
        <v>#REF!</v>
      </c>
      <c r="E60" s="59" t="e">
        <f>H60+K60+N60+Q60+T60+W60</f>
        <v>#REF!</v>
      </c>
      <c r="F60" s="59">
        <v>51</v>
      </c>
      <c r="G60" s="59"/>
      <c r="H60" s="78">
        <f t="shared" si="3"/>
        <v>51</v>
      </c>
      <c r="I60" s="85"/>
      <c r="J60" s="61">
        <f t="shared" si="4"/>
        <v>0</v>
      </c>
      <c r="K60" s="85">
        <f t="shared" si="5"/>
        <v>0</v>
      </c>
      <c r="L60" s="85">
        <v>2405</v>
      </c>
      <c r="M60" s="60">
        <f t="shared" si="1"/>
        <v>962</v>
      </c>
      <c r="N60" s="92" t="e">
        <f>#REF!+#REF!</f>
        <v>#REF!</v>
      </c>
      <c r="O60" s="85" t="e">
        <f t="shared" si="6"/>
        <v>#REF!</v>
      </c>
      <c r="P60" s="60" t="e">
        <f>#REF!/3+40%*#REF!</f>
        <v>#REF!</v>
      </c>
      <c r="Q60" s="85" t="e">
        <f>#REF!*2/3+#REF!*60%</f>
        <v>#REF!</v>
      </c>
      <c r="R60" s="85">
        <f t="shared" si="7"/>
        <v>0</v>
      </c>
      <c r="S60" s="60"/>
      <c r="T60" s="85"/>
      <c r="U60" s="92"/>
      <c r="V60" s="60"/>
      <c r="W60" s="103">
        <f>U60</f>
        <v>0</v>
      </c>
    </row>
    <row r="61" spans="1:23" s="33" customFormat="1" ht="14.25" hidden="1" customHeight="1">
      <c r="A61" s="56">
        <v>14</v>
      </c>
      <c r="B61" s="57" t="s">
        <v>30</v>
      </c>
      <c r="C61" s="58" t="e">
        <f t="shared" si="2"/>
        <v>#REF!</v>
      </c>
      <c r="D61" s="59" t="e">
        <f>G61+J61+M61+S61+V61+P61</f>
        <v>#REF!</v>
      </c>
      <c r="E61" s="59" t="e">
        <f>H61+K61+N61+Q61+T61+W61</f>
        <v>#REF!</v>
      </c>
      <c r="F61" s="59">
        <v>51</v>
      </c>
      <c r="G61" s="59"/>
      <c r="H61" s="78">
        <f t="shared" si="3"/>
        <v>51</v>
      </c>
      <c r="I61" s="85">
        <v>1757</v>
      </c>
      <c r="J61" s="61">
        <f t="shared" si="4"/>
        <v>878.5</v>
      </c>
      <c r="K61" s="85">
        <f t="shared" si="5"/>
        <v>878.5</v>
      </c>
      <c r="L61" s="85">
        <v>1033</v>
      </c>
      <c r="M61" s="60">
        <f t="shared" si="1"/>
        <v>413.20000000000005</v>
      </c>
      <c r="N61" s="92" t="e">
        <f>#REF!+#REF!</f>
        <v>#REF!</v>
      </c>
      <c r="O61" s="85" t="e">
        <f t="shared" si="6"/>
        <v>#REF!</v>
      </c>
      <c r="P61" s="60" t="e">
        <f>#REF!/3+40%*#REF!</f>
        <v>#REF!</v>
      </c>
      <c r="Q61" s="85" t="e">
        <f>#REF!*2/3+#REF!*60%</f>
        <v>#REF!</v>
      </c>
      <c r="R61" s="85">
        <f t="shared" si="7"/>
        <v>603</v>
      </c>
      <c r="S61" s="60"/>
      <c r="T61" s="85">
        <v>603</v>
      </c>
      <c r="U61" s="92"/>
      <c r="V61" s="60"/>
      <c r="W61" s="103">
        <f>U61</f>
        <v>0</v>
      </c>
    </row>
    <row r="62" spans="1:23" s="33" customFormat="1" ht="14.25" hidden="1" customHeight="1">
      <c r="A62" s="56">
        <v>15</v>
      </c>
      <c r="B62" s="57" t="s">
        <v>31</v>
      </c>
      <c r="C62" s="58" t="e">
        <f t="shared" si="2"/>
        <v>#REF!</v>
      </c>
      <c r="D62" s="59" t="e">
        <f>G62+J62+M62+S62+V62+P62</f>
        <v>#REF!</v>
      </c>
      <c r="E62" s="59" t="e">
        <f>H62+K62+N62+Q62+T62+W62</f>
        <v>#REF!</v>
      </c>
      <c r="F62" s="59">
        <v>31</v>
      </c>
      <c r="G62" s="59"/>
      <c r="H62" s="78">
        <f t="shared" si="3"/>
        <v>31</v>
      </c>
      <c r="I62" s="85">
        <v>140</v>
      </c>
      <c r="J62" s="61">
        <f t="shared" si="4"/>
        <v>70</v>
      </c>
      <c r="K62" s="85">
        <f t="shared" si="5"/>
        <v>70</v>
      </c>
      <c r="L62" s="85">
        <v>59</v>
      </c>
      <c r="M62" s="60">
        <f t="shared" si="1"/>
        <v>23.6</v>
      </c>
      <c r="N62" s="92" t="e">
        <f>#REF!+#REF!</f>
        <v>#REF!</v>
      </c>
      <c r="O62" s="85" t="e">
        <f t="shared" si="6"/>
        <v>#REF!</v>
      </c>
      <c r="P62" s="60" t="e">
        <f>#REF!/3+40%*#REF!</f>
        <v>#REF!</v>
      </c>
      <c r="Q62" s="85" t="e">
        <f>#REF!*2/3+#REF!*60%</f>
        <v>#REF!</v>
      </c>
      <c r="R62" s="85">
        <f t="shared" si="7"/>
        <v>0</v>
      </c>
      <c r="S62" s="60"/>
      <c r="T62" s="85"/>
      <c r="U62" s="92"/>
      <c r="V62" s="60"/>
      <c r="W62" s="103">
        <f>U62</f>
        <v>0</v>
      </c>
    </row>
    <row r="63" spans="1:23" s="33" customFormat="1" ht="14.25" hidden="1" customHeight="1">
      <c r="A63" s="56">
        <v>16</v>
      </c>
      <c r="B63" s="57" t="s">
        <v>32</v>
      </c>
      <c r="C63" s="58" t="e">
        <f t="shared" si="2"/>
        <v>#REF!</v>
      </c>
      <c r="D63" s="59" t="e">
        <f>G63+J63+M63+S63+V63+P63</f>
        <v>#REF!</v>
      </c>
      <c r="E63" s="59" t="e">
        <f>H63+K63+N63+Q63+T63+W63</f>
        <v>#REF!</v>
      </c>
      <c r="F63" s="59">
        <v>21</v>
      </c>
      <c r="G63" s="59"/>
      <c r="H63" s="78">
        <f t="shared" si="3"/>
        <v>21</v>
      </c>
      <c r="I63" s="85">
        <v>280</v>
      </c>
      <c r="J63" s="61">
        <f t="shared" si="4"/>
        <v>140</v>
      </c>
      <c r="K63" s="85">
        <f t="shared" si="5"/>
        <v>140</v>
      </c>
      <c r="L63" s="85">
        <v>323</v>
      </c>
      <c r="M63" s="60">
        <f t="shared" si="1"/>
        <v>129.20000000000002</v>
      </c>
      <c r="N63" s="92" t="e">
        <f>#REF!+#REF!</f>
        <v>#REF!</v>
      </c>
      <c r="O63" s="85" t="e">
        <f t="shared" si="6"/>
        <v>#REF!</v>
      </c>
      <c r="P63" s="60" t="e">
        <f>#REF!/3+40%*#REF!</f>
        <v>#REF!</v>
      </c>
      <c r="Q63" s="85" t="e">
        <f>#REF!*2/3+#REF!*60%</f>
        <v>#REF!</v>
      </c>
      <c r="R63" s="85">
        <f t="shared" si="7"/>
        <v>58</v>
      </c>
      <c r="S63" s="60"/>
      <c r="T63" s="85">
        <v>58</v>
      </c>
      <c r="U63" s="92"/>
      <c r="V63" s="60"/>
      <c r="W63" s="103">
        <f>U63</f>
        <v>0</v>
      </c>
    </row>
    <row r="64" spans="1:23" s="33" customFormat="1" ht="14.25" hidden="1" customHeight="1">
      <c r="A64" s="56">
        <v>17</v>
      </c>
      <c r="B64" s="57" t="s">
        <v>53</v>
      </c>
      <c r="C64" s="58" t="e">
        <f t="shared" si="2"/>
        <v>#REF!</v>
      </c>
      <c r="D64" s="59" t="e">
        <f>G64+J64+M64+S64+V64+P64</f>
        <v>#REF!</v>
      </c>
      <c r="E64" s="59" t="e">
        <f>H64+K64+N64+Q64+T64+W64</f>
        <v>#REF!</v>
      </c>
      <c r="F64" s="59">
        <v>40</v>
      </c>
      <c r="G64" s="59"/>
      <c r="H64" s="78">
        <f t="shared" si="3"/>
        <v>40</v>
      </c>
      <c r="I64" s="85">
        <v>18</v>
      </c>
      <c r="J64" s="61">
        <f t="shared" si="4"/>
        <v>9</v>
      </c>
      <c r="K64" s="85">
        <f t="shared" si="5"/>
        <v>9</v>
      </c>
      <c r="L64" s="85">
        <v>153</v>
      </c>
      <c r="M64" s="60">
        <f t="shared" si="1"/>
        <v>61.2</v>
      </c>
      <c r="N64" s="92" t="e">
        <f>#REF!+#REF!</f>
        <v>#REF!</v>
      </c>
      <c r="O64" s="85" t="e">
        <f t="shared" si="6"/>
        <v>#REF!</v>
      </c>
      <c r="P64" s="60" t="e">
        <f>#REF!/3+40%*#REF!</f>
        <v>#REF!</v>
      </c>
      <c r="Q64" s="85" t="e">
        <f>#REF!*2/3+#REF!*60%</f>
        <v>#REF!</v>
      </c>
      <c r="R64" s="85">
        <f t="shared" si="7"/>
        <v>0</v>
      </c>
      <c r="S64" s="60"/>
      <c r="T64" s="85"/>
      <c r="U64" s="92"/>
      <c r="V64" s="60"/>
      <c r="W64" s="103">
        <f>U64</f>
        <v>0</v>
      </c>
    </row>
    <row r="65" spans="1:23" s="33" customFormat="1" ht="14.25" hidden="1" customHeight="1">
      <c r="A65" s="56">
        <v>18</v>
      </c>
      <c r="B65" s="57" t="s">
        <v>33</v>
      </c>
      <c r="C65" s="58" t="e">
        <f t="shared" si="2"/>
        <v>#REF!</v>
      </c>
      <c r="D65" s="59" t="e">
        <f>G65+J65+M65+S65+V65+P65</f>
        <v>#REF!</v>
      </c>
      <c r="E65" s="59" t="e">
        <f>H65+K65+N65+Q65+T65+W65</f>
        <v>#REF!</v>
      </c>
      <c r="F65" s="59">
        <v>26</v>
      </c>
      <c r="G65" s="59"/>
      <c r="H65" s="78">
        <f t="shared" si="3"/>
        <v>26</v>
      </c>
      <c r="I65" s="85">
        <v>348</v>
      </c>
      <c r="J65" s="61">
        <f t="shared" si="4"/>
        <v>174</v>
      </c>
      <c r="K65" s="85">
        <f t="shared" si="5"/>
        <v>174</v>
      </c>
      <c r="L65" s="85">
        <v>100</v>
      </c>
      <c r="M65" s="60">
        <f t="shared" si="1"/>
        <v>40</v>
      </c>
      <c r="N65" s="92" t="e">
        <f>#REF!+#REF!</f>
        <v>#REF!</v>
      </c>
      <c r="O65" s="85" t="e">
        <f t="shared" si="6"/>
        <v>#REF!</v>
      </c>
      <c r="P65" s="60" t="e">
        <f>#REF!/3+40%*#REF!</f>
        <v>#REF!</v>
      </c>
      <c r="Q65" s="85" t="e">
        <f>#REF!*2/3+#REF!*60%</f>
        <v>#REF!</v>
      </c>
      <c r="R65" s="85">
        <f t="shared" si="7"/>
        <v>108</v>
      </c>
      <c r="S65" s="60"/>
      <c r="T65" s="85">
        <v>108</v>
      </c>
      <c r="U65" s="92"/>
      <c r="V65" s="60"/>
      <c r="W65" s="103">
        <f>U65</f>
        <v>0</v>
      </c>
    </row>
    <row r="66" spans="1:23" s="33" customFormat="1" ht="14.25" hidden="1" customHeight="1">
      <c r="A66" s="56">
        <v>19</v>
      </c>
      <c r="B66" s="57" t="s">
        <v>34</v>
      </c>
      <c r="C66" s="58" t="e">
        <f t="shared" si="2"/>
        <v>#REF!</v>
      </c>
      <c r="D66" s="59" t="e">
        <f>G66+J66+M66+S66+V66+P66</f>
        <v>#REF!</v>
      </c>
      <c r="E66" s="59" t="e">
        <f>H66+K66+N66+Q66+T66+W66</f>
        <v>#REF!</v>
      </c>
      <c r="F66" s="59">
        <v>50</v>
      </c>
      <c r="G66" s="59"/>
      <c r="H66" s="78">
        <f t="shared" si="3"/>
        <v>50</v>
      </c>
      <c r="I66" s="85">
        <v>477</v>
      </c>
      <c r="J66" s="61">
        <f t="shared" si="4"/>
        <v>238.5</v>
      </c>
      <c r="K66" s="85">
        <f t="shared" si="5"/>
        <v>238.5</v>
      </c>
      <c r="L66" s="85">
        <v>399</v>
      </c>
      <c r="M66" s="60">
        <f t="shared" si="1"/>
        <v>159.60000000000002</v>
      </c>
      <c r="N66" s="92" t="e">
        <f>#REF!+#REF!</f>
        <v>#REF!</v>
      </c>
      <c r="O66" s="85" t="e">
        <f t="shared" si="6"/>
        <v>#REF!</v>
      </c>
      <c r="P66" s="60" t="e">
        <f>#REF!/3+40%*#REF!</f>
        <v>#REF!</v>
      </c>
      <c r="Q66" s="85" t="e">
        <f>#REF!*2/3+#REF!*60%</f>
        <v>#REF!</v>
      </c>
      <c r="R66" s="85">
        <f t="shared" si="7"/>
        <v>171</v>
      </c>
      <c r="S66" s="60"/>
      <c r="T66" s="85">
        <v>171</v>
      </c>
      <c r="U66" s="92"/>
      <c r="V66" s="60"/>
      <c r="W66" s="103">
        <f>U66</f>
        <v>0</v>
      </c>
    </row>
    <row r="67" spans="1:23" s="33" customFormat="1" ht="14.25" hidden="1" customHeight="1">
      <c r="A67" s="56">
        <v>20</v>
      </c>
      <c r="B67" s="57" t="s">
        <v>35</v>
      </c>
      <c r="C67" s="58" t="e">
        <f t="shared" si="2"/>
        <v>#REF!</v>
      </c>
      <c r="D67" s="59" t="e">
        <f>G67+J67+M67+S67+V67+P67</f>
        <v>#REF!</v>
      </c>
      <c r="E67" s="59" t="e">
        <f>H67+K67+N67+Q67+T67+W67</f>
        <v>#REF!</v>
      </c>
      <c r="F67" s="59">
        <v>22</v>
      </c>
      <c r="G67" s="59"/>
      <c r="H67" s="78">
        <f t="shared" si="3"/>
        <v>22</v>
      </c>
      <c r="I67" s="85">
        <v>8859</v>
      </c>
      <c r="J67" s="61">
        <f t="shared" si="4"/>
        <v>4429.5</v>
      </c>
      <c r="K67" s="85">
        <f t="shared" si="5"/>
        <v>4429.5</v>
      </c>
      <c r="L67" s="85">
        <v>358</v>
      </c>
      <c r="M67" s="60">
        <f t="shared" si="1"/>
        <v>143.20000000000002</v>
      </c>
      <c r="N67" s="92" t="e">
        <f>#REF!+#REF!</f>
        <v>#REF!</v>
      </c>
      <c r="O67" s="85" t="e">
        <f t="shared" si="6"/>
        <v>#REF!</v>
      </c>
      <c r="P67" s="60" t="e">
        <f>#REF!/3+40%*#REF!</f>
        <v>#REF!</v>
      </c>
      <c r="Q67" s="85" t="e">
        <f>#REF!*2/3+#REF!*60%</f>
        <v>#REF!</v>
      </c>
      <c r="R67" s="85">
        <f t="shared" si="7"/>
        <v>6361</v>
      </c>
      <c r="S67" s="60"/>
      <c r="T67" s="85">
        <v>6361</v>
      </c>
      <c r="U67" s="92"/>
      <c r="V67" s="60"/>
      <c r="W67" s="103">
        <f>U67</f>
        <v>0</v>
      </c>
    </row>
    <row r="68" spans="1:23" s="33" customFormat="1" ht="14.25" hidden="1" customHeight="1">
      <c r="A68" s="56">
        <v>21</v>
      </c>
      <c r="B68" s="57" t="s">
        <v>54</v>
      </c>
      <c r="C68" s="58" t="e">
        <f t="shared" si="2"/>
        <v>#REF!</v>
      </c>
      <c r="D68" s="59" t="e">
        <f>G68+J68+M68+S68+V68+P68</f>
        <v>#REF!</v>
      </c>
      <c r="E68" s="59" t="e">
        <f>H68+K68+N68+Q68+T68+W68</f>
        <v>#REF!</v>
      </c>
      <c r="F68" s="59">
        <v>20</v>
      </c>
      <c r="G68" s="59"/>
      <c r="H68" s="78">
        <f t="shared" si="3"/>
        <v>20</v>
      </c>
      <c r="I68" s="85">
        <v>580</v>
      </c>
      <c r="J68" s="61">
        <f t="shared" si="4"/>
        <v>290</v>
      </c>
      <c r="K68" s="85">
        <f t="shared" si="5"/>
        <v>290</v>
      </c>
      <c r="L68" s="85">
        <v>29</v>
      </c>
      <c r="M68" s="60">
        <f t="shared" si="1"/>
        <v>11.600000000000001</v>
      </c>
      <c r="N68" s="92" t="e">
        <f>#REF!+#REF!</f>
        <v>#REF!</v>
      </c>
      <c r="O68" s="85" t="e">
        <f t="shared" si="6"/>
        <v>#REF!</v>
      </c>
      <c r="P68" s="60" t="e">
        <f>#REF!/3+40%*#REF!</f>
        <v>#REF!</v>
      </c>
      <c r="Q68" s="85" t="e">
        <f>#REF!*2/3+#REF!*60%</f>
        <v>#REF!</v>
      </c>
      <c r="R68" s="85">
        <f t="shared" si="7"/>
        <v>230</v>
      </c>
      <c r="S68" s="60"/>
      <c r="T68" s="85">
        <v>230</v>
      </c>
      <c r="U68" s="92"/>
      <c r="V68" s="60"/>
      <c r="W68" s="103">
        <f>U68</f>
        <v>0</v>
      </c>
    </row>
    <row r="69" spans="1:23" s="33" customFormat="1" ht="14.25" hidden="1" customHeight="1">
      <c r="A69" s="56">
        <v>22</v>
      </c>
      <c r="B69" s="57" t="s">
        <v>36</v>
      </c>
      <c r="C69" s="58" t="e">
        <f t="shared" si="2"/>
        <v>#REF!</v>
      </c>
      <c r="D69" s="59" t="e">
        <f>G69+J69+M69+S69+V69+P69</f>
        <v>#REF!</v>
      </c>
      <c r="E69" s="59" t="e">
        <f>H69+K69+N69+Q69+T69+W69</f>
        <v>#REF!</v>
      </c>
      <c r="F69" s="59">
        <v>24</v>
      </c>
      <c r="G69" s="59"/>
      <c r="H69" s="78">
        <f t="shared" si="3"/>
        <v>24</v>
      </c>
      <c r="I69" s="85">
        <v>6948</v>
      </c>
      <c r="J69" s="61">
        <f t="shared" si="4"/>
        <v>3474</v>
      </c>
      <c r="K69" s="85">
        <f t="shared" si="5"/>
        <v>3474</v>
      </c>
      <c r="L69" s="85">
        <v>31</v>
      </c>
      <c r="M69" s="60">
        <f t="shared" si="1"/>
        <v>12.4</v>
      </c>
      <c r="N69" s="92" t="e">
        <f>#REF!+#REF!</f>
        <v>#REF!</v>
      </c>
      <c r="O69" s="85" t="e">
        <f t="shared" si="6"/>
        <v>#REF!</v>
      </c>
      <c r="P69" s="60" t="e">
        <f>#REF!/3+40%*#REF!</f>
        <v>#REF!</v>
      </c>
      <c r="Q69" s="85" t="e">
        <f>#REF!*2/3+#REF!*60%</f>
        <v>#REF!</v>
      </c>
      <c r="R69" s="85">
        <f t="shared" si="7"/>
        <v>350</v>
      </c>
      <c r="S69" s="60"/>
      <c r="T69" s="85">
        <v>350</v>
      </c>
      <c r="U69" s="92"/>
      <c r="V69" s="60"/>
      <c r="W69" s="103">
        <f>U69</f>
        <v>0</v>
      </c>
    </row>
    <row r="70" spans="1:23" s="33" customFormat="1" ht="14.25" hidden="1" customHeight="1">
      <c r="A70" s="56">
        <v>23</v>
      </c>
      <c r="B70" s="57" t="s">
        <v>37</v>
      </c>
      <c r="C70" s="58" t="e">
        <f t="shared" si="2"/>
        <v>#REF!</v>
      </c>
      <c r="D70" s="59" t="e">
        <f>G70+J70+M70+S70+V70+P70</f>
        <v>#REF!</v>
      </c>
      <c r="E70" s="59" t="e">
        <f>H70+K70+N70+Q70+T70+W70</f>
        <v>#REF!</v>
      </c>
      <c r="F70" s="59">
        <v>20</v>
      </c>
      <c r="G70" s="59"/>
      <c r="H70" s="78">
        <f t="shared" si="3"/>
        <v>20</v>
      </c>
      <c r="I70" s="85">
        <v>856</v>
      </c>
      <c r="J70" s="61">
        <f t="shared" si="4"/>
        <v>428</v>
      </c>
      <c r="K70" s="85">
        <f t="shared" si="5"/>
        <v>428</v>
      </c>
      <c r="L70" s="85">
        <v>18</v>
      </c>
      <c r="M70" s="60">
        <f t="shared" si="1"/>
        <v>7.2</v>
      </c>
      <c r="N70" s="92" t="e">
        <f>#REF!+#REF!</f>
        <v>#REF!</v>
      </c>
      <c r="O70" s="85" t="e">
        <f t="shared" si="6"/>
        <v>#REF!</v>
      </c>
      <c r="P70" s="60" t="e">
        <f>#REF!/3+40%*#REF!</f>
        <v>#REF!</v>
      </c>
      <c r="Q70" s="85" t="e">
        <f>#REF!*2/3+#REF!*60%</f>
        <v>#REF!</v>
      </c>
      <c r="R70" s="85">
        <f t="shared" si="7"/>
        <v>0</v>
      </c>
      <c r="S70" s="60"/>
      <c r="T70" s="85"/>
      <c r="U70" s="92"/>
      <c r="V70" s="60"/>
      <c r="W70" s="103">
        <f>U70</f>
        <v>0</v>
      </c>
    </row>
    <row r="71" spans="1:23" s="33" customFormat="1" ht="14.25" hidden="1" customHeight="1">
      <c r="A71" s="56">
        <v>24</v>
      </c>
      <c r="B71" s="57" t="s">
        <v>38</v>
      </c>
      <c r="C71" s="58" t="e">
        <f t="shared" si="2"/>
        <v>#REF!</v>
      </c>
      <c r="D71" s="59" t="e">
        <f>G71+J71+M71+S71+V71+P71</f>
        <v>#REF!</v>
      </c>
      <c r="E71" s="59" t="e">
        <f>H71+K71+N71+Q71+T71+W71</f>
        <v>#REF!</v>
      </c>
      <c r="F71" s="59">
        <v>29</v>
      </c>
      <c r="G71" s="59"/>
      <c r="H71" s="78">
        <f t="shared" si="3"/>
        <v>29</v>
      </c>
      <c r="I71" s="85">
        <v>17304</v>
      </c>
      <c r="J71" s="61">
        <f t="shared" si="4"/>
        <v>8652</v>
      </c>
      <c r="K71" s="85">
        <f t="shared" si="5"/>
        <v>8652</v>
      </c>
      <c r="L71" s="85">
        <v>11</v>
      </c>
      <c r="M71" s="60">
        <f t="shared" si="1"/>
        <v>4.4000000000000004</v>
      </c>
      <c r="N71" s="92" t="e">
        <f>#REF!+#REF!</f>
        <v>#REF!</v>
      </c>
      <c r="O71" s="85" t="e">
        <f t="shared" si="6"/>
        <v>#REF!</v>
      </c>
      <c r="P71" s="60" t="e">
        <f>#REF!/3+40%*#REF!</f>
        <v>#REF!</v>
      </c>
      <c r="Q71" s="85" t="e">
        <f>#REF!*2/3+#REF!*60%</f>
        <v>#REF!</v>
      </c>
      <c r="R71" s="85">
        <f t="shared" si="7"/>
        <v>12</v>
      </c>
      <c r="S71" s="60"/>
      <c r="T71" s="85">
        <v>12</v>
      </c>
      <c r="U71" s="92"/>
      <c r="V71" s="60"/>
      <c r="W71" s="103">
        <f>U71</f>
        <v>0</v>
      </c>
    </row>
    <row r="72" spans="1:23" s="33" customFormat="1" ht="14.25" hidden="1" customHeight="1">
      <c r="A72" s="56">
        <v>25</v>
      </c>
      <c r="B72" s="57" t="s">
        <v>39</v>
      </c>
      <c r="C72" s="58" t="e">
        <f t="shared" si="2"/>
        <v>#REF!</v>
      </c>
      <c r="D72" s="59" t="e">
        <f>G72+J72+M72+S72+V72+P72</f>
        <v>#REF!</v>
      </c>
      <c r="E72" s="59" t="e">
        <f>H72+K72+N72+Q72+T72+W72</f>
        <v>#REF!</v>
      </c>
      <c r="F72" s="59">
        <v>26</v>
      </c>
      <c r="G72" s="59"/>
      <c r="H72" s="78">
        <f t="shared" si="3"/>
        <v>26</v>
      </c>
      <c r="I72" s="85">
        <v>835</v>
      </c>
      <c r="J72" s="61">
        <f t="shared" si="4"/>
        <v>417.5</v>
      </c>
      <c r="K72" s="85">
        <f t="shared" si="5"/>
        <v>417.5</v>
      </c>
      <c r="L72" s="85">
        <v>64</v>
      </c>
      <c r="M72" s="60">
        <f t="shared" si="1"/>
        <v>25.6</v>
      </c>
      <c r="N72" s="92" t="e">
        <f>#REF!+#REF!</f>
        <v>#REF!</v>
      </c>
      <c r="O72" s="85" t="e">
        <f t="shared" si="6"/>
        <v>#REF!</v>
      </c>
      <c r="P72" s="60" t="e">
        <f>#REF!/3+40%*#REF!</f>
        <v>#REF!</v>
      </c>
      <c r="Q72" s="85" t="e">
        <f>#REF!*2/3+#REF!*60%</f>
        <v>#REF!</v>
      </c>
      <c r="R72" s="85">
        <f t="shared" si="7"/>
        <v>524</v>
      </c>
      <c r="S72" s="60"/>
      <c r="T72" s="85">
        <v>524</v>
      </c>
      <c r="U72" s="92"/>
      <c r="V72" s="60"/>
      <c r="W72" s="103">
        <f>U72</f>
        <v>0</v>
      </c>
    </row>
    <row r="73" spans="1:23" s="33" customFormat="1" ht="14.25" hidden="1" customHeight="1">
      <c r="A73" s="56">
        <v>26</v>
      </c>
      <c r="B73" s="57" t="s">
        <v>40</v>
      </c>
      <c r="C73" s="58" t="e">
        <f t="shared" si="2"/>
        <v>#REF!</v>
      </c>
      <c r="D73" s="59" t="e">
        <f>G73+J73+M73+S73+V73+P73</f>
        <v>#REF!</v>
      </c>
      <c r="E73" s="59" t="e">
        <f>H73+K73+N73+Q73+T73+W73</f>
        <v>#REF!</v>
      </c>
      <c r="F73" s="59">
        <v>10</v>
      </c>
      <c r="G73" s="59"/>
      <c r="H73" s="78">
        <f t="shared" si="3"/>
        <v>10</v>
      </c>
      <c r="I73" s="85">
        <v>60</v>
      </c>
      <c r="J73" s="61">
        <f t="shared" si="4"/>
        <v>30</v>
      </c>
      <c r="K73" s="85">
        <f t="shared" si="5"/>
        <v>30</v>
      </c>
      <c r="L73" s="85">
        <v>6</v>
      </c>
      <c r="M73" s="60">
        <f t="shared" si="1"/>
        <v>2.4000000000000004</v>
      </c>
      <c r="N73" s="92" t="e">
        <f>#REF!+#REF!</f>
        <v>#REF!</v>
      </c>
      <c r="O73" s="85" t="e">
        <f t="shared" si="6"/>
        <v>#REF!</v>
      </c>
      <c r="P73" s="60" t="e">
        <f>#REF!/3+40%*#REF!</f>
        <v>#REF!</v>
      </c>
      <c r="Q73" s="85" t="e">
        <f>#REF!*2/3+#REF!*60%</f>
        <v>#REF!</v>
      </c>
      <c r="R73" s="85">
        <f t="shared" si="7"/>
        <v>0</v>
      </c>
      <c r="S73" s="60"/>
      <c r="T73" s="85"/>
      <c r="U73" s="92"/>
      <c r="V73" s="60"/>
      <c r="W73" s="103">
        <f>U73</f>
        <v>0</v>
      </c>
    </row>
    <row r="74" spans="1:23" s="33" customFormat="1" ht="14.25" hidden="1" customHeight="1">
      <c r="A74" s="56">
        <v>27</v>
      </c>
      <c r="B74" s="57" t="s">
        <v>41</v>
      </c>
      <c r="C74" s="58" t="e">
        <f t="shared" si="2"/>
        <v>#REF!</v>
      </c>
      <c r="D74" s="59" t="e">
        <f>G74+J74+M74+S74+V74+P74</f>
        <v>#REF!</v>
      </c>
      <c r="E74" s="59" t="e">
        <f>H74+K74+N74+Q74+T74+W74</f>
        <v>#REF!</v>
      </c>
      <c r="F74" s="59">
        <v>18</v>
      </c>
      <c r="G74" s="59"/>
      <c r="H74" s="78">
        <f t="shared" si="3"/>
        <v>18</v>
      </c>
      <c r="I74" s="85">
        <v>1370</v>
      </c>
      <c r="J74" s="61">
        <f t="shared" si="4"/>
        <v>685</v>
      </c>
      <c r="K74" s="85">
        <f t="shared" si="5"/>
        <v>685</v>
      </c>
      <c r="L74" s="85">
        <v>1</v>
      </c>
      <c r="M74" s="60">
        <f t="shared" si="1"/>
        <v>0.4</v>
      </c>
      <c r="N74" s="92" t="e">
        <f>#REF!+#REF!</f>
        <v>#REF!</v>
      </c>
      <c r="O74" s="85" t="e">
        <f t="shared" si="6"/>
        <v>#REF!</v>
      </c>
      <c r="P74" s="60" t="e">
        <f>#REF!/3+40%*#REF!</f>
        <v>#REF!</v>
      </c>
      <c r="Q74" s="85" t="e">
        <f>#REF!*2/3+#REF!*60%</f>
        <v>#REF!</v>
      </c>
      <c r="R74" s="85">
        <f t="shared" si="7"/>
        <v>230</v>
      </c>
      <c r="S74" s="60"/>
      <c r="T74" s="85">
        <v>230</v>
      </c>
      <c r="U74" s="92"/>
      <c r="V74" s="60"/>
      <c r="W74" s="103">
        <f>U74</f>
        <v>0</v>
      </c>
    </row>
    <row r="75" spans="1:23" s="33" customFormat="1" ht="6.75" hidden="1" customHeight="1">
      <c r="A75" s="63"/>
      <c r="B75" s="64"/>
      <c r="C75" s="65"/>
      <c r="D75" s="66"/>
      <c r="E75" s="66"/>
      <c r="F75" s="66"/>
      <c r="G75" s="66"/>
      <c r="H75" s="79"/>
      <c r="I75" s="86"/>
      <c r="J75" s="68"/>
      <c r="K75" s="86"/>
      <c r="L75" s="86"/>
      <c r="M75" s="67"/>
      <c r="N75" s="93"/>
      <c r="O75" s="86">
        <v>0</v>
      </c>
      <c r="P75" s="67"/>
      <c r="Q75" s="86"/>
      <c r="R75" s="86"/>
      <c r="S75" s="67"/>
      <c r="T75" s="86"/>
      <c r="U75" s="93"/>
      <c r="V75" s="67"/>
      <c r="W75" s="110"/>
    </row>
    <row r="76" spans="1:23" hidden="1"/>
    <row r="77" spans="1:23" hidden="1"/>
    <row r="78" spans="1:23" hidden="1"/>
    <row r="79" spans="1:23" hidden="1"/>
    <row r="80" spans="1:23" s="24" customFormat="1" ht="13.5" hidden="1" customHeight="1">
      <c r="A80" s="18"/>
      <c r="B80" s="19"/>
      <c r="C80" s="21" t="s">
        <v>55</v>
      </c>
      <c r="D80" s="22"/>
      <c r="E80" s="22"/>
      <c r="F80" s="71" t="s">
        <v>3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3"/>
    </row>
    <row r="81" spans="1:23" s="33" customFormat="1" ht="13" hidden="1">
      <c r="A81" s="25" t="s">
        <v>4</v>
      </c>
      <c r="B81" s="26" t="s">
        <v>5</v>
      </c>
      <c r="C81" s="35" t="s">
        <v>13</v>
      </c>
      <c r="D81" s="30" t="s">
        <v>44</v>
      </c>
      <c r="E81" s="30"/>
      <c r="F81" s="29" t="s">
        <v>6</v>
      </c>
      <c r="G81" s="30"/>
      <c r="H81" s="30"/>
      <c r="I81" s="29" t="s">
        <v>7</v>
      </c>
      <c r="J81" s="30"/>
      <c r="K81" s="30"/>
      <c r="L81" s="29" t="s">
        <v>8</v>
      </c>
      <c r="M81" s="30"/>
      <c r="N81" s="30"/>
      <c r="O81" s="29" t="s">
        <v>9</v>
      </c>
      <c r="P81" s="30"/>
      <c r="Q81" s="30"/>
      <c r="R81" s="29" t="s">
        <v>10</v>
      </c>
      <c r="S81" s="30"/>
      <c r="T81" s="30"/>
      <c r="U81" s="29" t="s">
        <v>11</v>
      </c>
      <c r="V81" s="30"/>
      <c r="W81" s="32"/>
    </row>
    <row r="82" spans="1:23" s="33" customFormat="1" ht="11.5" hidden="1">
      <c r="A82" s="34" t="s">
        <v>4</v>
      </c>
      <c r="B82" s="35" t="s">
        <v>12</v>
      </c>
      <c r="C82" s="35" t="s">
        <v>45</v>
      </c>
      <c r="D82" s="36" t="s">
        <v>46</v>
      </c>
      <c r="E82" s="36" t="s">
        <v>46</v>
      </c>
      <c r="F82" s="36" t="s">
        <v>13</v>
      </c>
      <c r="G82" s="29" t="s">
        <v>14</v>
      </c>
      <c r="H82" s="30"/>
      <c r="I82" s="82" t="s">
        <v>13</v>
      </c>
      <c r="J82" s="29" t="s">
        <v>14</v>
      </c>
      <c r="K82" s="30"/>
      <c r="L82" s="82" t="s">
        <v>13</v>
      </c>
      <c r="M82" s="37" t="s">
        <v>14</v>
      </c>
      <c r="N82" s="38"/>
      <c r="O82" s="99" t="s">
        <v>13</v>
      </c>
      <c r="P82" s="37" t="s">
        <v>14</v>
      </c>
      <c r="Q82" s="38"/>
      <c r="R82" s="82" t="s">
        <v>13</v>
      </c>
      <c r="S82" s="29" t="s">
        <v>14</v>
      </c>
      <c r="T82" s="31"/>
      <c r="U82" s="107" t="s">
        <v>13</v>
      </c>
      <c r="V82" s="29" t="s">
        <v>14</v>
      </c>
      <c r="W82" s="32"/>
    </row>
    <row r="83" spans="1:23" s="33" customFormat="1" ht="11.5" hidden="1">
      <c r="A83" s="39"/>
      <c r="B83" s="36"/>
      <c r="C83" s="35" t="s">
        <v>47</v>
      </c>
      <c r="D83" s="36" t="s">
        <v>48</v>
      </c>
      <c r="E83" s="36" t="s">
        <v>49</v>
      </c>
      <c r="F83" s="36" t="s">
        <v>15</v>
      </c>
      <c r="G83" s="41" t="s">
        <v>16</v>
      </c>
      <c r="H83" s="75" t="s">
        <v>17</v>
      </c>
      <c r="I83" s="87" t="s">
        <v>15</v>
      </c>
      <c r="J83" s="36" t="s">
        <v>16</v>
      </c>
      <c r="K83" s="82" t="s">
        <v>17</v>
      </c>
      <c r="L83" s="87" t="s">
        <v>15</v>
      </c>
      <c r="M83" s="36" t="s">
        <v>16</v>
      </c>
      <c r="N83" s="90" t="s">
        <v>17</v>
      </c>
      <c r="O83" s="100" t="s">
        <v>15</v>
      </c>
      <c r="P83" s="42" t="s">
        <v>16</v>
      </c>
      <c r="Q83" s="104" t="s">
        <v>17</v>
      </c>
      <c r="R83" s="87" t="s">
        <v>15</v>
      </c>
      <c r="S83" s="36" t="s">
        <v>16</v>
      </c>
      <c r="T83" s="82" t="s">
        <v>17</v>
      </c>
      <c r="U83" s="83" t="s">
        <v>15</v>
      </c>
      <c r="V83" s="36" t="s">
        <v>16</v>
      </c>
      <c r="W83" s="108" t="s">
        <v>17</v>
      </c>
    </row>
    <row r="84" spans="1:23" s="33" customFormat="1" ht="12" hidden="1" thickBot="1">
      <c r="A84" s="43"/>
      <c r="B84" s="44" t="s">
        <v>18</v>
      </c>
      <c r="C84" s="45"/>
      <c r="D84" s="46"/>
      <c r="E84" s="46"/>
      <c r="F84" s="47"/>
      <c r="G84" s="47"/>
      <c r="H84" s="76">
        <v>1</v>
      </c>
      <c r="I84" s="84"/>
      <c r="J84" s="48">
        <v>50</v>
      </c>
      <c r="K84" s="88">
        <v>0.5</v>
      </c>
      <c r="L84" s="89"/>
      <c r="M84" s="49">
        <v>0.4</v>
      </c>
      <c r="N84" s="91">
        <v>0.6</v>
      </c>
      <c r="O84" s="94"/>
      <c r="P84" s="50"/>
      <c r="Q84" s="105"/>
      <c r="R84" s="89"/>
      <c r="S84" s="49"/>
      <c r="T84" s="88">
        <v>1</v>
      </c>
      <c r="U84" s="106"/>
      <c r="V84" s="49"/>
      <c r="W84" s="109">
        <v>1</v>
      </c>
    </row>
    <row r="85" spans="1:23" s="55" customFormat="1" ht="16.5" hidden="1" customHeight="1">
      <c r="A85" s="51"/>
      <c r="B85" s="52" t="s">
        <v>50</v>
      </c>
      <c r="C85" s="53" t="e">
        <f t="shared" ref="C85:Q85" si="8">SUM(C86:C112)</f>
        <v>#REF!</v>
      </c>
      <c r="D85" s="53" t="e">
        <f t="shared" si="8"/>
        <v>#REF!</v>
      </c>
      <c r="E85" s="53" t="e">
        <f t="shared" si="8"/>
        <v>#REF!</v>
      </c>
      <c r="F85" s="53">
        <f t="shared" si="8"/>
        <v>2971</v>
      </c>
      <c r="G85" s="53">
        <f t="shared" si="8"/>
        <v>0</v>
      </c>
      <c r="H85" s="77">
        <f t="shared" si="8"/>
        <v>469</v>
      </c>
      <c r="I85" s="77">
        <f t="shared" si="8"/>
        <v>73326</v>
      </c>
      <c r="J85" s="53">
        <f t="shared" si="8"/>
        <v>24645.5</v>
      </c>
      <c r="K85" s="77">
        <f t="shared" si="8"/>
        <v>24645.5</v>
      </c>
      <c r="L85" s="77">
        <f t="shared" si="8"/>
        <v>68788</v>
      </c>
      <c r="M85" s="53">
        <f t="shared" si="8"/>
        <v>1461.1999999999996</v>
      </c>
      <c r="N85" s="77" t="e">
        <f t="shared" si="8"/>
        <v>#REF!</v>
      </c>
      <c r="O85" s="77" t="e">
        <f t="shared" si="8"/>
        <v>#REF!</v>
      </c>
      <c r="P85" s="53" t="e">
        <f t="shared" si="8"/>
        <v>#REF!</v>
      </c>
      <c r="Q85" s="77" t="e">
        <f t="shared" si="8"/>
        <v>#REF!</v>
      </c>
      <c r="R85" s="77">
        <f t="shared" ref="R85:W85" si="9">SUM(R86:R112)</f>
        <v>-5294</v>
      </c>
      <c r="S85" s="53">
        <f t="shared" si="9"/>
        <v>0</v>
      </c>
      <c r="T85" s="77">
        <f t="shared" si="9"/>
        <v>-5294</v>
      </c>
      <c r="U85" s="77">
        <f t="shared" si="9"/>
        <v>0</v>
      </c>
      <c r="V85" s="53">
        <f t="shared" si="9"/>
        <v>0</v>
      </c>
      <c r="W85" s="102">
        <f t="shared" si="9"/>
        <v>993</v>
      </c>
    </row>
    <row r="86" spans="1:23" s="33" customFormat="1" ht="14.25" hidden="1" customHeight="1">
      <c r="A86" s="56">
        <v>1</v>
      </c>
      <c r="B86" s="57" t="s">
        <v>19</v>
      </c>
      <c r="C86" s="58" t="e">
        <f>D86+E86</f>
        <v>#REF!</v>
      </c>
      <c r="D86" s="59" t="e">
        <f>G86+J86+M86+S86+V86+P86</f>
        <v>#REF!</v>
      </c>
      <c r="E86" s="59" t="e">
        <f>H86+K86+N86+Q86+T86+W86</f>
        <v>#REF!</v>
      </c>
      <c r="F86" s="59">
        <v>1703</v>
      </c>
      <c r="G86" s="59">
        <f>G11-G48</f>
        <v>0</v>
      </c>
      <c r="H86" s="78">
        <f>H11-H48</f>
        <v>105</v>
      </c>
      <c r="I86" s="85">
        <v>3848</v>
      </c>
      <c r="J86" s="60">
        <f>J11-J48</f>
        <v>286</v>
      </c>
      <c r="K86" s="85">
        <f>K11-K48</f>
        <v>286</v>
      </c>
      <c r="L86" s="85">
        <v>47415</v>
      </c>
      <c r="M86" s="61">
        <f>M11-M48</f>
        <v>1448</v>
      </c>
      <c r="N86" s="92" t="e">
        <f>N11-N48</f>
        <v>#REF!</v>
      </c>
      <c r="O86" s="85" t="e">
        <f>P86+Q86</f>
        <v>#REF!</v>
      </c>
      <c r="P86" s="60" t="e">
        <f>P11-P48</f>
        <v>#REF!</v>
      </c>
      <c r="Q86" s="85" t="e">
        <f>Q11-Q48</f>
        <v>#REF!</v>
      </c>
      <c r="R86" s="85">
        <f>T86</f>
        <v>388</v>
      </c>
      <c r="S86" s="60">
        <f>S11-S48</f>
        <v>0</v>
      </c>
      <c r="T86" s="85">
        <f>T11-T48</f>
        <v>388</v>
      </c>
      <c r="U86" s="92"/>
      <c r="V86" s="60"/>
      <c r="W86" s="103">
        <f>W11-W48</f>
        <v>700</v>
      </c>
    </row>
    <row r="87" spans="1:23" s="33" customFormat="1" ht="14.25" hidden="1" customHeight="1">
      <c r="A87" s="56">
        <v>2</v>
      </c>
      <c r="B87" s="57" t="s">
        <v>51</v>
      </c>
      <c r="C87" s="58" t="e">
        <f t="shared" ref="C87:C112" si="10">D87+E87</f>
        <v>#REF!</v>
      </c>
      <c r="D87" s="59" t="e">
        <f>G87+J87+M87+S87+V87+P87</f>
        <v>#REF!</v>
      </c>
      <c r="E87" s="59" t="e">
        <f>H87+K87+N87+Q87+T87+W87</f>
        <v>#REF!</v>
      </c>
      <c r="F87" s="59">
        <v>78</v>
      </c>
      <c r="G87" s="59"/>
      <c r="H87" s="78">
        <f t="shared" ref="H87:H112" si="11">H12-H49</f>
        <v>14</v>
      </c>
      <c r="I87" s="85"/>
      <c r="J87" s="60">
        <f t="shared" ref="J87:K102" si="12">J12-J49</f>
        <v>0</v>
      </c>
      <c r="K87" s="85">
        <f t="shared" si="12"/>
        <v>0</v>
      </c>
      <c r="L87" s="85">
        <v>416</v>
      </c>
      <c r="M87" s="61">
        <f t="shared" ref="M87:N102" si="13">M12-M49</f>
        <v>10</v>
      </c>
      <c r="N87" s="92" t="e">
        <f t="shared" si="13"/>
        <v>#REF!</v>
      </c>
      <c r="O87" s="85" t="e">
        <f t="shared" ref="O87:O112" si="14">P87+Q87</f>
        <v>#REF!</v>
      </c>
      <c r="P87" s="60" t="e">
        <f t="shared" ref="P87:Q102" si="15">P12-P49</f>
        <v>#REF!</v>
      </c>
      <c r="Q87" s="85" t="e">
        <f t="shared" si="15"/>
        <v>#REF!</v>
      </c>
      <c r="R87" s="85">
        <f t="shared" ref="R87:R112" si="16">T87</f>
        <v>210</v>
      </c>
      <c r="S87" s="60">
        <f t="shared" ref="S87:T102" si="17">S12-S49</f>
        <v>0</v>
      </c>
      <c r="T87" s="85">
        <f t="shared" si="17"/>
        <v>210</v>
      </c>
      <c r="U87" s="92"/>
      <c r="V87" s="60"/>
      <c r="W87" s="103">
        <f t="shared" ref="W87:W112" si="18">W12-W49</f>
        <v>200</v>
      </c>
    </row>
    <row r="88" spans="1:23" s="33" customFormat="1" ht="14.25" hidden="1" customHeight="1">
      <c r="A88" s="56">
        <v>3</v>
      </c>
      <c r="B88" s="57" t="s">
        <v>20</v>
      </c>
      <c r="C88" s="58" t="e">
        <f t="shared" si="10"/>
        <v>#REF!</v>
      </c>
      <c r="D88" s="59" t="e">
        <f>G88+J88+M88+S88+V88+P88</f>
        <v>#REF!</v>
      </c>
      <c r="E88" s="59" t="e">
        <f>H88+K88+N88+Q88+T88+W88</f>
        <v>#REF!</v>
      </c>
      <c r="F88" s="59">
        <v>112</v>
      </c>
      <c r="G88" s="59"/>
      <c r="H88" s="78">
        <f t="shared" si="11"/>
        <v>37</v>
      </c>
      <c r="I88" s="85">
        <v>20744</v>
      </c>
      <c r="J88" s="60">
        <f t="shared" si="12"/>
        <v>3592.5</v>
      </c>
      <c r="K88" s="85">
        <f t="shared" si="12"/>
        <v>3592.5</v>
      </c>
      <c r="L88" s="85">
        <v>7409</v>
      </c>
      <c r="M88" s="61">
        <f t="shared" si="13"/>
        <v>-661.20000000000027</v>
      </c>
      <c r="N88" s="92" t="e">
        <f t="shared" si="13"/>
        <v>#REF!</v>
      </c>
      <c r="O88" s="85" t="e">
        <f t="shared" si="14"/>
        <v>#REF!</v>
      </c>
      <c r="P88" s="60" t="e">
        <f t="shared" si="15"/>
        <v>#REF!</v>
      </c>
      <c r="Q88" s="85" t="e">
        <f t="shared" si="15"/>
        <v>#REF!</v>
      </c>
      <c r="R88" s="85">
        <f t="shared" si="16"/>
        <v>-469</v>
      </c>
      <c r="S88" s="60">
        <f t="shared" si="17"/>
        <v>0</v>
      </c>
      <c r="T88" s="85">
        <f t="shared" si="17"/>
        <v>-469</v>
      </c>
      <c r="U88" s="92"/>
      <c r="V88" s="60"/>
      <c r="W88" s="103">
        <f t="shared" si="18"/>
        <v>100</v>
      </c>
    </row>
    <row r="89" spans="1:23" s="33" customFormat="1" ht="14.25" hidden="1" customHeight="1">
      <c r="A89" s="56">
        <v>4</v>
      </c>
      <c r="B89" s="57" t="s">
        <v>21</v>
      </c>
      <c r="C89" s="58" t="e">
        <f t="shared" si="10"/>
        <v>#REF!</v>
      </c>
      <c r="D89" s="59" t="e">
        <f>G89+J89+M89+S89+V89+P89</f>
        <v>#REF!</v>
      </c>
      <c r="E89" s="59" t="e">
        <f>H89+K89+N89+Q89+T89+W89</f>
        <v>#REF!</v>
      </c>
      <c r="F89" s="59">
        <v>58</v>
      </c>
      <c r="G89" s="59"/>
      <c r="H89" s="78">
        <f t="shared" si="11"/>
        <v>3</v>
      </c>
      <c r="I89" s="85">
        <v>383</v>
      </c>
      <c r="J89" s="60">
        <f t="shared" si="12"/>
        <v>213</v>
      </c>
      <c r="K89" s="85">
        <f t="shared" si="12"/>
        <v>213</v>
      </c>
      <c r="L89" s="85">
        <v>1790</v>
      </c>
      <c r="M89" s="61">
        <f t="shared" si="13"/>
        <v>282.80000000000007</v>
      </c>
      <c r="N89" s="92" t="e">
        <f t="shared" si="13"/>
        <v>#REF!</v>
      </c>
      <c r="O89" s="85" t="e">
        <f t="shared" si="14"/>
        <v>#REF!</v>
      </c>
      <c r="P89" s="60" t="e">
        <f t="shared" si="15"/>
        <v>#REF!</v>
      </c>
      <c r="Q89" s="85" t="e">
        <f t="shared" si="15"/>
        <v>#REF!</v>
      </c>
      <c r="R89" s="85">
        <f t="shared" si="16"/>
        <v>-100</v>
      </c>
      <c r="S89" s="60">
        <f t="shared" si="17"/>
        <v>0</v>
      </c>
      <c r="T89" s="85">
        <f t="shared" si="17"/>
        <v>-100</v>
      </c>
      <c r="U89" s="92"/>
      <c r="V89" s="60"/>
      <c r="W89" s="103">
        <f t="shared" si="18"/>
        <v>0</v>
      </c>
    </row>
    <row r="90" spans="1:23" s="33" customFormat="1" ht="14.25" hidden="1" customHeight="1">
      <c r="A90" s="56">
        <v>5</v>
      </c>
      <c r="B90" s="57" t="s">
        <v>22</v>
      </c>
      <c r="C90" s="58" t="e">
        <f t="shared" si="10"/>
        <v>#REF!</v>
      </c>
      <c r="D90" s="59" t="e">
        <f>G90+J90+M90+S90+V90+P90</f>
        <v>#REF!</v>
      </c>
      <c r="E90" s="59" t="e">
        <f>H90+K90+N90+Q90+T90+W90</f>
        <v>#REF!</v>
      </c>
      <c r="F90" s="59">
        <v>35</v>
      </c>
      <c r="G90" s="59"/>
      <c r="H90" s="78">
        <f t="shared" si="11"/>
        <v>12</v>
      </c>
      <c r="I90" s="85">
        <v>3</v>
      </c>
      <c r="J90" s="60">
        <f t="shared" si="12"/>
        <v>5.5</v>
      </c>
      <c r="K90" s="85">
        <f t="shared" si="12"/>
        <v>5.5</v>
      </c>
      <c r="L90" s="85">
        <v>283</v>
      </c>
      <c r="M90" s="61">
        <f t="shared" si="13"/>
        <v>-69.2</v>
      </c>
      <c r="N90" s="92" t="e">
        <f t="shared" si="13"/>
        <v>#REF!</v>
      </c>
      <c r="O90" s="85" t="e">
        <f t="shared" si="14"/>
        <v>#REF!</v>
      </c>
      <c r="P90" s="60" t="e">
        <f t="shared" si="15"/>
        <v>#REF!</v>
      </c>
      <c r="Q90" s="85" t="e">
        <f t="shared" si="15"/>
        <v>#REF!</v>
      </c>
      <c r="R90" s="85">
        <f t="shared" si="16"/>
        <v>0</v>
      </c>
      <c r="S90" s="60">
        <f t="shared" si="17"/>
        <v>0</v>
      </c>
      <c r="T90" s="85">
        <f t="shared" si="17"/>
        <v>0</v>
      </c>
      <c r="U90" s="92"/>
      <c r="V90" s="60"/>
      <c r="W90" s="103">
        <f t="shared" si="18"/>
        <v>0</v>
      </c>
    </row>
    <row r="91" spans="1:23" s="33" customFormat="1" ht="14.25" hidden="1" customHeight="1">
      <c r="A91" s="56">
        <v>6</v>
      </c>
      <c r="B91" s="57" t="s">
        <v>23</v>
      </c>
      <c r="C91" s="58" t="e">
        <f t="shared" si="10"/>
        <v>#REF!</v>
      </c>
      <c r="D91" s="59" t="e">
        <f>G91+J91+M91+S91+V91+P91</f>
        <v>#REF!</v>
      </c>
      <c r="E91" s="59" t="e">
        <f>H91+K91+N91+Q91+T91+W91</f>
        <v>#REF!</v>
      </c>
      <c r="F91" s="59">
        <v>33</v>
      </c>
      <c r="G91" s="59"/>
      <c r="H91" s="78">
        <f t="shared" si="11"/>
        <v>16</v>
      </c>
      <c r="I91" s="85">
        <v>80</v>
      </c>
      <c r="J91" s="60">
        <f t="shared" si="12"/>
        <v>432.5</v>
      </c>
      <c r="K91" s="85">
        <f t="shared" si="12"/>
        <v>432.5</v>
      </c>
      <c r="L91" s="85">
        <v>364</v>
      </c>
      <c r="M91" s="61">
        <f t="shared" si="13"/>
        <v>-0.39999999999997726</v>
      </c>
      <c r="N91" s="92" t="e">
        <f t="shared" si="13"/>
        <v>#REF!</v>
      </c>
      <c r="O91" s="85" t="e">
        <f t="shared" si="14"/>
        <v>#REF!</v>
      </c>
      <c r="P91" s="60" t="e">
        <f t="shared" si="15"/>
        <v>#REF!</v>
      </c>
      <c r="Q91" s="85" t="e">
        <f t="shared" si="15"/>
        <v>#REF!</v>
      </c>
      <c r="R91" s="85">
        <f t="shared" si="16"/>
        <v>220</v>
      </c>
      <c r="S91" s="60">
        <f t="shared" si="17"/>
        <v>0</v>
      </c>
      <c r="T91" s="85">
        <f t="shared" si="17"/>
        <v>220</v>
      </c>
      <c r="U91" s="92"/>
      <c r="V91" s="60"/>
      <c r="W91" s="103">
        <f t="shared" si="18"/>
        <v>0</v>
      </c>
    </row>
    <row r="92" spans="1:23" s="33" customFormat="1" ht="14.25" hidden="1" customHeight="1">
      <c r="A92" s="56">
        <v>7</v>
      </c>
      <c r="B92" s="57" t="s">
        <v>24</v>
      </c>
      <c r="C92" s="58" t="e">
        <f t="shared" si="10"/>
        <v>#REF!</v>
      </c>
      <c r="D92" s="59" t="e">
        <f>G92+J92+M92+S92+V92+P92</f>
        <v>#REF!</v>
      </c>
      <c r="E92" s="59" t="e">
        <f>H92+K92+N92+Q92+T92+W92</f>
        <v>#REF!</v>
      </c>
      <c r="F92" s="59">
        <v>59</v>
      </c>
      <c r="G92" s="59"/>
      <c r="H92" s="78">
        <f t="shared" si="11"/>
        <v>15</v>
      </c>
      <c r="I92" s="85"/>
      <c r="J92" s="60">
        <f t="shared" si="12"/>
        <v>0</v>
      </c>
      <c r="K92" s="85">
        <f t="shared" si="12"/>
        <v>0</v>
      </c>
      <c r="L92" s="85">
        <v>245</v>
      </c>
      <c r="M92" s="61">
        <f t="shared" si="13"/>
        <v>-21.599999999999994</v>
      </c>
      <c r="N92" s="92" t="e">
        <f t="shared" si="13"/>
        <v>#REF!</v>
      </c>
      <c r="O92" s="85" t="e">
        <f t="shared" si="14"/>
        <v>#REF!</v>
      </c>
      <c r="P92" s="60" t="e">
        <f t="shared" si="15"/>
        <v>#REF!</v>
      </c>
      <c r="Q92" s="85" t="e">
        <f t="shared" si="15"/>
        <v>#REF!</v>
      </c>
      <c r="R92" s="85">
        <f t="shared" si="16"/>
        <v>-5</v>
      </c>
      <c r="S92" s="60">
        <f t="shared" si="17"/>
        <v>0</v>
      </c>
      <c r="T92" s="85">
        <f t="shared" si="17"/>
        <v>-5</v>
      </c>
      <c r="U92" s="92"/>
      <c r="V92" s="60"/>
      <c r="W92" s="103">
        <f t="shared" si="18"/>
        <v>0</v>
      </c>
    </row>
    <row r="93" spans="1:23" s="33" customFormat="1" ht="14.25" hidden="1" customHeight="1">
      <c r="A93" s="56">
        <v>8</v>
      </c>
      <c r="B93" s="57" t="s">
        <v>52</v>
      </c>
      <c r="C93" s="58" t="e">
        <f t="shared" si="10"/>
        <v>#REF!</v>
      </c>
      <c r="D93" s="59" t="e">
        <f>G93+J93+M93+S93+V93+P93</f>
        <v>#REF!</v>
      </c>
      <c r="E93" s="59" t="e">
        <f>H93+K93+N93+Q93+T93+W93</f>
        <v>#REF!</v>
      </c>
      <c r="F93" s="59">
        <v>48</v>
      </c>
      <c r="G93" s="59"/>
      <c r="H93" s="78">
        <f t="shared" si="11"/>
        <v>31</v>
      </c>
      <c r="I93" s="85"/>
      <c r="J93" s="60">
        <f t="shared" si="12"/>
        <v>0</v>
      </c>
      <c r="K93" s="85">
        <f t="shared" si="12"/>
        <v>0</v>
      </c>
      <c r="L93" s="85">
        <v>941</v>
      </c>
      <c r="M93" s="61">
        <f t="shared" si="13"/>
        <v>151.99999999999994</v>
      </c>
      <c r="N93" s="92" t="e">
        <f t="shared" si="13"/>
        <v>#REF!</v>
      </c>
      <c r="O93" s="85" t="e">
        <f t="shared" si="14"/>
        <v>#REF!</v>
      </c>
      <c r="P93" s="60" t="e">
        <f t="shared" si="15"/>
        <v>#REF!</v>
      </c>
      <c r="Q93" s="85" t="e">
        <f t="shared" si="15"/>
        <v>#REF!</v>
      </c>
      <c r="R93" s="85">
        <f t="shared" si="16"/>
        <v>-26</v>
      </c>
      <c r="S93" s="60">
        <f t="shared" si="17"/>
        <v>0</v>
      </c>
      <c r="T93" s="85">
        <f t="shared" si="17"/>
        <v>-26</v>
      </c>
      <c r="U93" s="92"/>
      <c r="V93" s="60"/>
      <c r="W93" s="103">
        <f t="shared" si="18"/>
        <v>0</v>
      </c>
    </row>
    <row r="94" spans="1:23" s="33" customFormat="1" ht="14.25" hidden="1" customHeight="1">
      <c r="A94" s="56">
        <v>9</v>
      </c>
      <c r="B94" s="57" t="s">
        <v>25</v>
      </c>
      <c r="C94" s="58" t="e">
        <f t="shared" si="10"/>
        <v>#REF!</v>
      </c>
      <c r="D94" s="59" t="e">
        <f>G94+J94+M94+S94+V94+P94</f>
        <v>#REF!</v>
      </c>
      <c r="E94" s="59" t="e">
        <f>H94+K94+N94+Q94+T94+W94</f>
        <v>#REF!</v>
      </c>
      <c r="F94" s="59">
        <v>289</v>
      </c>
      <c r="G94" s="59"/>
      <c r="H94" s="78">
        <f t="shared" si="11"/>
        <v>77</v>
      </c>
      <c r="I94" s="85">
        <v>7704</v>
      </c>
      <c r="J94" s="60">
        <f t="shared" si="12"/>
        <v>667.5</v>
      </c>
      <c r="K94" s="85">
        <f t="shared" si="12"/>
        <v>667.5</v>
      </c>
      <c r="L94" s="85">
        <v>3691</v>
      </c>
      <c r="M94" s="61">
        <f t="shared" si="13"/>
        <v>-56</v>
      </c>
      <c r="N94" s="92" t="e">
        <f t="shared" si="13"/>
        <v>#REF!</v>
      </c>
      <c r="O94" s="85" t="e">
        <f t="shared" si="14"/>
        <v>#REF!</v>
      </c>
      <c r="P94" s="60" t="e">
        <f t="shared" si="15"/>
        <v>#REF!</v>
      </c>
      <c r="Q94" s="85" t="e">
        <f t="shared" si="15"/>
        <v>#REF!</v>
      </c>
      <c r="R94" s="85">
        <f t="shared" si="16"/>
        <v>-1964</v>
      </c>
      <c r="S94" s="60">
        <f t="shared" si="17"/>
        <v>0</v>
      </c>
      <c r="T94" s="85">
        <f t="shared" si="17"/>
        <v>-1964</v>
      </c>
      <c r="U94" s="92"/>
      <c r="V94" s="60"/>
      <c r="W94" s="103">
        <f t="shared" si="18"/>
        <v>-7</v>
      </c>
    </row>
    <row r="95" spans="1:23" s="33" customFormat="1" ht="14.25" hidden="1" customHeight="1">
      <c r="A95" s="56">
        <v>10</v>
      </c>
      <c r="B95" s="57" t="s">
        <v>26</v>
      </c>
      <c r="C95" s="58" t="e">
        <f t="shared" si="10"/>
        <v>#REF!</v>
      </c>
      <c r="D95" s="59" t="e">
        <f>G95+J95+M95+S95+V95+P95</f>
        <v>#REF!</v>
      </c>
      <c r="E95" s="59" t="e">
        <f>H95+K95+N95+Q95+T95+W95</f>
        <v>#REF!</v>
      </c>
      <c r="F95" s="59">
        <v>38</v>
      </c>
      <c r="G95" s="59"/>
      <c r="H95" s="78">
        <f t="shared" si="11"/>
        <v>12</v>
      </c>
      <c r="I95" s="85">
        <v>115</v>
      </c>
      <c r="J95" s="60">
        <f t="shared" si="12"/>
        <v>492.5</v>
      </c>
      <c r="K95" s="85">
        <f t="shared" si="12"/>
        <v>492.5</v>
      </c>
      <c r="L95" s="85">
        <v>217</v>
      </c>
      <c r="M95" s="61">
        <f t="shared" si="13"/>
        <v>442.8</v>
      </c>
      <c r="N95" s="92" t="e">
        <f t="shared" si="13"/>
        <v>#REF!</v>
      </c>
      <c r="O95" s="85" t="e">
        <f t="shared" si="14"/>
        <v>#REF!</v>
      </c>
      <c r="P95" s="60" t="e">
        <f t="shared" si="15"/>
        <v>#REF!</v>
      </c>
      <c r="Q95" s="85" t="e">
        <f t="shared" si="15"/>
        <v>#REF!</v>
      </c>
      <c r="R95" s="85">
        <f t="shared" si="16"/>
        <v>-347</v>
      </c>
      <c r="S95" s="60">
        <f t="shared" si="17"/>
        <v>0</v>
      </c>
      <c r="T95" s="85">
        <f t="shared" si="17"/>
        <v>-347</v>
      </c>
      <c r="U95" s="92"/>
      <c r="V95" s="60"/>
      <c r="W95" s="103">
        <f t="shared" si="18"/>
        <v>0</v>
      </c>
    </row>
    <row r="96" spans="1:23" s="33" customFormat="1" ht="14.25" hidden="1" customHeight="1">
      <c r="A96" s="56">
        <v>11</v>
      </c>
      <c r="B96" s="57" t="s">
        <v>27</v>
      </c>
      <c r="C96" s="58" t="e">
        <f t="shared" si="10"/>
        <v>#REF!</v>
      </c>
      <c r="D96" s="59" t="e">
        <f>G96+J96+M96+S96+V96+P96</f>
        <v>#REF!</v>
      </c>
      <c r="E96" s="59" t="e">
        <f>H96+K96+N96+Q96+T96+W96</f>
        <v>#REF!</v>
      </c>
      <c r="F96" s="59">
        <v>28</v>
      </c>
      <c r="G96" s="59"/>
      <c r="H96" s="78">
        <f t="shared" si="11"/>
        <v>11</v>
      </c>
      <c r="I96" s="85">
        <v>585</v>
      </c>
      <c r="J96" s="60">
        <f t="shared" si="12"/>
        <v>85.5</v>
      </c>
      <c r="K96" s="85">
        <f t="shared" si="12"/>
        <v>85.5</v>
      </c>
      <c r="L96" s="85">
        <v>448</v>
      </c>
      <c r="M96" s="61">
        <f t="shared" si="13"/>
        <v>-90.4</v>
      </c>
      <c r="N96" s="92" t="e">
        <f t="shared" si="13"/>
        <v>#REF!</v>
      </c>
      <c r="O96" s="85" t="e">
        <f t="shared" si="14"/>
        <v>#REF!</v>
      </c>
      <c r="P96" s="60" t="e">
        <f t="shared" si="15"/>
        <v>#REF!</v>
      </c>
      <c r="Q96" s="85" t="e">
        <f t="shared" si="15"/>
        <v>#REF!</v>
      </c>
      <c r="R96" s="85">
        <f t="shared" si="16"/>
        <v>-190</v>
      </c>
      <c r="S96" s="60">
        <f t="shared" si="17"/>
        <v>0</v>
      </c>
      <c r="T96" s="85">
        <f t="shared" si="17"/>
        <v>-190</v>
      </c>
      <c r="U96" s="92"/>
      <c r="V96" s="60"/>
      <c r="W96" s="103">
        <f t="shared" si="18"/>
        <v>0</v>
      </c>
    </row>
    <row r="97" spans="1:23" s="33" customFormat="1" ht="14.25" hidden="1" customHeight="1">
      <c r="A97" s="56">
        <v>12</v>
      </c>
      <c r="B97" s="57" t="s">
        <v>28</v>
      </c>
      <c r="C97" s="58" t="e">
        <f t="shared" si="10"/>
        <v>#REF!</v>
      </c>
      <c r="D97" s="59" t="e">
        <f>G97+J97+M97+S97+V97+P97</f>
        <v>#REF!</v>
      </c>
      <c r="E97" s="59" t="e">
        <f>H97+K97+N97+Q97+T97+W97</f>
        <v>#REF!</v>
      </c>
      <c r="F97" s="59">
        <v>51</v>
      </c>
      <c r="G97" s="59"/>
      <c r="H97" s="78">
        <f t="shared" si="11"/>
        <v>3</v>
      </c>
      <c r="I97" s="85">
        <v>32</v>
      </c>
      <c r="J97" s="60">
        <f t="shared" si="12"/>
        <v>74</v>
      </c>
      <c r="K97" s="85">
        <f t="shared" si="12"/>
        <v>74</v>
      </c>
      <c r="L97" s="85">
        <v>579</v>
      </c>
      <c r="M97" s="61">
        <f t="shared" si="13"/>
        <v>105.19999999999999</v>
      </c>
      <c r="N97" s="92" t="e">
        <f t="shared" si="13"/>
        <v>#REF!</v>
      </c>
      <c r="O97" s="85" t="e">
        <f t="shared" si="14"/>
        <v>#REF!</v>
      </c>
      <c r="P97" s="60" t="e">
        <f t="shared" si="15"/>
        <v>#REF!</v>
      </c>
      <c r="Q97" s="85" t="e">
        <f t="shared" si="15"/>
        <v>#REF!</v>
      </c>
      <c r="R97" s="85">
        <f t="shared" si="16"/>
        <v>65</v>
      </c>
      <c r="S97" s="60">
        <f t="shared" si="17"/>
        <v>0</v>
      </c>
      <c r="T97" s="85">
        <f t="shared" si="17"/>
        <v>65</v>
      </c>
      <c r="U97" s="92"/>
      <c r="V97" s="60"/>
      <c r="W97" s="103">
        <f t="shared" si="18"/>
        <v>0</v>
      </c>
    </row>
    <row r="98" spans="1:23" s="33" customFormat="1" ht="14.25" hidden="1" customHeight="1">
      <c r="A98" s="56">
        <v>13</v>
      </c>
      <c r="B98" s="57" t="s">
        <v>29</v>
      </c>
      <c r="C98" s="58" t="e">
        <f t="shared" si="10"/>
        <v>#REF!</v>
      </c>
      <c r="D98" s="59" t="e">
        <f>G98+J98+M98+S98+V98+P98</f>
        <v>#REF!</v>
      </c>
      <c r="E98" s="59" t="e">
        <f>H98+K98+N98+Q98+T98+W98</f>
        <v>#REF!</v>
      </c>
      <c r="F98" s="59">
        <v>51</v>
      </c>
      <c r="G98" s="59"/>
      <c r="H98" s="78">
        <f t="shared" si="11"/>
        <v>15</v>
      </c>
      <c r="I98" s="85"/>
      <c r="J98" s="60">
        <f t="shared" si="12"/>
        <v>0</v>
      </c>
      <c r="K98" s="85">
        <f t="shared" si="12"/>
        <v>0</v>
      </c>
      <c r="L98" s="85">
        <v>2405</v>
      </c>
      <c r="M98" s="61">
        <f t="shared" si="13"/>
        <v>41.200000000000045</v>
      </c>
      <c r="N98" s="92" t="e">
        <f t="shared" si="13"/>
        <v>#REF!</v>
      </c>
      <c r="O98" s="85" t="e">
        <f t="shared" si="14"/>
        <v>#REF!</v>
      </c>
      <c r="P98" s="60" t="e">
        <f t="shared" si="15"/>
        <v>#REF!</v>
      </c>
      <c r="Q98" s="85" t="e">
        <f t="shared" si="15"/>
        <v>#REF!</v>
      </c>
      <c r="R98" s="85">
        <f t="shared" si="16"/>
        <v>65</v>
      </c>
      <c r="S98" s="60">
        <f t="shared" si="17"/>
        <v>0</v>
      </c>
      <c r="T98" s="85">
        <f t="shared" si="17"/>
        <v>65</v>
      </c>
      <c r="U98" s="92"/>
      <c r="V98" s="60"/>
      <c r="W98" s="103">
        <f t="shared" si="18"/>
        <v>0</v>
      </c>
    </row>
    <row r="99" spans="1:23" s="33" customFormat="1" ht="14.25" hidden="1" customHeight="1">
      <c r="A99" s="56">
        <v>14</v>
      </c>
      <c r="B99" s="57" t="s">
        <v>30</v>
      </c>
      <c r="C99" s="58" t="e">
        <f t="shared" si="10"/>
        <v>#REF!</v>
      </c>
      <c r="D99" s="59" t="e">
        <f>G99+J99+M99+S99+V99+P99</f>
        <v>#REF!</v>
      </c>
      <c r="E99" s="59" t="e">
        <f>H99+K99+N99+Q99+T99+W99</f>
        <v>#REF!</v>
      </c>
      <c r="F99" s="59">
        <v>51</v>
      </c>
      <c r="G99" s="59"/>
      <c r="H99" s="78">
        <f t="shared" si="11"/>
        <v>10</v>
      </c>
      <c r="I99" s="85">
        <v>1757</v>
      </c>
      <c r="J99" s="60">
        <f t="shared" si="12"/>
        <v>-117</v>
      </c>
      <c r="K99" s="85">
        <f t="shared" si="12"/>
        <v>-117</v>
      </c>
      <c r="L99" s="85">
        <v>1033</v>
      </c>
      <c r="M99" s="61">
        <f t="shared" si="13"/>
        <v>-108.00000000000006</v>
      </c>
      <c r="N99" s="92" t="e">
        <f t="shared" si="13"/>
        <v>#REF!</v>
      </c>
      <c r="O99" s="85" t="e">
        <f t="shared" si="14"/>
        <v>#REF!</v>
      </c>
      <c r="P99" s="60" t="e">
        <f t="shared" si="15"/>
        <v>#REF!</v>
      </c>
      <c r="Q99" s="85" t="e">
        <f t="shared" si="15"/>
        <v>#REF!</v>
      </c>
      <c r="R99" s="85">
        <f t="shared" si="16"/>
        <v>-132</v>
      </c>
      <c r="S99" s="60">
        <f t="shared" si="17"/>
        <v>0</v>
      </c>
      <c r="T99" s="85">
        <f t="shared" si="17"/>
        <v>-132</v>
      </c>
      <c r="U99" s="92"/>
      <c r="V99" s="60"/>
      <c r="W99" s="103">
        <f t="shared" si="18"/>
        <v>0</v>
      </c>
    </row>
    <row r="100" spans="1:23" s="33" customFormat="1" ht="14.25" hidden="1" customHeight="1">
      <c r="A100" s="56">
        <v>15</v>
      </c>
      <c r="B100" s="57" t="s">
        <v>31</v>
      </c>
      <c r="C100" s="58" t="e">
        <f t="shared" si="10"/>
        <v>#REF!</v>
      </c>
      <c r="D100" s="59" t="e">
        <f>G100+J100+M100+S100+V100+P100</f>
        <v>#REF!</v>
      </c>
      <c r="E100" s="59" t="e">
        <f>H100+K100+N100+Q100+T100+W100</f>
        <v>#REF!</v>
      </c>
      <c r="F100" s="59">
        <v>31</v>
      </c>
      <c r="G100" s="59"/>
      <c r="H100" s="78">
        <f t="shared" si="11"/>
        <v>4</v>
      </c>
      <c r="I100" s="85">
        <v>140</v>
      </c>
      <c r="J100" s="60">
        <f t="shared" si="12"/>
        <v>-70</v>
      </c>
      <c r="K100" s="85">
        <f t="shared" si="12"/>
        <v>-70</v>
      </c>
      <c r="L100" s="85">
        <v>59</v>
      </c>
      <c r="M100" s="61">
        <f t="shared" si="13"/>
        <v>19.200000000000003</v>
      </c>
      <c r="N100" s="92" t="e">
        <f t="shared" si="13"/>
        <v>#REF!</v>
      </c>
      <c r="O100" s="85" t="e">
        <f t="shared" si="14"/>
        <v>#REF!</v>
      </c>
      <c r="P100" s="60" t="e">
        <f t="shared" si="15"/>
        <v>#REF!</v>
      </c>
      <c r="Q100" s="85" t="e">
        <f t="shared" si="15"/>
        <v>#REF!</v>
      </c>
      <c r="R100" s="85">
        <f t="shared" si="16"/>
        <v>0</v>
      </c>
      <c r="S100" s="60">
        <f t="shared" si="17"/>
        <v>0</v>
      </c>
      <c r="T100" s="85">
        <f t="shared" si="17"/>
        <v>0</v>
      </c>
      <c r="U100" s="92"/>
      <c r="V100" s="60"/>
      <c r="W100" s="103">
        <f t="shared" si="18"/>
        <v>0</v>
      </c>
    </row>
    <row r="101" spans="1:23" s="33" customFormat="1" ht="14.25" hidden="1" customHeight="1">
      <c r="A101" s="56">
        <v>16</v>
      </c>
      <c r="B101" s="57" t="s">
        <v>32</v>
      </c>
      <c r="C101" s="58" t="e">
        <f t="shared" si="10"/>
        <v>#REF!</v>
      </c>
      <c r="D101" s="59" t="e">
        <f>G101+J101+M101+S101+V101+P101</f>
        <v>#REF!</v>
      </c>
      <c r="E101" s="59" t="e">
        <f>H101+K101+N101+Q101+T101+W101</f>
        <v>#REF!</v>
      </c>
      <c r="F101" s="59">
        <v>21</v>
      </c>
      <c r="G101" s="59"/>
      <c r="H101" s="78">
        <f t="shared" si="11"/>
        <v>13</v>
      </c>
      <c r="I101" s="85">
        <v>280</v>
      </c>
      <c r="J101" s="60">
        <f t="shared" si="12"/>
        <v>66.5</v>
      </c>
      <c r="K101" s="85">
        <f t="shared" si="12"/>
        <v>66.5</v>
      </c>
      <c r="L101" s="85">
        <v>323</v>
      </c>
      <c r="M101" s="61">
        <f t="shared" si="13"/>
        <v>19.599999999999994</v>
      </c>
      <c r="N101" s="92" t="e">
        <f t="shared" si="13"/>
        <v>#REF!</v>
      </c>
      <c r="O101" s="85" t="e">
        <f t="shared" si="14"/>
        <v>#REF!</v>
      </c>
      <c r="P101" s="60" t="e">
        <f t="shared" si="15"/>
        <v>#REF!</v>
      </c>
      <c r="Q101" s="85" t="e">
        <f t="shared" si="15"/>
        <v>#REF!</v>
      </c>
      <c r="R101" s="85">
        <f t="shared" si="16"/>
        <v>69</v>
      </c>
      <c r="S101" s="60">
        <f t="shared" si="17"/>
        <v>0</v>
      </c>
      <c r="T101" s="85">
        <f t="shared" si="17"/>
        <v>69</v>
      </c>
      <c r="U101" s="92"/>
      <c r="V101" s="60"/>
      <c r="W101" s="103">
        <f t="shared" si="18"/>
        <v>0</v>
      </c>
    </row>
    <row r="102" spans="1:23" s="33" customFormat="1" ht="14.25" hidden="1" customHeight="1">
      <c r="A102" s="56">
        <v>17</v>
      </c>
      <c r="B102" s="57" t="s">
        <v>53</v>
      </c>
      <c r="C102" s="58" t="e">
        <f t="shared" si="10"/>
        <v>#REF!</v>
      </c>
      <c r="D102" s="59" t="e">
        <f>G102+J102+M102+S102+V102+P102</f>
        <v>#REF!</v>
      </c>
      <c r="E102" s="59" t="e">
        <f>H102+K102+N102+Q102+T102+W102</f>
        <v>#REF!</v>
      </c>
      <c r="F102" s="59">
        <v>40</v>
      </c>
      <c r="G102" s="59"/>
      <c r="H102" s="78">
        <f t="shared" si="11"/>
        <v>13</v>
      </c>
      <c r="I102" s="85">
        <v>18</v>
      </c>
      <c r="J102" s="60">
        <f t="shared" si="12"/>
        <v>135.5</v>
      </c>
      <c r="K102" s="85">
        <f t="shared" si="12"/>
        <v>135.5</v>
      </c>
      <c r="L102" s="85">
        <v>153</v>
      </c>
      <c r="M102" s="61">
        <f t="shared" si="13"/>
        <v>0</v>
      </c>
      <c r="N102" s="92" t="e">
        <f t="shared" si="13"/>
        <v>#REF!</v>
      </c>
      <c r="O102" s="85" t="e">
        <f t="shared" si="14"/>
        <v>#REF!</v>
      </c>
      <c r="P102" s="60" t="e">
        <f t="shared" si="15"/>
        <v>#REF!</v>
      </c>
      <c r="Q102" s="85" t="e">
        <f t="shared" si="15"/>
        <v>#REF!</v>
      </c>
      <c r="R102" s="85">
        <f t="shared" si="16"/>
        <v>38</v>
      </c>
      <c r="S102" s="60">
        <f t="shared" si="17"/>
        <v>0</v>
      </c>
      <c r="T102" s="85">
        <f t="shared" si="17"/>
        <v>38</v>
      </c>
      <c r="U102" s="92"/>
      <c r="V102" s="60"/>
      <c r="W102" s="103">
        <f t="shared" si="18"/>
        <v>0</v>
      </c>
    </row>
    <row r="103" spans="1:23" s="33" customFormat="1" ht="14.25" hidden="1" customHeight="1">
      <c r="A103" s="56">
        <v>18</v>
      </c>
      <c r="B103" s="57" t="s">
        <v>33</v>
      </c>
      <c r="C103" s="58" t="e">
        <f t="shared" si="10"/>
        <v>#REF!</v>
      </c>
      <c r="D103" s="59" t="e">
        <f>G103+J103+M103+S103+V103+P103</f>
        <v>#REF!</v>
      </c>
      <c r="E103" s="59" t="e">
        <f>H103+K103+N103+Q103+T103+W103</f>
        <v>#REF!</v>
      </c>
      <c r="F103" s="59">
        <v>26</v>
      </c>
      <c r="G103" s="59"/>
      <c r="H103" s="78">
        <f t="shared" si="11"/>
        <v>14</v>
      </c>
      <c r="I103" s="85">
        <v>348</v>
      </c>
      <c r="J103" s="60">
        <f t="shared" ref="J103:K112" si="19">J28-J65</f>
        <v>24</v>
      </c>
      <c r="K103" s="85">
        <f t="shared" si="19"/>
        <v>24</v>
      </c>
      <c r="L103" s="85">
        <v>100</v>
      </c>
      <c r="M103" s="61">
        <f t="shared" ref="M103:N112" si="20">M28-M65</f>
        <v>0.80000000000000426</v>
      </c>
      <c r="N103" s="92" t="e">
        <f t="shared" si="20"/>
        <v>#REF!</v>
      </c>
      <c r="O103" s="85" t="e">
        <f t="shared" si="14"/>
        <v>#REF!</v>
      </c>
      <c r="P103" s="60" t="e">
        <f t="shared" ref="P103:Q112" si="21">P28-P65</f>
        <v>#REF!</v>
      </c>
      <c r="Q103" s="85" t="e">
        <f t="shared" si="21"/>
        <v>#REF!</v>
      </c>
      <c r="R103" s="85">
        <f t="shared" si="16"/>
        <v>-55</v>
      </c>
      <c r="S103" s="60">
        <f t="shared" ref="S103:T112" si="22">S28-S65</f>
        <v>0</v>
      </c>
      <c r="T103" s="85">
        <f t="shared" si="22"/>
        <v>-55</v>
      </c>
      <c r="U103" s="92"/>
      <c r="V103" s="60"/>
      <c r="W103" s="103">
        <f t="shared" si="18"/>
        <v>0</v>
      </c>
    </row>
    <row r="104" spans="1:23" s="33" customFormat="1" ht="14.25" hidden="1" customHeight="1">
      <c r="A104" s="56">
        <v>19</v>
      </c>
      <c r="B104" s="57" t="s">
        <v>34</v>
      </c>
      <c r="C104" s="58" t="e">
        <f t="shared" si="10"/>
        <v>#REF!</v>
      </c>
      <c r="D104" s="59" t="e">
        <f>G104+J104+M104+S104+V104+P104</f>
        <v>#REF!</v>
      </c>
      <c r="E104" s="59" t="e">
        <f>H104+K104+N104+Q104+T104+W104</f>
        <v>#REF!</v>
      </c>
      <c r="F104" s="59">
        <v>50</v>
      </c>
      <c r="G104" s="59"/>
      <c r="H104" s="78">
        <f t="shared" si="11"/>
        <v>18</v>
      </c>
      <c r="I104" s="85">
        <v>477</v>
      </c>
      <c r="J104" s="60">
        <f t="shared" si="19"/>
        <v>122</v>
      </c>
      <c r="K104" s="85">
        <f t="shared" si="19"/>
        <v>122</v>
      </c>
      <c r="L104" s="85">
        <v>399</v>
      </c>
      <c r="M104" s="61">
        <f t="shared" si="20"/>
        <v>-36.40000000000002</v>
      </c>
      <c r="N104" s="92" t="e">
        <f t="shared" si="20"/>
        <v>#REF!</v>
      </c>
      <c r="O104" s="85" t="e">
        <f t="shared" si="14"/>
        <v>#REF!</v>
      </c>
      <c r="P104" s="60" t="e">
        <f t="shared" si="21"/>
        <v>#REF!</v>
      </c>
      <c r="Q104" s="85" t="e">
        <f t="shared" si="21"/>
        <v>#REF!</v>
      </c>
      <c r="R104" s="85">
        <f t="shared" si="16"/>
        <v>62</v>
      </c>
      <c r="S104" s="60">
        <f t="shared" si="22"/>
        <v>0</v>
      </c>
      <c r="T104" s="85">
        <f t="shared" si="22"/>
        <v>62</v>
      </c>
      <c r="U104" s="92"/>
      <c r="V104" s="60"/>
      <c r="W104" s="103">
        <f t="shared" si="18"/>
        <v>0</v>
      </c>
    </row>
    <row r="105" spans="1:23" s="33" customFormat="1" ht="14.25" hidden="1" customHeight="1">
      <c r="A105" s="56">
        <v>20</v>
      </c>
      <c r="B105" s="57" t="s">
        <v>35</v>
      </c>
      <c r="C105" s="58" t="e">
        <f t="shared" si="10"/>
        <v>#REF!</v>
      </c>
      <c r="D105" s="59" t="e">
        <f>G105+J105+M105+S105+V105+P105</f>
        <v>#REF!</v>
      </c>
      <c r="E105" s="59" t="e">
        <f>H105+K105+N105+Q105+T105+W105</f>
        <v>#REF!</v>
      </c>
      <c r="F105" s="59">
        <v>22</v>
      </c>
      <c r="G105" s="59"/>
      <c r="H105" s="78">
        <f t="shared" si="11"/>
        <v>8</v>
      </c>
      <c r="I105" s="85">
        <v>8859</v>
      </c>
      <c r="J105" s="60">
        <f t="shared" si="19"/>
        <v>-1677</v>
      </c>
      <c r="K105" s="85">
        <f t="shared" si="19"/>
        <v>-1677</v>
      </c>
      <c r="L105" s="85">
        <v>358</v>
      </c>
      <c r="M105" s="61">
        <f t="shared" si="20"/>
        <v>-23.200000000000017</v>
      </c>
      <c r="N105" s="92" t="e">
        <f t="shared" si="20"/>
        <v>#REF!</v>
      </c>
      <c r="O105" s="85" t="e">
        <f t="shared" si="14"/>
        <v>#REF!</v>
      </c>
      <c r="P105" s="60" t="e">
        <f t="shared" si="21"/>
        <v>#REF!</v>
      </c>
      <c r="Q105" s="85" t="e">
        <f t="shared" si="21"/>
        <v>#REF!</v>
      </c>
      <c r="R105" s="85">
        <f t="shared" si="16"/>
        <v>-2546</v>
      </c>
      <c r="S105" s="60">
        <f t="shared" si="22"/>
        <v>0</v>
      </c>
      <c r="T105" s="85">
        <f t="shared" si="22"/>
        <v>-2546</v>
      </c>
      <c r="U105" s="92"/>
      <c r="V105" s="60"/>
      <c r="W105" s="103">
        <f t="shared" si="18"/>
        <v>0</v>
      </c>
    </row>
    <row r="106" spans="1:23" s="33" customFormat="1" ht="14.25" hidden="1" customHeight="1">
      <c r="A106" s="56">
        <v>21</v>
      </c>
      <c r="B106" s="57" t="s">
        <v>54</v>
      </c>
      <c r="C106" s="58" t="e">
        <f t="shared" si="10"/>
        <v>#REF!</v>
      </c>
      <c r="D106" s="59" t="e">
        <f>G106+J106+M106+S106+V106+P106</f>
        <v>#REF!</v>
      </c>
      <c r="E106" s="59" t="e">
        <f>H106+K106+N106+Q106+T106+W106</f>
        <v>#REF!</v>
      </c>
      <c r="F106" s="59">
        <v>20</v>
      </c>
      <c r="G106" s="59"/>
      <c r="H106" s="78">
        <f t="shared" si="11"/>
        <v>0</v>
      </c>
      <c r="I106" s="85">
        <v>580</v>
      </c>
      <c r="J106" s="60">
        <f t="shared" si="19"/>
        <v>-84</v>
      </c>
      <c r="K106" s="85">
        <f t="shared" si="19"/>
        <v>-84</v>
      </c>
      <c r="L106" s="85">
        <v>29</v>
      </c>
      <c r="M106" s="61">
        <f t="shared" si="20"/>
        <v>0</v>
      </c>
      <c r="N106" s="92" t="e">
        <f t="shared" si="20"/>
        <v>#REF!</v>
      </c>
      <c r="O106" s="85" t="e">
        <f t="shared" si="14"/>
        <v>#REF!</v>
      </c>
      <c r="P106" s="60" t="e">
        <f t="shared" si="21"/>
        <v>#REF!</v>
      </c>
      <c r="Q106" s="85" t="e">
        <f t="shared" si="21"/>
        <v>#REF!</v>
      </c>
      <c r="R106" s="85">
        <f t="shared" si="16"/>
        <v>-31</v>
      </c>
      <c r="S106" s="60">
        <f t="shared" si="22"/>
        <v>0</v>
      </c>
      <c r="T106" s="85">
        <f t="shared" si="22"/>
        <v>-31</v>
      </c>
      <c r="U106" s="92"/>
      <c r="V106" s="60"/>
      <c r="W106" s="103">
        <f t="shared" si="18"/>
        <v>0</v>
      </c>
    </row>
    <row r="107" spans="1:23" s="33" customFormat="1" ht="14.25" hidden="1" customHeight="1">
      <c r="A107" s="56">
        <v>22</v>
      </c>
      <c r="B107" s="57" t="s">
        <v>36</v>
      </c>
      <c r="C107" s="58" t="e">
        <f t="shared" si="10"/>
        <v>#REF!</v>
      </c>
      <c r="D107" s="59" t="e">
        <f>G107+J107+M107+S107+V107+P107</f>
        <v>#REF!</v>
      </c>
      <c r="E107" s="59" t="e">
        <f>H107+K107+N107+Q107+T107+W107</f>
        <v>#REF!</v>
      </c>
      <c r="F107" s="59">
        <v>24</v>
      </c>
      <c r="G107" s="59"/>
      <c r="H107" s="78">
        <f t="shared" si="11"/>
        <v>6</v>
      </c>
      <c r="I107" s="85">
        <v>6948</v>
      </c>
      <c r="J107" s="60">
        <f t="shared" si="19"/>
        <v>1211</v>
      </c>
      <c r="K107" s="85">
        <f t="shared" si="19"/>
        <v>1211</v>
      </c>
      <c r="L107" s="85">
        <v>31</v>
      </c>
      <c r="M107" s="61">
        <f t="shared" si="20"/>
        <v>-2.4000000000000004</v>
      </c>
      <c r="N107" s="92" t="e">
        <f t="shared" si="20"/>
        <v>#REF!</v>
      </c>
      <c r="O107" s="85" t="e">
        <f t="shared" si="14"/>
        <v>#REF!</v>
      </c>
      <c r="P107" s="60" t="e">
        <f t="shared" si="21"/>
        <v>#REF!</v>
      </c>
      <c r="Q107" s="85" t="e">
        <f t="shared" si="21"/>
        <v>#REF!</v>
      </c>
      <c r="R107" s="85">
        <f t="shared" si="16"/>
        <v>-115</v>
      </c>
      <c r="S107" s="60">
        <f t="shared" si="22"/>
        <v>0</v>
      </c>
      <c r="T107" s="85">
        <f t="shared" si="22"/>
        <v>-115</v>
      </c>
      <c r="U107" s="92"/>
      <c r="V107" s="60"/>
      <c r="W107" s="103">
        <f t="shared" si="18"/>
        <v>0</v>
      </c>
    </row>
    <row r="108" spans="1:23" s="33" customFormat="1" ht="14.25" hidden="1" customHeight="1">
      <c r="A108" s="56">
        <v>23</v>
      </c>
      <c r="B108" s="57" t="s">
        <v>37</v>
      </c>
      <c r="C108" s="58" t="e">
        <f t="shared" si="10"/>
        <v>#REF!</v>
      </c>
      <c r="D108" s="59" t="e">
        <f>G108+J108+M108+S108+V108+P108</f>
        <v>#REF!</v>
      </c>
      <c r="E108" s="59" t="e">
        <f>H108+K108+N108+Q108+T108+W108</f>
        <v>#REF!</v>
      </c>
      <c r="F108" s="59">
        <v>20</v>
      </c>
      <c r="G108" s="59"/>
      <c r="H108" s="78">
        <f t="shared" si="11"/>
        <v>5</v>
      </c>
      <c r="I108" s="85">
        <v>856</v>
      </c>
      <c r="J108" s="60">
        <f t="shared" si="19"/>
        <v>17225.5</v>
      </c>
      <c r="K108" s="85">
        <f t="shared" si="19"/>
        <v>17225.5</v>
      </c>
      <c r="L108" s="85">
        <v>18</v>
      </c>
      <c r="M108" s="61">
        <f t="shared" si="20"/>
        <v>0</v>
      </c>
      <c r="N108" s="92" t="e">
        <f t="shared" si="20"/>
        <v>#REF!</v>
      </c>
      <c r="O108" s="85" t="e">
        <f t="shared" si="14"/>
        <v>#REF!</v>
      </c>
      <c r="P108" s="60" t="e">
        <f t="shared" si="21"/>
        <v>#REF!</v>
      </c>
      <c r="Q108" s="85" t="e">
        <f t="shared" si="21"/>
        <v>#REF!</v>
      </c>
      <c r="R108" s="85">
        <f t="shared" si="16"/>
        <v>0</v>
      </c>
      <c r="S108" s="60">
        <f t="shared" si="22"/>
        <v>0</v>
      </c>
      <c r="T108" s="85">
        <f t="shared" si="22"/>
        <v>0</v>
      </c>
      <c r="U108" s="92"/>
      <c r="V108" s="60"/>
      <c r="W108" s="103">
        <f t="shared" si="18"/>
        <v>0</v>
      </c>
    </row>
    <row r="109" spans="1:23" s="33" customFormat="1" ht="14.25" hidden="1" customHeight="1">
      <c r="A109" s="56">
        <v>24</v>
      </c>
      <c r="B109" s="57" t="s">
        <v>38</v>
      </c>
      <c r="C109" s="58" t="e">
        <f t="shared" si="10"/>
        <v>#REF!</v>
      </c>
      <c r="D109" s="59" t="e">
        <f>G109+J109+M109+S109+V109+P109</f>
        <v>#REF!</v>
      </c>
      <c r="E109" s="59" t="e">
        <f>H109+K109+N109+Q109+T109+W109</f>
        <v>#REF!</v>
      </c>
      <c r="F109" s="59">
        <v>29</v>
      </c>
      <c r="G109" s="59"/>
      <c r="H109" s="78">
        <f t="shared" si="11"/>
        <v>9</v>
      </c>
      <c r="I109" s="85">
        <v>17304</v>
      </c>
      <c r="J109" s="60">
        <f t="shared" si="19"/>
        <v>1642.5</v>
      </c>
      <c r="K109" s="85">
        <f t="shared" si="19"/>
        <v>1642.5</v>
      </c>
      <c r="L109" s="85">
        <v>11</v>
      </c>
      <c r="M109" s="61">
        <f t="shared" si="20"/>
        <v>0</v>
      </c>
      <c r="N109" s="92" t="e">
        <f t="shared" si="20"/>
        <v>#REF!</v>
      </c>
      <c r="O109" s="85" t="e">
        <f t="shared" si="14"/>
        <v>#REF!</v>
      </c>
      <c r="P109" s="60" t="e">
        <f t="shared" si="21"/>
        <v>#REF!</v>
      </c>
      <c r="Q109" s="85" t="e">
        <f t="shared" si="21"/>
        <v>#REF!</v>
      </c>
      <c r="R109" s="85">
        <f t="shared" si="16"/>
        <v>93</v>
      </c>
      <c r="S109" s="60">
        <f t="shared" si="22"/>
        <v>0</v>
      </c>
      <c r="T109" s="85">
        <f t="shared" si="22"/>
        <v>93</v>
      </c>
      <c r="U109" s="92"/>
      <c r="V109" s="60"/>
      <c r="W109" s="103">
        <f t="shared" si="18"/>
        <v>0</v>
      </c>
    </row>
    <row r="110" spans="1:23" s="33" customFormat="1" ht="14.25" hidden="1" customHeight="1">
      <c r="A110" s="56">
        <v>25</v>
      </c>
      <c r="B110" s="57" t="s">
        <v>39</v>
      </c>
      <c r="C110" s="58" t="e">
        <f t="shared" si="10"/>
        <v>#REF!</v>
      </c>
      <c r="D110" s="59" t="e">
        <f>G110+J110+M110+S110+V110+P110</f>
        <v>#REF!</v>
      </c>
      <c r="E110" s="59" t="e">
        <f>H110+K110+N110+Q110+T110+W110</f>
        <v>#REF!</v>
      </c>
      <c r="F110" s="59">
        <v>26</v>
      </c>
      <c r="G110" s="59"/>
      <c r="H110" s="78">
        <f t="shared" si="11"/>
        <v>12</v>
      </c>
      <c r="I110" s="85">
        <v>835</v>
      </c>
      <c r="J110" s="60">
        <f t="shared" si="19"/>
        <v>-45</v>
      </c>
      <c r="K110" s="85">
        <f t="shared" si="19"/>
        <v>-45</v>
      </c>
      <c r="L110" s="85">
        <v>64</v>
      </c>
      <c r="M110" s="61">
        <f t="shared" si="20"/>
        <v>7.2000000000000028</v>
      </c>
      <c r="N110" s="92" t="e">
        <f t="shared" si="20"/>
        <v>#REF!</v>
      </c>
      <c r="O110" s="85" t="e">
        <f t="shared" si="14"/>
        <v>#REF!</v>
      </c>
      <c r="P110" s="60" t="e">
        <f t="shared" si="21"/>
        <v>#REF!</v>
      </c>
      <c r="Q110" s="85" t="e">
        <f t="shared" si="21"/>
        <v>#REF!</v>
      </c>
      <c r="R110" s="85">
        <f t="shared" si="16"/>
        <v>-494</v>
      </c>
      <c r="S110" s="60">
        <f t="shared" si="22"/>
        <v>0</v>
      </c>
      <c r="T110" s="85">
        <f t="shared" si="22"/>
        <v>-494</v>
      </c>
      <c r="U110" s="92"/>
      <c r="V110" s="60"/>
      <c r="W110" s="103">
        <f t="shared" si="18"/>
        <v>0</v>
      </c>
    </row>
    <row r="111" spans="1:23" s="33" customFormat="1" ht="14.25" hidden="1" customHeight="1">
      <c r="A111" s="56">
        <v>26</v>
      </c>
      <c r="B111" s="57" t="s">
        <v>40</v>
      </c>
      <c r="C111" s="58" t="e">
        <f t="shared" si="10"/>
        <v>#REF!</v>
      </c>
      <c r="D111" s="59" t="e">
        <f>G111+J111+M111+S111+V111+P111</f>
        <v>#REF!</v>
      </c>
      <c r="E111" s="59" t="e">
        <f>H111+K111+N111+Q111+T111+W111</f>
        <v>#REF!</v>
      </c>
      <c r="F111" s="59">
        <v>10</v>
      </c>
      <c r="G111" s="59"/>
      <c r="H111" s="78">
        <f t="shared" si="11"/>
        <v>1</v>
      </c>
      <c r="I111" s="85">
        <v>60</v>
      </c>
      <c r="J111" s="60">
        <f t="shared" si="19"/>
        <v>-15</v>
      </c>
      <c r="K111" s="85">
        <f t="shared" si="19"/>
        <v>-15</v>
      </c>
      <c r="L111" s="85">
        <v>6</v>
      </c>
      <c r="M111" s="61">
        <f t="shared" si="20"/>
        <v>0.79999999999999982</v>
      </c>
      <c r="N111" s="92" t="e">
        <f t="shared" si="20"/>
        <v>#REF!</v>
      </c>
      <c r="O111" s="85" t="e">
        <f t="shared" si="14"/>
        <v>#REF!</v>
      </c>
      <c r="P111" s="60" t="e">
        <f t="shared" si="21"/>
        <v>#REF!</v>
      </c>
      <c r="Q111" s="85" t="e">
        <f t="shared" si="21"/>
        <v>#REF!</v>
      </c>
      <c r="R111" s="85">
        <f t="shared" si="16"/>
        <v>0</v>
      </c>
      <c r="S111" s="60">
        <f t="shared" si="22"/>
        <v>0</v>
      </c>
      <c r="T111" s="85">
        <f t="shared" si="22"/>
        <v>0</v>
      </c>
      <c r="U111" s="92"/>
      <c r="V111" s="60"/>
      <c r="W111" s="103">
        <f t="shared" si="18"/>
        <v>0</v>
      </c>
    </row>
    <row r="112" spans="1:23" s="33" customFormat="1" ht="14.25" hidden="1" customHeight="1">
      <c r="A112" s="56">
        <v>27</v>
      </c>
      <c r="B112" s="57" t="s">
        <v>41</v>
      </c>
      <c r="C112" s="58" t="e">
        <f t="shared" si="10"/>
        <v>#REF!</v>
      </c>
      <c r="D112" s="59" t="e">
        <f>G112+J112+M112+S112+V112+P112</f>
        <v>#REF!</v>
      </c>
      <c r="E112" s="59" t="e">
        <f>H112+K112+N112+Q112+T112+W112</f>
        <v>#REF!</v>
      </c>
      <c r="F112" s="59">
        <v>18</v>
      </c>
      <c r="G112" s="59"/>
      <c r="H112" s="78">
        <f t="shared" si="11"/>
        <v>5</v>
      </c>
      <c r="I112" s="85">
        <v>1370</v>
      </c>
      <c r="J112" s="60">
        <f t="shared" si="19"/>
        <v>377.5</v>
      </c>
      <c r="K112" s="85">
        <f t="shared" si="19"/>
        <v>377.5</v>
      </c>
      <c r="L112" s="85">
        <v>1</v>
      </c>
      <c r="M112" s="61">
        <f t="shared" si="20"/>
        <v>0.4</v>
      </c>
      <c r="N112" s="92" t="e">
        <f t="shared" si="20"/>
        <v>#REF!</v>
      </c>
      <c r="O112" s="85" t="e">
        <f t="shared" si="14"/>
        <v>#REF!</v>
      </c>
      <c r="P112" s="60" t="e">
        <f t="shared" si="21"/>
        <v>#REF!</v>
      </c>
      <c r="Q112" s="85" t="e">
        <f t="shared" si="21"/>
        <v>#REF!</v>
      </c>
      <c r="R112" s="85">
        <f t="shared" si="16"/>
        <v>-30</v>
      </c>
      <c r="S112" s="60">
        <f t="shared" si="22"/>
        <v>0</v>
      </c>
      <c r="T112" s="85">
        <f t="shared" si="22"/>
        <v>-30</v>
      </c>
      <c r="U112" s="92"/>
      <c r="V112" s="60"/>
      <c r="W112" s="103">
        <f t="shared" si="18"/>
        <v>0</v>
      </c>
    </row>
    <row r="113" spans="1:23" s="33" customFormat="1" ht="6.75" hidden="1" customHeight="1">
      <c r="A113" s="63"/>
      <c r="B113" s="64"/>
      <c r="C113" s="65"/>
      <c r="D113" s="66"/>
      <c r="E113" s="66"/>
      <c r="F113" s="66"/>
      <c r="G113" s="66"/>
      <c r="H113" s="79"/>
      <c r="I113" s="86"/>
      <c r="J113" s="68"/>
      <c r="K113" s="86"/>
      <c r="L113" s="86"/>
      <c r="M113" s="67"/>
      <c r="N113" s="93"/>
      <c r="O113" s="86">
        <v>0</v>
      </c>
      <c r="P113" s="67"/>
      <c r="Q113" s="86"/>
      <c r="R113" s="86"/>
      <c r="S113" s="67"/>
      <c r="T113" s="86"/>
      <c r="U113" s="93"/>
      <c r="V113" s="67"/>
      <c r="W113" s="110"/>
    </row>
    <row r="114" spans="1:23" hidden="1"/>
  </sheetData>
  <mergeCells count="53">
    <mergeCell ref="V82:W82"/>
    <mergeCell ref="G82:H82"/>
    <mergeCell ref="J82:K82"/>
    <mergeCell ref="M82:N82"/>
    <mergeCell ref="P82:Q82"/>
    <mergeCell ref="S82:T82"/>
    <mergeCell ref="V44:W44"/>
    <mergeCell ref="C80:E80"/>
    <mergeCell ref="F80:W80"/>
    <mergeCell ref="D81:E81"/>
    <mergeCell ref="F81:H81"/>
    <mergeCell ref="I81:K81"/>
    <mergeCell ref="L81:N81"/>
    <mergeCell ref="O81:Q81"/>
    <mergeCell ref="R81:T81"/>
    <mergeCell ref="U81:W81"/>
    <mergeCell ref="G44:H44"/>
    <mergeCell ref="J44:K44"/>
    <mergeCell ref="M44:N44"/>
    <mergeCell ref="P44:Q44"/>
    <mergeCell ref="S44:T44"/>
    <mergeCell ref="C42:E42"/>
    <mergeCell ref="F42:W42"/>
    <mergeCell ref="D43:E43"/>
    <mergeCell ref="F43:H43"/>
    <mergeCell ref="I43:K43"/>
    <mergeCell ref="L43:N43"/>
    <mergeCell ref="O43:Q43"/>
    <mergeCell ref="R43:T43"/>
    <mergeCell ref="U43:W43"/>
    <mergeCell ref="U6:W6"/>
    <mergeCell ref="G7:H7"/>
    <mergeCell ref="J7:K7"/>
    <mergeCell ref="M7:N7"/>
    <mergeCell ref="P7:Q7"/>
    <mergeCell ref="S7:T7"/>
    <mergeCell ref="V7:W7"/>
    <mergeCell ref="C5:C8"/>
    <mergeCell ref="D5:E5"/>
    <mergeCell ref="F5:W5"/>
    <mergeCell ref="D6:D8"/>
    <mergeCell ref="E6:E8"/>
    <mergeCell ref="F6:H6"/>
    <mergeCell ref="I6:K6"/>
    <mergeCell ref="L6:N6"/>
    <mergeCell ref="O6:Q6"/>
    <mergeCell ref="R6:T6"/>
    <mergeCell ref="A1:W1"/>
    <mergeCell ref="A2:W2"/>
    <mergeCell ref="A3:W3"/>
    <mergeCell ref="D4:N4"/>
    <mergeCell ref="O4:Q4"/>
    <mergeCell ref="R4:W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Duy Linh</dc:creator>
  <cp:lastModifiedBy>Mai Duy Linh</cp:lastModifiedBy>
  <dcterms:created xsi:type="dcterms:W3CDTF">2019-05-17T03:14:14Z</dcterms:created>
  <dcterms:modified xsi:type="dcterms:W3CDTF">2019-05-17T03:19:28Z</dcterms:modified>
</cp:coreProperties>
</file>