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HANG\2019\du toan\cong khai 2019\DT dc HDND QD 2019\"/>
    </mc:Choice>
  </mc:AlternateContent>
  <bookViews>
    <workbookView xWindow="0" yWindow="0" windowWidth="20490" windowHeight="715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G18" i="1"/>
  <c r="D18" i="1"/>
  <c r="C18" i="1"/>
  <c r="J17" i="1"/>
  <c r="G17" i="1"/>
  <c r="D17" i="1"/>
  <c r="C17" i="1"/>
  <c r="J16" i="1"/>
  <c r="G16" i="1"/>
  <c r="D16" i="1"/>
  <c r="C16" i="1"/>
  <c r="J15" i="1"/>
  <c r="G15" i="1"/>
  <c r="D15" i="1"/>
  <c r="C15" i="1"/>
  <c r="J14" i="1"/>
  <c r="G14" i="1"/>
  <c r="D14" i="1"/>
  <c r="C14" i="1"/>
  <c r="J13" i="1"/>
  <c r="G13" i="1"/>
  <c r="D13" i="1"/>
  <c r="C13" i="1"/>
  <c r="J12" i="1"/>
  <c r="G12" i="1"/>
  <c r="D12" i="1"/>
  <c r="C12" i="1"/>
  <c r="J11" i="1"/>
  <c r="G11" i="1"/>
  <c r="D11" i="1"/>
  <c r="C11" i="1"/>
  <c r="C10" i="1" s="1"/>
  <c r="J10" i="1"/>
  <c r="G10" i="1"/>
  <c r="F10" i="1"/>
  <c r="E10" i="1"/>
  <c r="D10" i="1"/>
</calcChain>
</file>

<file path=xl/sharedStrings.xml><?xml version="1.0" encoding="utf-8"?>
<sst xmlns="http://schemas.openxmlformats.org/spreadsheetml/2006/main" count="28" uniqueCount="28">
  <si>
    <t>UBND TỈNH BẮC NINH</t>
  </si>
  <si>
    <t>Biểu số 55/CK-NSNN</t>
  </si>
  <si>
    <t>DỰ TOÁN THU, SỐ BỔ SUNG VÀ DỰ TOÁN CHI CÂN ĐỐI NGÂN SÁCH TỪNG HUYỆN NĂM 2019</t>
  </si>
  <si>
    <t>(Dự toán đã được Hội đồng nhân dân quyết định)</t>
  </si>
  <si>
    <t>Đơn vị: Triệu đồng</t>
  </si>
  <si>
    <t>TT</t>
  </si>
  <si>
    <t>Tên đơn vị</t>
  </si>
  <si>
    <t>Tổng thu NSNN trên địa bàn</t>
  </si>
  <si>
    <t>Thu ngân sách huyện hưởng theo phân cấp</t>
  </si>
  <si>
    <t>Số bổ sung cân đối từ ngân sách cấp tỉnh</t>
  </si>
  <si>
    <t>Số bổ sung thực hiện điều chỉnh tiền lương</t>
  </si>
  <si>
    <t>Thu chuyển nguồn từ năm trước chuyển sang</t>
  </si>
  <si>
    <t>Tổng chi cân đối ngân sách huyện</t>
  </si>
  <si>
    <t>Tổng số</t>
  </si>
  <si>
    <t>Chia ra</t>
  </si>
  <si>
    <t>Thu NSĐP hưởng 100%</t>
  </si>
  <si>
    <t>Thu ngân sách huyện được hưởng từ các khoản thu phân chia (theo phân cấp HĐND cấp tỉnh)</t>
  </si>
  <si>
    <t>A</t>
  </si>
  <si>
    <t>B</t>
  </si>
  <si>
    <t>TỔNG SỐ</t>
  </si>
  <si>
    <t>Bắc Ninh</t>
  </si>
  <si>
    <t>Tiên Du</t>
  </si>
  <si>
    <t>Lương Tài</t>
  </si>
  <si>
    <t>Quế Võ</t>
  </si>
  <si>
    <t>Thuận Thành</t>
  </si>
  <si>
    <t>Từ Sơn</t>
  </si>
  <si>
    <t>Yên Phong</t>
  </si>
  <si>
    <t>Gia Bình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</si>
</sst>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Times New Roman"/>
      <family val="1"/>
    </font>
    <font>
      <b/>
      <sz val="12"/>
      <color indexed="8"/>
      <name val="Times New Roman"/>
      <family val="1"/>
    </font>
    <font>
      <i/>
      <sz val="12"/>
      <color indexed="8"/>
      <name val="Times New Roman"/>
      <family val="1"/>
    </font>
    <font>
      <b/>
      <sz val="12"/>
      <name val=".VnTime"/>
      <family val="2"/>
    </font>
    <font>
      <sz val="12"/>
      <name val=".VnTime"/>
      <family val="2"/>
    </font>
    <font>
      <sz val="12"/>
      <name val="Times New Roman"/>
      <family val="1"/>
    </font>
    <font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3" fontId="2" fillId="0" borderId="7" xfId="0" applyNumberFormat="1" applyFont="1" applyBorder="1" applyAlignment="1">
      <alignment horizontal="right" vertical="center" wrapText="1"/>
    </xf>
    <xf numFmtId="0" fontId="4" fillId="0" borderId="0" xfId="0" applyFont="1"/>
    <xf numFmtId="3" fontId="4" fillId="0" borderId="0" xfId="0" applyNumberFormat="1" applyFont="1"/>
    <xf numFmtId="0" fontId="6" fillId="2" borderId="3" xfId="1" applyFont="1" applyFill="1" applyBorder="1" applyAlignment="1">
      <alignment horizontal="center"/>
    </xf>
    <xf numFmtId="0" fontId="6" fillId="2" borderId="3" xfId="1" applyFont="1" applyFill="1" applyBorder="1"/>
    <xf numFmtId="3" fontId="7" fillId="0" borderId="3" xfId="0" applyNumberFormat="1" applyFont="1" applyBorder="1" applyAlignment="1">
      <alignment horizontal="right" vertical="center" wrapText="1"/>
    </xf>
    <xf numFmtId="3" fontId="0" fillId="0" borderId="0" xfId="0" applyNumberFormat="1"/>
    <xf numFmtId="0" fontId="6" fillId="2" borderId="8" xfId="1" applyFont="1" applyFill="1" applyBorder="1" applyAlignment="1">
      <alignment horizontal="center"/>
    </xf>
    <xf numFmtId="0" fontId="6" fillId="2" borderId="8" xfId="1" applyFont="1" applyFill="1" applyBorder="1"/>
    <xf numFmtId="3" fontId="7" fillId="0" borderId="8" xfId="0" applyNumberFormat="1" applyFont="1" applyBorder="1" applyAlignment="1">
      <alignment horizontal="right" vertical="center" wrapText="1"/>
    </xf>
  </cellXfs>
  <cellStyles count="2">
    <cellStyle name="Normal" xfId="0" builtinId="0"/>
    <cellStyle name="Normal 1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hong%20Tin/C&#212;NG%20KHAI/PL%20kem%20theo%20NQ%2006.12%20(6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 bieu"/>
      <sheetName val="bieu"/>
      <sheetName val="Bieu 46-TT343"/>
      <sheetName val="Bieu 47-TT343"/>
      <sheetName val="Thu"/>
      <sheetName val="Bieu 48-TT343."/>
      <sheetName val="05 chi"/>
      <sheetName val="5a.DP"/>
      <sheetName val="5b.CCTL"/>
      <sheetName val="Bieu 49-tt343"/>
      <sheetName val="Bieu 50-TT343"/>
      <sheetName val="07.vay"/>
      <sheetName val="08.ĐT"/>
      <sheetName val="09.TX"/>
      <sheetName val="10.Thu HX"/>
      <sheetName val="11a.11b chi HX"/>
      <sheetName val="12.BSMT"/>
      <sheetName val="13.BSCĐ"/>
      <sheetName val="14.HTNT"/>
      <sheetName val="14a"/>
      <sheetName val="14b"/>
      <sheetName val="15.TKHX"/>
      <sheetName val="16a.quyTC"/>
      <sheetName val="16b.quytc"/>
      <sheetName val="17.thu phí"/>
      <sheetName val="18.thu DV"/>
      <sheetName val="19a.lg H"/>
      <sheetName val="19b. Lg xa"/>
      <sheetName val="Chi TX H"/>
      <sheetName val="Chi TX XA"/>
      <sheetName val="CCTL"/>
      <sheetName val="TK H"/>
      <sheetName val="TK xa"/>
      <sheetName val="chi 3N"/>
      <sheetName val="thu 3 nam"/>
      <sheetName val="candoi huyen"/>
      <sheetName val="candoi x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7">
          <cell r="D7">
            <v>4575221</v>
          </cell>
          <cell r="E7">
            <v>1616604</v>
          </cell>
          <cell r="F7">
            <v>98078</v>
          </cell>
          <cell r="G7">
            <v>525112</v>
          </cell>
          <cell r="H7">
            <v>549069</v>
          </cell>
          <cell r="I7">
            <v>1248258</v>
          </cell>
          <cell r="J7">
            <v>4512506</v>
          </cell>
          <cell r="K7">
            <v>85352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>
        <row r="6">
          <cell r="C6">
            <v>1288285</v>
          </cell>
          <cell r="E6">
            <v>184443</v>
          </cell>
          <cell r="H6">
            <v>0</v>
          </cell>
        </row>
        <row r="7">
          <cell r="C7">
            <v>662790</v>
          </cell>
          <cell r="E7">
            <v>71098</v>
          </cell>
          <cell r="H7">
            <v>0</v>
          </cell>
        </row>
        <row r="8">
          <cell r="C8">
            <v>388284</v>
          </cell>
          <cell r="E8">
            <v>106820</v>
          </cell>
          <cell r="H8">
            <v>233882</v>
          </cell>
        </row>
        <row r="9">
          <cell r="C9">
            <v>603150</v>
          </cell>
          <cell r="E9">
            <v>74941</v>
          </cell>
          <cell r="H9">
            <v>164007</v>
          </cell>
        </row>
        <row r="10">
          <cell r="C10">
            <v>768497</v>
          </cell>
          <cell r="E10">
            <v>104554</v>
          </cell>
          <cell r="H10">
            <v>294274</v>
          </cell>
        </row>
        <row r="11">
          <cell r="C11">
            <v>607558</v>
          </cell>
          <cell r="E11">
            <v>77529</v>
          </cell>
          <cell r="H11">
            <v>0</v>
          </cell>
        </row>
        <row r="12">
          <cell r="C12">
            <v>639740</v>
          </cell>
          <cell r="E12">
            <v>62809</v>
          </cell>
          <cell r="H12">
            <v>206274</v>
          </cell>
        </row>
        <row r="13">
          <cell r="C13">
            <v>340439</v>
          </cell>
          <cell r="E13">
            <v>64271</v>
          </cell>
          <cell r="H13">
            <v>232182</v>
          </cell>
        </row>
      </sheetData>
      <sheetData sheetId="36" refreshError="1">
        <row r="6">
          <cell r="C6">
            <v>274742</v>
          </cell>
          <cell r="E6">
            <v>1599</v>
          </cell>
          <cell r="H6">
            <v>5578</v>
          </cell>
        </row>
        <row r="7">
          <cell r="C7">
            <v>100948</v>
          </cell>
          <cell r="E7">
            <v>272</v>
          </cell>
          <cell r="H7">
            <v>12494</v>
          </cell>
        </row>
        <row r="8">
          <cell r="C8">
            <v>91954</v>
          </cell>
          <cell r="E8">
            <v>2433</v>
          </cell>
          <cell r="H8">
            <v>49509</v>
          </cell>
        </row>
        <row r="9">
          <cell r="C9">
            <v>135710</v>
          </cell>
          <cell r="E9">
            <v>635</v>
          </cell>
          <cell r="H9">
            <v>45374</v>
          </cell>
        </row>
        <row r="10">
          <cell r="C10">
            <v>142825</v>
          </cell>
          <cell r="E10">
            <v>2535</v>
          </cell>
          <cell r="H10">
            <v>40020</v>
          </cell>
        </row>
        <row r="11">
          <cell r="C11">
            <v>150023</v>
          </cell>
          <cell r="E11">
            <v>2391</v>
          </cell>
          <cell r="H11">
            <v>8050</v>
          </cell>
        </row>
        <row r="12">
          <cell r="C12">
            <v>110720</v>
          </cell>
          <cell r="E12">
            <v>2622</v>
          </cell>
          <cell r="H12">
            <v>29462</v>
          </cell>
        </row>
        <row r="13">
          <cell r="C13">
            <v>91767</v>
          </cell>
          <cell r="E13">
            <v>5000</v>
          </cell>
          <cell r="H13">
            <v>47934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sqref="A1:XFD1048576"/>
    </sheetView>
  </sheetViews>
  <sheetFormatPr defaultRowHeight="15" x14ac:dyDescent="0.25"/>
  <cols>
    <col min="1" max="1" width="6" customWidth="1"/>
    <col min="2" max="2" width="18.140625" customWidth="1"/>
    <col min="3" max="5" width="13.42578125" customWidth="1"/>
    <col min="6" max="6" width="19.140625" customWidth="1"/>
    <col min="7" max="10" width="13.42578125" customWidth="1"/>
    <col min="12" max="12" width="10.140625" bestFit="1" customWidth="1"/>
    <col min="256" max="256" width="6" customWidth="1"/>
    <col min="257" max="257" width="18.140625" customWidth="1"/>
    <col min="258" max="266" width="13.42578125" customWidth="1"/>
    <col min="512" max="512" width="6" customWidth="1"/>
    <col min="513" max="513" width="18.140625" customWidth="1"/>
    <col min="514" max="522" width="13.42578125" customWidth="1"/>
    <col min="768" max="768" width="6" customWidth="1"/>
    <col min="769" max="769" width="18.140625" customWidth="1"/>
    <col min="770" max="778" width="13.42578125" customWidth="1"/>
    <col min="1024" max="1024" width="6" customWidth="1"/>
    <col min="1025" max="1025" width="18.140625" customWidth="1"/>
    <col min="1026" max="1034" width="13.42578125" customWidth="1"/>
    <col min="1280" max="1280" width="6" customWidth="1"/>
    <col min="1281" max="1281" width="18.140625" customWidth="1"/>
    <col min="1282" max="1290" width="13.42578125" customWidth="1"/>
    <col min="1536" max="1536" width="6" customWidth="1"/>
    <col min="1537" max="1537" width="18.140625" customWidth="1"/>
    <col min="1538" max="1546" width="13.42578125" customWidth="1"/>
    <col min="1792" max="1792" width="6" customWidth="1"/>
    <col min="1793" max="1793" width="18.140625" customWidth="1"/>
    <col min="1794" max="1802" width="13.42578125" customWidth="1"/>
    <col min="2048" max="2048" width="6" customWidth="1"/>
    <col min="2049" max="2049" width="18.140625" customWidth="1"/>
    <col min="2050" max="2058" width="13.42578125" customWidth="1"/>
    <col min="2304" max="2304" width="6" customWidth="1"/>
    <col min="2305" max="2305" width="18.140625" customWidth="1"/>
    <col min="2306" max="2314" width="13.42578125" customWidth="1"/>
    <col min="2560" max="2560" width="6" customWidth="1"/>
    <col min="2561" max="2561" width="18.140625" customWidth="1"/>
    <col min="2562" max="2570" width="13.42578125" customWidth="1"/>
    <col min="2816" max="2816" width="6" customWidth="1"/>
    <col min="2817" max="2817" width="18.140625" customWidth="1"/>
    <col min="2818" max="2826" width="13.42578125" customWidth="1"/>
    <col min="3072" max="3072" width="6" customWidth="1"/>
    <col min="3073" max="3073" width="18.140625" customWidth="1"/>
    <col min="3074" max="3082" width="13.42578125" customWidth="1"/>
    <col min="3328" max="3328" width="6" customWidth="1"/>
    <col min="3329" max="3329" width="18.140625" customWidth="1"/>
    <col min="3330" max="3338" width="13.42578125" customWidth="1"/>
    <col min="3584" max="3584" width="6" customWidth="1"/>
    <col min="3585" max="3585" width="18.140625" customWidth="1"/>
    <col min="3586" max="3594" width="13.42578125" customWidth="1"/>
    <col min="3840" max="3840" width="6" customWidth="1"/>
    <col min="3841" max="3841" width="18.140625" customWidth="1"/>
    <col min="3842" max="3850" width="13.42578125" customWidth="1"/>
    <col min="4096" max="4096" width="6" customWidth="1"/>
    <col min="4097" max="4097" width="18.140625" customWidth="1"/>
    <col min="4098" max="4106" width="13.42578125" customWidth="1"/>
    <col min="4352" max="4352" width="6" customWidth="1"/>
    <col min="4353" max="4353" width="18.140625" customWidth="1"/>
    <col min="4354" max="4362" width="13.42578125" customWidth="1"/>
    <col min="4608" max="4608" width="6" customWidth="1"/>
    <col min="4609" max="4609" width="18.140625" customWidth="1"/>
    <col min="4610" max="4618" width="13.42578125" customWidth="1"/>
    <col min="4864" max="4864" width="6" customWidth="1"/>
    <col min="4865" max="4865" width="18.140625" customWidth="1"/>
    <col min="4866" max="4874" width="13.42578125" customWidth="1"/>
    <col min="5120" max="5120" width="6" customWidth="1"/>
    <col min="5121" max="5121" width="18.140625" customWidth="1"/>
    <col min="5122" max="5130" width="13.42578125" customWidth="1"/>
    <col min="5376" max="5376" width="6" customWidth="1"/>
    <col min="5377" max="5377" width="18.140625" customWidth="1"/>
    <col min="5378" max="5386" width="13.42578125" customWidth="1"/>
    <col min="5632" max="5632" width="6" customWidth="1"/>
    <col min="5633" max="5633" width="18.140625" customWidth="1"/>
    <col min="5634" max="5642" width="13.42578125" customWidth="1"/>
    <col min="5888" max="5888" width="6" customWidth="1"/>
    <col min="5889" max="5889" width="18.140625" customWidth="1"/>
    <col min="5890" max="5898" width="13.42578125" customWidth="1"/>
    <col min="6144" max="6144" width="6" customWidth="1"/>
    <col min="6145" max="6145" width="18.140625" customWidth="1"/>
    <col min="6146" max="6154" width="13.42578125" customWidth="1"/>
    <col min="6400" max="6400" width="6" customWidth="1"/>
    <col min="6401" max="6401" width="18.140625" customWidth="1"/>
    <col min="6402" max="6410" width="13.42578125" customWidth="1"/>
    <col min="6656" max="6656" width="6" customWidth="1"/>
    <col min="6657" max="6657" width="18.140625" customWidth="1"/>
    <col min="6658" max="6666" width="13.42578125" customWidth="1"/>
    <col min="6912" max="6912" width="6" customWidth="1"/>
    <col min="6913" max="6913" width="18.140625" customWidth="1"/>
    <col min="6914" max="6922" width="13.42578125" customWidth="1"/>
    <col min="7168" max="7168" width="6" customWidth="1"/>
    <col min="7169" max="7169" width="18.140625" customWidth="1"/>
    <col min="7170" max="7178" width="13.42578125" customWidth="1"/>
    <col min="7424" max="7424" width="6" customWidth="1"/>
    <col min="7425" max="7425" width="18.140625" customWidth="1"/>
    <col min="7426" max="7434" width="13.42578125" customWidth="1"/>
    <col min="7680" max="7680" width="6" customWidth="1"/>
    <col min="7681" max="7681" width="18.140625" customWidth="1"/>
    <col min="7682" max="7690" width="13.42578125" customWidth="1"/>
    <col min="7936" max="7936" width="6" customWidth="1"/>
    <col min="7937" max="7937" width="18.140625" customWidth="1"/>
    <col min="7938" max="7946" width="13.42578125" customWidth="1"/>
    <col min="8192" max="8192" width="6" customWidth="1"/>
    <col min="8193" max="8193" width="18.140625" customWidth="1"/>
    <col min="8194" max="8202" width="13.42578125" customWidth="1"/>
    <col min="8448" max="8448" width="6" customWidth="1"/>
    <col min="8449" max="8449" width="18.140625" customWidth="1"/>
    <col min="8450" max="8458" width="13.42578125" customWidth="1"/>
    <col min="8704" max="8704" width="6" customWidth="1"/>
    <col min="8705" max="8705" width="18.140625" customWidth="1"/>
    <col min="8706" max="8714" width="13.42578125" customWidth="1"/>
    <col min="8960" max="8960" width="6" customWidth="1"/>
    <col min="8961" max="8961" width="18.140625" customWidth="1"/>
    <col min="8962" max="8970" width="13.42578125" customWidth="1"/>
    <col min="9216" max="9216" width="6" customWidth="1"/>
    <col min="9217" max="9217" width="18.140625" customWidth="1"/>
    <col min="9218" max="9226" width="13.42578125" customWidth="1"/>
    <col min="9472" max="9472" width="6" customWidth="1"/>
    <col min="9473" max="9473" width="18.140625" customWidth="1"/>
    <col min="9474" max="9482" width="13.42578125" customWidth="1"/>
    <col min="9728" max="9728" width="6" customWidth="1"/>
    <col min="9729" max="9729" width="18.140625" customWidth="1"/>
    <col min="9730" max="9738" width="13.42578125" customWidth="1"/>
    <col min="9984" max="9984" width="6" customWidth="1"/>
    <col min="9985" max="9985" width="18.140625" customWidth="1"/>
    <col min="9986" max="9994" width="13.42578125" customWidth="1"/>
    <col min="10240" max="10240" width="6" customWidth="1"/>
    <col min="10241" max="10241" width="18.140625" customWidth="1"/>
    <col min="10242" max="10250" width="13.42578125" customWidth="1"/>
    <col min="10496" max="10496" width="6" customWidth="1"/>
    <col min="10497" max="10497" width="18.140625" customWidth="1"/>
    <col min="10498" max="10506" width="13.42578125" customWidth="1"/>
    <col min="10752" max="10752" width="6" customWidth="1"/>
    <col min="10753" max="10753" width="18.140625" customWidth="1"/>
    <col min="10754" max="10762" width="13.42578125" customWidth="1"/>
    <col min="11008" max="11008" width="6" customWidth="1"/>
    <col min="11009" max="11009" width="18.140625" customWidth="1"/>
    <col min="11010" max="11018" width="13.42578125" customWidth="1"/>
    <col min="11264" max="11264" width="6" customWidth="1"/>
    <col min="11265" max="11265" width="18.140625" customWidth="1"/>
    <col min="11266" max="11274" width="13.42578125" customWidth="1"/>
    <col min="11520" max="11520" width="6" customWidth="1"/>
    <col min="11521" max="11521" width="18.140625" customWidth="1"/>
    <col min="11522" max="11530" width="13.42578125" customWidth="1"/>
    <col min="11776" max="11776" width="6" customWidth="1"/>
    <col min="11777" max="11777" width="18.140625" customWidth="1"/>
    <col min="11778" max="11786" width="13.42578125" customWidth="1"/>
    <col min="12032" max="12032" width="6" customWidth="1"/>
    <col min="12033" max="12033" width="18.140625" customWidth="1"/>
    <col min="12034" max="12042" width="13.42578125" customWidth="1"/>
    <col min="12288" max="12288" width="6" customWidth="1"/>
    <col min="12289" max="12289" width="18.140625" customWidth="1"/>
    <col min="12290" max="12298" width="13.42578125" customWidth="1"/>
    <col min="12544" max="12544" width="6" customWidth="1"/>
    <col min="12545" max="12545" width="18.140625" customWidth="1"/>
    <col min="12546" max="12554" width="13.42578125" customWidth="1"/>
    <col min="12800" max="12800" width="6" customWidth="1"/>
    <col min="12801" max="12801" width="18.140625" customWidth="1"/>
    <col min="12802" max="12810" width="13.42578125" customWidth="1"/>
    <col min="13056" max="13056" width="6" customWidth="1"/>
    <col min="13057" max="13057" width="18.140625" customWidth="1"/>
    <col min="13058" max="13066" width="13.42578125" customWidth="1"/>
    <col min="13312" max="13312" width="6" customWidth="1"/>
    <col min="13313" max="13313" width="18.140625" customWidth="1"/>
    <col min="13314" max="13322" width="13.42578125" customWidth="1"/>
    <col min="13568" max="13568" width="6" customWidth="1"/>
    <col min="13569" max="13569" width="18.140625" customWidth="1"/>
    <col min="13570" max="13578" width="13.42578125" customWidth="1"/>
    <col min="13824" max="13824" width="6" customWidth="1"/>
    <col min="13825" max="13825" width="18.140625" customWidth="1"/>
    <col min="13826" max="13834" width="13.42578125" customWidth="1"/>
    <col min="14080" max="14080" width="6" customWidth="1"/>
    <col min="14081" max="14081" width="18.140625" customWidth="1"/>
    <col min="14082" max="14090" width="13.42578125" customWidth="1"/>
    <col min="14336" max="14336" width="6" customWidth="1"/>
    <col min="14337" max="14337" width="18.140625" customWidth="1"/>
    <col min="14338" max="14346" width="13.42578125" customWidth="1"/>
    <col min="14592" max="14592" width="6" customWidth="1"/>
    <col min="14593" max="14593" width="18.140625" customWidth="1"/>
    <col min="14594" max="14602" width="13.42578125" customWidth="1"/>
    <col min="14848" max="14848" width="6" customWidth="1"/>
    <col min="14849" max="14849" width="18.140625" customWidth="1"/>
    <col min="14850" max="14858" width="13.42578125" customWidth="1"/>
    <col min="15104" max="15104" width="6" customWidth="1"/>
    <col min="15105" max="15105" width="18.140625" customWidth="1"/>
    <col min="15106" max="15114" width="13.42578125" customWidth="1"/>
    <col min="15360" max="15360" width="6" customWidth="1"/>
    <col min="15361" max="15361" width="18.140625" customWidth="1"/>
    <col min="15362" max="15370" width="13.42578125" customWidth="1"/>
    <col min="15616" max="15616" width="6" customWidth="1"/>
    <col min="15617" max="15617" width="18.140625" customWidth="1"/>
    <col min="15618" max="15626" width="13.42578125" customWidth="1"/>
    <col min="15872" max="15872" width="6" customWidth="1"/>
    <col min="15873" max="15873" width="18.140625" customWidth="1"/>
    <col min="15874" max="15882" width="13.42578125" customWidth="1"/>
    <col min="16128" max="16128" width="6" customWidth="1"/>
    <col min="16129" max="16129" width="18.140625" customWidth="1"/>
    <col min="16130" max="16138" width="13.42578125" customWidth="1"/>
  </cols>
  <sheetData>
    <row r="1" spans="1:12" ht="15.75" x14ac:dyDescent="0.25">
      <c r="A1" s="1" t="s">
        <v>0</v>
      </c>
      <c r="I1" s="2" t="s">
        <v>1</v>
      </c>
      <c r="J1" s="2"/>
    </row>
    <row r="2" spans="1:12" ht="15.75" x14ac:dyDescent="0.25">
      <c r="I2" s="3"/>
      <c r="J2" s="3"/>
    </row>
    <row r="3" spans="1:12" ht="15.75" x14ac:dyDescent="0.25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</row>
    <row r="4" spans="1:12" ht="15.75" x14ac:dyDescent="0.25">
      <c r="A4" s="5" t="s">
        <v>3</v>
      </c>
      <c r="B4" s="5"/>
      <c r="C4" s="5"/>
      <c r="D4" s="5"/>
      <c r="E4" s="5"/>
      <c r="F4" s="5"/>
      <c r="G4" s="5"/>
      <c r="H4" s="5"/>
      <c r="I4" s="5"/>
      <c r="J4" s="5"/>
    </row>
    <row r="5" spans="1:12" ht="15.75" x14ac:dyDescent="0.25">
      <c r="J5" s="6" t="s">
        <v>4</v>
      </c>
    </row>
    <row r="6" spans="1:12" ht="15.75" customHeight="1" x14ac:dyDescent="0.25">
      <c r="A6" s="7" t="s">
        <v>5</v>
      </c>
      <c r="B6" s="7" t="s">
        <v>6</v>
      </c>
      <c r="C6" s="7" t="s">
        <v>7</v>
      </c>
      <c r="D6" s="7" t="s">
        <v>8</v>
      </c>
      <c r="E6" s="8"/>
      <c r="F6" s="8"/>
      <c r="G6" s="7" t="s">
        <v>9</v>
      </c>
      <c r="H6" s="7" t="s">
        <v>10</v>
      </c>
      <c r="I6" s="7" t="s">
        <v>11</v>
      </c>
      <c r="J6" s="7" t="s">
        <v>12</v>
      </c>
    </row>
    <row r="7" spans="1:12" ht="15.75" customHeight="1" x14ac:dyDescent="0.25">
      <c r="A7" s="9"/>
      <c r="B7" s="9"/>
      <c r="C7" s="9"/>
      <c r="D7" s="10" t="s">
        <v>13</v>
      </c>
      <c r="E7" s="11" t="s">
        <v>14</v>
      </c>
      <c r="F7" s="11"/>
      <c r="G7" s="9"/>
      <c r="H7" s="9"/>
      <c r="I7" s="9"/>
      <c r="J7" s="9"/>
    </row>
    <row r="8" spans="1:12" ht="94.5" x14ac:dyDescent="0.25">
      <c r="A8" s="10"/>
      <c r="B8" s="10"/>
      <c r="C8" s="10"/>
      <c r="D8" s="12"/>
      <c r="E8" s="13" t="s">
        <v>15</v>
      </c>
      <c r="F8" s="14" t="s">
        <v>16</v>
      </c>
      <c r="G8" s="10"/>
      <c r="H8" s="10"/>
      <c r="I8" s="10"/>
      <c r="J8" s="10"/>
    </row>
    <row r="9" spans="1:12" ht="15.75" x14ac:dyDescent="0.25">
      <c r="A9" s="15" t="s">
        <v>17</v>
      </c>
      <c r="B9" s="15" t="s">
        <v>18</v>
      </c>
      <c r="C9" s="15">
        <v>1</v>
      </c>
      <c r="D9" s="15">
        <v>2</v>
      </c>
      <c r="E9" s="15">
        <v>3</v>
      </c>
      <c r="F9" s="15">
        <v>4</v>
      </c>
      <c r="G9" s="15">
        <v>5</v>
      </c>
      <c r="H9" s="15">
        <v>6</v>
      </c>
      <c r="I9" s="15">
        <v>7</v>
      </c>
      <c r="J9" s="15">
        <v>8</v>
      </c>
    </row>
    <row r="10" spans="1:12" s="19" customFormat="1" ht="15.75" x14ac:dyDescent="0.25">
      <c r="A10" s="16"/>
      <c r="B10" s="17" t="s">
        <v>19</v>
      </c>
      <c r="C10" s="18">
        <f t="shared" ref="C10:J10" si="0">SUM(C11:C18)</f>
        <v>13210200</v>
      </c>
      <c r="D10" s="18">
        <f t="shared" si="0"/>
        <v>4204767</v>
      </c>
      <c r="E10" s="18">
        <f t="shared" si="0"/>
        <v>0</v>
      </c>
      <c r="F10" s="18">
        <f t="shared" si="0"/>
        <v>4204767</v>
      </c>
      <c r="G10" s="18">
        <f t="shared" si="0"/>
        <v>1428713</v>
      </c>
      <c r="H10" s="18"/>
      <c r="I10" s="18"/>
      <c r="J10" s="18">
        <f t="shared" si="0"/>
        <v>5633480</v>
      </c>
      <c r="L10" s="20"/>
    </row>
    <row r="11" spans="1:12" ht="15.75" x14ac:dyDescent="0.25">
      <c r="A11" s="21">
        <v>1</v>
      </c>
      <c r="B11" s="22" t="s">
        <v>20</v>
      </c>
      <c r="C11" s="23">
        <f>'[1]10.Thu HX'!D7</f>
        <v>4575221</v>
      </c>
      <c r="D11" s="23">
        <f>E11+F11</f>
        <v>1367101</v>
      </c>
      <c r="E11" s="23"/>
      <c r="F11" s="23">
        <v>1367101</v>
      </c>
      <c r="G11" s="23">
        <f>'[1]candoi huyen'!H6+'[1]candoi xa'!H6+4306</f>
        <v>9884</v>
      </c>
      <c r="H11" s="23"/>
      <c r="I11" s="23"/>
      <c r="J11" s="23">
        <f>'[1]candoi huyen'!C6-'[1]candoi huyen'!E6+'[1]candoi xa'!C6-'[1]candoi xa'!E6</f>
        <v>1376985</v>
      </c>
      <c r="K11" s="24"/>
    </row>
    <row r="12" spans="1:12" ht="15.75" x14ac:dyDescent="0.25">
      <c r="A12" s="21">
        <v>2</v>
      </c>
      <c r="B12" s="22" t="s">
        <v>21</v>
      </c>
      <c r="C12" s="23">
        <f>'[1]10.Thu HX'!E7</f>
        <v>1616604</v>
      </c>
      <c r="D12" s="23">
        <f t="shared" ref="D12:D18" si="1">E12+F12</f>
        <v>677946</v>
      </c>
      <c r="E12" s="23"/>
      <c r="F12" s="23">
        <v>677946</v>
      </c>
      <c r="G12" s="23">
        <f>'[1]candoi huyen'!H7+'[1]candoi xa'!H7+1928</f>
        <v>14422</v>
      </c>
      <c r="H12" s="23"/>
      <c r="I12" s="23"/>
      <c r="J12" s="23">
        <f>'[1]candoi huyen'!C7-'[1]candoi huyen'!E7+'[1]candoi xa'!C7-'[1]candoi xa'!E7</f>
        <v>692368</v>
      </c>
    </row>
    <row r="13" spans="1:12" ht="15.75" x14ac:dyDescent="0.25">
      <c r="A13" s="21">
        <v>3</v>
      </c>
      <c r="B13" s="22" t="s">
        <v>22</v>
      </c>
      <c r="C13" s="23">
        <f>'[1]10.Thu HX'!F7</f>
        <v>98078</v>
      </c>
      <c r="D13" s="23">
        <f t="shared" si="1"/>
        <v>83526</v>
      </c>
      <c r="E13" s="23"/>
      <c r="F13" s="23">
        <v>83526</v>
      </c>
      <c r="G13" s="23">
        <f>'[1]candoi huyen'!H8+'[1]candoi xa'!H8+4068</f>
        <v>287459</v>
      </c>
      <c r="H13" s="23"/>
      <c r="I13" s="23"/>
      <c r="J13" s="23">
        <f>'[1]candoi huyen'!C8-'[1]candoi huyen'!E8+'[1]candoi xa'!C8-'[1]candoi xa'!E8</f>
        <v>370985</v>
      </c>
    </row>
    <row r="14" spans="1:12" ht="15.75" x14ac:dyDescent="0.25">
      <c r="A14" s="21">
        <v>4</v>
      </c>
      <c r="B14" s="22" t="s">
        <v>23</v>
      </c>
      <c r="C14" s="23">
        <f>'[1]10.Thu HX'!G7</f>
        <v>525112</v>
      </c>
      <c r="D14" s="23">
        <f t="shared" si="1"/>
        <v>443996</v>
      </c>
      <c r="E14" s="23"/>
      <c r="F14" s="23">
        <v>443996</v>
      </c>
      <c r="G14" s="23">
        <f>'[1]candoi huyen'!H9+'[1]candoi xa'!H9+9907</f>
        <v>219288</v>
      </c>
      <c r="H14" s="23"/>
      <c r="I14" s="23"/>
      <c r="J14" s="23">
        <f>'[1]candoi huyen'!C9-'[1]candoi huyen'!E9+'[1]candoi xa'!C9-'[1]candoi xa'!E9</f>
        <v>663284</v>
      </c>
    </row>
    <row r="15" spans="1:12" ht="15.75" x14ac:dyDescent="0.25">
      <c r="A15" s="21">
        <v>5</v>
      </c>
      <c r="B15" s="22" t="s">
        <v>24</v>
      </c>
      <c r="C15" s="23">
        <f>'[1]10.Thu HX'!H7</f>
        <v>549069</v>
      </c>
      <c r="D15" s="23">
        <f t="shared" si="1"/>
        <v>455962</v>
      </c>
      <c r="E15" s="23"/>
      <c r="F15" s="23">
        <v>455962</v>
      </c>
      <c r="G15" s="23">
        <f>'[1]candoi huyen'!H10+'[1]candoi xa'!H10+13977</f>
        <v>348271</v>
      </c>
      <c r="H15" s="23"/>
      <c r="I15" s="23"/>
      <c r="J15" s="23">
        <f>'[1]candoi huyen'!C10-'[1]candoi huyen'!E10+'[1]candoi xa'!C10-'[1]candoi xa'!E10</f>
        <v>804233</v>
      </c>
    </row>
    <row r="16" spans="1:12" ht="15.75" x14ac:dyDescent="0.25">
      <c r="A16" s="21">
        <v>6</v>
      </c>
      <c r="B16" s="22" t="s">
        <v>25</v>
      </c>
      <c r="C16" s="23">
        <f>'[1]10.Thu HX'!J7</f>
        <v>4512506</v>
      </c>
      <c r="D16" s="23">
        <f t="shared" si="1"/>
        <v>667323</v>
      </c>
      <c r="E16" s="23"/>
      <c r="F16" s="23">
        <v>667323</v>
      </c>
      <c r="G16" s="23">
        <f>'[1]candoi huyen'!H11+'[1]candoi xa'!H11+2288</f>
        <v>10338</v>
      </c>
      <c r="H16" s="23"/>
      <c r="I16" s="23"/>
      <c r="J16" s="23">
        <f>'[1]candoi huyen'!C11-'[1]candoi huyen'!E11+'[1]candoi xa'!C11-'[1]candoi xa'!E11</f>
        <v>677661</v>
      </c>
    </row>
    <row r="17" spans="1:10" ht="15.75" x14ac:dyDescent="0.25">
      <c r="A17" s="21">
        <v>7</v>
      </c>
      <c r="B17" s="22" t="s">
        <v>26</v>
      </c>
      <c r="C17" s="23">
        <f>'[1]10.Thu HX'!I7</f>
        <v>1248258</v>
      </c>
      <c r="D17" s="23">
        <f t="shared" si="1"/>
        <v>434033</v>
      </c>
      <c r="E17" s="23"/>
      <c r="F17" s="23">
        <v>434033</v>
      </c>
      <c r="G17" s="23">
        <f>'[1]candoi huyen'!H12+'[1]candoi xa'!H12+15260</f>
        <v>250996</v>
      </c>
      <c r="H17" s="23"/>
      <c r="I17" s="23"/>
      <c r="J17" s="23">
        <f>'[1]candoi huyen'!C12-'[1]candoi huyen'!E12+'[1]candoi xa'!C12-'[1]candoi xa'!E12</f>
        <v>685029</v>
      </c>
    </row>
    <row r="18" spans="1:10" ht="15.75" x14ac:dyDescent="0.25">
      <c r="A18" s="25">
        <v>8</v>
      </c>
      <c r="B18" s="26" t="s">
        <v>27</v>
      </c>
      <c r="C18" s="27">
        <f>'[1]10.Thu HX'!K7</f>
        <v>85352</v>
      </c>
      <c r="D18" s="27">
        <f t="shared" si="1"/>
        <v>74880</v>
      </c>
      <c r="E18" s="27"/>
      <c r="F18" s="27">
        <v>74880</v>
      </c>
      <c r="G18" s="27">
        <f>'[1]candoi huyen'!H13+'[1]candoi xa'!H13+7939</f>
        <v>288055</v>
      </c>
      <c r="H18" s="27"/>
      <c r="I18" s="27"/>
      <c r="J18" s="27">
        <f>'[1]candoi huyen'!C13-'[1]candoi huyen'!E13+'[1]candoi xa'!C13-'[1]candoi xa'!E13</f>
        <v>362935</v>
      </c>
    </row>
  </sheetData>
  <mergeCells count="13">
    <mergeCell ref="J6:J8"/>
    <mergeCell ref="D7:D8"/>
    <mergeCell ref="E7:F7"/>
    <mergeCell ref="I1:J1"/>
    <mergeCell ref="A3:J3"/>
    <mergeCell ref="A4:J4"/>
    <mergeCell ref="A6:A8"/>
    <mergeCell ref="B6:B8"/>
    <mergeCell ref="C6:C8"/>
    <mergeCell ref="D6:F6"/>
    <mergeCell ref="G6:G8"/>
    <mergeCell ref="H6:H8"/>
    <mergeCell ref="I6:I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BE6160-A580-4734-B5CF-46D6C086F4D2}"/>
</file>

<file path=customXml/itemProps2.xml><?xml version="1.0" encoding="utf-8"?>
<ds:datastoreItem xmlns:ds="http://schemas.openxmlformats.org/officeDocument/2006/customXml" ds:itemID="{53925188-7980-4B51-9C6E-E16869BDB391}"/>
</file>

<file path=customXml/itemProps3.xml><?xml version="1.0" encoding="utf-8"?>
<ds:datastoreItem xmlns:ds="http://schemas.openxmlformats.org/officeDocument/2006/customXml" ds:itemID="{76373296-CE47-45E7-BE21-5113CA5B96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2020-01-08T11:09:27Z</dcterms:created>
  <dcterms:modified xsi:type="dcterms:W3CDTF">2020-01-08T11:09:38Z</dcterms:modified>
</cp:coreProperties>
</file>