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PHONG TIN HOC\CONG KHAI - DANG TAI WEBSITE SO TAI CHINH\DT 2019\HDND da ky\"/>
    </mc:Choice>
  </mc:AlternateContent>
  <bookViews>
    <workbookView xWindow="0" yWindow="0" windowWidth="24000" windowHeight="9735"/>
  </bookViews>
  <sheets>
    <sheet name="Bao cao" sheetId="1" r:id="rId1"/>
  </sheets>
  <definedNames>
    <definedName name="_xlnm.Print_Titles" localSheetId="0">'Bao cao'!$7:$9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E11" i="1"/>
  <c r="E10" i="1" s="1"/>
  <c r="F11" i="1"/>
  <c r="F10" i="1" s="1"/>
  <c r="G11" i="1"/>
  <c r="G10" i="1" s="1"/>
  <c r="H11" i="1"/>
  <c r="H10" i="1" s="1"/>
  <c r="I11" i="1"/>
  <c r="I10" i="1" s="1"/>
  <c r="J11" i="1"/>
  <c r="J10" i="1" s="1"/>
  <c r="K11" i="1"/>
  <c r="K10" i="1" s="1"/>
  <c r="L11" i="1"/>
  <c r="L10" i="1" s="1"/>
  <c r="N11" i="1"/>
  <c r="N10" i="1" s="1"/>
  <c r="O11" i="1"/>
  <c r="P11" i="1"/>
  <c r="P10" i="1" s="1"/>
  <c r="Q11" i="1"/>
  <c r="Q10" i="1" s="1"/>
  <c r="R11" i="1"/>
  <c r="R10" i="1" s="1"/>
  <c r="C12" i="1"/>
  <c r="C13" i="1"/>
  <c r="C14" i="1"/>
  <c r="C15" i="1"/>
  <c r="C16" i="1"/>
  <c r="C17" i="1"/>
  <c r="M17" i="1"/>
  <c r="M11" i="1" s="1"/>
  <c r="M10" i="1" s="1"/>
  <c r="O17" i="1"/>
  <c r="C18" i="1"/>
  <c r="C19" i="1"/>
  <c r="D19" i="1"/>
  <c r="C20" i="1"/>
  <c r="C21" i="1"/>
  <c r="C22" i="1"/>
  <c r="D22" i="1"/>
  <c r="C23" i="1"/>
  <c r="C24" i="1"/>
  <c r="C25" i="1"/>
  <c r="C26" i="1"/>
  <c r="D27" i="1"/>
  <c r="D11" i="1" s="1"/>
  <c r="C28" i="1"/>
  <c r="C29" i="1"/>
  <c r="C30" i="1"/>
  <c r="C31" i="1"/>
  <c r="M31" i="1"/>
  <c r="C32" i="1"/>
  <c r="C33" i="1"/>
  <c r="C34" i="1"/>
  <c r="C35" i="1"/>
  <c r="D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D61" i="1"/>
  <c r="E61" i="1"/>
  <c r="F61" i="1"/>
  <c r="G61" i="1"/>
  <c r="H61" i="1"/>
  <c r="I61" i="1"/>
  <c r="J61" i="1"/>
  <c r="K61" i="1"/>
  <c r="L61" i="1"/>
  <c r="M61" i="1"/>
  <c r="N61" i="1"/>
  <c r="P61" i="1"/>
  <c r="C61" i="1" s="1"/>
  <c r="Q61" i="1"/>
  <c r="R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O82" i="1"/>
  <c r="O61" i="1" s="1"/>
  <c r="C83" i="1"/>
  <c r="C84" i="1"/>
  <c r="C85" i="1"/>
  <c r="C86" i="1"/>
  <c r="C87" i="1"/>
  <c r="C88" i="1"/>
  <c r="C89" i="1"/>
  <c r="C90" i="1"/>
  <c r="C91" i="1"/>
  <c r="C92" i="1"/>
  <c r="C93" i="1"/>
  <c r="O10" i="1" l="1"/>
  <c r="C10" i="1"/>
  <c r="D10" i="1"/>
  <c r="C11" i="1"/>
  <c r="C27" i="1"/>
</calcChain>
</file>

<file path=xl/sharedStrings.xml><?xml version="1.0" encoding="utf-8"?>
<sst xmlns="http://schemas.openxmlformats.org/spreadsheetml/2006/main" count="113" uniqueCount="113">
  <si>
    <t>Trang bị phương tiện phòng cháy, chữa cháy cho lực lượng dân phòng xã, phường, thị trấn đô thị loại V</t>
  </si>
  <si>
    <t>Chi hỗ trợ BHYT và phụ cấp tăng thêm của lực lượng công an viên, dân quân thường trực, đội trưởng ấp, khu phố</t>
  </si>
  <si>
    <t>Trang bị cho lực lượng bảo vệ dân phố</t>
  </si>
  <si>
    <t>Quỹ phòng chống tội phạm</t>
  </si>
  <si>
    <t>Trang phục công an, quân sự</t>
  </si>
  <si>
    <t>Chi khác ngân sách</t>
  </si>
  <si>
    <t>Chi hoạt động thăm chúc tết và hỗ trợ tiền tết cho các đối tượng chính sách, cán bộ hưu trí và lực lượng an ninh, quốc phòng</t>
  </si>
  <si>
    <t>Vốn cho vay uỷ thác NHCSXH</t>
  </si>
  <si>
    <t>Công tác quản lý tiện ích hạ tầng và xử lý nước thải trong các khu CN</t>
  </si>
  <si>
    <t>Kinh phí phòng chống lụt bão và các nhiệm vụ chi khác</t>
  </si>
  <si>
    <t>Kiến thiết thị chính (02 huyện)</t>
  </si>
  <si>
    <t>Thuỷ lợi phí</t>
  </si>
  <si>
    <t>Hạng mục thoát nước</t>
  </si>
  <si>
    <t>Dự án Bò sữa</t>
  </si>
  <si>
    <t>Đối ứng dự án AMD</t>
  </si>
  <si>
    <t>Hỗ trợ mai táng phí, BHYT theo QĐ 62, 290, 49/QĐ-TTg</t>
  </si>
  <si>
    <t>Chi trợ cấp TNXP, mai táng phí CCB</t>
  </si>
  <si>
    <t>Tiền lễ 27/7 đối tượng chính sách</t>
  </si>
  <si>
    <t>Kinh phí BHYT cho cựu chiến binh, cựu thanh niên xung phong, đối tượng tham gia kháng chiến Lào, Campuchia</t>
  </si>
  <si>
    <t>Kinh phí BHYT cho HS,SV</t>
  </si>
  <si>
    <t>BHYT cho người nghèo, dân tộc thiểu số vùng khó khăn; người đang sinh sống tại vùng đặc biệt khó khăn, xã, đảo, huyện đảo</t>
  </si>
  <si>
    <t>BHYT cho trẻ em dưới 6 tuổi</t>
  </si>
  <si>
    <t>BHYT cho các đối tượng BTXH</t>
  </si>
  <si>
    <t>Trợ cấp đào tạo  thu hút theo NQ16</t>
  </si>
  <si>
    <t>Đào tạo theo dự án 50 tiến sĩ, thạc sĩ</t>
  </si>
  <si>
    <t>Kinh phí thi nâng ngạch, thi tuyển</t>
  </si>
  <si>
    <t>Mở các lớp đào tạo để nâng cao nghiệp vụ chuyên môn của các đơn vị</t>
  </si>
  <si>
    <t>Kinh phí đào tạo nguồn cán bộ quy hoạch các cấp theo đề án của Tỉnh ủy</t>
  </si>
  <si>
    <t>Hỗ trợ phân hiệu đại học quốc gia</t>
  </si>
  <si>
    <t>Trang bị hệ thống PCCC các trường THPT</t>
  </si>
  <si>
    <t>Trợ cấp cán bộ xã nghỉ việc theo NQ 16/2016/NQ-HĐND</t>
  </si>
  <si>
    <t>Kinh phí xã bãi ngang tăng thêm và sự nghiệp nông nghiệp</t>
  </si>
  <si>
    <t>Các nội dung chi thực hiện một số nhiệm vụ khác</t>
  </si>
  <si>
    <t>II</t>
  </si>
  <si>
    <t>Hiệp hội dừa</t>
  </si>
  <si>
    <t>Hội cựu giáo chức</t>
  </si>
  <si>
    <t>Hội người tiêu dùng</t>
  </si>
  <si>
    <t>Hội Sinh vật cảnh</t>
  </si>
  <si>
    <t>Hội Cựu thanh niên xung phong</t>
  </si>
  <si>
    <t>Hội nạn nhân chất độc da cam</t>
  </si>
  <si>
    <t>Hội Khuyến học</t>
  </si>
  <si>
    <t>Hội Luật gia</t>
  </si>
  <si>
    <t>Hội nhà báo</t>
  </si>
  <si>
    <t>Liên hiệp các tổ chức hữu nghị</t>
  </si>
  <si>
    <t>Liên hiệp các hội KH &amp; kỹ thuật</t>
  </si>
  <si>
    <t>Liên minh các Hợp tác xã</t>
  </si>
  <si>
    <t>Hội Người cao tuổi</t>
  </si>
  <si>
    <t>Hội người mù</t>
  </si>
  <si>
    <t>Hội Chữ thập đỏ</t>
  </si>
  <si>
    <t>Tỉnh hội Đông y</t>
  </si>
  <si>
    <t>Hội văn học nghệ thuật Nguyễn Đình Chiểu</t>
  </si>
  <si>
    <t>Công an tỉnh</t>
  </si>
  <si>
    <t>Bộ chỉ huy Biên phòng tỉnh</t>
  </si>
  <si>
    <t>Bộ chỉ huy Quân sự tỉnh</t>
  </si>
  <si>
    <t>Trường Chính trị</t>
  </si>
  <si>
    <t>Trường Cao đẳng Bến Tre</t>
  </si>
  <si>
    <t>Hội Cựu chiến binh</t>
  </si>
  <si>
    <t>Hội Nông dân</t>
  </si>
  <si>
    <t>Hội Liên hiệp phụ nữ tỉnh</t>
  </si>
  <si>
    <t>Tỉnh Đoàn TNCS Hồ Chí Minh và các đơn vị trực thuộc</t>
  </si>
  <si>
    <t>Uỷ ban Mặt trận tổ quốc</t>
  </si>
  <si>
    <t>Đài Phát thanh - Truyền hình</t>
  </si>
  <si>
    <t>Ban an toàn giao thông</t>
  </si>
  <si>
    <t>Ban QL các Khu công nghiệp</t>
  </si>
  <si>
    <t>Sở Khoa học và Công nghệ</t>
  </si>
  <si>
    <t xml:space="preserve">Sở Nội vụ và các đơn vị trực thuộc </t>
  </si>
  <si>
    <t>Sở Công thương</t>
  </si>
  <si>
    <t>Sở Văn hoá, Thể thao và Du Lịch</t>
  </si>
  <si>
    <t xml:space="preserve">Sở Giao thông Vận tải  và các đơn vị trực thuộc </t>
  </si>
  <si>
    <t>Thanh tra tỉnh</t>
  </si>
  <si>
    <t xml:space="preserve">Sở Y tế và các đơn vị trực thuộc </t>
  </si>
  <si>
    <t>Sở Kế hoạch và Đầu tư</t>
  </si>
  <si>
    <t>Sở Lao động TB và Xã hội</t>
  </si>
  <si>
    <t>Sở Thông tin và truyền thông</t>
  </si>
  <si>
    <t>Sở Xây dựng</t>
  </si>
  <si>
    <t>Sở Giáo dục và Đào tạo</t>
  </si>
  <si>
    <t>Sở Tư Pháp và các đơn vị trực thuộc</t>
  </si>
  <si>
    <t>Sở Nông nghiệp và các đơn vị trực thuộc</t>
  </si>
  <si>
    <t>Sở Tài nguyên và Môi trường và các đơn vị trực thuộc</t>
  </si>
  <si>
    <t>Sở Tài chính</t>
  </si>
  <si>
    <t>VP HĐND tỉnh</t>
  </si>
  <si>
    <t>Văn phòng UBND tỉnh</t>
  </si>
  <si>
    <t>Khối Đảng tỉnh</t>
  </si>
  <si>
    <t>Các đơn vị, cơ quan, tổ chức cấp tỉnh</t>
  </si>
  <si>
    <t>I</t>
  </si>
  <si>
    <t>TỔNG SỐ</t>
  </si>
  <si>
    <t>B</t>
  </si>
  <si>
    <t>A</t>
  </si>
  <si>
    <t>Chi nông nghiệp, lâm nghiệp, thủy lợi, thủy sản</t>
  </si>
  <si>
    <t>Chi giao thông</t>
  </si>
  <si>
    <t>Chi thường xuyên khác</t>
  </si>
  <si>
    <t>Chi bảo đảm xã hội</t>
  </si>
  <si>
    <t>Chi hoạt động của cơ quan QLNN, đảng, đoàn thể</t>
  </si>
  <si>
    <t>Trong đó</t>
  </si>
  <si>
    <t>Chi các hoạt động kinh tế</t>
  </si>
  <si>
    <t>Chi bảo vệ môi trường</t>
  </si>
  <si>
    <t>Chi thể dục thể thao</t>
  </si>
  <si>
    <t>Chi phát thanh, truyền hình, thông tấn</t>
  </si>
  <si>
    <t>Chi văn hóa thông tin</t>
  </si>
  <si>
    <t>Chi y tế, dân số và gia đình</t>
  </si>
  <si>
    <t>Chi an ninh và trật tự an toàn xã hội</t>
  </si>
  <si>
    <t xml:space="preserve">Chi quốc phòng </t>
  </si>
  <si>
    <t xml:space="preserve"> Chi khoa học và công nghệ</t>
  </si>
  <si>
    <t xml:space="preserve"> Chi giáo dục - đào tạo và dạy nghề</t>
  </si>
  <si>
    <t>Tổng số</t>
  </si>
  <si>
    <t>Tên đơn vị</t>
  </si>
  <si>
    <t>STT</t>
  </si>
  <si>
    <t>Đơn vị: Triệu đồng</t>
  </si>
  <si>
    <t>DỰ TOÁN CHI THƯỜNG XUYÊN CỦA NGÂN SÁCH CẤP TỈNH CHO TỪNG CƠ QUAN, TỔ CHỨC THEO LĨNH VỰC NĂM 2019</t>
  </si>
  <si>
    <t xml:space="preserve">    TỈNH BẾN TRE</t>
  </si>
  <si>
    <t>Biểu số 53/CK-NSNN</t>
  </si>
  <si>
    <t>UỶ BAN NHÂN DÂN</t>
  </si>
  <si>
    <t>(Ban hành kèm theo Quyết định số 66/QĐ-UBND ngày 10  tháng 01 năm 2019 của Uỷ ban nhân dân tỉnh)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</si>
</sst>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_-;\-* #,##0_-;_-* &quot;-&quot;_-;_-@"/>
    <numFmt numFmtId="165" formatCode="#,##0_ ;\-#,##0\ "/>
  </numFmts>
  <fonts count="16" x14ac:knownFonts="1">
    <font>
      <sz val="11"/>
      <color theme="1"/>
      <name val="Calibri"/>
      <family val="2"/>
      <charset val="163"/>
      <scheme val="minor"/>
    </font>
    <font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sz val="13"/>
      <color rgb="FFFF0000"/>
      <name val="Times New Roman"/>
      <family val="1"/>
    </font>
    <font>
      <sz val="13"/>
      <color rgb="FF000000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1"/>
      <name val="Times New Roman"/>
      <family val="1"/>
    </font>
    <font>
      <i/>
      <sz val="14"/>
      <name val="Times New Roman"/>
      <family val="1"/>
    </font>
    <font>
      <i/>
      <sz val="14"/>
      <color rgb="FF000000"/>
      <name val="Times New Roman"/>
      <family val="1"/>
    </font>
    <font>
      <b/>
      <sz val="16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164" fontId="5" fillId="0" borderId="1" xfId="0" applyNumberFormat="1" applyFont="1" applyBorder="1" applyAlignment="1">
      <alignment vertical="center"/>
    </xf>
    <xf numFmtId="164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justify" wrapText="1"/>
    </xf>
    <xf numFmtId="0" fontId="5" fillId="0" borderId="2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vertical="center"/>
    </xf>
    <xf numFmtId="164" fontId="5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justify" wrapText="1"/>
    </xf>
    <xf numFmtId="164" fontId="5" fillId="0" borderId="2" xfId="0" applyNumberFormat="1" applyFont="1" applyFill="1" applyBorder="1" applyAlignment="1">
      <alignment vertical="center"/>
    </xf>
    <xf numFmtId="0" fontId="5" fillId="0" borderId="2" xfId="0" applyFont="1" applyBorder="1" applyAlignment="1">
      <alignment horizontal="justify" vertical="center" wrapText="1"/>
    </xf>
    <xf numFmtId="164" fontId="6" fillId="0" borderId="2" xfId="0" applyNumberFormat="1" applyFont="1" applyFill="1" applyBorder="1" applyAlignment="1">
      <alignment vertical="center"/>
    </xf>
    <xf numFmtId="0" fontId="7" fillId="0" borderId="2" xfId="0" applyFont="1" applyBorder="1" applyAlignment="1">
      <alignment horizontal="justify" vertical="center" wrapText="1"/>
    </xf>
    <xf numFmtId="164" fontId="8" fillId="0" borderId="2" xfId="0" applyNumberFormat="1" applyFont="1" applyBorder="1" applyAlignment="1">
      <alignment vertical="center"/>
    </xf>
    <xf numFmtId="164" fontId="8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justify" vertical="center" wrapText="1"/>
    </xf>
    <xf numFmtId="0" fontId="8" fillId="0" borderId="2" xfId="0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right" vertical="center"/>
    </xf>
    <xf numFmtId="49" fontId="9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0" xfId="0" applyFont="1" applyAlignment="1"/>
    <xf numFmtId="0" fontId="8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8" fillId="0" borderId="8" xfId="0" applyFont="1" applyBorder="1" applyAlignment="1">
      <alignment horizontal="center" vertical="center" wrapText="1"/>
    </xf>
    <xf numFmtId="0" fontId="5" fillId="0" borderId="6" xfId="0" applyFont="1" applyBorder="1"/>
    <xf numFmtId="0" fontId="8" fillId="0" borderId="7" xfId="0" applyFont="1" applyBorder="1" applyAlignment="1">
      <alignment horizontal="center" vertical="center" wrapText="1"/>
    </xf>
    <xf numFmtId="0" fontId="5" fillId="0" borderId="5" xfId="0" applyFont="1" applyBorder="1"/>
    <xf numFmtId="0" fontId="8" fillId="0" borderId="10" xfId="0" applyFont="1" applyBorder="1" applyAlignment="1">
      <alignment horizontal="center" vertical="center" wrapText="1"/>
    </xf>
    <xf numFmtId="0" fontId="5" fillId="0" borderId="9" xfId="0" applyFont="1" applyBorder="1"/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15797</xdr:colOff>
      <xdr:row>2</xdr:row>
      <xdr:rowOff>74416</xdr:rowOff>
    </xdr:from>
    <xdr:to>
      <xdr:col>1</xdr:col>
      <xdr:colOff>411365</xdr:colOff>
      <xdr:row>2</xdr:row>
      <xdr:rowOff>81140</xdr:rowOff>
    </xdr:to>
    <xdr:cxnSp macro="">
      <xdr:nvCxnSpPr>
        <xdr:cNvPr id="2" name="Straight Connector 1"/>
        <xdr:cNvCxnSpPr/>
      </xdr:nvCxnSpPr>
      <xdr:spPr>
        <a:xfrm>
          <a:off x="625397" y="455416"/>
          <a:ext cx="395568" cy="67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985"/>
  <sheetViews>
    <sheetView tabSelected="1" zoomScale="85" zoomScaleNormal="85" workbookViewId="0">
      <selection activeCell="A5" sqref="A5:R5"/>
    </sheetView>
  </sheetViews>
  <sheetFormatPr defaultRowHeight="15" x14ac:dyDescent="0.25"/>
  <cols>
    <col min="1" max="1" width="9.140625" style="1"/>
    <col min="2" max="2" width="42.42578125" style="1" customWidth="1"/>
    <col min="3" max="3" width="16.85546875" style="1" customWidth="1"/>
    <col min="4" max="4" width="12" style="1" customWidth="1"/>
    <col min="5" max="6" width="10.7109375" style="1" customWidth="1"/>
    <col min="7" max="7" width="10.140625" style="1" customWidth="1"/>
    <col min="8" max="8" width="12" style="1" customWidth="1"/>
    <col min="9" max="9" width="10.42578125" style="1" customWidth="1"/>
    <col min="10" max="10" width="10.140625" style="1" customWidth="1"/>
    <col min="11" max="11" width="10.42578125" style="1" customWidth="1"/>
    <col min="12" max="12" width="10.85546875" style="1" customWidth="1"/>
    <col min="13" max="13" width="12" style="1" customWidth="1"/>
    <col min="14" max="14" width="10.28515625" style="1" customWidth="1"/>
    <col min="15" max="16" width="11.85546875" style="1" customWidth="1"/>
    <col min="17" max="18" width="10.140625" style="1" customWidth="1"/>
    <col min="19" max="16384" width="9.140625" style="1"/>
  </cols>
  <sheetData>
    <row r="1" spans="1:26" s="31" customFormat="1" ht="18.75" x14ac:dyDescent="0.25">
      <c r="A1" s="32" t="s">
        <v>111</v>
      </c>
      <c r="E1" s="33"/>
      <c r="R1" s="33" t="s">
        <v>110</v>
      </c>
    </row>
    <row r="2" spans="1:26" s="31" customFormat="1" ht="18.75" x14ac:dyDescent="0.25">
      <c r="A2" s="32" t="s">
        <v>109</v>
      </c>
    </row>
    <row r="3" spans="1:26" s="31" customFormat="1" ht="18.75" x14ac:dyDescent="0.25">
      <c r="A3" s="32"/>
    </row>
    <row r="4" spans="1:26" ht="21" customHeight="1" x14ac:dyDescent="0.3">
      <c r="A4" s="41" t="s">
        <v>108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2"/>
      <c r="T4" s="2"/>
      <c r="U4" s="2"/>
      <c r="V4" s="2"/>
      <c r="W4" s="2"/>
      <c r="X4" s="2"/>
      <c r="Y4" s="2"/>
      <c r="Z4" s="2"/>
    </row>
    <row r="5" spans="1:26" ht="21" customHeight="1" x14ac:dyDescent="0.3">
      <c r="A5" s="42" t="s">
        <v>112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2"/>
      <c r="T5" s="2"/>
      <c r="U5" s="2"/>
      <c r="V5" s="2"/>
      <c r="W5" s="2"/>
      <c r="X5" s="2"/>
      <c r="Y5" s="2"/>
      <c r="Z5" s="2"/>
    </row>
    <row r="6" spans="1:26" ht="18.75" x14ac:dyDescent="0.3">
      <c r="A6" s="30"/>
      <c r="B6" s="30"/>
      <c r="C6" s="4"/>
      <c r="D6" s="4"/>
      <c r="E6" s="4"/>
      <c r="F6" s="4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8" t="s">
        <v>107</v>
      </c>
      <c r="S6" s="2"/>
      <c r="T6" s="2"/>
      <c r="U6" s="2"/>
      <c r="V6" s="2"/>
      <c r="W6" s="2"/>
      <c r="X6" s="2"/>
      <c r="Y6" s="2"/>
      <c r="Z6" s="2"/>
    </row>
    <row r="7" spans="1:26" ht="30" customHeight="1" x14ac:dyDescent="0.25">
      <c r="A7" s="34" t="s">
        <v>106</v>
      </c>
      <c r="B7" s="43" t="s">
        <v>105</v>
      </c>
      <c r="C7" s="44" t="s">
        <v>104</v>
      </c>
      <c r="D7" s="34" t="s">
        <v>103</v>
      </c>
      <c r="E7" s="34" t="s">
        <v>102</v>
      </c>
      <c r="F7" s="34" t="s">
        <v>101</v>
      </c>
      <c r="G7" s="34" t="s">
        <v>100</v>
      </c>
      <c r="H7" s="34" t="s">
        <v>99</v>
      </c>
      <c r="I7" s="34" t="s">
        <v>98</v>
      </c>
      <c r="J7" s="34" t="s">
        <v>97</v>
      </c>
      <c r="K7" s="34" t="s">
        <v>96</v>
      </c>
      <c r="L7" s="34" t="s">
        <v>95</v>
      </c>
      <c r="M7" s="34" t="s">
        <v>94</v>
      </c>
      <c r="N7" s="38" t="s">
        <v>93</v>
      </c>
      <c r="O7" s="39"/>
      <c r="P7" s="34" t="s">
        <v>92</v>
      </c>
      <c r="Q7" s="34" t="s">
        <v>91</v>
      </c>
      <c r="R7" s="36" t="s">
        <v>90</v>
      </c>
      <c r="S7" s="26"/>
      <c r="T7" s="26"/>
      <c r="U7" s="26"/>
      <c r="V7" s="26"/>
      <c r="W7" s="26"/>
      <c r="X7" s="26"/>
      <c r="Y7" s="26"/>
      <c r="Z7" s="26"/>
    </row>
    <row r="8" spans="1:26" ht="114" customHeight="1" x14ac:dyDescent="0.25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27" t="s">
        <v>89</v>
      </c>
      <c r="O8" s="27" t="s">
        <v>88</v>
      </c>
      <c r="P8" s="35"/>
      <c r="Q8" s="35"/>
      <c r="R8" s="37"/>
      <c r="S8" s="26"/>
      <c r="T8" s="26"/>
      <c r="U8" s="26"/>
      <c r="V8" s="26"/>
      <c r="W8" s="26"/>
      <c r="X8" s="26"/>
      <c r="Y8" s="26"/>
      <c r="Z8" s="26"/>
    </row>
    <row r="9" spans="1:26" ht="17.25" customHeight="1" x14ac:dyDescent="0.25">
      <c r="A9" s="25" t="s">
        <v>87</v>
      </c>
      <c r="B9" s="25" t="s">
        <v>86</v>
      </c>
      <c r="C9" s="24">
        <v>1</v>
      </c>
      <c r="D9" s="24">
        <f t="shared" ref="D9:R9" si="0">C9+1</f>
        <v>2</v>
      </c>
      <c r="E9" s="24">
        <f t="shared" si="0"/>
        <v>3</v>
      </c>
      <c r="F9" s="24">
        <f t="shared" si="0"/>
        <v>4</v>
      </c>
      <c r="G9" s="24">
        <f t="shared" si="0"/>
        <v>5</v>
      </c>
      <c r="H9" s="24">
        <f t="shared" si="0"/>
        <v>6</v>
      </c>
      <c r="I9" s="24">
        <f t="shared" si="0"/>
        <v>7</v>
      </c>
      <c r="J9" s="24">
        <f t="shared" si="0"/>
        <v>8</v>
      </c>
      <c r="K9" s="24">
        <f t="shared" si="0"/>
        <v>9</v>
      </c>
      <c r="L9" s="24">
        <f t="shared" si="0"/>
        <v>10</v>
      </c>
      <c r="M9" s="24">
        <f t="shared" si="0"/>
        <v>11</v>
      </c>
      <c r="N9" s="24">
        <f t="shared" si="0"/>
        <v>12</v>
      </c>
      <c r="O9" s="24">
        <f t="shared" si="0"/>
        <v>13</v>
      </c>
      <c r="P9" s="24">
        <f t="shared" si="0"/>
        <v>14</v>
      </c>
      <c r="Q9" s="24">
        <f t="shared" si="0"/>
        <v>15</v>
      </c>
      <c r="R9" s="24">
        <f t="shared" si="0"/>
        <v>16</v>
      </c>
      <c r="S9" s="23"/>
      <c r="T9" s="23"/>
      <c r="U9" s="23"/>
      <c r="V9" s="23"/>
      <c r="W9" s="23"/>
      <c r="X9" s="23"/>
      <c r="Y9" s="23"/>
      <c r="Z9" s="23"/>
    </row>
    <row r="10" spans="1:26" ht="23.25" customHeight="1" x14ac:dyDescent="0.3">
      <c r="A10" s="22"/>
      <c r="B10" s="21" t="s">
        <v>85</v>
      </c>
      <c r="C10" s="20">
        <f t="shared" ref="C10:C41" si="1">SUM(D10:M10)+P10+Q10+R10</f>
        <v>1642759</v>
      </c>
      <c r="D10" s="20">
        <f t="shared" ref="D10:R10" si="2">D11+D61</f>
        <v>496383</v>
      </c>
      <c r="E10" s="20">
        <f t="shared" si="2"/>
        <v>20329</v>
      </c>
      <c r="F10" s="20">
        <f t="shared" si="2"/>
        <v>49779</v>
      </c>
      <c r="G10" s="20">
        <f t="shared" si="2"/>
        <v>13894</v>
      </c>
      <c r="H10" s="20">
        <f t="shared" si="2"/>
        <v>403658</v>
      </c>
      <c r="I10" s="20">
        <f t="shared" si="2"/>
        <v>29340</v>
      </c>
      <c r="J10" s="20">
        <f t="shared" si="2"/>
        <v>4022</v>
      </c>
      <c r="K10" s="20">
        <f t="shared" si="2"/>
        <v>14944</v>
      </c>
      <c r="L10" s="20">
        <f t="shared" si="2"/>
        <v>11138</v>
      </c>
      <c r="M10" s="20">
        <f t="shared" si="2"/>
        <v>214911</v>
      </c>
      <c r="N10" s="20">
        <f t="shared" si="2"/>
        <v>34298</v>
      </c>
      <c r="O10" s="20">
        <f t="shared" si="2"/>
        <v>93049</v>
      </c>
      <c r="P10" s="20">
        <f t="shared" si="2"/>
        <v>280563</v>
      </c>
      <c r="Q10" s="20">
        <f t="shared" si="2"/>
        <v>59035</v>
      </c>
      <c r="R10" s="20">
        <f t="shared" si="2"/>
        <v>44763</v>
      </c>
      <c r="S10" s="4"/>
      <c r="T10" s="4"/>
      <c r="U10" s="4"/>
      <c r="V10" s="4"/>
      <c r="W10" s="4"/>
      <c r="X10" s="4"/>
      <c r="Y10" s="4"/>
      <c r="Z10" s="4"/>
    </row>
    <row r="11" spans="1:26" ht="18.75" x14ac:dyDescent="0.3">
      <c r="A11" s="19" t="s">
        <v>84</v>
      </c>
      <c r="B11" s="18" t="s">
        <v>83</v>
      </c>
      <c r="C11" s="17">
        <f t="shared" si="1"/>
        <v>1141360</v>
      </c>
      <c r="D11" s="17">
        <f t="shared" ref="D11:R11" si="3">SUM(D12:D60)</f>
        <v>391344</v>
      </c>
      <c r="E11" s="17">
        <f t="shared" si="3"/>
        <v>20329</v>
      </c>
      <c r="F11" s="17">
        <f t="shared" si="3"/>
        <v>37222</v>
      </c>
      <c r="G11" s="17">
        <f t="shared" si="3"/>
        <v>4394</v>
      </c>
      <c r="H11" s="17">
        <f t="shared" si="3"/>
        <v>175665</v>
      </c>
      <c r="I11" s="17">
        <f t="shared" si="3"/>
        <v>29340</v>
      </c>
      <c r="J11" s="17">
        <f t="shared" si="3"/>
        <v>4022</v>
      </c>
      <c r="K11" s="17">
        <f t="shared" si="3"/>
        <v>14944</v>
      </c>
      <c r="L11" s="17">
        <f t="shared" si="3"/>
        <v>11138</v>
      </c>
      <c r="M11" s="17">
        <f t="shared" si="3"/>
        <v>121280</v>
      </c>
      <c r="N11" s="17">
        <f t="shared" si="3"/>
        <v>34298</v>
      </c>
      <c r="O11" s="17">
        <f t="shared" si="3"/>
        <v>36501</v>
      </c>
      <c r="P11" s="17">
        <f t="shared" si="3"/>
        <v>270747</v>
      </c>
      <c r="Q11" s="17">
        <f t="shared" si="3"/>
        <v>46935</v>
      </c>
      <c r="R11" s="17">
        <f t="shared" si="3"/>
        <v>14000</v>
      </c>
      <c r="S11" s="4"/>
      <c r="T11" s="4"/>
      <c r="U11" s="4"/>
      <c r="V11" s="4"/>
      <c r="W11" s="4"/>
      <c r="X11" s="4"/>
      <c r="Y11" s="4"/>
      <c r="Z11" s="4"/>
    </row>
    <row r="12" spans="1:26" ht="18.75" customHeight="1" x14ac:dyDescent="0.3">
      <c r="A12" s="8">
        <v>1</v>
      </c>
      <c r="B12" s="13" t="s">
        <v>82</v>
      </c>
      <c r="C12" s="10">
        <f t="shared" si="1"/>
        <v>69797</v>
      </c>
      <c r="D12" s="10">
        <v>506</v>
      </c>
      <c r="E12" s="10"/>
      <c r="F12" s="10"/>
      <c r="G12" s="10"/>
      <c r="H12" s="10"/>
      <c r="I12" s="10">
        <v>5800</v>
      </c>
      <c r="J12" s="10"/>
      <c r="K12" s="10"/>
      <c r="L12" s="10"/>
      <c r="M12" s="10"/>
      <c r="N12" s="10"/>
      <c r="O12" s="10"/>
      <c r="P12" s="10">
        <v>54991</v>
      </c>
      <c r="Q12" s="10">
        <v>8500</v>
      </c>
      <c r="R12" s="10"/>
      <c r="S12" s="4"/>
      <c r="T12" s="4"/>
      <c r="U12" s="4"/>
      <c r="V12" s="4"/>
      <c r="W12" s="4"/>
      <c r="X12" s="4"/>
      <c r="Y12" s="4"/>
      <c r="Z12" s="4"/>
    </row>
    <row r="13" spans="1:26" ht="18.75" customHeight="1" x14ac:dyDescent="0.3">
      <c r="A13" s="8">
        <v>2</v>
      </c>
      <c r="B13" s="13" t="s">
        <v>81</v>
      </c>
      <c r="C13" s="10">
        <f t="shared" si="1"/>
        <v>18960</v>
      </c>
      <c r="D13" s="10">
        <v>138</v>
      </c>
      <c r="E13" s="10"/>
      <c r="F13" s="10"/>
      <c r="G13" s="10"/>
      <c r="H13" s="10"/>
      <c r="I13" s="10"/>
      <c r="J13" s="10"/>
      <c r="K13" s="10"/>
      <c r="L13" s="10"/>
      <c r="M13" s="10">
        <v>2519</v>
      </c>
      <c r="N13" s="10"/>
      <c r="O13" s="10"/>
      <c r="P13" s="10">
        <v>16303</v>
      </c>
      <c r="Q13" s="10"/>
      <c r="R13" s="10"/>
      <c r="S13" s="4"/>
      <c r="T13" s="4"/>
      <c r="U13" s="4"/>
      <c r="V13" s="4"/>
      <c r="W13" s="4"/>
      <c r="X13" s="4"/>
      <c r="Y13" s="4"/>
      <c r="Z13" s="4"/>
    </row>
    <row r="14" spans="1:26" ht="18.75" customHeight="1" x14ac:dyDescent="0.3">
      <c r="A14" s="8">
        <v>3</v>
      </c>
      <c r="B14" s="13" t="s">
        <v>80</v>
      </c>
      <c r="C14" s="10">
        <f t="shared" si="1"/>
        <v>9759</v>
      </c>
      <c r="D14" s="10">
        <v>30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>
        <v>9729</v>
      </c>
      <c r="Q14" s="10"/>
      <c r="R14" s="10"/>
      <c r="S14" s="4"/>
      <c r="T14" s="4"/>
      <c r="U14" s="4"/>
      <c r="V14" s="4"/>
      <c r="W14" s="4"/>
      <c r="X14" s="4"/>
      <c r="Y14" s="4"/>
      <c r="Z14" s="4"/>
    </row>
    <row r="15" spans="1:26" ht="18.75" customHeight="1" x14ac:dyDescent="0.3">
      <c r="A15" s="8">
        <v>4</v>
      </c>
      <c r="B15" s="13" t="s">
        <v>79</v>
      </c>
      <c r="C15" s="10">
        <f t="shared" si="1"/>
        <v>10106</v>
      </c>
      <c r="D15" s="10">
        <v>180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>
        <v>9926</v>
      </c>
      <c r="Q15" s="10"/>
      <c r="R15" s="10"/>
      <c r="S15" s="4"/>
      <c r="T15" s="4"/>
      <c r="U15" s="4"/>
      <c r="V15" s="4"/>
      <c r="W15" s="4"/>
      <c r="X15" s="4"/>
      <c r="Y15" s="4"/>
      <c r="Z15" s="4"/>
    </row>
    <row r="16" spans="1:26" ht="37.5" customHeight="1" x14ac:dyDescent="0.3">
      <c r="A16" s="8">
        <v>5</v>
      </c>
      <c r="B16" s="13" t="s">
        <v>78</v>
      </c>
      <c r="C16" s="10">
        <f t="shared" si="1"/>
        <v>38072</v>
      </c>
      <c r="D16" s="10">
        <v>95</v>
      </c>
      <c r="E16" s="10"/>
      <c r="F16" s="10"/>
      <c r="G16" s="10"/>
      <c r="H16" s="10"/>
      <c r="I16" s="10"/>
      <c r="J16" s="10"/>
      <c r="K16" s="10"/>
      <c r="L16" s="10">
        <v>7216</v>
      </c>
      <c r="M16" s="10">
        <v>22998</v>
      </c>
      <c r="N16" s="10"/>
      <c r="O16" s="10"/>
      <c r="P16" s="10">
        <v>7763</v>
      </c>
      <c r="Q16" s="10"/>
      <c r="R16" s="10"/>
      <c r="S16" s="4"/>
      <c r="T16" s="4"/>
      <c r="U16" s="4"/>
      <c r="V16" s="4"/>
      <c r="W16" s="4"/>
      <c r="X16" s="4"/>
      <c r="Y16" s="4"/>
      <c r="Z16" s="4"/>
    </row>
    <row r="17" spans="1:26" ht="37.5" customHeight="1" x14ac:dyDescent="0.3">
      <c r="A17" s="8">
        <v>6</v>
      </c>
      <c r="B17" s="13" t="s">
        <v>77</v>
      </c>
      <c r="C17" s="10">
        <f t="shared" si="1"/>
        <v>59459</v>
      </c>
      <c r="D17" s="9">
        <v>232</v>
      </c>
      <c r="E17" s="9"/>
      <c r="F17" s="9"/>
      <c r="G17" s="9"/>
      <c r="H17" s="9"/>
      <c r="I17" s="9"/>
      <c r="J17" s="9"/>
      <c r="K17" s="9"/>
      <c r="L17" s="9"/>
      <c r="M17" s="9">
        <f>38365-M62</f>
        <v>36501</v>
      </c>
      <c r="N17" s="9"/>
      <c r="O17" s="9">
        <f>M17</f>
        <v>36501</v>
      </c>
      <c r="P17" s="9">
        <v>22726</v>
      </c>
      <c r="Q17" s="9"/>
      <c r="R17" s="9"/>
      <c r="S17" s="4"/>
      <c r="T17" s="4"/>
      <c r="U17" s="4"/>
      <c r="V17" s="4"/>
      <c r="W17" s="4"/>
      <c r="X17" s="4"/>
      <c r="Y17" s="4"/>
      <c r="Z17" s="4"/>
    </row>
    <row r="18" spans="1:26" ht="37.5" customHeight="1" x14ac:dyDescent="0.3">
      <c r="A18" s="8">
        <v>7</v>
      </c>
      <c r="B18" s="13" t="s">
        <v>76</v>
      </c>
      <c r="C18" s="10">
        <f t="shared" si="1"/>
        <v>9509</v>
      </c>
      <c r="D18" s="9">
        <v>100</v>
      </c>
      <c r="E18" s="9"/>
      <c r="F18" s="9"/>
      <c r="G18" s="9"/>
      <c r="H18" s="9"/>
      <c r="I18" s="9"/>
      <c r="J18" s="9"/>
      <c r="K18" s="9"/>
      <c r="L18" s="9"/>
      <c r="M18" s="9">
        <v>3113</v>
      </c>
      <c r="N18" s="9"/>
      <c r="O18" s="9"/>
      <c r="P18" s="9">
        <v>6296</v>
      </c>
      <c r="Q18" s="9"/>
      <c r="R18" s="9"/>
      <c r="S18" s="4"/>
      <c r="T18" s="4"/>
      <c r="U18" s="4"/>
      <c r="V18" s="4"/>
      <c r="W18" s="4"/>
      <c r="X18" s="4"/>
      <c r="Y18" s="4"/>
      <c r="Z18" s="4"/>
    </row>
    <row r="19" spans="1:26" ht="18.75" customHeight="1" x14ac:dyDescent="0.3">
      <c r="A19" s="8">
        <v>8</v>
      </c>
      <c r="B19" s="13" t="s">
        <v>75</v>
      </c>
      <c r="C19" s="10">
        <f t="shared" si="1"/>
        <v>328392</v>
      </c>
      <c r="D19" s="9">
        <f>315735+5300</f>
        <v>321035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>
        <v>7357</v>
      </c>
      <c r="Q19" s="9"/>
      <c r="R19" s="9"/>
      <c r="S19" s="4"/>
      <c r="T19" s="4"/>
      <c r="U19" s="4"/>
      <c r="V19" s="4"/>
      <c r="W19" s="4"/>
      <c r="X19" s="4"/>
      <c r="Y19" s="4"/>
      <c r="Z19" s="4"/>
    </row>
    <row r="20" spans="1:26" ht="18.75" customHeight="1" x14ac:dyDescent="0.3">
      <c r="A20" s="8">
        <v>9</v>
      </c>
      <c r="B20" s="13" t="s">
        <v>74</v>
      </c>
      <c r="C20" s="10">
        <f t="shared" si="1"/>
        <v>15681</v>
      </c>
      <c r="D20" s="9">
        <v>1083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>
        <v>14598</v>
      </c>
      <c r="Q20" s="9"/>
      <c r="R20" s="9"/>
      <c r="S20" s="4"/>
      <c r="T20" s="4"/>
      <c r="U20" s="4"/>
      <c r="V20" s="4"/>
      <c r="W20" s="4"/>
      <c r="X20" s="4"/>
      <c r="Y20" s="4"/>
      <c r="Z20" s="4"/>
    </row>
    <row r="21" spans="1:26" ht="18.75" customHeight="1" x14ac:dyDescent="0.3">
      <c r="A21" s="8">
        <v>10</v>
      </c>
      <c r="B21" s="13" t="s">
        <v>73</v>
      </c>
      <c r="C21" s="10">
        <f t="shared" si="1"/>
        <v>9779</v>
      </c>
      <c r="D21" s="9">
        <v>120</v>
      </c>
      <c r="E21" s="9"/>
      <c r="F21" s="9"/>
      <c r="G21" s="9"/>
      <c r="H21" s="9"/>
      <c r="I21" s="9"/>
      <c r="J21" s="9"/>
      <c r="K21" s="9"/>
      <c r="L21" s="9"/>
      <c r="M21" s="9">
        <v>1003</v>
      </c>
      <c r="N21" s="9"/>
      <c r="O21" s="9"/>
      <c r="P21" s="9">
        <v>8656</v>
      </c>
      <c r="Q21" s="9"/>
      <c r="R21" s="9"/>
      <c r="S21" s="4"/>
      <c r="T21" s="4"/>
      <c r="U21" s="4"/>
      <c r="V21" s="4"/>
      <c r="W21" s="4"/>
      <c r="X21" s="4"/>
      <c r="Y21" s="4"/>
      <c r="Z21" s="4"/>
    </row>
    <row r="22" spans="1:26" ht="18.75" customHeight="1" x14ac:dyDescent="0.3">
      <c r="A22" s="8">
        <v>11</v>
      </c>
      <c r="B22" s="13" t="s">
        <v>72</v>
      </c>
      <c r="C22" s="10">
        <f t="shared" si="1"/>
        <v>50078</v>
      </c>
      <c r="D22" s="9">
        <f>3515+200</f>
        <v>3715</v>
      </c>
      <c r="E22" s="9"/>
      <c r="F22" s="9"/>
      <c r="G22" s="9"/>
      <c r="H22" s="9"/>
      <c r="I22" s="9"/>
      <c r="J22" s="9"/>
      <c r="K22" s="9"/>
      <c r="L22" s="9"/>
      <c r="M22" s="9">
        <v>2026</v>
      </c>
      <c r="N22" s="9"/>
      <c r="O22" s="9"/>
      <c r="P22" s="9">
        <v>5902</v>
      </c>
      <c r="Q22" s="9">
        <v>38435</v>
      </c>
      <c r="R22" s="9"/>
      <c r="S22" s="4"/>
      <c r="T22" s="4"/>
      <c r="U22" s="4"/>
      <c r="V22" s="4"/>
      <c r="W22" s="4"/>
      <c r="X22" s="4"/>
      <c r="Y22" s="4"/>
      <c r="Z22" s="4"/>
    </row>
    <row r="23" spans="1:26" ht="18.75" customHeight="1" x14ac:dyDescent="0.3">
      <c r="A23" s="8">
        <v>12</v>
      </c>
      <c r="B23" s="13" t="s">
        <v>71</v>
      </c>
      <c r="C23" s="10">
        <f t="shared" si="1"/>
        <v>13609</v>
      </c>
      <c r="D23" s="9">
        <v>200</v>
      </c>
      <c r="E23" s="9"/>
      <c r="F23" s="9"/>
      <c r="G23" s="9"/>
      <c r="H23" s="9"/>
      <c r="I23" s="9"/>
      <c r="J23" s="9"/>
      <c r="K23" s="9"/>
      <c r="L23" s="9"/>
      <c r="M23" s="9">
        <v>6843</v>
      </c>
      <c r="N23" s="9"/>
      <c r="O23" s="9"/>
      <c r="P23" s="9">
        <v>6566</v>
      </c>
      <c r="Q23" s="9"/>
      <c r="R23" s="9"/>
      <c r="S23" s="4"/>
      <c r="T23" s="4"/>
      <c r="U23" s="4"/>
      <c r="V23" s="4"/>
      <c r="W23" s="4"/>
      <c r="X23" s="4"/>
      <c r="Y23" s="4"/>
      <c r="Z23" s="4"/>
    </row>
    <row r="24" spans="1:26" ht="18.75" customHeight="1" x14ac:dyDescent="0.3">
      <c r="A24" s="8">
        <v>13</v>
      </c>
      <c r="B24" s="13" t="s">
        <v>70</v>
      </c>
      <c r="C24" s="10">
        <f t="shared" si="1"/>
        <v>200686</v>
      </c>
      <c r="D24" s="9">
        <v>13333</v>
      </c>
      <c r="E24" s="9"/>
      <c r="F24" s="9"/>
      <c r="G24" s="9"/>
      <c r="H24" s="9">
        <v>175665</v>
      </c>
      <c r="I24" s="9"/>
      <c r="J24" s="9"/>
      <c r="K24" s="9"/>
      <c r="L24" s="9">
        <v>2000</v>
      </c>
      <c r="M24" s="9"/>
      <c r="N24" s="9"/>
      <c r="O24" s="9"/>
      <c r="P24" s="9">
        <v>9688</v>
      </c>
      <c r="Q24" s="9"/>
      <c r="R24" s="9"/>
      <c r="S24" s="4"/>
      <c r="T24" s="4"/>
      <c r="U24" s="4"/>
      <c r="V24" s="4"/>
      <c r="W24" s="4"/>
      <c r="X24" s="4"/>
      <c r="Y24" s="4"/>
      <c r="Z24" s="4"/>
    </row>
    <row r="25" spans="1:26" ht="18.75" customHeight="1" x14ac:dyDescent="0.3">
      <c r="A25" s="8">
        <v>14</v>
      </c>
      <c r="B25" s="13" t="s">
        <v>69</v>
      </c>
      <c r="C25" s="10">
        <f t="shared" si="1"/>
        <v>7233</v>
      </c>
      <c r="D25" s="9">
        <v>275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>
        <v>6958</v>
      </c>
      <c r="Q25" s="9"/>
      <c r="R25" s="9"/>
      <c r="S25" s="4"/>
      <c r="T25" s="4"/>
      <c r="U25" s="4"/>
      <c r="V25" s="4"/>
      <c r="W25" s="4"/>
      <c r="X25" s="4"/>
      <c r="Y25" s="4"/>
      <c r="Z25" s="4"/>
    </row>
    <row r="26" spans="1:26" ht="37.5" customHeight="1" x14ac:dyDescent="0.3">
      <c r="A26" s="8">
        <v>15</v>
      </c>
      <c r="B26" s="13" t="s">
        <v>68</v>
      </c>
      <c r="C26" s="10">
        <f t="shared" si="1"/>
        <v>45443</v>
      </c>
      <c r="D26" s="9"/>
      <c r="E26" s="9"/>
      <c r="F26" s="9"/>
      <c r="G26" s="9"/>
      <c r="H26" s="9"/>
      <c r="I26" s="9"/>
      <c r="J26" s="9"/>
      <c r="K26" s="9"/>
      <c r="L26" s="9"/>
      <c r="M26" s="9">
        <v>34298</v>
      </c>
      <c r="N26" s="9">
        <v>34298</v>
      </c>
      <c r="O26" s="9"/>
      <c r="P26" s="9">
        <v>11145</v>
      </c>
      <c r="Q26" s="9"/>
      <c r="R26" s="9"/>
      <c r="S26" s="4"/>
      <c r="T26" s="4"/>
      <c r="U26" s="4"/>
      <c r="V26" s="4"/>
      <c r="W26" s="4"/>
      <c r="X26" s="4"/>
      <c r="Y26" s="4"/>
      <c r="Z26" s="4"/>
    </row>
    <row r="27" spans="1:26" ht="18.75" customHeight="1" x14ac:dyDescent="0.3">
      <c r="A27" s="8">
        <v>16</v>
      </c>
      <c r="B27" s="13" t="s">
        <v>67</v>
      </c>
      <c r="C27" s="10">
        <f t="shared" si="1"/>
        <v>53034</v>
      </c>
      <c r="D27" s="9">
        <f>12234+220</f>
        <v>12454</v>
      </c>
      <c r="E27" s="9"/>
      <c r="F27" s="9"/>
      <c r="G27" s="9"/>
      <c r="H27" s="9"/>
      <c r="I27" s="9">
        <v>19712</v>
      </c>
      <c r="J27" s="9"/>
      <c r="K27" s="9">
        <v>14944</v>
      </c>
      <c r="L27" s="9"/>
      <c r="M27" s="9"/>
      <c r="N27" s="9"/>
      <c r="O27" s="9"/>
      <c r="P27" s="9">
        <v>5924</v>
      </c>
      <c r="Q27" s="9"/>
      <c r="R27" s="9"/>
      <c r="S27" s="4"/>
      <c r="T27" s="4"/>
      <c r="U27" s="4"/>
      <c r="V27" s="4"/>
      <c r="W27" s="4"/>
      <c r="X27" s="4"/>
      <c r="Y27" s="4"/>
      <c r="Z27" s="4"/>
    </row>
    <row r="28" spans="1:26" ht="18.75" customHeight="1" x14ac:dyDescent="0.3">
      <c r="A28" s="8">
        <v>17</v>
      </c>
      <c r="B28" s="13" t="s">
        <v>66</v>
      </c>
      <c r="C28" s="10">
        <f t="shared" si="1"/>
        <v>17255</v>
      </c>
      <c r="D28" s="9">
        <v>60</v>
      </c>
      <c r="E28" s="9"/>
      <c r="F28" s="9"/>
      <c r="G28" s="9"/>
      <c r="H28" s="9"/>
      <c r="I28" s="9"/>
      <c r="J28" s="9"/>
      <c r="K28" s="9"/>
      <c r="L28" s="9">
        <v>600</v>
      </c>
      <c r="M28" s="9">
        <v>10484</v>
      </c>
      <c r="N28" s="9"/>
      <c r="O28" s="9"/>
      <c r="P28" s="9">
        <v>6111</v>
      </c>
      <c r="Q28" s="9"/>
      <c r="R28" s="9"/>
      <c r="S28" s="4"/>
      <c r="T28" s="4"/>
      <c r="U28" s="4"/>
      <c r="V28" s="4"/>
      <c r="W28" s="4"/>
      <c r="X28" s="4"/>
      <c r="Y28" s="4"/>
      <c r="Z28" s="4"/>
    </row>
    <row r="29" spans="1:26" ht="18.75" x14ac:dyDescent="0.3">
      <c r="A29" s="8">
        <v>18</v>
      </c>
      <c r="B29" s="13" t="s">
        <v>65</v>
      </c>
      <c r="C29" s="10">
        <f t="shared" si="1"/>
        <v>29208</v>
      </c>
      <c r="D29" s="9">
        <v>140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>
        <v>15068</v>
      </c>
      <c r="Q29" s="9"/>
      <c r="R29" s="9">
        <v>14000</v>
      </c>
      <c r="S29" s="4"/>
      <c r="T29" s="4"/>
      <c r="U29" s="4"/>
      <c r="V29" s="4"/>
      <c r="W29" s="4"/>
      <c r="X29" s="4"/>
      <c r="Y29" s="4"/>
      <c r="Z29" s="4"/>
    </row>
    <row r="30" spans="1:26" ht="18.75" customHeight="1" x14ac:dyDescent="0.3">
      <c r="A30" s="8">
        <v>19</v>
      </c>
      <c r="B30" s="13" t="s">
        <v>64</v>
      </c>
      <c r="C30" s="10">
        <f t="shared" si="1"/>
        <v>24127</v>
      </c>
      <c r="D30" s="9">
        <v>55</v>
      </c>
      <c r="E30" s="9">
        <v>19309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>
        <v>4763</v>
      </c>
      <c r="Q30" s="9"/>
      <c r="R30" s="9"/>
      <c r="S30" s="4"/>
      <c r="T30" s="4"/>
      <c r="U30" s="4"/>
      <c r="V30" s="4"/>
      <c r="W30" s="4"/>
      <c r="X30" s="4"/>
      <c r="Y30" s="4"/>
      <c r="Z30" s="4"/>
    </row>
    <row r="31" spans="1:26" ht="18.75" customHeight="1" x14ac:dyDescent="0.3">
      <c r="A31" s="8">
        <v>20</v>
      </c>
      <c r="B31" s="13" t="s">
        <v>63</v>
      </c>
      <c r="C31" s="10">
        <f t="shared" si="1"/>
        <v>4655</v>
      </c>
      <c r="D31" s="9">
        <v>15</v>
      </c>
      <c r="E31" s="9"/>
      <c r="F31" s="9"/>
      <c r="G31" s="9"/>
      <c r="H31" s="9"/>
      <c r="I31" s="9"/>
      <c r="J31" s="9"/>
      <c r="K31" s="9"/>
      <c r="L31" s="9">
        <v>300</v>
      </c>
      <c r="M31" s="9">
        <f>1495</f>
        <v>1495</v>
      </c>
      <c r="N31" s="9"/>
      <c r="O31" s="9"/>
      <c r="P31" s="9">
        <v>2845</v>
      </c>
      <c r="Q31" s="9"/>
      <c r="R31" s="9"/>
      <c r="S31" s="4"/>
      <c r="T31" s="4"/>
      <c r="U31" s="4"/>
      <c r="V31" s="4"/>
      <c r="W31" s="4"/>
      <c r="X31" s="4"/>
      <c r="Y31" s="4"/>
      <c r="Z31" s="4"/>
    </row>
    <row r="32" spans="1:26" ht="18.75" customHeight="1" x14ac:dyDescent="0.3">
      <c r="A32" s="8">
        <v>21</v>
      </c>
      <c r="B32" s="13" t="s">
        <v>62</v>
      </c>
      <c r="C32" s="10">
        <f t="shared" si="1"/>
        <v>1760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>
        <v>1760</v>
      </c>
      <c r="Q32" s="9"/>
      <c r="R32" s="9"/>
      <c r="S32" s="4"/>
      <c r="T32" s="4"/>
      <c r="U32" s="4"/>
      <c r="V32" s="4"/>
      <c r="W32" s="4"/>
      <c r="X32" s="4"/>
      <c r="Y32" s="4"/>
      <c r="Z32" s="4"/>
    </row>
    <row r="33" spans="1:26" ht="18.75" customHeight="1" x14ac:dyDescent="0.3">
      <c r="A33" s="8">
        <v>22</v>
      </c>
      <c r="B33" s="13" t="s">
        <v>61</v>
      </c>
      <c r="C33" s="10">
        <f t="shared" si="1"/>
        <v>4022</v>
      </c>
      <c r="D33" s="9"/>
      <c r="E33" s="9"/>
      <c r="F33" s="9"/>
      <c r="G33" s="9"/>
      <c r="H33" s="9"/>
      <c r="I33" s="9"/>
      <c r="J33" s="9">
        <v>4022</v>
      </c>
      <c r="K33" s="9"/>
      <c r="L33" s="9"/>
      <c r="M33" s="9"/>
      <c r="N33" s="9"/>
      <c r="O33" s="9"/>
      <c r="P33" s="9"/>
      <c r="Q33" s="9"/>
      <c r="R33" s="9"/>
      <c r="S33" s="4"/>
      <c r="T33" s="4"/>
      <c r="U33" s="4"/>
      <c r="V33" s="4"/>
      <c r="W33" s="4"/>
      <c r="X33" s="4"/>
      <c r="Y33" s="4"/>
      <c r="Z33" s="4"/>
    </row>
    <row r="34" spans="1:26" ht="18.75" customHeight="1" x14ac:dyDescent="0.3">
      <c r="A34" s="8">
        <v>23</v>
      </c>
      <c r="B34" s="13" t="s">
        <v>60</v>
      </c>
      <c r="C34" s="10">
        <f t="shared" si="1"/>
        <v>6206</v>
      </c>
      <c r="D34" s="9">
        <v>28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>
        <v>6178</v>
      </c>
      <c r="Q34" s="9"/>
      <c r="R34" s="9"/>
      <c r="S34" s="4"/>
      <c r="T34" s="4"/>
      <c r="U34" s="4"/>
      <c r="V34" s="4"/>
      <c r="W34" s="4"/>
      <c r="X34" s="4"/>
      <c r="Y34" s="4"/>
      <c r="Z34" s="4"/>
    </row>
    <row r="35" spans="1:26" ht="33" x14ac:dyDescent="0.3">
      <c r="A35" s="8">
        <v>24</v>
      </c>
      <c r="B35" s="13" t="s">
        <v>59</v>
      </c>
      <c r="C35" s="10">
        <f t="shared" si="1"/>
        <v>7398</v>
      </c>
      <c r="D35" s="9">
        <f>375+25</f>
        <v>400</v>
      </c>
      <c r="E35" s="9"/>
      <c r="F35" s="9"/>
      <c r="G35" s="9"/>
      <c r="H35" s="9"/>
      <c r="I35" s="9">
        <v>1881</v>
      </c>
      <c r="J35" s="9"/>
      <c r="K35" s="9"/>
      <c r="L35" s="9"/>
      <c r="M35" s="9"/>
      <c r="N35" s="9"/>
      <c r="O35" s="9"/>
      <c r="P35" s="9">
        <v>5117</v>
      </c>
      <c r="Q35" s="9"/>
      <c r="R35" s="9"/>
      <c r="S35" s="4"/>
      <c r="T35" s="4"/>
      <c r="U35" s="4"/>
      <c r="V35" s="4"/>
      <c r="W35" s="4"/>
      <c r="X35" s="4"/>
      <c r="Y35" s="4"/>
      <c r="Z35" s="4"/>
    </row>
    <row r="36" spans="1:26" ht="18.75" customHeight="1" x14ac:dyDescent="0.3">
      <c r="A36" s="8">
        <v>25</v>
      </c>
      <c r="B36" s="13" t="s">
        <v>58</v>
      </c>
      <c r="C36" s="10">
        <f t="shared" si="1"/>
        <v>4759</v>
      </c>
      <c r="D36" s="9">
        <v>70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>
        <v>4689</v>
      </c>
      <c r="Q36" s="9"/>
      <c r="R36" s="9"/>
      <c r="S36" s="4"/>
      <c r="T36" s="4"/>
      <c r="U36" s="4"/>
      <c r="V36" s="4"/>
      <c r="W36" s="4"/>
      <c r="X36" s="4"/>
      <c r="Y36" s="4"/>
      <c r="Z36" s="4"/>
    </row>
    <row r="37" spans="1:26" ht="18.75" customHeight="1" x14ac:dyDescent="0.3">
      <c r="A37" s="8">
        <v>26</v>
      </c>
      <c r="B37" s="13" t="s">
        <v>57</v>
      </c>
      <c r="C37" s="10">
        <f t="shared" si="1"/>
        <v>4742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>
        <v>4742</v>
      </c>
      <c r="Q37" s="9"/>
      <c r="R37" s="9"/>
      <c r="S37" s="4"/>
      <c r="T37" s="4"/>
      <c r="U37" s="4"/>
      <c r="V37" s="4"/>
      <c r="W37" s="4"/>
      <c r="X37" s="4"/>
      <c r="Y37" s="4"/>
      <c r="Z37" s="4"/>
    </row>
    <row r="38" spans="1:26" ht="18.75" customHeight="1" x14ac:dyDescent="0.3">
      <c r="A38" s="8">
        <v>27</v>
      </c>
      <c r="B38" s="13" t="s">
        <v>56</v>
      </c>
      <c r="C38" s="10">
        <f t="shared" si="1"/>
        <v>2679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>
        <v>2679</v>
      </c>
      <c r="Q38" s="9"/>
      <c r="R38" s="9"/>
      <c r="S38" s="4"/>
      <c r="T38" s="4"/>
      <c r="U38" s="4"/>
      <c r="V38" s="4"/>
      <c r="W38" s="4"/>
      <c r="X38" s="4"/>
      <c r="Y38" s="4"/>
      <c r="Z38" s="4"/>
    </row>
    <row r="39" spans="1:26" ht="18.75" customHeight="1" x14ac:dyDescent="0.3">
      <c r="A39" s="8">
        <v>28</v>
      </c>
      <c r="B39" s="13" t="s">
        <v>55</v>
      </c>
      <c r="C39" s="10">
        <f t="shared" si="1"/>
        <v>24721</v>
      </c>
      <c r="D39" s="9">
        <v>24721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4"/>
      <c r="T39" s="4"/>
      <c r="U39" s="4"/>
      <c r="V39" s="4"/>
      <c r="W39" s="4"/>
      <c r="X39" s="4"/>
      <c r="Y39" s="4"/>
      <c r="Z39" s="4"/>
    </row>
    <row r="40" spans="1:26" ht="18.75" customHeight="1" x14ac:dyDescent="0.3">
      <c r="A40" s="8">
        <v>29</v>
      </c>
      <c r="B40" s="13" t="s">
        <v>54</v>
      </c>
      <c r="C40" s="10">
        <f t="shared" si="1"/>
        <v>12017</v>
      </c>
      <c r="D40" s="9">
        <v>12017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4"/>
      <c r="T40" s="4"/>
      <c r="U40" s="4"/>
      <c r="V40" s="4"/>
      <c r="W40" s="4"/>
      <c r="X40" s="4"/>
      <c r="Y40" s="4"/>
      <c r="Z40" s="4"/>
    </row>
    <row r="41" spans="1:26" ht="18.75" customHeight="1" x14ac:dyDescent="0.3">
      <c r="A41" s="8">
        <v>30</v>
      </c>
      <c r="B41" s="13" t="s">
        <v>53</v>
      </c>
      <c r="C41" s="10">
        <f t="shared" si="1"/>
        <v>33333</v>
      </c>
      <c r="D41" s="9"/>
      <c r="E41" s="9"/>
      <c r="F41" s="9">
        <v>33333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4"/>
      <c r="T41" s="4"/>
      <c r="U41" s="4"/>
      <c r="V41" s="4"/>
      <c r="W41" s="4"/>
      <c r="X41" s="4"/>
      <c r="Y41" s="4"/>
      <c r="Z41" s="4"/>
    </row>
    <row r="42" spans="1:26" ht="18.75" customHeight="1" x14ac:dyDescent="0.3">
      <c r="A42" s="8">
        <v>31</v>
      </c>
      <c r="B42" s="13" t="s">
        <v>52</v>
      </c>
      <c r="C42" s="10">
        <f t="shared" ref="C42:C73" si="4">SUM(D42:M42)+P42+Q42+R42</f>
        <v>3889</v>
      </c>
      <c r="D42" s="9"/>
      <c r="E42" s="9"/>
      <c r="F42" s="9">
        <v>3889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4"/>
      <c r="T42" s="4"/>
      <c r="U42" s="4"/>
      <c r="V42" s="4"/>
      <c r="W42" s="4"/>
      <c r="X42" s="4"/>
      <c r="Y42" s="4"/>
      <c r="Z42" s="4"/>
    </row>
    <row r="43" spans="1:26" ht="18.75" customHeight="1" x14ac:dyDescent="0.3">
      <c r="A43" s="8">
        <v>32</v>
      </c>
      <c r="B43" s="13" t="s">
        <v>51</v>
      </c>
      <c r="C43" s="10">
        <f t="shared" si="4"/>
        <v>5756</v>
      </c>
      <c r="D43" s="9">
        <v>340</v>
      </c>
      <c r="E43" s="9"/>
      <c r="F43" s="9"/>
      <c r="G43" s="9">
        <v>4394</v>
      </c>
      <c r="H43" s="9"/>
      <c r="I43" s="9"/>
      <c r="J43" s="9"/>
      <c r="K43" s="9"/>
      <c r="L43" s="9">
        <v>1022</v>
      </c>
      <c r="M43" s="9"/>
      <c r="N43" s="9"/>
      <c r="O43" s="9"/>
      <c r="P43" s="9"/>
      <c r="Q43" s="9"/>
      <c r="R43" s="9"/>
      <c r="S43" s="4"/>
      <c r="T43" s="4"/>
      <c r="U43" s="4"/>
      <c r="V43" s="4"/>
      <c r="W43" s="4"/>
      <c r="X43" s="4"/>
      <c r="Y43" s="4"/>
      <c r="Z43" s="4"/>
    </row>
    <row r="44" spans="1:26" ht="37.5" customHeight="1" x14ac:dyDescent="0.3">
      <c r="A44" s="8">
        <v>33</v>
      </c>
      <c r="B44" s="13" t="s">
        <v>50</v>
      </c>
      <c r="C44" s="10">
        <f t="shared" si="4"/>
        <v>1947</v>
      </c>
      <c r="D44" s="9"/>
      <c r="E44" s="9"/>
      <c r="F44" s="9"/>
      <c r="G44" s="9"/>
      <c r="H44" s="9"/>
      <c r="I44" s="9">
        <v>1947</v>
      </c>
      <c r="J44" s="9"/>
      <c r="K44" s="9"/>
      <c r="L44" s="9"/>
      <c r="M44" s="9"/>
      <c r="N44" s="9"/>
      <c r="O44" s="9"/>
      <c r="P44" s="9"/>
      <c r="Q44" s="9"/>
      <c r="R44" s="9"/>
      <c r="S44" s="4"/>
      <c r="T44" s="4"/>
      <c r="U44" s="4"/>
      <c r="V44" s="4"/>
      <c r="W44" s="4"/>
      <c r="X44" s="4"/>
      <c r="Y44" s="4"/>
      <c r="Z44" s="4"/>
    </row>
    <row r="45" spans="1:26" ht="18.75" customHeight="1" x14ac:dyDescent="0.3">
      <c r="A45" s="8">
        <v>34</v>
      </c>
      <c r="B45" s="13" t="s">
        <v>49</v>
      </c>
      <c r="C45" s="10">
        <f t="shared" si="4"/>
        <v>688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>
        <v>688</v>
      </c>
      <c r="Q45" s="9"/>
      <c r="R45" s="9"/>
      <c r="S45" s="4"/>
      <c r="T45" s="4"/>
      <c r="U45" s="4"/>
      <c r="V45" s="4"/>
      <c r="W45" s="4"/>
      <c r="X45" s="4"/>
      <c r="Y45" s="4"/>
      <c r="Z45" s="4"/>
    </row>
    <row r="46" spans="1:26" ht="18.75" customHeight="1" x14ac:dyDescent="0.3">
      <c r="A46" s="8">
        <v>35</v>
      </c>
      <c r="B46" s="13" t="s">
        <v>48</v>
      </c>
      <c r="C46" s="10">
        <f t="shared" si="4"/>
        <v>2339</v>
      </c>
      <c r="D46" s="9">
        <v>2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>
        <v>2337</v>
      </c>
      <c r="Q46" s="9"/>
      <c r="R46" s="9"/>
      <c r="S46" s="4"/>
      <c r="T46" s="4"/>
      <c r="U46" s="4"/>
      <c r="V46" s="4"/>
      <c r="W46" s="4"/>
      <c r="X46" s="4"/>
      <c r="Y46" s="4"/>
      <c r="Z46" s="4"/>
    </row>
    <row r="47" spans="1:26" ht="18.75" customHeight="1" x14ac:dyDescent="0.3">
      <c r="A47" s="8">
        <v>36</v>
      </c>
      <c r="B47" s="13" t="s">
        <v>47</v>
      </c>
      <c r="C47" s="10">
        <f t="shared" si="4"/>
        <v>953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>
        <v>953</v>
      </c>
      <c r="Q47" s="9"/>
      <c r="R47" s="9"/>
      <c r="S47" s="4"/>
      <c r="T47" s="4"/>
      <c r="U47" s="4"/>
      <c r="V47" s="4"/>
      <c r="W47" s="4"/>
      <c r="X47" s="4"/>
      <c r="Y47" s="4"/>
      <c r="Z47" s="4"/>
    </row>
    <row r="48" spans="1:26" ht="18.75" customHeight="1" x14ac:dyDescent="0.3">
      <c r="A48" s="8">
        <v>37</v>
      </c>
      <c r="B48" s="13" t="s">
        <v>46</v>
      </c>
      <c r="C48" s="10">
        <f t="shared" si="4"/>
        <v>365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>
        <v>365</v>
      </c>
      <c r="Q48" s="9"/>
      <c r="R48" s="9"/>
      <c r="S48" s="4"/>
      <c r="T48" s="4"/>
      <c r="U48" s="4"/>
      <c r="V48" s="4"/>
      <c r="W48" s="4"/>
      <c r="X48" s="4"/>
      <c r="Y48" s="4"/>
      <c r="Z48" s="4"/>
    </row>
    <row r="49" spans="1:26" ht="18.75" customHeight="1" x14ac:dyDescent="0.3">
      <c r="A49" s="8">
        <v>38</v>
      </c>
      <c r="B49" s="13" t="s">
        <v>45</v>
      </c>
      <c r="C49" s="10">
        <f t="shared" si="4"/>
        <v>1559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>
        <v>1559</v>
      </c>
      <c r="Q49" s="9"/>
      <c r="R49" s="9"/>
      <c r="S49" s="4"/>
      <c r="T49" s="4"/>
      <c r="U49" s="4"/>
      <c r="V49" s="4"/>
      <c r="W49" s="4"/>
      <c r="X49" s="4"/>
      <c r="Y49" s="4"/>
      <c r="Z49" s="4"/>
    </row>
    <row r="50" spans="1:26" ht="18.75" customHeight="1" x14ac:dyDescent="0.3">
      <c r="A50" s="8">
        <v>39</v>
      </c>
      <c r="B50" s="13" t="s">
        <v>44</v>
      </c>
      <c r="C50" s="10">
        <f t="shared" si="4"/>
        <v>2422</v>
      </c>
      <c r="D50" s="9"/>
      <c r="E50" s="9">
        <v>1020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>
        <v>1402</v>
      </c>
      <c r="Q50" s="9"/>
      <c r="R50" s="9"/>
      <c r="S50" s="4"/>
      <c r="T50" s="4"/>
      <c r="U50" s="4"/>
      <c r="V50" s="4"/>
      <c r="W50" s="4"/>
      <c r="X50" s="4"/>
      <c r="Y50" s="4"/>
      <c r="Z50" s="4"/>
    </row>
    <row r="51" spans="1:26" ht="18.75" customHeight="1" x14ac:dyDescent="0.3">
      <c r="A51" s="8">
        <v>40</v>
      </c>
      <c r="B51" s="13" t="s">
        <v>43</v>
      </c>
      <c r="C51" s="10">
        <f t="shared" si="4"/>
        <v>1418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>
        <v>1418</v>
      </c>
      <c r="Q51" s="9"/>
      <c r="R51" s="9"/>
      <c r="S51" s="4"/>
      <c r="T51" s="4"/>
      <c r="U51" s="4"/>
      <c r="V51" s="4"/>
      <c r="W51" s="4"/>
      <c r="X51" s="4"/>
      <c r="Y51" s="4"/>
      <c r="Z51" s="4"/>
    </row>
    <row r="52" spans="1:26" ht="18.75" customHeight="1" x14ac:dyDescent="0.3">
      <c r="A52" s="8">
        <v>41</v>
      </c>
      <c r="B52" s="13" t="s">
        <v>42</v>
      </c>
      <c r="C52" s="10">
        <f t="shared" si="4"/>
        <v>516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>
        <v>516</v>
      </c>
      <c r="Q52" s="9"/>
      <c r="R52" s="9"/>
      <c r="S52" s="4"/>
      <c r="T52" s="4"/>
      <c r="U52" s="4"/>
      <c r="V52" s="4"/>
      <c r="W52" s="4"/>
      <c r="X52" s="4"/>
      <c r="Y52" s="4"/>
      <c r="Z52" s="4"/>
    </row>
    <row r="53" spans="1:26" ht="18.75" customHeight="1" x14ac:dyDescent="0.3">
      <c r="A53" s="8">
        <v>42</v>
      </c>
      <c r="B53" s="13" t="s">
        <v>41</v>
      </c>
      <c r="C53" s="10">
        <f t="shared" si="4"/>
        <v>277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>
        <v>277</v>
      </c>
      <c r="Q53" s="9"/>
      <c r="R53" s="9"/>
      <c r="S53" s="4"/>
      <c r="T53" s="4"/>
      <c r="U53" s="4"/>
      <c r="V53" s="4"/>
      <c r="W53" s="4"/>
      <c r="X53" s="4"/>
      <c r="Y53" s="4"/>
      <c r="Z53" s="4"/>
    </row>
    <row r="54" spans="1:26" ht="18.75" customHeight="1" x14ac:dyDescent="0.3">
      <c r="A54" s="8">
        <v>43</v>
      </c>
      <c r="B54" s="13" t="s">
        <v>40</v>
      </c>
      <c r="C54" s="10">
        <f t="shared" si="4"/>
        <v>769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>
        <v>769</v>
      </c>
      <c r="Q54" s="9"/>
      <c r="R54" s="9"/>
      <c r="S54" s="4"/>
      <c r="T54" s="4"/>
      <c r="U54" s="4"/>
      <c r="V54" s="4"/>
      <c r="W54" s="4"/>
      <c r="X54" s="4"/>
      <c r="Y54" s="4"/>
      <c r="Z54" s="4"/>
    </row>
    <row r="55" spans="1:26" ht="18.75" customHeight="1" x14ac:dyDescent="0.3">
      <c r="A55" s="8">
        <v>44</v>
      </c>
      <c r="B55" s="13" t="s">
        <v>39</v>
      </c>
      <c r="C55" s="10">
        <f t="shared" si="4"/>
        <v>713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>
        <v>713</v>
      </c>
      <c r="Q55" s="9"/>
      <c r="R55" s="9"/>
      <c r="S55" s="4"/>
      <c r="T55" s="4"/>
      <c r="U55" s="4"/>
      <c r="V55" s="4"/>
      <c r="W55" s="4"/>
      <c r="X55" s="4"/>
      <c r="Y55" s="4"/>
      <c r="Z55" s="4"/>
    </row>
    <row r="56" spans="1:26" ht="18.75" customHeight="1" x14ac:dyDescent="0.3">
      <c r="A56" s="8">
        <v>45</v>
      </c>
      <c r="B56" s="13" t="s">
        <v>38</v>
      </c>
      <c r="C56" s="10">
        <f t="shared" si="4"/>
        <v>285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>
        <v>285</v>
      </c>
      <c r="Q56" s="9"/>
      <c r="R56" s="9"/>
      <c r="S56" s="4"/>
      <c r="T56" s="4"/>
      <c r="U56" s="4"/>
      <c r="V56" s="4"/>
      <c r="W56" s="4"/>
      <c r="X56" s="4"/>
      <c r="Y56" s="4"/>
      <c r="Z56" s="4"/>
    </row>
    <row r="57" spans="1:26" ht="18.75" customHeight="1" x14ac:dyDescent="0.3">
      <c r="A57" s="8">
        <v>46</v>
      </c>
      <c r="B57" s="13" t="s">
        <v>37</v>
      </c>
      <c r="C57" s="10">
        <f t="shared" si="4"/>
        <v>370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>
        <v>370</v>
      </c>
      <c r="Q57" s="9"/>
      <c r="R57" s="9"/>
      <c r="S57" s="4"/>
      <c r="T57" s="4"/>
      <c r="U57" s="4"/>
      <c r="V57" s="4"/>
      <c r="W57" s="4"/>
      <c r="X57" s="4"/>
      <c r="Y57" s="4"/>
      <c r="Z57" s="4"/>
    </row>
    <row r="58" spans="1:26" ht="18.75" customHeight="1" x14ac:dyDescent="0.3">
      <c r="A58" s="8">
        <v>47</v>
      </c>
      <c r="B58" s="13" t="s">
        <v>36</v>
      </c>
      <c r="C58" s="10">
        <f t="shared" si="4"/>
        <v>270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>
        <v>270</v>
      </c>
      <c r="Q58" s="9"/>
      <c r="R58" s="9"/>
      <c r="S58" s="4"/>
      <c r="T58" s="4"/>
      <c r="U58" s="4"/>
      <c r="V58" s="4"/>
      <c r="W58" s="4"/>
      <c r="X58" s="4"/>
      <c r="Y58" s="4"/>
      <c r="Z58" s="4"/>
    </row>
    <row r="59" spans="1:26" ht="18.75" customHeight="1" x14ac:dyDescent="0.3">
      <c r="A59" s="8">
        <v>48</v>
      </c>
      <c r="B59" s="13" t="s">
        <v>35</v>
      </c>
      <c r="C59" s="10">
        <f t="shared" si="4"/>
        <v>184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>
        <v>184</v>
      </c>
      <c r="Q59" s="9"/>
      <c r="R59" s="9"/>
      <c r="S59" s="4"/>
      <c r="T59" s="4"/>
      <c r="U59" s="4"/>
      <c r="V59" s="4"/>
      <c r="W59" s="4"/>
      <c r="X59" s="4"/>
      <c r="Y59" s="4"/>
      <c r="Z59" s="4"/>
    </row>
    <row r="60" spans="1:26" ht="18.75" customHeight="1" x14ac:dyDescent="0.25">
      <c r="A60" s="8">
        <v>49</v>
      </c>
      <c r="B60" s="11" t="s">
        <v>34</v>
      </c>
      <c r="C60" s="10">
        <f t="shared" si="4"/>
        <v>161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>
        <v>161</v>
      </c>
      <c r="Q60" s="9"/>
      <c r="R60" s="9"/>
      <c r="S60" s="2"/>
      <c r="T60" s="2"/>
      <c r="U60" s="2"/>
      <c r="V60" s="2"/>
      <c r="W60" s="2"/>
      <c r="X60" s="2"/>
      <c r="Y60" s="2"/>
      <c r="Z60" s="2"/>
    </row>
    <row r="61" spans="1:26" ht="37.5" customHeight="1" x14ac:dyDescent="0.25">
      <c r="A61" s="19" t="s">
        <v>33</v>
      </c>
      <c r="B61" s="18" t="s">
        <v>32</v>
      </c>
      <c r="C61" s="17">
        <f t="shared" si="4"/>
        <v>501399</v>
      </c>
      <c r="D61" s="16">
        <f t="shared" ref="D61:R61" si="5">SUM(D62:D93)</f>
        <v>105039</v>
      </c>
      <c r="E61" s="16">
        <f t="shared" si="5"/>
        <v>0</v>
      </c>
      <c r="F61" s="16">
        <f t="shared" si="5"/>
        <v>12557</v>
      </c>
      <c r="G61" s="16">
        <f t="shared" si="5"/>
        <v>9500</v>
      </c>
      <c r="H61" s="16">
        <f t="shared" si="5"/>
        <v>227993</v>
      </c>
      <c r="I61" s="16">
        <f t="shared" si="5"/>
        <v>0</v>
      </c>
      <c r="J61" s="16">
        <f t="shared" si="5"/>
        <v>0</v>
      </c>
      <c r="K61" s="16">
        <f t="shared" si="5"/>
        <v>0</v>
      </c>
      <c r="L61" s="16">
        <f t="shared" si="5"/>
        <v>0</v>
      </c>
      <c r="M61" s="16">
        <f t="shared" si="5"/>
        <v>93631</v>
      </c>
      <c r="N61" s="16">
        <f t="shared" si="5"/>
        <v>0</v>
      </c>
      <c r="O61" s="16">
        <f t="shared" si="5"/>
        <v>56548</v>
      </c>
      <c r="P61" s="16">
        <f t="shared" si="5"/>
        <v>9816</v>
      </c>
      <c r="Q61" s="16">
        <f t="shared" si="5"/>
        <v>12100</v>
      </c>
      <c r="R61" s="16">
        <f t="shared" si="5"/>
        <v>30763</v>
      </c>
      <c r="S61" s="2"/>
      <c r="T61" s="2"/>
      <c r="U61" s="2"/>
      <c r="V61" s="2"/>
      <c r="W61" s="2"/>
      <c r="X61" s="2"/>
      <c r="Y61" s="2"/>
      <c r="Z61" s="2"/>
    </row>
    <row r="62" spans="1:26" ht="33" x14ac:dyDescent="0.25">
      <c r="A62" s="8">
        <v>1</v>
      </c>
      <c r="B62" s="13" t="s">
        <v>31</v>
      </c>
      <c r="C62" s="10">
        <f t="shared" si="4"/>
        <v>97795</v>
      </c>
      <c r="D62" s="9">
        <v>84000</v>
      </c>
      <c r="E62" s="9"/>
      <c r="F62" s="9"/>
      <c r="G62" s="9"/>
      <c r="H62" s="9">
        <v>4115</v>
      </c>
      <c r="I62" s="9"/>
      <c r="J62" s="9"/>
      <c r="K62" s="9"/>
      <c r="L62" s="9"/>
      <c r="M62" s="9">
        <v>1864</v>
      </c>
      <c r="N62" s="9"/>
      <c r="O62" s="9">
        <v>1864</v>
      </c>
      <c r="P62" s="9">
        <v>7816</v>
      </c>
      <c r="Q62" s="9"/>
      <c r="R62" s="9"/>
      <c r="S62" s="2"/>
      <c r="T62" s="2"/>
      <c r="U62" s="2"/>
      <c r="V62" s="2"/>
      <c r="W62" s="2"/>
      <c r="X62" s="2"/>
      <c r="Y62" s="2"/>
      <c r="Z62" s="2"/>
    </row>
    <row r="63" spans="1:26" ht="33" x14ac:dyDescent="0.25">
      <c r="A63" s="8">
        <v>2</v>
      </c>
      <c r="B63" s="13" t="s">
        <v>30</v>
      </c>
      <c r="C63" s="10">
        <f t="shared" si="4"/>
        <v>2000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>
        <v>2000</v>
      </c>
      <c r="Q63" s="9"/>
      <c r="R63" s="9"/>
      <c r="S63" s="2"/>
      <c r="T63" s="2"/>
      <c r="U63" s="2"/>
      <c r="V63" s="2"/>
      <c r="W63" s="2"/>
      <c r="X63" s="2"/>
      <c r="Y63" s="2"/>
      <c r="Z63" s="2"/>
    </row>
    <row r="64" spans="1:26" ht="33" x14ac:dyDescent="0.25">
      <c r="A64" s="8">
        <v>3</v>
      </c>
      <c r="B64" s="13" t="s">
        <v>29</v>
      </c>
      <c r="C64" s="10">
        <f t="shared" si="4"/>
        <v>5000</v>
      </c>
      <c r="D64" s="9">
        <v>5000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2"/>
      <c r="T64" s="2"/>
      <c r="U64" s="2"/>
      <c r="V64" s="2"/>
      <c r="W64" s="2"/>
      <c r="X64" s="2"/>
      <c r="Y64" s="2"/>
      <c r="Z64" s="2"/>
    </row>
    <row r="65" spans="1:26" ht="16.5" x14ac:dyDescent="0.25">
      <c r="A65" s="8">
        <v>4</v>
      </c>
      <c r="B65" s="13" t="s">
        <v>28</v>
      </c>
      <c r="C65" s="10">
        <f t="shared" si="4"/>
        <v>583</v>
      </c>
      <c r="D65" s="9">
        <v>583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2"/>
      <c r="T65" s="2"/>
      <c r="U65" s="2"/>
      <c r="V65" s="2"/>
      <c r="W65" s="2"/>
      <c r="X65" s="2"/>
      <c r="Y65" s="2"/>
      <c r="Z65" s="2"/>
    </row>
    <row r="66" spans="1:26" ht="39.75" customHeight="1" x14ac:dyDescent="0.25">
      <c r="A66" s="8">
        <v>5</v>
      </c>
      <c r="B66" s="13" t="s">
        <v>27</v>
      </c>
      <c r="C66" s="10">
        <f t="shared" si="4"/>
        <v>5556</v>
      </c>
      <c r="D66" s="9">
        <v>5556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2"/>
      <c r="T66" s="2"/>
      <c r="U66" s="2"/>
      <c r="V66" s="2"/>
      <c r="W66" s="2"/>
      <c r="X66" s="2"/>
      <c r="Y66" s="2"/>
      <c r="Z66" s="2"/>
    </row>
    <row r="67" spans="1:26" ht="39.75" customHeight="1" x14ac:dyDescent="0.25">
      <c r="A67" s="8">
        <v>6</v>
      </c>
      <c r="B67" s="15" t="s">
        <v>26</v>
      </c>
      <c r="C67" s="10">
        <f t="shared" si="4"/>
        <v>6500</v>
      </c>
      <c r="D67" s="9">
        <v>6500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2"/>
      <c r="T67" s="2"/>
      <c r="U67" s="2"/>
      <c r="V67" s="2"/>
      <c r="W67" s="2"/>
      <c r="X67" s="2"/>
      <c r="Y67" s="2"/>
      <c r="Z67" s="2"/>
    </row>
    <row r="68" spans="1:26" ht="16.5" x14ac:dyDescent="0.25">
      <c r="A68" s="8">
        <v>7</v>
      </c>
      <c r="B68" s="13" t="s">
        <v>25</v>
      </c>
      <c r="C68" s="10">
        <f t="shared" si="4"/>
        <v>700</v>
      </c>
      <c r="D68" s="9">
        <v>700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2"/>
      <c r="T68" s="2"/>
      <c r="U68" s="2"/>
      <c r="V68" s="2"/>
      <c r="W68" s="2"/>
      <c r="X68" s="2"/>
      <c r="Y68" s="2"/>
      <c r="Z68" s="2"/>
    </row>
    <row r="69" spans="1:26" ht="18" customHeight="1" x14ac:dyDescent="0.25">
      <c r="A69" s="8">
        <v>8</v>
      </c>
      <c r="B69" s="13" t="s">
        <v>24</v>
      </c>
      <c r="C69" s="10">
        <f t="shared" si="4"/>
        <v>700</v>
      </c>
      <c r="D69" s="9">
        <v>700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2"/>
      <c r="T69" s="2"/>
      <c r="U69" s="2"/>
      <c r="V69" s="2"/>
      <c r="W69" s="2"/>
      <c r="X69" s="2"/>
      <c r="Y69" s="2"/>
      <c r="Z69" s="2"/>
    </row>
    <row r="70" spans="1:26" ht="18.75" customHeight="1" x14ac:dyDescent="0.25">
      <c r="A70" s="8">
        <v>9</v>
      </c>
      <c r="B70" s="13" t="s">
        <v>23</v>
      </c>
      <c r="C70" s="10">
        <f t="shared" si="4"/>
        <v>2000</v>
      </c>
      <c r="D70" s="9">
        <v>2000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2"/>
      <c r="T70" s="2"/>
      <c r="U70" s="2"/>
      <c r="V70" s="2"/>
      <c r="W70" s="2"/>
      <c r="X70" s="2"/>
      <c r="Y70" s="2"/>
      <c r="Z70" s="2"/>
    </row>
    <row r="71" spans="1:26" ht="18.75" customHeight="1" x14ac:dyDescent="0.25">
      <c r="A71" s="8">
        <v>10</v>
      </c>
      <c r="B71" s="13" t="s">
        <v>22</v>
      </c>
      <c r="C71" s="10">
        <f t="shared" si="4"/>
        <v>190</v>
      </c>
      <c r="D71" s="9"/>
      <c r="E71" s="9"/>
      <c r="F71" s="9"/>
      <c r="G71" s="9"/>
      <c r="H71" s="9">
        <v>190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2"/>
      <c r="T71" s="2"/>
      <c r="U71" s="2"/>
      <c r="V71" s="2"/>
      <c r="W71" s="2"/>
      <c r="X71" s="2"/>
      <c r="Y71" s="2"/>
      <c r="Z71" s="2"/>
    </row>
    <row r="72" spans="1:26" ht="16.5" x14ac:dyDescent="0.25">
      <c r="A72" s="8">
        <v>11</v>
      </c>
      <c r="B72" s="13" t="s">
        <v>21</v>
      </c>
      <c r="C72" s="10">
        <f t="shared" si="4"/>
        <v>76518</v>
      </c>
      <c r="D72" s="9"/>
      <c r="E72" s="9"/>
      <c r="F72" s="9"/>
      <c r="G72" s="9"/>
      <c r="H72" s="9">
        <v>76518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2"/>
      <c r="T72" s="2"/>
      <c r="U72" s="2"/>
      <c r="V72" s="2"/>
      <c r="W72" s="2"/>
      <c r="X72" s="2"/>
      <c r="Y72" s="2"/>
      <c r="Z72" s="2"/>
    </row>
    <row r="73" spans="1:26" ht="66" x14ac:dyDescent="0.25">
      <c r="A73" s="8">
        <v>12</v>
      </c>
      <c r="B73" s="13" t="s">
        <v>20</v>
      </c>
      <c r="C73" s="10">
        <f t="shared" si="4"/>
        <v>109620</v>
      </c>
      <c r="D73" s="9"/>
      <c r="E73" s="9"/>
      <c r="F73" s="9"/>
      <c r="G73" s="9"/>
      <c r="H73" s="9">
        <v>109620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2"/>
      <c r="T73" s="2"/>
      <c r="U73" s="2"/>
      <c r="V73" s="2"/>
      <c r="W73" s="2"/>
      <c r="X73" s="2"/>
      <c r="Y73" s="2"/>
      <c r="Z73" s="2"/>
    </row>
    <row r="74" spans="1:26" ht="16.5" x14ac:dyDescent="0.25">
      <c r="A74" s="8">
        <v>13</v>
      </c>
      <c r="B74" s="13" t="s">
        <v>19</v>
      </c>
      <c r="C74" s="10">
        <f t="shared" ref="C74:C105" si="6">SUM(D74:M74)+P74+Q74+R74</f>
        <v>34668</v>
      </c>
      <c r="D74" s="9"/>
      <c r="E74" s="9"/>
      <c r="F74" s="9"/>
      <c r="G74" s="9"/>
      <c r="H74" s="9">
        <v>34668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2"/>
      <c r="T74" s="2"/>
      <c r="U74" s="2"/>
      <c r="V74" s="2"/>
      <c r="W74" s="2"/>
      <c r="X74" s="2"/>
      <c r="Y74" s="2"/>
      <c r="Z74" s="2"/>
    </row>
    <row r="75" spans="1:26" ht="49.5" x14ac:dyDescent="0.25">
      <c r="A75" s="8">
        <v>14</v>
      </c>
      <c r="B75" s="13" t="s">
        <v>18</v>
      </c>
      <c r="C75" s="10">
        <f t="shared" si="6"/>
        <v>2882</v>
      </c>
      <c r="D75" s="9"/>
      <c r="E75" s="9"/>
      <c r="F75" s="9"/>
      <c r="G75" s="9"/>
      <c r="H75" s="9">
        <v>2882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2"/>
      <c r="T75" s="2"/>
      <c r="U75" s="2"/>
      <c r="V75" s="2"/>
      <c r="W75" s="2"/>
      <c r="X75" s="2"/>
      <c r="Y75" s="2"/>
      <c r="Z75" s="2"/>
    </row>
    <row r="76" spans="1:26" ht="16.5" x14ac:dyDescent="0.25">
      <c r="A76" s="8">
        <v>15</v>
      </c>
      <c r="B76" s="13" t="s">
        <v>17</v>
      </c>
      <c r="C76" s="10">
        <f t="shared" si="6"/>
        <v>2200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>
        <v>2200</v>
      </c>
      <c r="R76" s="9"/>
      <c r="S76" s="2"/>
      <c r="T76" s="2"/>
      <c r="U76" s="2"/>
      <c r="V76" s="2"/>
      <c r="W76" s="2"/>
      <c r="X76" s="2"/>
      <c r="Y76" s="2"/>
      <c r="Z76" s="2"/>
    </row>
    <row r="77" spans="1:26" ht="16.5" x14ac:dyDescent="0.25">
      <c r="A77" s="8">
        <v>16</v>
      </c>
      <c r="B77" s="13" t="s">
        <v>16</v>
      </c>
      <c r="C77" s="10">
        <f t="shared" si="6"/>
        <v>2400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>
        <v>2400</v>
      </c>
      <c r="R77" s="9"/>
      <c r="S77" s="2"/>
      <c r="T77" s="2"/>
      <c r="U77" s="2"/>
      <c r="V77" s="2"/>
      <c r="W77" s="2"/>
      <c r="X77" s="2"/>
      <c r="Y77" s="2"/>
      <c r="Z77" s="2"/>
    </row>
    <row r="78" spans="1:26" ht="33" x14ac:dyDescent="0.25">
      <c r="A78" s="8">
        <v>17</v>
      </c>
      <c r="B78" s="13" t="s">
        <v>15</v>
      </c>
      <c r="C78" s="10">
        <f t="shared" si="6"/>
        <v>7500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>
        <v>7500</v>
      </c>
      <c r="R78" s="9"/>
      <c r="S78" s="2"/>
      <c r="T78" s="2"/>
      <c r="U78" s="2"/>
      <c r="V78" s="2"/>
      <c r="W78" s="2"/>
      <c r="X78" s="2"/>
      <c r="Y78" s="2"/>
      <c r="Z78" s="2"/>
    </row>
    <row r="79" spans="1:26" ht="18.75" customHeight="1" x14ac:dyDescent="0.25">
      <c r="A79" s="8">
        <v>18</v>
      </c>
      <c r="B79" s="13" t="s">
        <v>14</v>
      </c>
      <c r="C79" s="10">
        <f t="shared" si="6"/>
        <v>6250</v>
      </c>
      <c r="D79" s="9"/>
      <c r="E79" s="9"/>
      <c r="F79" s="9"/>
      <c r="G79" s="9"/>
      <c r="H79" s="9"/>
      <c r="I79" s="9"/>
      <c r="J79" s="9"/>
      <c r="K79" s="9"/>
      <c r="L79" s="9"/>
      <c r="M79" s="9">
        <v>6250</v>
      </c>
      <c r="N79" s="9"/>
      <c r="O79" s="9"/>
      <c r="P79" s="9"/>
      <c r="Q79" s="9"/>
      <c r="R79" s="9"/>
      <c r="S79" s="2"/>
      <c r="T79" s="2"/>
      <c r="U79" s="2"/>
      <c r="V79" s="2"/>
      <c r="W79" s="2"/>
      <c r="X79" s="2"/>
      <c r="Y79" s="2"/>
      <c r="Z79" s="2"/>
    </row>
    <row r="80" spans="1:26" ht="18.75" customHeight="1" x14ac:dyDescent="0.25">
      <c r="A80" s="8">
        <v>19</v>
      </c>
      <c r="B80" s="13" t="s">
        <v>13</v>
      </c>
      <c r="C80" s="10">
        <f t="shared" si="6"/>
        <v>2000</v>
      </c>
      <c r="D80" s="9"/>
      <c r="E80" s="9"/>
      <c r="F80" s="9"/>
      <c r="G80" s="9"/>
      <c r="H80" s="9"/>
      <c r="I80" s="9"/>
      <c r="J80" s="9"/>
      <c r="K80" s="9"/>
      <c r="L80" s="9"/>
      <c r="M80" s="9">
        <v>2000</v>
      </c>
      <c r="N80" s="9"/>
      <c r="O80" s="9"/>
      <c r="P80" s="9"/>
      <c r="Q80" s="9"/>
      <c r="R80" s="9"/>
      <c r="S80" s="2"/>
      <c r="T80" s="2"/>
      <c r="U80" s="2"/>
      <c r="V80" s="2"/>
      <c r="W80" s="2"/>
      <c r="X80" s="2"/>
      <c r="Y80" s="2"/>
      <c r="Z80" s="2"/>
    </row>
    <row r="81" spans="1:26" ht="16.5" x14ac:dyDescent="0.25">
      <c r="A81" s="8">
        <v>20</v>
      </c>
      <c r="B81" s="13" t="s">
        <v>12</v>
      </c>
      <c r="C81" s="10">
        <f t="shared" si="6"/>
        <v>3333</v>
      </c>
      <c r="D81" s="9"/>
      <c r="E81" s="9"/>
      <c r="F81" s="9"/>
      <c r="G81" s="9"/>
      <c r="H81" s="9"/>
      <c r="I81" s="9"/>
      <c r="J81" s="9"/>
      <c r="K81" s="9"/>
      <c r="L81" s="9"/>
      <c r="M81" s="9">
        <v>3333</v>
      </c>
      <c r="N81" s="9"/>
      <c r="O81" s="9"/>
      <c r="P81" s="9"/>
      <c r="Q81" s="9"/>
      <c r="R81" s="9"/>
      <c r="S81" s="2"/>
      <c r="T81" s="2"/>
      <c r="U81" s="2"/>
      <c r="V81" s="2"/>
      <c r="W81" s="2"/>
      <c r="X81" s="2"/>
      <c r="Y81" s="2"/>
      <c r="Z81" s="2"/>
    </row>
    <row r="82" spans="1:26" ht="18.75" customHeight="1" x14ac:dyDescent="0.25">
      <c r="A82" s="8">
        <v>21</v>
      </c>
      <c r="B82" s="13" t="s">
        <v>11</v>
      </c>
      <c r="C82" s="10">
        <f t="shared" si="6"/>
        <v>54684</v>
      </c>
      <c r="D82" s="9"/>
      <c r="E82" s="9"/>
      <c r="F82" s="9"/>
      <c r="G82" s="9"/>
      <c r="H82" s="9"/>
      <c r="I82" s="9"/>
      <c r="J82" s="9"/>
      <c r="K82" s="9"/>
      <c r="L82" s="9"/>
      <c r="M82" s="9">
        <v>54684</v>
      </c>
      <c r="N82" s="9"/>
      <c r="O82" s="9">
        <f>M82</f>
        <v>54684</v>
      </c>
      <c r="P82" s="9"/>
      <c r="Q82" s="9"/>
      <c r="R82" s="9"/>
      <c r="S82" s="2"/>
      <c r="T82" s="2"/>
      <c r="U82" s="2"/>
      <c r="V82" s="2"/>
      <c r="W82" s="2"/>
      <c r="X82" s="2"/>
      <c r="Y82" s="2"/>
      <c r="Z82" s="2"/>
    </row>
    <row r="83" spans="1:26" ht="18.75" customHeight="1" x14ac:dyDescent="0.25">
      <c r="A83" s="8">
        <v>22</v>
      </c>
      <c r="B83" s="13" t="s">
        <v>10</v>
      </c>
      <c r="C83" s="10">
        <f t="shared" si="6"/>
        <v>10000</v>
      </c>
      <c r="D83" s="9"/>
      <c r="E83" s="9"/>
      <c r="F83" s="9"/>
      <c r="G83" s="9"/>
      <c r="H83" s="9"/>
      <c r="I83" s="9"/>
      <c r="J83" s="9"/>
      <c r="K83" s="9"/>
      <c r="L83" s="9"/>
      <c r="M83" s="9">
        <v>10000</v>
      </c>
      <c r="N83" s="9"/>
      <c r="O83" s="9"/>
      <c r="P83" s="9"/>
      <c r="Q83" s="9"/>
      <c r="R83" s="9"/>
      <c r="S83" s="2"/>
      <c r="T83" s="2"/>
      <c r="U83" s="2"/>
      <c r="V83" s="2"/>
      <c r="W83" s="2"/>
      <c r="X83" s="2"/>
      <c r="Y83" s="2"/>
      <c r="Z83" s="2"/>
    </row>
    <row r="84" spans="1:26" ht="33" x14ac:dyDescent="0.25">
      <c r="A84" s="8">
        <v>23</v>
      </c>
      <c r="B84" s="13" t="s">
        <v>9</v>
      </c>
      <c r="C84" s="10">
        <f t="shared" si="6"/>
        <v>500</v>
      </c>
      <c r="D84" s="9"/>
      <c r="E84" s="9"/>
      <c r="F84" s="9"/>
      <c r="G84" s="9"/>
      <c r="H84" s="9"/>
      <c r="I84" s="9"/>
      <c r="J84" s="9"/>
      <c r="K84" s="9"/>
      <c r="L84" s="9"/>
      <c r="M84" s="9">
        <v>500</v>
      </c>
      <c r="N84" s="9"/>
      <c r="O84" s="9"/>
      <c r="P84" s="9"/>
      <c r="Q84" s="9"/>
      <c r="R84" s="9"/>
      <c r="S84" s="2"/>
      <c r="T84" s="2"/>
      <c r="U84" s="2"/>
      <c r="V84" s="2"/>
      <c r="W84" s="2"/>
      <c r="X84" s="2"/>
      <c r="Y84" s="2"/>
      <c r="Z84" s="2"/>
    </row>
    <row r="85" spans="1:26" ht="33" x14ac:dyDescent="0.25">
      <c r="A85" s="8">
        <v>24</v>
      </c>
      <c r="B85" s="13" t="s">
        <v>8</v>
      </c>
      <c r="C85" s="10">
        <f t="shared" si="6"/>
        <v>15000</v>
      </c>
      <c r="D85" s="9"/>
      <c r="E85" s="9"/>
      <c r="F85" s="9"/>
      <c r="G85" s="9"/>
      <c r="H85" s="9"/>
      <c r="I85" s="9"/>
      <c r="J85" s="9"/>
      <c r="K85" s="9"/>
      <c r="L85" s="9"/>
      <c r="M85" s="9">
        <v>15000</v>
      </c>
      <c r="N85" s="9"/>
      <c r="O85" s="9"/>
      <c r="P85" s="9"/>
      <c r="Q85" s="9"/>
      <c r="R85" s="9"/>
      <c r="S85" s="2"/>
      <c r="T85" s="2"/>
      <c r="U85" s="2"/>
      <c r="V85" s="2"/>
      <c r="W85" s="2"/>
      <c r="X85" s="2"/>
      <c r="Y85" s="2"/>
      <c r="Z85" s="2"/>
    </row>
    <row r="86" spans="1:26" ht="18.75" customHeight="1" x14ac:dyDescent="0.25">
      <c r="A86" s="8">
        <v>25</v>
      </c>
      <c r="B86" s="13" t="s">
        <v>7</v>
      </c>
      <c r="C86" s="10">
        <f t="shared" si="6"/>
        <v>2500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>
        <v>2500</v>
      </c>
      <c r="S86" s="2"/>
      <c r="T86" s="2"/>
      <c r="U86" s="2"/>
      <c r="V86" s="2"/>
      <c r="W86" s="2"/>
      <c r="X86" s="2"/>
      <c r="Y86" s="2"/>
      <c r="Z86" s="2"/>
    </row>
    <row r="87" spans="1:26" ht="66" x14ac:dyDescent="0.25">
      <c r="A87" s="8">
        <v>26</v>
      </c>
      <c r="B87" s="13" t="s">
        <v>6</v>
      </c>
      <c r="C87" s="10">
        <f t="shared" si="6"/>
        <v>16000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14">
        <v>16000</v>
      </c>
      <c r="S87" s="2"/>
      <c r="T87" s="2"/>
      <c r="U87" s="2"/>
      <c r="V87" s="2"/>
      <c r="W87" s="2"/>
      <c r="X87" s="2"/>
      <c r="Y87" s="2"/>
      <c r="Z87" s="2"/>
    </row>
    <row r="88" spans="1:26" ht="18.75" customHeight="1" x14ac:dyDescent="0.25">
      <c r="A88" s="8">
        <v>27</v>
      </c>
      <c r="B88" s="13" t="s">
        <v>5</v>
      </c>
      <c r="C88" s="10">
        <f t="shared" si="6"/>
        <v>10575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12">
        <v>10575</v>
      </c>
      <c r="S88" s="2"/>
      <c r="T88" s="2"/>
      <c r="U88" s="2"/>
      <c r="V88" s="2"/>
      <c r="W88" s="2"/>
      <c r="X88" s="2"/>
      <c r="Y88" s="2"/>
      <c r="Z88" s="2"/>
    </row>
    <row r="89" spans="1:26" ht="18.75" customHeight="1" x14ac:dyDescent="0.25">
      <c r="A89" s="8">
        <v>28</v>
      </c>
      <c r="B89" s="11" t="s">
        <v>4</v>
      </c>
      <c r="C89" s="10">
        <f t="shared" si="6"/>
        <v>14557</v>
      </c>
      <c r="D89" s="9"/>
      <c r="E89" s="9"/>
      <c r="F89" s="9">
        <v>12557</v>
      </c>
      <c r="G89" s="9">
        <v>2000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12"/>
      <c r="S89" s="2"/>
      <c r="T89" s="2"/>
      <c r="U89" s="2"/>
      <c r="V89" s="2"/>
      <c r="W89" s="2"/>
      <c r="X89" s="2"/>
      <c r="Y89" s="2"/>
      <c r="Z89" s="2"/>
    </row>
    <row r="90" spans="1:26" ht="18.75" customHeight="1" x14ac:dyDescent="0.25">
      <c r="A90" s="8">
        <v>29</v>
      </c>
      <c r="B90" s="11" t="s">
        <v>3</v>
      </c>
      <c r="C90" s="10">
        <f t="shared" si="6"/>
        <v>1000</v>
      </c>
      <c r="D90" s="9"/>
      <c r="E90" s="9"/>
      <c r="F90" s="9"/>
      <c r="G90" s="9">
        <v>1000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2"/>
      <c r="T90" s="2"/>
      <c r="U90" s="2"/>
      <c r="V90" s="2"/>
      <c r="W90" s="2"/>
      <c r="X90" s="2"/>
      <c r="Y90" s="2"/>
      <c r="Z90" s="2"/>
    </row>
    <row r="91" spans="1:26" ht="16.5" x14ac:dyDescent="0.25">
      <c r="A91" s="8">
        <v>30</v>
      </c>
      <c r="B91" s="11" t="s">
        <v>2</v>
      </c>
      <c r="C91" s="10">
        <f t="shared" si="6"/>
        <v>2000</v>
      </c>
      <c r="D91" s="9"/>
      <c r="E91" s="9"/>
      <c r="F91" s="9"/>
      <c r="G91" s="9">
        <v>2000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2"/>
      <c r="T91" s="2"/>
      <c r="U91" s="2"/>
      <c r="V91" s="2"/>
      <c r="W91" s="2"/>
      <c r="X91" s="2"/>
      <c r="Y91" s="2"/>
      <c r="Z91" s="2"/>
    </row>
    <row r="92" spans="1:26" ht="49.5" x14ac:dyDescent="0.25">
      <c r="A92" s="8">
        <v>31</v>
      </c>
      <c r="B92" s="11" t="s">
        <v>1</v>
      </c>
      <c r="C92" s="10">
        <f t="shared" si="6"/>
        <v>1688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>
        <v>1688</v>
      </c>
      <c r="S92" s="2"/>
      <c r="T92" s="2"/>
      <c r="U92" s="2"/>
      <c r="V92" s="2"/>
      <c r="W92" s="2"/>
      <c r="X92" s="2"/>
      <c r="Y92" s="2"/>
      <c r="Z92" s="2"/>
    </row>
    <row r="93" spans="1:26" ht="49.5" x14ac:dyDescent="0.25">
      <c r="A93" s="8">
        <v>32</v>
      </c>
      <c r="B93" s="7" t="s">
        <v>0</v>
      </c>
      <c r="C93" s="6">
        <f t="shared" si="6"/>
        <v>4500</v>
      </c>
      <c r="D93" s="5"/>
      <c r="E93" s="5"/>
      <c r="F93" s="5"/>
      <c r="G93" s="5">
        <v>4500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2"/>
      <c r="T93" s="2"/>
      <c r="U93" s="2"/>
      <c r="V93" s="2"/>
      <c r="W93" s="2"/>
      <c r="X93" s="2"/>
      <c r="Y93" s="2"/>
      <c r="Z93" s="2"/>
    </row>
    <row r="94" spans="1:26" ht="18.75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2"/>
      <c r="T94" s="2"/>
      <c r="U94" s="2"/>
      <c r="V94" s="2"/>
      <c r="W94" s="2"/>
      <c r="X94" s="2"/>
      <c r="Y94" s="2"/>
      <c r="Z94" s="2"/>
    </row>
    <row r="95" spans="1:26" ht="20.25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40"/>
      <c r="N95" s="40"/>
      <c r="O95" s="40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0.25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3"/>
      <c r="N96" s="3"/>
      <c r="O96" s="3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0.25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3"/>
      <c r="N97" s="3"/>
      <c r="O97" s="3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0.25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3"/>
      <c r="N98" s="3"/>
      <c r="O98" s="3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0.25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3"/>
      <c r="N99" s="3"/>
      <c r="O99" s="3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0.25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3"/>
      <c r="N100" s="3"/>
      <c r="O100" s="3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0.25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40"/>
      <c r="N101" s="40"/>
      <c r="O101" s="40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</sheetData>
  <mergeCells count="21">
    <mergeCell ref="M101:O101"/>
    <mergeCell ref="M95:O95"/>
    <mergeCell ref="A4:R4"/>
    <mergeCell ref="A5:R5"/>
    <mergeCell ref="A7:A8"/>
    <mergeCell ref="B7:B8"/>
    <mergeCell ref="C7:C8"/>
    <mergeCell ref="D7:D8"/>
    <mergeCell ref="E7:E8"/>
    <mergeCell ref="F7:F8"/>
    <mergeCell ref="R7:R8"/>
    <mergeCell ref="L7:L8"/>
    <mergeCell ref="M7:M8"/>
    <mergeCell ref="N7:O7"/>
    <mergeCell ref="P7:P8"/>
    <mergeCell ref="Q7:Q8"/>
    <mergeCell ref="G7:G8"/>
    <mergeCell ref="H7:H8"/>
    <mergeCell ref="I7:I8"/>
    <mergeCell ref="J7:J8"/>
    <mergeCell ref="K7:K8"/>
  </mergeCells>
  <pageMargins left="0.15748031496062992" right="0.19685039370078741" top="0.47244094488188981" bottom="0.31496062992125984" header="0.31496062992125984" footer="0.19685039370078741"/>
  <pageSetup paperSize="9" scale="62" orientation="landscape" r:id="rId1"/>
  <headerFooter>
    <oddFooter>&amp;R&amp;N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262179-9C2C-4DB9-B87C-10C2B92E8441}"/>
</file>

<file path=customXml/itemProps2.xml><?xml version="1.0" encoding="utf-8"?>
<ds:datastoreItem xmlns:ds="http://schemas.openxmlformats.org/officeDocument/2006/customXml" ds:itemID="{CC6927AC-0D4F-40B5-95CE-9CEB6197AA48}"/>
</file>

<file path=customXml/itemProps3.xml><?xml version="1.0" encoding="utf-8"?>
<ds:datastoreItem xmlns:ds="http://schemas.openxmlformats.org/officeDocument/2006/customXml" ds:itemID="{B5FBDD6D-E4A9-40CE-BE6E-03B30F4788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letranhongthai</dc:creator>
  <cp:lastModifiedBy>nguyenvonhathang</cp:lastModifiedBy>
  <dcterms:created xsi:type="dcterms:W3CDTF">2019-04-04T00:58:02Z</dcterms:created>
  <dcterms:modified xsi:type="dcterms:W3CDTF">2019-04-11T04:26:59Z</dcterms:modified>
</cp:coreProperties>
</file>