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drawings/drawing1.xml" ContentType="application/vnd.openxmlformats-officedocument.drawing+xml"/>
  <Override PartName="/xl/worksheets/sheet1.xml" ContentType="application/vnd.openxmlformats-officedocument.spreadsheetml.worksheet+xml"/>
  <Override PartName="/xl/externalLinks/externalLink3.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77.xml" ContentType="application/vnd.openxmlformats-officedocument.spreadsheetml.externalLink+xml"/>
  <Override PartName="/xl/externalLinks/externalLink76.xml" ContentType="application/vnd.openxmlformats-officedocument.spreadsheetml.externalLink+xml"/>
  <Override PartName="/xl/externalLinks/externalLink75.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84.xml" ContentType="application/vnd.openxmlformats-officedocument.spreadsheetml.externalLink+xml"/>
  <Override PartName="/xl/externalLinks/externalLink83.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64.xml" ContentType="application/vnd.openxmlformats-officedocument.spreadsheetml.externalLink+xml"/>
  <Override PartName="/xl/externalLinks/externalLink63.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108.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101.xml" ContentType="application/vnd.openxmlformats-officedocument.spreadsheetml.externalLink+xml"/>
  <Override PartName="/xl/externalLinks/externalLink93.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100.xml" ContentType="application/vnd.openxmlformats-officedocument.spreadsheetml.externalLink+xml"/>
  <Override PartName="/xl/externalLinks/externalLink99.xml" ContentType="application/vnd.openxmlformats-officedocument.spreadsheetml.externalLink+xml"/>
  <Override PartName="/xl/externalLinks/externalLink98.xml" ContentType="application/vnd.openxmlformats-officedocument.spreadsheetml.externalLink+xml"/>
  <Override PartName="/xl/externalLinks/externalLink97.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22.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18.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9.xml" ContentType="application/vnd.openxmlformats-officedocument.spreadsheetml.externalLink+xml"/>
  <Override PartName="/xl/externalLinks/externalLink28.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4.xml" ContentType="application/vnd.openxmlformats-officedocument.spreadsheetml.externalLink+xml"/>
  <Override PartName="/xl/externalLinks/externalLink13.xml" ContentType="application/vnd.openxmlformats-officedocument.spreadsheetml.externalLink+xml"/>
  <Override PartName="/xl/externalLinks/externalLink12.xml" ContentType="application/vnd.openxmlformats-officedocument.spreadsheetml.externalLink+xml"/>
  <Override PartName="/xl/externalLinks/externalLink11.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48.xml" ContentType="application/vnd.openxmlformats-officedocument.spreadsheetml.externalLink+xml"/>
  <Override PartName="/xl/externalLinks/externalLink47.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7.xml" ContentType="application/vnd.openxmlformats-officedocument.spreadsheetml.externalLink+xml"/>
  <Override PartName="/xl/externalLinks/externalLink56.xml" ContentType="application/vnd.openxmlformats-officedocument.spreadsheetml.externalLink+xml"/>
  <Override PartName="/xl/externalLinks/externalLink55.xml" ContentType="application/vnd.openxmlformats-officedocument.spreadsheetml.externalLink+xml"/>
  <Override PartName="/xl/externalLinks/externalLink54.xml" ContentType="application/vnd.openxmlformats-officedocument.spreadsheetml.externalLink+xml"/>
  <Override PartName="/xl/externalLinks/externalLink46.xml" ContentType="application/vnd.openxmlformats-officedocument.spreadsheetml.externalLink+xml"/>
  <Override PartName="/xl/externalLinks/externalLink45.xml" ContentType="application/vnd.openxmlformats-officedocument.spreadsheetml.externalLink+xml"/>
  <Override PartName="/xl/externalLinks/externalLink44.xml" ContentType="application/vnd.openxmlformats-officedocument.spreadsheetml.externalLink+xml"/>
  <Override PartName="/xl/externalLinks/externalLink36.xml" ContentType="application/vnd.openxmlformats-officedocument.spreadsheetml.externalLink+xml"/>
  <Override PartName="/xl/externalLinks/externalLink35.xml" ContentType="application/vnd.openxmlformats-officedocument.spreadsheetml.externalLink+xml"/>
  <Override PartName="/xl/externalLinks/externalLink34.xml" ContentType="application/vnd.openxmlformats-officedocument.spreadsheetml.externalLink+xml"/>
  <Override PartName="/xl/externalLinks/externalLink33.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3.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94.xml" ContentType="application/vnd.openxmlformats-officedocument.spreadsheetml.externalLink+xml"/>
  <Override PartName="/xl/externalLinks/externalLink193.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190.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201.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198.xml" ContentType="application/vnd.openxmlformats-officedocument.spreadsheetml.externalLink+xml"/>
  <Override PartName="/xl/externalLinks/externalLink189.xml" ContentType="application/vnd.openxmlformats-officedocument.spreadsheetml.externalLink+xml"/>
  <Override PartName="/xl/externalLinks/externalLink188.xml" ContentType="application/vnd.openxmlformats-officedocument.spreadsheetml.externalLink+xml"/>
  <Override PartName="/xl/externalLinks/externalLink187.xml" ContentType="application/vnd.openxmlformats-officedocument.spreadsheetml.externalLink+xml"/>
  <Override PartName="/xl/externalLinks/externalLink179.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183.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23.xml" ContentType="application/vnd.openxmlformats-officedocument.spreadsheetml.externalLink+xml"/>
  <Override PartName="/xl/externalLinks/externalLink222.xml" ContentType="application/vnd.openxmlformats-officedocument.spreadsheetml.externalLink+xml"/>
  <Override PartName="/xl/externalLinks/externalLink22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docProps/app.xml" ContentType="application/vnd.openxmlformats-officedocument.extended-properties+xml"/>
  <Override PartName="/xl/calcChain.xml" ContentType="application/vnd.openxmlformats-officedocument.spreadsheetml.calcChain+xml"/>
  <Override PartName="/xl/externalLinks/externalLink227.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16.xml" ContentType="application/vnd.openxmlformats-officedocument.spreadsheetml.externalLink+xml"/>
  <Override PartName="/xl/externalLinks/externalLink208.xml" ContentType="application/vnd.openxmlformats-officedocument.spreadsheetml.externalLink+xml"/>
  <Override PartName="/xl/externalLinks/externalLink207.xml" ContentType="application/vnd.openxmlformats-officedocument.spreadsheetml.externalLink+xml"/>
  <Override PartName="/xl/externalLinks/externalLink206.xml" ContentType="application/vnd.openxmlformats-officedocument.spreadsheetml.externalLink+xml"/>
  <Override PartName="/xl/externalLinks/externalLink205.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5.xml" ContentType="application/vnd.openxmlformats-officedocument.spreadsheetml.externalLink+xml"/>
  <Override PartName="/xl/externalLinks/externalLink214.xml" ContentType="application/vnd.openxmlformats-officedocument.spreadsheetml.externalLink+xml"/>
  <Override PartName="/xl/externalLinks/externalLink213.xml" ContentType="application/vnd.openxmlformats-officedocument.spreadsheetml.externalLink+xml"/>
  <Override PartName="/xl/externalLinks/externalLink212.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37.xml" ContentType="application/vnd.openxmlformats-officedocument.spreadsheetml.externalLink+xml"/>
  <Override PartName="/xl/externalLinks/externalLink136.xml" ContentType="application/vnd.openxmlformats-officedocument.spreadsheetml.externalLink+xml"/>
  <Override PartName="/xl/externalLinks/externalLink135.xml" ContentType="application/vnd.openxmlformats-officedocument.spreadsheetml.externalLink+xml"/>
  <Override PartName="/xl/externalLinks/externalLink134.xml" ContentType="application/vnd.openxmlformats-officedocument.spreadsheetml.externalLink+xml"/>
  <Override PartName="/xl/externalLinks/externalLink133.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4.xml" ContentType="application/vnd.openxmlformats-officedocument.spreadsheetml.externalLink+xml"/>
  <Override PartName="/xl/externalLinks/externalLink143.xml" ContentType="application/vnd.openxmlformats-officedocument.spreadsheetml.externalLink+xml"/>
  <Override PartName="/xl/externalLinks/externalLink142.xml" ContentType="application/vnd.openxmlformats-officedocument.spreadsheetml.externalLink+xml"/>
  <Override PartName="/xl/externalLinks/externalLink141.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0.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119.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9.xml" ContentType="application/vnd.openxmlformats-officedocument.spreadsheetml.externalLink+xml"/>
  <Override PartName="/xl/externalLinks/externalLink128.xml" ContentType="application/vnd.openxmlformats-officedocument.spreadsheetml.externalLink+xml"/>
  <Override PartName="/xl/externalLinks/externalLink127.xml" ContentType="application/vnd.openxmlformats-officedocument.spreadsheetml.externalLink+xml"/>
  <Override PartName="/xl/externalLinks/externalLink126.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63.xml" ContentType="application/vnd.openxmlformats-officedocument.spreadsheetml.externalLink+xml"/>
  <Override PartName="/xl/externalLinks/externalLink162.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72.xml" ContentType="application/vnd.openxmlformats-officedocument.spreadsheetml.externalLink+xml"/>
  <Override PartName="/xl/externalLinks/externalLink171.xml" ContentType="application/vnd.openxmlformats-officedocument.spreadsheetml.externalLink+xml"/>
  <Override PartName="/xl/externalLinks/externalLink170.xml" ContentType="application/vnd.openxmlformats-officedocument.spreadsheetml.externalLink+xml"/>
  <Override PartName="/xl/externalLinks/externalLink169.xml" ContentType="application/vnd.openxmlformats-officedocument.spreadsheetml.externalLink+xml"/>
  <Override PartName="/xl/externalLinks/externalLink161.xml" ContentType="application/vnd.openxmlformats-officedocument.spreadsheetml.externalLink+xml"/>
  <Override PartName="/xl/externalLinks/externalLink160.xml" ContentType="application/vnd.openxmlformats-officedocument.spreadsheetml.externalLink+xml"/>
  <Override PartName="/xl/externalLinks/externalLink159.xml" ContentType="application/vnd.openxmlformats-officedocument.spreadsheetml.externalLink+xml"/>
  <Override PartName="/xl/externalLinks/externalLink151.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48.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i lieu CQ\Phong QLNS-THTK\Cong khai du toan\2019\Cong khai du toan NSNN 2019\CKNS\"/>
    </mc:Choice>
  </mc:AlternateContent>
  <bookViews>
    <workbookView xWindow="0" yWindow="0" windowWidth="24000" windowHeight="9135"/>
  </bookViews>
  <sheets>
    <sheet name="bieu so 58"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s>
  <definedNames>
    <definedName name="\0">'[2]PNT-QUOT-#3'!#REF!</definedName>
    <definedName name="\c">'[3]FUC-01'!#REF!</definedName>
    <definedName name="\d">'[4]??-BLDG'!#REF!</definedName>
    <definedName name="\e">'[4]??-BLDG'!#REF!</definedName>
    <definedName name="\f">'[4]??-BLDG'!#REF!</definedName>
    <definedName name="\g">'[4]??-BLDG'!#REF!</definedName>
    <definedName name="\h">'[4]??-BLDG'!#REF!</definedName>
    <definedName name="\i">'[4]??-BLDG'!#REF!</definedName>
    <definedName name="\j">'[4]??-BLDG'!#REF!</definedName>
    <definedName name="\k">'[4]??-BLDG'!#REF!</definedName>
    <definedName name="\l">'[4]??-BLDG'!#REF!</definedName>
    <definedName name="\m">'[4]??-BLDG'!#REF!</definedName>
    <definedName name="\n">'[4]??-BLDG'!#REF!</definedName>
    <definedName name="\o">'[4]??-BLDG'!#REF!</definedName>
    <definedName name="\v">'[3]FUC-01'!#REF!</definedName>
    <definedName name="\z">'[2]COAT&amp;WRAP-QIOT-#3'!#REF!</definedName>
    <definedName name="_________a1">{"'Sheet1'!$L$16"}</definedName>
    <definedName name="_________a1_1">{"'Sheet1'!$L$16"}</definedName>
    <definedName name="_________a1_2">{"'Sheet1'!$L$16"}</definedName>
    <definedName name="_________PA3">{"'Sheet1'!$L$16"}</definedName>
    <definedName name="_________PA3_1">{"'Sheet1'!$L$16"}</definedName>
    <definedName name="_________PA3_2">{"'Sheet1'!$L$16"}</definedName>
    <definedName name="_______a1">{"'Sheet1'!$L$16"}</definedName>
    <definedName name="_______a1_1">{"'Sheet1'!$L$16"}</definedName>
    <definedName name="_______a1_2">{"'Sheet1'!$L$16"}</definedName>
    <definedName name="_______btm10">"#REF!"</definedName>
    <definedName name="_______btm100">"#REF!"</definedName>
    <definedName name="_______hom2">"#REF!"</definedName>
    <definedName name="_______KM188">"#REF!"</definedName>
    <definedName name="_______km189">"#REF!"</definedName>
    <definedName name="_______km193">"#REF!"</definedName>
    <definedName name="_______km194">"#REF!"</definedName>
    <definedName name="_______km195">"#REF!"</definedName>
    <definedName name="_______km197">"#REF!"</definedName>
    <definedName name="_______km198">"#REF!"</definedName>
    <definedName name="_______NCL100">"#REF!"</definedName>
    <definedName name="_______NCL200">"#REF!"</definedName>
    <definedName name="_______NCL250">"#REF!"</definedName>
    <definedName name="_______nin190">"#REF!"</definedName>
    <definedName name="_______PA3">{"'Sheet1'!$L$16"}</definedName>
    <definedName name="_______PA3_1">{"'Sheet1'!$L$16"}</definedName>
    <definedName name="_______PA3_2">{"'Sheet1'!$L$16"}</definedName>
    <definedName name="_______SN3">"#REF!"</definedName>
    <definedName name="_______sua20">"#REF!"</definedName>
    <definedName name="_______sua30">"#REF!"</definedName>
    <definedName name="_______TB1">"#REF!"</definedName>
    <definedName name="_______TL3">"#REF!"</definedName>
    <definedName name="_______VL100">"#REF!"</definedName>
    <definedName name="_______VL250">"#REF!"</definedName>
    <definedName name="______a1">{"'Sheet1'!$L$16"}</definedName>
    <definedName name="______a1_1">{"'Sheet1'!$L$16"}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gon4">"#REF!"</definedName>
    <definedName name="______h1">{"'Sheet1'!$L$16"}</definedName>
    <definedName name="______h1_1">{"'Sheet1'!$L$16"}</definedName>
    <definedName name="______h1_2">{"'Sheet1'!$L$16"}</definedName>
    <definedName name="______h10">#N/A</definedName>
    <definedName name="______h10_1">#N/A</definedName>
    <definedName name="______h10_2">#N/A</definedName>
    <definedName name="______h2">{"'Sheet1'!$L$16"}</definedName>
    <definedName name="______h2_1">{"'Sheet1'!$L$16"}</definedName>
    <definedName name="______h2_2">{"'Sheet1'!$L$16"}</definedName>
    <definedName name="______h3">{"'Sheet1'!$L$16"}</definedName>
    <definedName name="______h3_1">{"'Sheet1'!$L$16"}</definedName>
    <definedName name="______h3_2">{"'Sheet1'!$L$16"}</definedName>
    <definedName name="______h5">{"'Sheet1'!$L$16"}</definedName>
    <definedName name="______h5_1">{"'Sheet1'!$L$16"}</definedName>
    <definedName name="______h5_2">{"'Sheet1'!$L$16"}</definedName>
    <definedName name="______h6">{"'Sheet1'!$L$16"}</definedName>
    <definedName name="______h6_1">{"'Sheet1'!$L$16"}</definedName>
    <definedName name="______h6_2">{"'Sheet1'!$L$16"}</definedName>
    <definedName name="______h7">{"'Sheet1'!$L$16"}</definedName>
    <definedName name="______h7_1">{"'Sheet1'!$L$16"}</definedName>
    <definedName name="______h7_2">{"'Sheet1'!$L$16"}</definedName>
    <definedName name="______h8">{"'Sheet1'!$L$16"}</definedName>
    <definedName name="______h8_1">{"'Sheet1'!$L$16"}</definedName>
    <definedName name="______h8_2">{"'Sheet1'!$L$16"}</definedName>
    <definedName name="______h9">{"'Sheet1'!$L$16"}</definedName>
    <definedName name="______h9_1">{"'Sheet1'!$L$16"}</definedName>
    <definedName name="______h9_2">{"'Sheet1'!$L$16"}</definedName>
    <definedName name="______hom2">"#REF!"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{"'Sheet1'!$L$16"}</definedName>
    <definedName name="______NSO2_1">{"'Sheet1'!$L$16"}</definedName>
    <definedName name="______NSO2_2">{"'Sheet1'!$L$16"}</definedName>
    <definedName name="______PA3">{"'Sheet1'!$L$16"}</definedName>
    <definedName name="______PA3_1">{"'Sheet1'!$L$16"}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VL100">"#REF!"</definedName>
    <definedName name="______vl2">{"'Sheet1'!$L$16"}</definedName>
    <definedName name="______vl2_1">{"'Sheet1'!$L$16"}</definedName>
    <definedName name="______vl2_2">{"'Sheet1'!$L$16"}</definedName>
    <definedName name="______VL250">"#REF!"</definedName>
    <definedName name="_____a1">{"'Sheet1'!$L$16"}</definedName>
    <definedName name="_____a1_1">{"'Sheet1'!$L$16"}</definedName>
    <definedName name="_____a1_2">{"'Sheet1'!$L$16"}</definedName>
    <definedName name="_____boi1">"#REF!"</definedName>
    <definedName name="_____boi2">"#REF!"</definedName>
    <definedName name="_____boi3">"#REF!"</definedName>
    <definedName name="_____boi4">"#REF!"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dn400">"#REF!"</definedName>
    <definedName name="_____ddn600">"#REF!"</definedName>
    <definedName name="_____gon4">"#REF!"</definedName>
    <definedName name="_____h1">{"'Sheet1'!$L$16"}</definedName>
    <definedName name="_____h1_1">{"'Sheet1'!$L$16"}</definedName>
    <definedName name="_____h1_2">{"'Sheet1'!$L$16"}</definedName>
    <definedName name="_____h10">#N/A</definedName>
    <definedName name="_____h10_1">#N/A</definedName>
    <definedName name="_____h10_2">#N/A</definedName>
    <definedName name="_____h2">{"'Sheet1'!$L$16"}</definedName>
    <definedName name="_____h2_1">{"'Sheet1'!$L$16"}</definedName>
    <definedName name="_____h2_2">{"'Sheet1'!$L$16"}</definedName>
    <definedName name="_____h3">{"'Sheet1'!$L$16"}</definedName>
    <definedName name="_____h3_1">{"'Sheet1'!$L$16"}</definedName>
    <definedName name="_____h3_2">{"'Sheet1'!$L$16"}</definedName>
    <definedName name="_____h5">{"'Sheet1'!$L$16"}</definedName>
    <definedName name="_____h5_1">{"'Sheet1'!$L$16"}</definedName>
    <definedName name="_____h5_2">{"'Sheet1'!$L$16"}</definedName>
    <definedName name="_____h6">{"'Sheet1'!$L$16"}</definedName>
    <definedName name="_____h6_1">{"'Sheet1'!$L$16"}</definedName>
    <definedName name="_____h6_2">{"'Sheet1'!$L$16"}</definedName>
    <definedName name="_____h7">{"'Sheet1'!$L$16"}</definedName>
    <definedName name="_____h7_1">{"'Sheet1'!$L$16"}</definedName>
    <definedName name="_____h7_2">{"'Sheet1'!$L$16"}</definedName>
    <definedName name="_____h8">{"'Sheet1'!$L$16"}</definedName>
    <definedName name="_____h8_1">{"'Sheet1'!$L$16"}</definedName>
    <definedName name="_____h8_2">{"'Sheet1'!$L$16"}</definedName>
    <definedName name="_____h9">{"'Sheet1'!$L$16"}</definedName>
    <definedName name="_____h9_1">{"'Sheet1'!$L$16"}</definedName>
    <definedName name="_____h9_2">{"'Sheet1'!$L$16"}</definedName>
    <definedName name="_____km190">"#REF!"</definedName>
    <definedName name="_____km191">"#REF!"</definedName>
    <definedName name="_____km192">"#REF!"</definedName>
    <definedName name="_____km196">"#REF!"</definedName>
    <definedName name="_____lap1">"#REF!"</definedName>
    <definedName name="_____lap2">"#REF!"</definedName>
    <definedName name="_____MAC12">"#REF!"</definedName>
    <definedName name="_____MAC46">"#REF!"</definedName>
    <definedName name="_____NET2">"#REF!"</definedName>
    <definedName name="_____NSO2">{"'Sheet1'!$L$16"}</definedName>
    <definedName name="_____NSO2_1">{"'Sheet1'!$L$16"}</definedName>
    <definedName name="_____NSO2_2">{"'Sheet1'!$L$16"}</definedName>
    <definedName name="_____PA3">{"'Sheet1'!$L$16"}</definedName>
    <definedName name="_____PA3_1">{"'Sheet1'!$L$16"}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A120">"#REF!"</definedName>
    <definedName name="_____TLA35">"#REF!"</definedName>
    <definedName name="_____TLA50">"#REF!"</definedName>
    <definedName name="_____TLA70">"#REF!"</definedName>
    <definedName name="_____TLA95">"#REF!"</definedName>
    <definedName name="_____vl2">{"'Sheet1'!$L$16"}</definedName>
    <definedName name="_____vl2_1">{"'Sheet1'!$L$16"}</definedName>
    <definedName name="_____vl2_2">{"'Sheet1'!$L$16"}</definedName>
    <definedName name="____a1">{"'Sheet1'!$L$16"}</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dn400">"#REF!"</definedName>
    <definedName name="____ddn600">"#REF!"</definedName>
    <definedName name="____gon4">"#REF!"</definedName>
    <definedName name="____h1">{"'Sheet1'!$L$16"}</definedName>
    <definedName name="____h1_1">{"'Sheet1'!$L$16"}</definedName>
    <definedName name="____h1_2">{"'Sheet1'!$L$16"}</definedName>
    <definedName name="____h10">#N/A</definedName>
    <definedName name="____h10_1">#N/A</definedName>
    <definedName name="____h10_2">#N/A</definedName>
    <definedName name="____h2">{"'Sheet1'!$L$16"}</definedName>
    <definedName name="____h2_1">{"'Sheet1'!$L$16"}</definedName>
    <definedName name="____h2_2">{"'Sheet1'!$L$16"}</definedName>
    <definedName name="____h3">{"'Sheet1'!$L$16"}</definedName>
    <definedName name="____h3_1">{"'Sheet1'!$L$16"}</definedName>
    <definedName name="____h3_2">{"'Sheet1'!$L$16"}</definedName>
    <definedName name="____h5">{"'Sheet1'!$L$16"}</definedName>
    <definedName name="____h5_1">{"'Sheet1'!$L$16"}</definedName>
    <definedName name="____h5_2">{"'Sheet1'!$L$16"}</definedName>
    <definedName name="____h6">{"'Sheet1'!$L$16"}</definedName>
    <definedName name="____h6_1">{"'Sheet1'!$L$16"}</definedName>
    <definedName name="____h6_2">{"'Sheet1'!$L$16"}</definedName>
    <definedName name="____h7">{"'Sheet1'!$L$16"}</definedName>
    <definedName name="____h7_1">{"'Sheet1'!$L$16"}</definedName>
    <definedName name="____h7_2">{"'Sheet1'!$L$16"}</definedName>
    <definedName name="____h8">{"'Sheet1'!$L$16"}</definedName>
    <definedName name="____h8_1">{"'Sheet1'!$L$16"}</definedName>
    <definedName name="____h8_2">{"'Sheet1'!$L$16"}</definedName>
    <definedName name="____h9">{"'Sheet1'!$L$16"}</definedName>
    <definedName name="____h9_1">{"'Sheet1'!$L$16"}</definedName>
    <definedName name="____h9_2">{"'Sheet1'!$L$16"}</definedName>
    <definedName name="____hom2">"#REF!"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7">"#REF!"</definedName>
    <definedName name="____km198">"#REF!"</definedName>
    <definedName name="____lap1">"#REF!"</definedName>
    <definedName name="____lap2">"#REF!"</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SO2">{"'Sheet1'!$L$16"}</definedName>
    <definedName name="____NSO2_1">{"'Sheet1'!$L$16"}</definedName>
    <definedName name="____NSO2_2">{"'Sheet1'!$L$16"}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VL100">"#REF!"</definedName>
    <definedName name="____vl2">{"'Sheet1'!$L$16"}</definedName>
    <definedName name="____vl2_1">{"'Sheet1'!$L$16"}</definedName>
    <definedName name="____vl2_2">{"'Sheet1'!$L$16"}</definedName>
    <definedName name="____VL250">"#REF!"</definedName>
    <definedName name="___a1">{"'Sheet1'!$L$16"}</definedName>
    <definedName name="___a1_1">{"'Sheet1'!$L$16"}</definedName>
    <definedName name="___a1_2">{"'Sheet1'!$L$16"}</definedName>
    <definedName name="___boi1">"#REF!"</definedName>
    <definedName name="___boi2">"#REF!"</definedName>
    <definedName name="___boi3">"#REF!"</definedName>
    <definedName name="___boi4">"#REF!"</definedName>
    <definedName name="___btm10">"#REF!"</definedName>
    <definedName name="___btm100">"#REF!"</definedName>
    <definedName name="___BTM250">"#REF!"</definedName>
    <definedName name="___btM300">"#REF!"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dn400">"#REF!"</definedName>
    <definedName name="___ddn600">"#REF!"</definedName>
    <definedName name="___gon4">"#REF!"</definedName>
    <definedName name="___h1">{"'Sheet1'!$L$16"}</definedName>
    <definedName name="___h1_1">{"'Sheet1'!$L$16"}</definedName>
    <definedName name="___h1_2">{"'Sheet1'!$L$16"}</definedName>
    <definedName name="___h10">#N/A</definedName>
    <definedName name="___h10_1">#N/A</definedName>
    <definedName name="___h10_2">#N/A</definedName>
    <definedName name="___h2">{"'Sheet1'!$L$16"}</definedName>
    <definedName name="___h2_1">{"'Sheet1'!$L$16"}</definedName>
    <definedName name="___h2_2">{"'Sheet1'!$L$16"}</definedName>
    <definedName name="___h3">{"'Sheet1'!$L$16"}</definedName>
    <definedName name="___h3_1">{"'Sheet1'!$L$16"}</definedName>
    <definedName name="___h3_2">{"'Sheet1'!$L$16"}</definedName>
    <definedName name="___h5">{"'Sheet1'!$L$16"}</definedName>
    <definedName name="___h5_1">{"'Sheet1'!$L$16"}</definedName>
    <definedName name="___h5_2">{"'Sheet1'!$L$16"}</definedName>
    <definedName name="___h6">{"'Sheet1'!$L$16"}</definedName>
    <definedName name="___h6_1">{"'Sheet1'!$L$16"}</definedName>
    <definedName name="___h6_2">{"'Sheet1'!$L$16"}</definedName>
    <definedName name="___h7">{"'Sheet1'!$L$16"}</definedName>
    <definedName name="___h7_1">{"'Sheet1'!$L$16"}</definedName>
    <definedName name="___h7_2">{"'Sheet1'!$L$16"}</definedName>
    <definedName name="___h8">{"'Sheet1'!$L$16"}</definedName>
    <definedName name="___h8_1">{"'Sheet1'!$L$16"}</definedName>
    <definedName name="___h8_2">{"'Sheet1'!$L$16"}</definedName>
    <definedName name="___h9">{"'Sheet1'!$L$16"}</definedName>
    <definedName name="___h9_1">{"'Sheet1'!$L$16"}</definedName>
    <definedName name="___h9_2">{"'Sheet1'!$L$16"}</definedName>
    <definedName name="___hom2">"#REF!"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L100">"#REF!"</definedName>
    <definedName name="___NCL200">"#REF!"</definedName>
    <definedName name="___NCL250">"#REF!"</definedName>
    <definedName name="___NET2">"#REF!"</definedName>
    <definedName name="___nin190">"#REF!"</definedName>
    <definedName name="___NSO2">{"'Sheet1'!$L$16"}</definedName>
    <definedName name="___NSO2_1">{"'Sheet1'!$L$16"}</definedName>
    <definedName name="___NSO2_2">{"'Sheet1'!$L$16"}</definedName>
    <definedName name="___PA3">{"'Sheet1'!$L$16"}</definedName>
    <definedName name="___PA3_1">{"'Sheet1'!$L$16"}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sat10">"#REF!"</definedName>
    <definedName name="___sat14">"#REF!"</definedName>
    <definedName name="___sat16">"#REF!"</definedName>
    <definedName name="___sat20">"#REF!"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a20">"#REF!"</definedName>
    <definedName name="___sua30">"#REF!"</definedName>
    <definedName name="___TB1">"#REF!"</definedName>
    <definedName name="___TH1">"#REF!"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VL100">"#REF!"</definedName>
    <definedName name="___vl2">{"'Sheet1'!$L$16"}</definedName>
    <definedName name="___vl2_1">{"'Sheet1'!$L$16"}</definedName>
    <definedName name="___vl2_2">{"'Sheet1'!$L$16"}</definedName>
    <definedName name="___VL250">"#REF!"</definedName>
    <definedName name="__a1">{"'Sheet1'!$L$16"}</definedName>
    <definedName name="__a1_1">{"'Sheet1'!$L$16"}</definedName>
    <definedName name="__a1_2">{"'Sheet1'!$L$16"}</definedName>
    <definedName name="__boi1">"#REF!"</definedName>
    <definedName name="__boi2">"#REF!"</definedName>
    <definedName name="__boi3">"#REF!"</definedName>
    <definedName name="__boi4">"#REF!"</definedName>
    <definedName name="__btm10">"#REF!"</definedName>
    <definedName name="__btm100">"#REF!"</definedName>
    <definedName name="__BTM250">"#REF!"</definedName>
    <definedName name="__btM300">"#REF!"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bu1">"#REF!"</definedName>
    <definedName name="__dbu2">"#REF!"</definedName>
    <definedName name="__ddn400">"#REF!"</definedName>
    <definedName name="__ddn600">"#REF!"</definedName>
    <definedName name="__gon4">"#REF!"</definedName>
    <definedName name="__h1">{"'Sheet1'!$L$16"}</definedName>
    <definedName name="__h1_1">{"'Sheet1'!$L$16"}</definedName>
    <definedName name="__h1_2">{"'Sheet1'!$L$16"}</definedName>
    <definedName name="__h10">#N/A</definedName>
    <definedName name="__h10_1">#N/A</definedName>
    <definedName name="__h10_2">#N/A</definedName>
    <definedName name="__h2">{"'Sheet1'!$L$16"}</definedName>
    <definedName name="__h2_1">{"'Sheet1'!$L$16"}</definedName>
    <definedName name="__h2_2">{"'Sheet1'!$L$16"}</definedName>
    <definedName name="__h3">{"'Sheet1'!$L$16"}</definedName>
    <definedName name="__h3_1">{"'Sheet1'!$L$16"}</definedName>
    <definedName name="__h3_2">{"'Sheet1'!$L$16"}</definedName>
    <definedName name="__h5">{"'Sheet1'!$L$16"}</definedName>
    <definedName name="__h5_1">{"'Sheet1'!$L$16"}</definedName>
    <definedName name="__h5_2">{"'Sheet1'!$L$16"}</definedName>
    <definedName name="__h6">{"'Sheet1'!$L$16"}</definedName>
    <definedName name="__h6_1">{"'Sheet1'!$L$16"}</definedName>
    <definedName name="__h6_2">{"'Sheet1'!$L$16"}</definedName>
    <definedName name="__h7">{"'Sheet1'!$L$16"}</definedName>
    <definedName name="__h7_1">{"'Sheet1'!$L$16"}</definedName>
    <definedName name="__h7_2">{"'Sheet1'!$L$16"}</definedName>
    <definedName name="__h8">{"'Sheet1'!$L$16"}</definedName>
    <definedName name="__h8_1">{"'Sheet1'!$L$16"}</definedName>
    <definedName name="__h8_2">{"'Sheet1'!$L$16"}</definedName>
    <definedName name="__h9">{"'Sheet1'!$L$16"}</definedName>
    <definedName name="__h9_1">{"'Sheet1'!$L$16"}</definedName>
    <definedName name="__h9_2">{"'Sheet1'!$L$16"}</definedName>
    <definedName name="__hom2">"#REF!"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L100">"#REF!"</definedName>
    <definedName name="__NCL200">"#REF!"</definedName>
    <definedName name="__NCL250">"#REF!"</definedName>
    <definedName name="__NET2">"#REF!"</definedName>
    <definedName name="__nin190">"#REF!"</definedName>
    <definedName name="__NSO2">{"'Sheet1'!$L$16"}</definedName>
    <definedName name="__NSO2_1">{"'Sheet1'!$L$16"}</definedName>
    <definedName name="__NSO2_2">{"'Sheet1'!$L$16"}</definedName>
    <definedName name="__PA3">{"'Sheet1'!$L$16"}</definedName>
    <definedName name="__PA3_1">{"'Sheet1'!$L$16"}</definedName>
    <definedName name="__PA3_2">{"'Sheet1'!$L$16"}</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sat10">"#REF!"</definedName>
    <definedName name="__sat14">"#REF!"</definedName>
    <definedName name="__sat16">"#REF!"</definedName>
    <definedName name="__sat20">"#REF!"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a20">"#REF!"</definedName>
    <definedName name="__sua30">"#REF!"</definedName>
    <definedName name="__TB1">"#REF!"</definedName>
    <definedName name="__TH1">"#REF!"</definedName>
    <definedName name="__TH2">"#REF!"</definedName>
    <definedName name="__TH3">"#REF!"</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vc1">"#REF!"</definedName>
    <definedName name="__vc2">"#REF!"</definedName>
    <definedName name="__vc3">"#REF!"</definedName>
    <definedName name="__VL100">"#REF!"</definedName>
    <definedName name="__vl2">{"'Sheet1'!$L$16"}</definedName>
    <definedName name="__vl2_1">{"'Sheet1'!$L$16"}</definedName>
    <definedName name="__vl2_2">{"'Sheet1'!$L$16"}</definedName>
    <definedName name="__VL250">"#REF!"</definedName>
    <definedName name="_1">#N/A</definedName>
    <definedName name="_1_1">"#REF!"</definedName>
    <definedName name="_1000A01">#N/A</definedName>
    <definedName name="_1BA1025">[5]MTP!#REF!</definedName>
    <definedName name="_1BA1037">[5]MTP!#REF!</definedName>
    <definedName name="_1BA1050">[5]MTP!#REF!</definedName>
    <definedName name="_1BA1075">[5]MTP!#REF!</definedName>
    <definedName name="_1BA1100">[5]MTP!#REF!</definedName>
    <definedName name="_1BA2500">#REF!</definedName>
    <definedName name="_1BA2500_1">"#REF!"</definedName>
    <definedName name="_1BA2500_2">"#REF!"</definedName>
    <definedName name="_1BA3025">[5]MTP!#REF!</definedName>
    <definedName name="_1BA3037">[5]MTP!#REF!</definedName>
    <definedName name="_1BA3050">[5]MTP!#REF!</definedName>
    <definedName name="_1BA305G">[5]MTP!#REF!</definedName>
    <definedName name="_1BA3075">[5]MTP!#REF!</definedName>
    <definedName name="_1BA3100">[5]MTP!#REF!</definedName>
    <definedName name="_1BA3160">[5]MTP!#REF!</definedName>
    <definedName name="_1BA3250">#REF!</definedName>
    <definedName name="_1BA3250_1">"#REF!"</definedName>
    <definedName name="_1BA3250_2">"#REF!"</definedName>
    <definedName name="_1BA3320">[5]MTP!#REF!</definedName>
    <definedName name="_1BA3400">[5]MTP!#REF!</definedName>
    <definedName name="_1BA400P">#REF!</definedName>
    <definedName name="_1BA400P_1">"#REF!"</definedName>
    <definedName name="_1BA400P_2">"#REF!"</definedName>
    <definedName name="_1CAP001">#REF!</definedName>
    <definedName name="_1CAP001_1">"#REF!"</definedName>
    <definedName name="_1CAP002">[7]MTP!#REF!</definedName>
    <definedName name="_1CAP003">[5]MTP!#REF!</definedName>
    <definedName name="_1CAPTU1">[8]MTP!#REF!</definedName>
    <definedName name="_1CDHT01">[5]MTP!#REF!</definedName>
    <definedName name="_1CDHT02">[5]MTP!#REF!</definedName>
    <definedName name="_1CHANG1">[5]MTP!#REF!</definedName>
    <definedName name="_1DA0801">[5]MTP!#REF!</definedName>
    <definedName name="_1DA0802">[5]MTP!#REF!</definedName>
    <definedName name="_1DA1201">[5]MTP!#REF!</definedName>
    <definedName name="_1DA2001">[5]MTP!#REF!</definedName>
    <definedName name="_1DA2401">[9]MTP!#REF!</definedName>
    <definedName name="_1DA2402">[9]MTP!#REF!</definedName>
    <definedName name="_1DA3201">[9]MTP!#REF!</definedName>
    <definedName name="_1DA3202">[9]MTP!#REF!</definedName>
    <definedName name="_1DA3203">[9]MTP!#REF!</definedName>
    <definedName name="_1DA3204">[5]MTP!#REF!</definedName>
    <definedName name="_1DAU001">[5]MTP!#REF!</definedName>
    <definedName name="_1DAU002">#REF!</definedName>
    <definedName name="_1DAU002_1">"#REF!"</definedName>
    <definedName name="_1DAU003">[5]MTP!#REF!</definedName>
    <definedName name="_1DCTT48">[5]MTP!#REF!</definedName>
    <definedName name="_1DDAY03">#REF!</definedName>
    <definedName name="_1DDAY03_1">"#REF!"</definedName>
    <definedName name="_1DDTT01">#REF!</definedName>
    <definedName name="_1DDTT01_1">"#REF!"</definedName>
    <definedName name="_1DK1001">[5]MTP!#REF!</definedName>
    <definedName name="_1DK3001">[5]MTP!#REF!</definedName>
    <definedName name="_1FCO101">#REF!</definedName>
    <definedName name="_1FCO101_1">"#REF!"</definedName>
    <definedName name="_1GIA101">#REF!</definedName>
    <definedName name="_1GIA101_1">"#REF!"</definedName>
    <definedName name="_1KD22B1">[5]MTP!#REF!</definedName>
    <definedName name="_1KDM22T">[5]MTP!#REF!</definedName>
    <definedName name="_1KEP001">[5]MTP!#REF!</definedName>
    <definedName name="_1LA1001">#REF!</definedName>
    <definedName name="_1LA1001_1">"#REF!"</definedName>
    <definedName name="_1LCAP01">[5]MTP!#REF!</definedName>
    <definedName name="_1MCCBO2">#REF!</definedName>
    <definedName name="_1MCCBO2_1">"#REF!"</definedName>
    <definedName name="_1NEO001">[9]MTP!#REF!</definedName>
    <definedName name="_1PKCAP1">#REF!</definedName>
    <definedName name="_1PKCAP1_1">"#REF!"</definedName>
    <definedName name="_1PKIEN1">[5]MTP!#REF!</definedName>
    <definedName name="_1PKTT01">#REF!</definedName>
    <definedName name="_1PKTT01_1">"#REF!"</definedName>
    <definedName name="_1SDUNG1">[9]MTP!#REF!</definedName>
    <definedName name="_1STREO1">[5]MTP!#REF!</definedName>
    <definedName name="_1STREO2">[5]MTP!#REF!</definedName>
    <definedName name="_1STREO3">[5]MTP!#REF!</definedName>
    <definedName name="_1TCD101">#REF!</definedName>
    <definedName name="_1TCD101_1">"#REF!"</definedName>
    <definedName name="_1TCD201">#REF!</definedName>
    <definedName name="_1TCD201_1">"#REF!"</definedName>
    <definedName name="_1TD1001">[5]MTP!#REF!</definedName>
    <definedName name="_1TD1002">[5]MTP!#REF!</definedName>
    <definedName name="_1TD2001">#REF!</definedName>
    <definedName name="_1TD2001_1">"#REF!"</definedName>
    <definedName name="_1TIHT01">#REF!</definedName>
    <definedName name="_1TIHT01_1">"#REF!"</definedName>
    <definedName name="_1TIHT02">[5]MTP!#REF!</definedName>
    <definedName name="_1TIHT03">[5]MTP!#REF!</definedName>
    <definedName name="_1TIHT04">[5]MTP!#REF!</definedName>
    <definedName name="_1TIHT05">[5]MTP!#REF!</definedName>
    <definedName name="_1TRU121">#REF!</definedName>
    <definedName name="_1TRU121_1">"#REF!"</definedName>
    <definedName name="_1UCLEV1">[5]MTP!#REF!</definedName>
    <definedName name="_2">#N/A</definedName>
    <definedName name="_2_1">"#REF!"</definedName>
    <definedName name="_2BLA100">#REF!</definedName>
    <definedName name="_2BLA100_1">"#REF!"</definedName>
    <definedName name="_2CHAG01">[5]MTP!#REF!</definedName>
    <definedName name="_2CHAG02">[5]MTP!#REF!</definedName>
    <definedName name="_2CHDG01">[5]MTP!#REF!</definedName>
    <definedName name="_2CHDG02">[5]MTP!#REF!</definedName>
    <definedName name="_2CHGI01">[5]MTP!#REF!</definedName>
    <definedName name="_2CHSG01">[5]MTP!#REF!</definedName>
    <definedName name="_2COTT48">[5]MTP!#REF!</definedName>
    <definedName name="_2DA0801">[5]MTP!#REF!</definedName>
    <definedName name="_2DA0802">[5]MTP!#REF!</definedName>
    <definedName name="_2DA2001">[5]MTP!#REF!</definedName>
    <definedName name="_2DA2002">[5]MTP!#REF!</definedName>
    <definedName name="_2DA2401">[5]MTP!#REF!</definedName>
    <definedName name="_2DA2402">[5]MTP!#REF!</definedName>
    <definedName name="_2DA2403">[5]MTP!#REF!</definedName>
    <definedName name="_2DA2404">[5]MTP!#REF!</definedName>
    <definedName name="_2DA2405">[5]MTP!#REF!</definedName>
    <definedName name="_2DA2406">[5]MTP!#REF!</definedName>
    <definedName name="_2DA3202">[5]MTP!#REF!</definedName>
    <definedName name="_2DAL201">#REF!</definedName>
    <definedName name="_2DAL201_1">"#REF!"</definedName>
    <definedName name="_2DCT001">[5]MTP!#REF!</definedName>
    <definedName name="_2DDAY01">[5]MTP!#REF!</definedName>
    <definedName name="_2DS1P01">[5]MTP!#REF!</definedName>
    <definedName name="_2DS3P01">[5]MTP!#REF!</definedName>
    <definedName name="_2FCO100">[5]MTP!#REF!</definedName>
    <definedName name="_2FCO200">[5]MTP!#REF!</definedName>
    <definedName name="_2KD0221">[5]MTP!#REF!</definedName>
    <definedName name="_2KD0223">[5]MTP!#REF!</definedName>
    <definedName name="_2KD0481">[5]MTP!#REF!</definedName>
    <definedName name="_2KD0500">[5]MTP!#REF!</definedName>
    <definedName name="_2KD0501">[5]MTP!#REF!</definedName>
    <definedName name="_2KD0502">[5]MTP!#REF!</definedName>
    <definedName name="_2KD0700">[5]MTP!#REF!</definedName>
    <definedName name="_2KD0701">[5]MTP!#REF!</definedName>
    <definedName name="_2KD0702">[5]MTP!#REF!</definedName>
    <definedName name="_2KD0950">[5]MTP!#REF!</definedName>
    <definedName name="_2KD0951">[5]MTP!#REF!</definedName>
    <definedName name="_2KD1501">[5]MTP!#REF!</definedName>
    <definedName name="_2KD1502">[5]MTP!#REF!</definedName>
    <definedName name="_2KD22B1">[5]MTP!#REF!</definedName>
    <definedName name="_2KD2401">[5]MTP!#REF!</definedName>
    <definedName name="_2KD48B1">[5]MTP!#REF!</definedName>
    <definedName name="_2LA1001">[5]MTP!#REF!</definedName>
    <definedName name="_2LBCO01">[5]MTP!#REF!</definedName>
    <definedName name="_2LBS001">[5]MTP!#REF!</definedName>
    <definedName name="_2MONG01">[5]MTP!#REF!</definedName>
    <definedName name="_2NEO001">[5]MTP!#REF!</definedName>
    <definedName name="_2NHANH1">[5]MTP!#REF!</definedName>
    <definedName name="_2OILS01">[5]MTP!#REF!</definedName>
    <definedName name="_2PKTT01">[5]MTP!#REF!</definedName>
    <definedName name="_2RECLO1">[5]MTP!#REF!</definedName>
    <definedName name="_2SDINH1">[5]MTP!#REF!</definedName>
    <definedName name="_2SDUNG1">[5]MTP!#REF!</definedName>
    <definedName name="_2SDUNG4">[10]MTP!#REF!</definedName>
    <definedName name="_2STREO1">[5]MTP!#REF!</definedName>
    <definedName name="_2STREO2">[5]MTP!#REF!</definedName>
    <definedName name="_2STREO3">[5]MTP!#REF!</definedName>
    <definedName name="_2STREO4">[5]MTP!#REF!</definedName>
    <definedName name="_2STREO7">[11]MTP!#REF!</definedName>
    <definedName name="_2SUDO01">[5]MTP!#REF!</definedName>
    <definedName name="_2TDIA01">[5]MTP!#REF!</definedName>
    <definedName name="_2TDTD01">[5]MTP!#REF!</definedName>
    <definedName name="_2TRU121">[5]MTP!#REF!</definedName>
    <definedName name="_2TRU122">[5]MTP!#REF!</definedName>
    <definedName name="_2TRU141">[5]MTP!#REF!</definedName>
    <definedName name="_2TU3100">[5]MTP!#REF!</definedName>
    <definedName name="_2TU6100">[5]MTP!#REF!</definedName>
    <definedName name="_2UCLEV1">[5]MTP!#REF!</definedName>
    <definedName name="_2UCLEV2">[10]MTP!#REF!</definedName>
    <definedName name="_2VTLT01">[5]MTP!#REF!</definedName>
    <definedName name="_3ABC501">[5]MTP!#REF!</definedName>
    <definedName name="_3ABC701">[5]MTP!#REF!</definedName>
    <definedName name="_3ABC951">[5]MTP!#REF!</definedName>
    <definedName name="_3BLXMD">#REF!</definedName>
    <definedName name="_3BLXMD_1">"#REF!"</definedName>
    <definedName name="_3BRANCH">[5]MTP!#REF!</definedName>
    <definedName name="_3BTHT01">[5]MTP!#REF!</definedName>
    <definedName name="_3BTHT02">[5]MTP!#REF!</definedName>
    <definedName name="_3BTHT11">[5]MTP!#REF!</definedName>
    <definedName name="_3CHAG01">[5]MTP!#REF!</definedName>
    <definedName name="_3CHAG02">[5]MTP!#REF!</definedName>
    <definedName name="_3CHAG03">[5]MTP!#REF!</definedName>
    <definedName name="_3CHAG04">[5]MTP!#REF!</definedName>
    <definedName name="_3CHDG01">[5]MTP!#REF!</definedName>
    <definedName name="_3CHDG02">[5]MTP!#REF!</definedName>
    <definedName name="_3CHDG03">[5]MTP!#REF!</definedName>
    <definedName name="_3CHDG04">[5]MTP!#REF!</definedName>
    <definedName name="_3CHSG01">[5]MTP!#REF!</definedName>
    <definedName name="_3CHSG02">[5]MTP!#REF!</definedName>
    <definedName name="_3CLHT01">[5]MTP!#REF!</definedName>
    <definedName name="_3CLHT02">[5]MTP!#REF!</definedName>
    <definedName name="_3CLHT03">[5]MTP!#REF!</definedName>
    <definedName name="_3COABC1">[5]MTP!#REF!</definedName>
    <definedName name="_3CPHA01">[5]MTP!#REF!</definedName>
    <definedName name="_3DA0001">[5]MTP!#REF!</definedName>
    <definedName name="_3DA0002">[5]MTP!#REF!</definedName>
    <definedName name="_3DCT001">[5]MTP!#REF!</definedName>
    <definedName name="_3DUPLEX">[5]MTP!#REF!</definedName>
    <definedName name="_3FERRU1">[5]MTP!#REF!</definedName>
    <definedName name="_3FERRU2">[5]MTP!#REF!</definedName>
    <definedName name="_3KD3501">[5]MTP!#REF!</definedName>
    <definedName name="_3KD3502">[5]MTP!#REF!</definedName>
    <definedName name="_3KD3511">[5]MTP!#REF!</definedName>
    <definedName name="_3KD3801">[5]MTP!#REF!</definedName>
    <definedName name="_3KD4801">[5]MTP!#REF!</definedName>
    <definedName name="_3KD5011">[5]MTP!#REF!</definedName>
    <definedName name="_3KD7501">[5]MTP!#REF!</definedName>
    <definedName name="_3KD9501">[5]MTP!#REF!</definedName>
    <definedName name="_3LABC01">[5]MTP!#REF!</definedName>
    <definedName name="_3LONG01">[5]MTP!#REF!</definedName>
    <definedName name="_3LONG02">[5]MTP!#REF!</definedName>
    <definedName name="_3LONG03">[5]MTP!#REF!</definedName>
    <definedName name="_3LONG04">[5]MTP!#REF!</definedName>
    <definedName name="_3LSON01">[5]MTP!#REF!</definedName>
    <definedName name="_3LSON02">[5]MTP!#REF!</definedName>
    <definedName name="_3LSON03">[5]MTP!#REF!</definedName>
    <definedName name="_3LSON04">[5]MTP!#REF!</definedName>
    <definedName name="_3LSON05">[5]MTP!#REF!</definedName>
    <definedName name="_3LSON06">[5]MTP!#REF!</definedName>
    <definedName name="_3LSON07">[5]MTP!#REF!</definedName>
    <definedName name="_3LSON08">[5]MTP!#REF!</definedName>
    <definedName name="_3LSON09">[5]MTP!#REF!</definedName>
    <definedName name="_3LSON10">[5]MTP!#REF!</definedName>
    <definedName name="_3LSON11">[5]MTP!#REF!</definedName>
    <definedName name="_3LSON12">[5]MTP!#REF!</definedName>
    <definedName name="_3LSON13">[5]MTP!#REF!</definedName>
    <definedName name="_3LSON14">[5]MTP!#REF!</definedName>
    <definedName name="_3LSON15">[5]MTP!#REF!</definedName>
    <definedName name="_3LSON16">[5]MTP!#REF!</definedName>
    <definedName name="_3LSON17">[5]MTP!#REF!</definedName>
    <definedName name="_3LSON18">[5]MTP!#REF!</definedName>
    <definedName name="_3LSON19">[5]MTP!#REF!</definedName>
    <definedName name="_3MONG01">[5]MTP!#REF!</definedName>
    <definedName name="_3NEO001">[5]MTP!#REF!</definedName>
    <definedName name="_3NEO002">[5]MTP!#REF!</definedName>
    <definedName name="_3PKABC1">[5]MTP!#REF!</definedName>
    <definedName name="_3PKHT01">[5]MTP!#REF!</definedName>
    <definedName name="_3QUARTD">[5]MTP!#REF!</definedName>
    <definedName name="_3RACK31">[5]MTP!#REF!</definedName>
    <definedName name="_3RACK41">[5]MTP!#REF!</definedName>
    <definedName name="_3TDIA01">[5]MTP!#REF!</definedName>
    <definedName name="_3TDIA02">[5]MTP!#REF!</definedName>
    <definedName name="_3TRU091">[5]MTP!#REF!</definedName>
    <definedName name="_3TRU101">[5]MTP!#REF!</definedName>
    <definedName name="_3TRU102">[5]MTP!#REF!</definedName>
    <definedName name="_3TRU121">[5]MTP!#REF!</definedName>
    <definedName name="_3TRU731">[5]MTP!#REF!</definedName>
    <definedName name="_3TRU841">[5]MTP!#REF!</definedName>
    <definedName name="_3TRU842">[5]MTP!#REF!</definedName>
    <definedName name="_3TRU843">[5]MTP!#REF!</definedName>
    <definedName name="_3TU0601">[5]MTP!#REF!</definedName>
    <definedName name="_3TU0602">[5]MTP!#REF!</definedName>
    <definedName name="_3TU0603">[5]MTP!#REF!</definedName>
    <definedName name="_3TU0609">#REF!</definedName>
    <definedName name="_3TU0609_1">"#REF!"</definedName>
    <definedName name="_3TU0901">[5]MTP!#REF!</definedName>
    <definedName name="_3TU0902">[5]MTP!#REF!</definedName>
    <definedName name="_3TU0903">[5]MTP!#REF!</definedName>
    <definedName name="_40x4">5100</definedName>
    <definedName name="_4CDB095">[13]MTP!#REF!</definedName>
    <definedName name="_4CDTT01">[5]MTP!#REF!</definedName>
    <definedName name="_4CNT050">[5]MTP!#REF!</definedName>
    <definedName name="_4CNT095">[5]MTP!#REF!</definedName>
    <definedName name="_4CNT150">[5]MTP!#REF!</definedName>
    <definedName name="_4CNT240">#REF!</definedName>
    <definedName name="_4CNT240_1">"#REF!"</definedName>
    <definedName name="_4CNT240_2">"#REF!"</definedName>
    <definedName name="_4CTL050">[5]MTP!#REF!</definedName>
    <definedName name="_4CTL095">[5]MTP!#REF!</definedName>
    <definedName name="_4CTL150">[13]MTP!#REF!</definedName>
    <definedName name="_4CTL240">#REF!</definedName>
    <definedName name="_4CTL240_1">"#REF!"</definedName>
    <definedName name="_4CTL240_2">"#REF!"</definedName>
    <definedName name="_4ED2062">[5]MTP!#REF!</definedName>
    <definedName name="_4ED2063">[5]MTP!#REF!</definedName>
    <definedName name="_4ED2064">[5]MTP!#REF!</definedName>
    <definedName name="_4FCO100">#REF!</definedName>
    <definedName name="_4FCO100_1">"#REF!"</definedName>
    <definedName name="_4FCO100_2">"#REF!"</definedName>
    <definedName name="_4FCO101">[5]MTP!#REF!</definedName>
    <definedName name="_4FCO200">[13]MTP!#REF!</definedName>
    <definedName name="_4GDDCN1">[13]MTP!#REF!</definedName>
    <definedName name="_4GIA101">[5]MTP!#REF!</definedName>
    <definedName name="_4GOIC01">[14]MTP!#REF!</definedName>
    <definedName name="_4HDCTT1">[5]MTP!#REF!</definedName>
    <definedName name="_4HDCTT2">[5]MTP!#REF!</definedName>
    <definedName name="_4HDCTT3">[13]MTP!#REF!</definedName>
    <definedName name="_4HDCTT4">#REF!</definedName>
    <definedName name="_4HDCTT4_1">"#REF!"</definedName>
    <definedName name="_4HNCTT1">[5]MTP!#REF!</definedName>
    <definedName name="_4HNCTT2">[5]MTP!#REF!</definedName>
    <definedName name="_4HNCTT3">[5]MTP!#REF!</definedName>
    <definedName name="_4HNCTT4">#REF!</definedName>
    <definedName name="_4HNCTT4_1">"#REF!"</definedName>
    <definedName name="_4KEPC01">[5]MTP!#REF!</definedName>
    <definedName name="_4LA1001">[13]MTP!#REF!</definedName>
    <definedName name="_4LBCO01">#REF!</definedName>
    <definedName name="_4LBCO01_1">"#REF!"</definedName>
    <definedName name="_4OSLCN2">[13]MTP!#REF!</definedName>
    <definedName name="_4OSLCTT">[14]MTP!#REF!</definedName>
    <definedName name="_4PKIECN">[13]MTP!#REF!</definedName>
    <definedName name="_4VATLT1">[13]MTP!#REF!</definedName>
    <definedName name="_5CNHT95">[5]MTP!#REF!</definedName>
    <definedName name="_5DNCNG1">[13]MTP!#REF!</definedName>
    <definedName name="_5GOIC01">[5]MTP!#REF!</definedName>
    <definedName name="_5HDCHT1">[5]MTP!#REF!</definedName>
    <definedName name="_5KEPC01">[5]MTP!#REF!</definedName>
    <definedName name="_5OSLCHT">[5]MTP!#REF!</definedName>
    <definedName name="_5TU120">[8]MTP!#REF!</definedName>
    <definedName name="_5TU130">[8]MTP!#REF!</definedName>
    <definedName name="_6BNTTTH">[11]MTP1!#REF!</definedName>
    <definedName name="_6DCTTBO">[11]MTP1!#REF!</definedName>
    <definedName name="_6DD24TT">[11]MTP1!#REF!</definedName>
    <definedName name="_6FCOTBU">[11]MTP1!#REF!</definedName>
    <definedName name="_6LATUBU">[11]MTP1!#REF!</definedName>
    <definedName name="_6SDTT24">[11]MTP1!#REF!</definedName>
    <definedName name="_6TBUDTT">[11]MTP1!#REF!</definedName>
    <definedName name="_6TDDDTT">[11]MTP1!#REF!</definedName>
    <definedName name="_6TLTTTH">[11]MTP1!#REF!</definedName>
    <definedName name="_6TUBUTT">[11]MTP1!#REF!</definedName>
    <definedName name="_6UCLVIS">[11]MTP1!#REF!</definedName>
    <definedName name="_7DNCABC">[11]MTP1!#REF!</definedName>
    <definedName name="_7HDCTBU">[11]MTP1!#REF!</definedName>
    <definedName name="_7PKTUBU">[11]MTP1!#REF!</definedName>
    <definedName name="_7TBHT20">[11]MTP1!#REF!</definedName>
    <definedName name="_7TBHT30">[11]MTP1!#REF!</definedName>
    <definedName name="_7TDCABC">[11]MTP1!#REF!</definedName>
    <definedName name="_boi1">"#REF!"</definedName>
    <definedName name="_boi2">"#REF!"</definedName>
    <definedName name="_boi3">"#REF!"</definedName>
    <definedName name="_boi4">"#REF!"</definedName>
    <definedName name="_btm10">"#REF!"</definedName>
    <definedName name="_btm100">"#REF!"</definedName>
    <definedName name="_BTM250">"#REF!"</definedName>
    <definedName name="_btM300">"#REF!"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bu1">"#REF!"</definedName>
    <definedName name="_dbu2">"#REF!"</definedName>
    <definedName name="_ddn400">"#REF!"</definedName>
    <definedName name="_ddn600">"#REF!"</definedName>
    <definedName name="_Fill" hidden="1">#REF!</definedName>
    <definedName name="_Fill_1">"#REF!"</definedName>
    <definedName name="_xlnm._FilterDatabase" hidden="1">'[17]TL than'!#REF!</definedName>
    <definedName name="_gon4">"#REF!"</definedName>
    <definedName name="_h1">{"'Sheet1'!$L$16"}</definedName>
    <definedName name="_h1_1">{"'Sheet1'!$L$16"}</definedName>
    <definedName name="_h1_2">{"'Sheet1'!$L$16"}</definedName>
    <definedName name="_h10">#N/A</definedName>
    <definedName name="_h10_1">#N/A</definedName>
    <definedName name="_h10_2">#N/A</definedName>
    <definedName name="_h2">{"'Sheet1'!$L$16"}</definedName>
    <definedName name="_h2_1">{"'Sheet1'!$L$16"}</definedName>
    <definedName name="_h2_2">{"'Sheet1'!$L$16"}</definedName>
    <definedName name="_h3">{"'Sheet1'!$L$16"}</definedName>
    <definedName name="_h3_1">{"'Sheet1'!$L$16"}</definedName>
    <definedName name="_h3_2">{"'Sheet1'!$L$16"}</definedName>
    <definedName name="_h5">{"'Sheet1'!$L$16"}</definedName>
    <definedName name="_h5_1">{"'Sheet1'!$L$16"}</definedName>
    <definedName name="_h5_2">{"'Sheet1'!$L$16"}</definedName>
    <definedName name="_h6">{"'Sheet1'!$L$16"}</definedName>
    <definedName name="_h6_1">{"'Sheet1'!$L$16"}</definedName>
    <definedName name="_h6_2">{"'Sheet1'!$L$16"}</definedName>
    <definedName name="_h7">{"'Sheet1'!$L$16"}</definedName>
    <definedName name="_h7_1">{"'Sheet1'!$L$16"}</definedName>
    <definedName name="_h7_2">{"'Sheet1'!$L$16"}</definedName>
    <definedName name="_h8">{"'Sheet1'!$L$16"}</definedName>
    <definedName name="_h8_1">{"'Sheet1'!$L$16"}</definedName>
    <definedName name="_h8_2">{"'Sheet1'!$L$16"}</definedName>
    <definedName name="_h9">{"'Sheet1'!$L$16"}</definedName>
    <definedName name="_h9_1">{"'Sheet1'!$L$16"}</definedName>
    <definedName name="_h9_2">{"'Sheet1'!$L$16"}</definedName>
    <definedName name="_hom2">"#REF!"</definedName>
    <definedName name="_Key1" hidden="1">#REF!</definedName>
    <definedName name="_Key1_1">"#REF!"</definedName>
    <definedName name="_Key2" hidden="1">#REF!</definedName>
    <definedName name="_Key2_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ap1">"#REF!"</definedName>
    <definedName name="_lap2">"#REF!"</definedName>
    <definedName name="_MAC12">"#REF!"</definedName>
    <definedName name="_MAC46">"#REF!"</definedName>
    <definedName name="_NCL100">"#REF!"</definedName>
    <definedName name="_NCL200">"#REF!"</definedName>
    <definedName name="_NCL250">"#REF!"</definedName>
    <definedName name="_NET2">#REF!</definedName>
    <definedName name="_nin190">"#REF!"</definedName>
    <definedName name="_NSO2">{"'Sheet1'!$L$16"}</definedName>
    <definedName name="_NSO2_1">{"'Sheet1'!$L$16"}</definedName>
    <definedName name="_NSO2_2">{"'Sheet1'!$L$16"}</definedName>
    <definedName name="_Order1" hidden="1">255</definedName>
    <definedName name="_Order2" hidden="1">255</definedName>
    <definedName name="_Parse_Out" hidden="1">[19]Quantity!#REF!</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QL10">#REF!</definedName>
    <definedName name="_sat10">"#REF!"</definedName>
    <definedName name="_sat14">"#REF!"</definedName>
    <definedName name="_sat16">"#REF!"</definedName>
    <definedName name="_sat20">"#REF!"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a20">"#REF!"</definedName>
    <definedName name="_sua30">"#REF!"</definedName>
    <definedName name="_TB1">"#REF!"</definedName>
    <definedName name="_TH1">"#REF!"</definedName>
    <definedName name="_TH2">"#REF!"</definedName>
    <definedName name="_TH3">"#REF!"</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vc1">"#REF!"</definedName>
    <definedName name="_vc2">"#REF!"</definedName>
    <definedName name="_vc3">"#REF!"</definedName>
    <definedName name="_VL100">"#REF!"</definedName>
    <definedName name="_vl2">{"'Sheet1'!$L$16"}</definedName>
    <definedName name="_vl2_1">{"'Sheet1'!$L$16"}</definedName>
    <definedName name="_vl2_2">{"'Sheet1'!$L$16"}</definedName>
    <definedName name="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1_0DATA_DATA2_L">'[21]#REF'!#REF!</definedName>
    <definedName name="A">'[2]PNT-QUOT-#3'!#REF!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_a1" hidden="1">{"'Sheet1'!$L$16"}</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_A65700">'[23]MTO REV.2(ARMOR)'!#REF!</definedName>
    <definedName name="_A65800">'[23]MTO REV.2(ARMOR)'!#REF!</definedName>
    <definedName name="_A66000">'[23]MTO REV.2(ARMOR)'!#REF!</definedName>
    <definedName name="_A67000">'[23]MTO REV.2(ARMOR)'!#REF!</definedName>
    <definedName name="_A68000">'[23]MTO REV.2(ARMOR)'!#REF!</definedName>
    <definedName name="A6N2">#REF!</definedName>
    <definedName name="A6N2_1">"#REF!"</definedName>
    <definedName name="A6N3">#REF!</definedName>
    <definedName name="A6N3_1">"#REF!"</definedName>
    <definedName name="A70_">#REF!</definedName>
    <definedName name="A70__1">"#REF!"</definedName>
    <definedName name="_A70000">'[23]MTO REV.2(ARMOR)'!#REF!</definedName>
    <definedName name="_A75000">'[23]MTO REV.2(ARMOR)'!#REF!</definedName>
    <definedName name="_A85000">'[23]MTO REV.2(ARMOR)'!#REF!</definedName>
    <definedName name="A95_">#REF!</definedName>
    <definedName name="A95__1">"#REF!"</definedName>
    <definedName name="AA">#REF!</definedName>
    <definedName name="aa_1">"#REF!"</definedName>
    <definedName name="AAA">'[24]MTL$-INTER'!#REF!</definedName>
    <definedName name="_abb91">[25]chitimc!#REF!</definedName>
    <definedName name="abc">#REF!</definedName>
    <definedName name="abc_1">"#REF!"</definedName>
    <definedName name="ãc">[27]th¸mo!#REF!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DAY">#REF!</definedName>
    <definedName name="ADAY_1">"#REF!"</definedName>
    <definedName name="ADP">#REF!</definedName>
    <definedName name="ADP_1">"#REF!"</definedName>
    <definedName name="ag142X42">[25]chitimc!#REF!</definedName>
    <definedName name="ag267N59">[25]chitimc!#REF!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#REF!</definedName>
    <definedName name="ALTINH_1">"#REF!"</definedName>
    <definedName name="ALTINH_2">"#REF!"</definedName>
    <definedName name="amiang">[30]gvl!#REF!</definedName>
    <definedName name="Anguon">'[31]Dt 2001'!#REF!</definedName>
    <definedName name="Anguon_1">"#REF!"</definedName>
    <definedName name="Anguon_2">"#REF!"</definedName>
    <definedName name="ANN">#REF!</definedName>
    <definedName name="ANN_1">"#REF!"</definedName>
    <definedName name="ANN_2">"#REF!"</definedName>
    <definedName name="anpha">#REF!</definedName>
    <definedName name="anpha_1">"#REF!"</definedName>
    <definedName name="ANQD">#REF!</definedName>
    <definedName name="ANQD_1">"#REF!"</definedName>
    <definedName name="ANQQH">'[31]Dt 2001'!#REF!</definedName>
    <definedName name="ANQQH_1">"#REF!"</definedName>
    <definedName name="anscount" hidden="1">3</definedName>
    <definedName name="ANSNN">'[31]Dt 2001'!#REF!</definedName>
    <definedName name="ANSNN_1">"#REF!"</definedName>
    <definedName name="ANSNN_2">"#REF!"</definedName>
    <definedName name="ANSNNxnk">'[31]Dt 2001'!#REF!</definedName>
    <definedName name="ANSNNxnk_1">"#REF!"</definedName>
    <definedName name="ANSNNxnk_2">"#REF!"</definedName>
    <definedName name="APC">'[31]Dt 2001'!#REF!</definedName>
    <definedName name="APC_1">"#REF!"</definedName>
    <definedName name="APC_2">"#REF!"</definedName>
    <definedName name="APCKH">'[32]Dt 2001'!#REF!</definedName>
    <definedName name="ATRAM">#REF!</definedName>
    <definedName name="ATRAM_1">"#REF!"</definedName>
    <definedName name="ATW">#REF!</definedName>
    <definedName name="ATW_1">"#REF!"</definedName>
    <definedName name="B">'[2]PNT-QUOT-#3'!#REF!</definedName>
    <definedName name="b_240">#REF!</definedName>
    <definedName name="b_240_1">"#REF!"</definedName>
    <definedName name="b_280">#REF!</definedName>
    <definedName name="b_280_1">"#REF!"</definedName>
    <definedName name="b_320">#REF!</definedName>
    <definedName name="b_320_1">"#REF!"</definedName>
    <definedName name="B_ng_dÝnh">'[34]he so'!$B$24</definedName>
    <definedName name="BaiChay">#REF!</definedName>
    <definedName name="BANG">[35]Sheet1!#REF!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'[36]PHAN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'[37]CD-LETRAI29+200-39'!$B$11:$K$787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'[38]dongia (2)'!#REF!</definedName>
    <definedName name="BAOGIATHANG">[39]BAOGIATHANG!$B$3:$E$119</definedName>
    <definedName name="BB">#REF!</definedName>
    <definedName name="bb_1">{"Thuxm2.xls","Sheet1"}</definedName>
    <definedName name="bb_2">{"Thuxm2.xls","Sheet1"}</definedName>
    <definedName name="BCBo" hidden="1">{"'Sheet1'!$L$16"}</definedName>
    <definedName name="BCBo_1">{"'Sheet1'!$L$16"}</definedName>
    <definedName name="BCBo_2">{"'Sheet1'!$L$16"}</definedName>
    <definedName name="bd">[40]gVL!$Q$15</definedName>
    <definedName name="BDAY">#REF!</definedName>
    <definedName name="BDAY_1">"#REF!"</definedName>
    <definedName name="bdht15nc">[38]gtrinh!#REF!</definedName>
    <definedName name="bdht15vl">[38]gtrinh!#REF!</definedName>
    <definedName name="bdht25nc">[38]gtrinh!#REF!</definedName>
    <definedName name="bdht25vl">[38]gtrinh!#REF!</definedName>
    <definedName name="bdht325nc">[38]gtrinh!#REF!</definedName>
    <definedName name="bdht325vl">[38]gtrinh!#REF!</definedName>
    <definedName name="bengam">#REF!</definedName>
    <definedName name="bengam_1">"#REF!"</definedName>
    <definedName name="benuoc">#REF!</definedName>
    <definedName name="benuoc_1">"#REF!"</definedName>
    <definedName name="beta">#REF!</definedName>
    <definedName name="beta_1">"#REF!"</definedName>
    <definedName name="betong100">'[42]Gia vat tu'!$P$26</definedName>
    <definedName name="betong200">'[43]TT-35KV+TBA'!#REF!</definedName>
    <definedName name="BetongM150">'[44]chiet tinh'!$B$18:$D$23,'[44]chiet tinh'!$F$18:$F$23</definedName>
    <definedName name="BetongM200">'[44]chiet tinh'!$B$35:$D$39,'[44]chiet tinh'!$F$35:$F$39</definedName>
    <definedName name="BetongM50">'[44]chiet tinh'!$B$6:$D$8,'[44]chiet tinh'!$F$6:$F$8</definedName>
    <definedName name="bia">'[45]DI-ESTI'!$A$8:$R$489</definedName>
    <definedName name="_Bia2">'[46]DI-ESTI'!$A$8:$R$489</definedName>
    <definedName name="bit">[27]th¸mo!#REF!</definedName>
    <definedName name="Bitum">'[34]he so'!$B$19</definedName>
    <definedName name="blkh">#REF!</definedName>
    <definedName name="blkh_1">"#REF!"</definedName>
    <definedName name="blkh1">#REF!</definedName>
    <definedName name="blkh1_1">"#REF!"</definedName>
    <definedName name="blop">[47]sheet12!#REF!</definedName>
    <definedName name="_______boi1">#REF!</definedName>
    <definedName name="_______boi2">#REF!</definedName>
    <definedName name="_______boi3">#REF!</definedName>
    <definedName name="_______boi4">#REF!</definedName>
    <definedName name="bom">'[34]he so'!$B$11</definedName>
    <definedName name="Book2">#REF!</definedName>
    <definedName name="Book2_1">"#REF!"</definedName>
    <definedName name="BOQ">#REF!</definedName>
    <definedName name="BOQ_1">"#REF!"</definedName>
    <definedName name="bt">'[37]CD-LETRAI29+200-39'!$B$11:$K$787</definedName>
    <definedName name="btai">[30]gvl!$Q$63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_____btm10">#REF!</definedName>
    <definedName name="_____btm100">#REF!</definedName>
    <definedName name="_btm150">'[49]TT-35'!#REF!</definedName>
    <definedName name="_btm200">'[49]TT-35'!#REF!</definedName>
    <definedName name="_______BTM250">#REF!</definedName>
    <definedName name="_______btM300">#REF!</definedName>
    <definedName name="_btm50">'[49]TT-35'!#REF!</definedName>
    <definedName name="BTRAM">#REF!</definedName>
    <definedName name="BTRAM_1">"#REF!"</definedName>
    <definedName name="btthuongpham150">'[50]Gia vat tu'!$E$45</definedName>
    <definedName name="btthuongpham300">'[50]Gia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[51]Sheet3!#REF!</definedName>
    <definedName name="Bulongma">8700</definedName>
    <definedName name="buoc">'[52]Chiet tinh DZ 22'!#REF!</definedName>
    <definedName name="BVCISUMMARY">#REF!</definedName>
    <definedName name="BVCISUMMARY_1">"#REF!"</definedName>
    <definedName name="BVCISUMMARY_2">"#REF!"</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a.1111">#REF!</definedName>
    <definedName name="ca.1111.th">#REF!</definedName>
    <definedName name="ca.1111.th_1">"#REF!"</definedName>
    <definedName name="ca.1111_1">"#REF!"</definedName>
    <definedName name="CABLE2">'[54]MTO REV.0'!$A$1:$Q$570</definedName>
    <definedName name="CACAU">298161</definedName>
    <definedName name="CAMAY">[55]CaMay!$B$2:$E$8</definedName>
    <definedName name="Can_doi">#REF!</definedName>
    <definedName name="Can_doi_1">"#REF!"</definedName>
    <definedName name="Can_doi_2">"#REF!"</definedName>
    <definedName name="cao">#REF!</definedName>
    <definedName name="cao_1">"#REF!"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cap">#REF!</definedName>
    <definedName name="cap_1">"#REF!"</definedName>
    <definedName name="CAP_DIEN_AP">'[56]DLC DIEN AP'!$B$5:$F$9</definedName>
    <definedName name="cap0.7">#REF!</definedName>
    <definedName name="cap0.7_1">"#REF!"</definedName>
    <definedName name="CAPDAT">[57]phuluc1!#REF!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[58]T.Tinh!#REF!</definedName>
    <definedName name="CauQL1GD2">#REF!</definedName>
    <definedName name="CauQL1GD3">#REF!</definedName>
    <definedName name="CC">#REF!</definedName>
    <definedName name="CCNK">[59]QMCT!#REF!</definedName>
    <definedName name="CCS">#REF!</definedName>
    <definedName name="CCS_1">"#REF!"</definedName>
    <definedName name="CCS_2">"#REF!"</definedName>
    <definedName name="CDADD">'[56]SL dau tien'!$F$7</definedName>
    <definedName name="CDAY">#REF!</definedName>
    <definedName name="CDAY_1">"#REF!"</definedName>
    <definedName name="CDAY_2">"#REF!"</definedName>
    <definedName name="CDD">#REF!</definedName>
    <definedName name="CDD_1">"#REF!"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num">#REF!</definedName>
    <definedName name="Cdnum_1">"#REF!"</definedName>
    <definedName name="cg">[27]th¸mo!#REF!</definedName>
    <definedName name="cgionc">'[38]lam-moi'!#REF!</definedName>
    <definedName name="cgiovl">'[38]lam-moi'!#REF!</definedName>
    <definedName name="CH">#REF!</definedName>
    <definedName name="CH_1">"#REF!"</definedName>
    <definedName name="Chang">'[61]Dinh nghia'!$A$3:$B$14</definedName>
    <definedName name="chhtnc">'[38]lam-moi'!#REF!</definedName>
    <definedName name="chhtvl">'[38]lam-moi'!#REF!</definedName>
    <definedName name="chiem">[62]TTVanChuyen!#REF!</definedName>
    <definedName name="chiemhoa">[62]TTVanChuyen!#REF!</definedName>
    <definedName name="chnc">'[38]lam-moi'!#REF!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[63]ND!#REF!</definedName>
    <definedName name="chvl">'[38]lam-moi'!#REF!</definedName>
    <definedName name="citidd">'[38]dongia (2)'!#REF!</definedName>
    <definedName name="CK">#REF!</definedName>
    <definedName name="CK_1">"#REF!"</definedName>
    <definedName name="cknc">'[38]lam-moi'!#REF!</definedName>
    <definedName name="ckvl">'[38]lam-moi'!#REF!</definedName>
    <definedName name="CL">#REF!</definedName>
    <definedName name="CL_1">"#REF!"</definedName>
    <definedName name="CLECH_0.4">#REF!</definedName>
    <definedName name="CLECH_0.4_1">"#REF!"</definedName>
    <definedName name="Clech_o.4">'[64]Bu CL'!#REF!</definedName>
    <definedName name="CLTMP">[59]QMCT!#REF!</definedName>
    <definedName name="CLVC">'[65]CHITIET VL-NC-TT1p'!$D$4</definedName>
    <definedName name="clvc1">[38]chitiet!$D$3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[66]ThongSo!$C$11</definedName>
    <definedName name="cm">[27]th¸mo!#REF!</definedName>
    <definedName name="cn">#REF!</definedName>
    <definedName name="cn_1">"#REF!"</definedName>
    <definedName name="CN3p">'[67]TONGKE3p '!$X$295</definedName>
    <definedName name="CNC">#REF!</definedName>
    <definedName name="CNC_1">"#REF!"</definedName>
    <definedName name="CND">#REF!</definedName>
    <definedName name="CND_1">"#REF!"</definedName>
    <definedName name="CNG">#REF!</definedName>
    <definedName name="CNG_1">"#REF!"</definedName>
    <definedName name="Cñi">'[34]he so'!$B$22</definedName>
    <definedName name="Co">#REF!</definedName>
    <definedName name="Co_1">"#REF!"</definedName>
    <definedName name="COAT">'[2]PNT-QUOT-#3'!#REF!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[27]th¸mo!#REF!</definedName>
    <definedName name="CON_EQP_COS">#REF!</definedName>
    <definedName name="CON_EQP_COS_1">"#REF!"</definedName>
    <definedName name="CON_EQP_COST">#REF!</definedName>
    <definedName name="CON_EQP_COST_1">"#REF!"</definedName>
    <definedName name="_______CON1">#REF!</definedName>
    <definedName name="_______CON2">#REF!</definedName>
    <definedName name="Concrete">'[69]DGchitiet '!#REF!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[38]giathanh1!#REF!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'[70]Vat tu'!$B$45</definedName>
    <definedName name="CONST_EQ">#REF!</definedName>
    <definedName name="CONST_EQ_1">"#REF!"</definedName>
    <definedName name="COT">#REF!</definedName>
    <definedName name="COT_1">"#REF!"</definedName>
    <definedName name="Cot_thep">[71]Du_lieu!$C$19</definedName>
    <definedName name="cot7.5">#REF!</definedName>
    <definedName name="cot7.5_1">"#REF!"</definedName>
    <definedName name="cot8.5">#REF!</definedName>
    <definedName name="cot8.5_1">"#REF!"</definedName>
    <definedName name="cotpha">[73]TT_10KV!$H$323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C">#REF!</definedName>
    <definedName name="cpd">[40]gVL!$Q$20</definedName>
    <definedName name="cpdd">[40]gVL!$Q$21</definedName>
    <definedName name="cpdd2">[74]gVL!$P$19</definedName>
    <definedName name="cplhsmt">[75]!cplhsmt</definedName>
    <definedName name="cpmtc">#REF!</definedName>
    <definedName name="cpmtc_1">"#REF!"</definedName>
    <definedName name="cpnc">#REF!</definedName>
    <definedName name="cpnc_1">"#REF!"</definedName>
    <definedName name="cptdhsmt">[75]!cptdhsmt</definedName>
    <definedName name="cptdtdt">[75]!cptdtdt</definedName>
    <definedName name="cptdtkkt">[75]!cptdtkkt</definedName>
    <definedName name="CPTKE">[76]TKP!#REF!</definedName>
    <definedName name="cptt">#REF!</definedName>
    <definedName name="cptt_1">"#REF!"</definedName>
    <definedName name="CPVC100">'[77]TONG HOP VL-NC'!#REF!</definedName>
    <definedName name="CPVC1KM">'[78]TH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[27]th¸mo!#REF!</definedName>
    <definedName name="CRD">#REF!</definedName>
    <definedName name="CRD_1">"#REF!"</definedName>
    <definedName name="_xlnm.Criteria">[79]SILICATE!#REF!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[27]th¸mo!#REF!</definedName>
    <definedName name="ct">'[80]BK-C T'!$A$4:$E$36</definedName>
    <definedName name="CT_03">'[50]Gia vat tu'!$E$52</definedName>
    <definedName name="_CT250">'[38]dongia (2)'!#REF!</definedName>
    <definedName name="CTBT">[81]CT35!#REF!</definedName>
    <definedName name="CTBT1">[81]CT35!#REF!</definedName>
    <definedName name="CTBT2">[81]CT35!#REF!</definedName>
    <definedName name="ctdg">[82]ctdg!#REF!</definedName>
    <definedName name="ctdn9697">#REF!</definedName>
    <definedName name="ctdn9697_1">"#REF!"</definedName>
    <definedName name="ctg">[27]th¸mo!#REF!</definedName>
    <definedName name="cti3x15">[38]giathanh1!#REF!</definedName>
    <definedName name="ctiep">#REF!</definedName>
    <definedName name="ctiep_1">"#REF!"</definedName>
    <definedName name="CTIET">#REF!</definedName>
    <definedName name="CTIET_1">"#REF!"</definedName>
    <definedName name="ctkr">[27]th¸mo!#REF!</definedName>
    <definedName name="cto">[83]THCT!#REF!</definedName>
    <definedName name="CTRAM">#REF!</definedName>
    <definedName name="CTRAM_1">"#REF!"</definedName>
    <definedName name="cu_ly_1">'[84]tra-vat-lieu'!$A$219:$A$319</definedName>
    <definedName name="CU_LY_VAN_CHUYEN_GIA_QUYEN">#REF!</definedName>
    <definedName name="CU_LY_VAN_CHUYEN_GIA_QUYEN_1">"#REF!"</definedName>
    <definedName name="CU_LY_VAN_CHUYEN_THU_CONG">#REF!</definedName>
    <definedName name="CU_LY_VAN_CHUYEN_THU_CONG_1">"#REF!"</definedName>
    <definedName name="culy1">[38]DONGIA!#REF!</definedName>
    <definedName name="culy2">[38]DONGIA!#REF!</definedName>
    <definedName name="culy3">[38]DONGIA!#REF!</definedName>
    <definedName name="culy4">[38]DONGIA!#REF!</definedName>
    <definedName name="culy5">[38]DONGIA!#REF!</definedName>
    <definedName name="cuoc">[38]DONGIA!#REF!</definedName>
    <definedName name="Cuoc_vc_1">'[84]tra-vat-lieu'!$B$219:$G$319</definedName>
    <definedName name="CURRENCY">#REF!</definedName>
    <definedName name="CURRENCY_1">"#REF!"</definedName>
    <definedName name="cut">[27]th¸mo!#REF!</definedName>
    <definedName name="cv">[85]gvl!$N$17</definedName>
    <definedName name="cx">#REF!</definedName>
    <definedName name="cx_1">"#REF!"</definedName>
    <definedName name="cxhtnc">'[38]lam-moi'!#REF!</definedName>
    <definedName name="cxhtvl">'[38]lam-moi'!#REF!</definedName>
    <definedName name="cxnc">'[38]lam-moi'!#REF!</definedName>
    <definedName name="cxvl">'[38]lam-moi'!#REF!</definedName>
    <definedName name="cxxnc">'[38]lam-moi'!#REF!</definedName>
    <definedName name="cxxvl">'[38]lam-moi'!#REF!</definedName>
    <definedName name="D">[86]ctdz35!#REF!</definedName>
    <definedName name="D_7101A_B">#REF!</definedName>
    <definedName name="D_7101A_B_1">"#REF!"</definedName>
    <definedName name="D_Gia">'[87]Don gia'!$A$3:$F$240</definedName>
    <definedName name="D_giavt">'[88]Dgia vat tu'!$A$5:$F$226</definedName>
    <definedName name="D_kien">[89]DG!$G$2</definedName>
    <definedName name="D_y__ay">'[34]he so'!$B$18</definedName>
    <definedName name="D1x49">[25]chitimc!#REF!</definedName>
    <definedName name="D1x49x49">[25]chitimc!#REF!</definedName>
    <definedName name="d1x6">[47]sheet12!#REF!</definedName>
    <definedName name="d24nc">'[38]lam-moi'!#REF!</definedName>
    <definedName name="d24vl">'[38]lam-moi'!#REF!</definedName>
    <definedName name="da1x2">#REF!</definedName>
    <definedName name="da1x2_1">"#REF!"</definedName>
    <definedName name="da2x4">[90]TTDZ22!#REF!</definedName>
    <definedName name="da4x6">'[91]chiet tinh TBA'!#REF!</definedName>
    <definedName name="dahoc">#REF!</definedName>
    <definedName name="dahoc_1">"#REF!"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dam">#REF!</definedName>
    <definedName name="dam_1">"#REF!"</definedName>
    <definedName name="_______dan1">#REF!</definedName>
    <definedName name="_______dan2">#REF!</definedName>
    <definedName name="danducsan">#REF!</definedName>
    <definedName name="danducsan_1">"#REF!"</definedName>
    <definedName name="dao">#REF!</definedName>
    <definedName name="dao_1">"#REF!"</definedName>
    <definedName name="___dao1">'[92]CT Thang Mo'!$B$189:$H$189</definedName>
    <definedName name="_dao2">'[92]CT Thang Mo'!$B$161:$H$161</definedName>
    <definedName name="DAODAT">[39]DAODAT!$A$2:$Q$88</definedName>
    <definedName name="daotd">'[92]CT Thang Mo'!$B$323:$H$323</definedName>
    <definedName name="dap">'[92]CT Thang Mo'!$B$39:$H$39</definedName>
    <definedName name="_dap2">'[92]CT Thang Mo'!$B$162:$H$162</definedName>
    <definedName name="daptd">'[92]CT Thang Mo'!$B$324:$H$324</definedName>
    <definedName name="DAT">#REF!</definedName>
    <definedName name="DAT_1">"#REF!"</definedName>
    <definedName name="_2DATA_DATA2_L">'[21]#REF'!#REF!</definedName>
    <definedName name="DATA_DATA2_List">#REF!</definedName>
    <definedName name="DATA_DATA2_List_1">"#REF!"</definedName>
    <definedName name="_xlnm.Database">#REF!</definedName>
    <definedName name="DataFilter">[94]!DataFilter</definedName>
    <definedName name="DataSort">[94]!DataSort</definedName>
    <definedName name="DATDAO">#REF!</definedName>
    <definedName name="DATDAO_1">"#REF!"</definedName>
    <definedName name="dauchi">'[34]he so'!$B$16</definedName>
    <definedName name="_day1">'[95]Chiet tinh dz22'!#REF!</definedName>
    <definedName name="_day2">'[96]Chiet tinh dz35'!$H$3</definedName>
    <definedName name="daybuoc">'[42]Gia vat tu'!$D$29</definedName>
    <definedName name="db">[30]gvl!$Q$67</definedName>
    <definedName name="___dbu1">'[92]CT Thang Mo'!#REF!</definedName>
    <definedName name="___dbu2">'[92]CT Thang Mo'!$B$93:$F$93</definedName>
    <definedName name="dcc">[40]gVL!$Q$50</definedName>
    <definedName name="dcl">[40]gVL!$Q$40</definedName>
    <definedName name="DCL_22">12117600</definedName>
    <definedName name="DCL_35">25490000</definedName>
    <definedName name="DD">#REF!</definedName>
    <definedName name="dđ" hidden="1">{"'Sheet1'!$L$16"}</definedName>
    <definedName name="dd_1">"#REF!"</definedName>
    <definedName name="dd_2">"#REF!"</definedName>
    <definedName name="dd0.5x1">[40]gVL!$Q$10</definedName>
    <definedName name="dd1pnc">[38]chitiet!$G$404</definedName>
    <definedName name="dd1pvl">[38]chitiet!$G$383</definedName>
    <definedName name="dd1x2">[85]gvl!$N$9</definedName>
    <definedName name="dd2x4">[40]gVL!$Q$12</definedName>
    <definedName name="dd3pctnc">'[38]lam-moi'!#REF!</definedName>
    <definedName name="dd3pctvl">'[38]lam-moi'!#REF!</definedName>
    <definedName name="dd3plmvl">'[38]lam-moi'!#REF!</definedName>
    <definedName name="dd3pnc">'[38]lam-moi'!#REF!</definedName>
    <definedName name="dd3pvl">'[38]lam-moi'!#REF!</definedName>
    <definedName name="DDAY">#REF!</definedName>
    <definedName name="DDAY_1">"#REF!"</definedName>
    <definedName name="ddhtnc">'[38]lam-moi'!#REF!</definedName>
    <definedName name="ddhtvl">'[38]lam-moi'!#REF!</definedName>
    <definedName name="ddien">[40]gVL!$Q$51</definedName>
    <definedName name="DDK">#REF!</definedName>
    <definedName name="DDK_1">"#REF!"</definedName>
    <definedName name="_______ddn400">#REF!</definedName>
    <definedName name="_______ddn600">#REF!</definedName>
    <definedName name="ddt2nc">[38]gtrinh!#REF!</definedName>
    <definedName name="ddt2vl">[38]gtrinh!#REF!</definedName>
    <definedName name="ddtd3pnc">'[38]thao-go'!#REF!</definedName>
    <definedName name="ddtt1pnc">[38]gtrinh!#REF!</definedName>
    <definedName name="ddtt1pvl">[38]gtrinh!#REF!</definedName>
    <definedName name="ddtt3pnc">[38]gtrinh!#REF!</definedName>
    <definedName name="ddtt3pvl">[38]gtrinh!#REF!</definedName>
    <definedName name="den_bu">#REF!</definedName>
    <definedName name="den_bu_1">"#REF!"</definedName>
    <definedName name="denbu">#REF!</definedName>
    <definedName name="denbu_1">"#REF!"</definedName>
    <definedName name="det">[90]TTDZ22!#REF!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G">'[87]Don gia'!$B$3:$G$195</definedName>
    <definedName name="dgbdII">#REF!</definedName>
    <definedName name="dgbdII_1">"#REF!"</definedName>
    <definedName name="DGCANTHO">'[98]DG CANTHO'!$A$3:$F$212</definedName>
    <definedName name="DGCTI592">#REF!</definedName>
    <definedName name="DGCTI592_1">"#REF!"</definedName>
    <definedName name="DGIA">[99]DGIAgoi1!$B$3:$H$202</definedName>
    <definedName name="DGiaT">[55]DGiaT!$B$4:$J$313</definedName>
    <definedName name="DGiaTN">[55]DGiaTN!$C$4:$H$373</definedName>
    <definedName name="DGM">[38]DONGIA!$A$453:$F$459</definedName>
    <definedName name="DGNC">#REF!</definedName>
    <definedName name="DGNC_1">"#REF!"</definedName>
    <definedName name="DGNCTT">[100]dnc4!$A$3:$F$329</definedName>
    <definedName name="dgqndn">#REF!</definedName>
    <definedName name="dgqndn_1">"#REF!"</definedName>
    <definedName name="_dgt100">'[38]dongia (2)'!#REF!</definedName>
    <definedName name="DGTH">[38]DONGIA!#REF!</definedName>
    <definedName name="DGTH1">[38]DONGIA!$A$414:$G$452</definedName>
    <definedName name="dgth2">[38]DONGIA!$A$414:$G$439</definedName>
    <definedName name="DGTN">[55]DGiaTN!$C$4:$H$372</definedName>
    <definedName name="DGTR">[38]DONGIA!$A$472:$I$521</definedName>
    <definedName name="DGTV">#REF!</definedName>
    <definedName name="DGTV_1">"#REF!"</definedName>
    <definedName name="dgvc">'[101]V.c noi bo'!$A$11:$J$26</definedName>
    <definedName name="dgvl">#REF!</definedName>
    <definedName name="dgvl_1">"#REF!"</definedName>
    <definedName name="DGVL1">[38]DONGIA!$A$5:$F$235</definedName>
    <definedName name="DGVT">#REF!</definedName>
    <definedName name="DGVT_1">"#REF!"</definedName>
    <definedName name="dgXDCB_dd">[102]DGXDCB_DD!$A$1:$H$8939</definedName>
    <definedName name="dhom">#REF!</definedName>
    <definedName name="dhom_1">"#REF!"</definedName>
    <definedName name="DIABAN">'[103]SL dau tien'!$F$2</definedName>
    <definedName name="dien">#REF!</definedName>
    <definedName name="dien_1">"#REF!"</definedName>
    <definedName name="dientichck">#REF!</definedName>
    <definedName name="dientichck_1">"#REF!"</definedName>
    <definedName name="dinh2">#REF!</definedName>
    <definedName name="dinh2_1">"#REF!"</definedName>
    <definedName name="DKTINH" hidden="1">{"'Sheet1'!$L$16"}</definedName>
    <definedName name="dl">[104]CTinh!$A$3:$M$580</definedName>
    <definedName name="DL15HT">'[105]TONGKE-HT'!#REF!</definedName>
    <definedName name="DL16HT">'[105]TONGKE-HT'!#REF!</definedName>
    <definedName name="DL19HT">'[105]TONGKE-HT'!#REF!</definedName>
    <definedName name="DL20HT">'[105]TONGKE-HT'!#REF!</definedName>
    <definedName name="DLCC">#REF!</definedName>
    <definedName name="DLCC_1">"#REF!"</definedName>
    <definedName name="DM">#REF!</definedName>
    <definedName name="DM_1">"#REF!"</definedName>
    <definedName name="DM_MaTruong">[106]DanhMuc!#REF!</definedName>
    <definedName name="dm56bxd">#REF!</definedName>
    <definedName name="dm56bxd_1">"#REF!"</definedName>
    <definedName name="dmz">[40]gVL!$Q$45</definedName>
    <definedName name="DN">#REF!</definedName>
    <definedName name="DN_1">"#REF!"</definedName>
    <definedName name="DNNN">#REF!</definedName>
    <definedName name="DNNN_1">"#REF!"</definedName>
    <definedName name="dno">[40]gVL!$Q$49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bt">#REF!</definedName>
    <definedName name="dobt_1">"#REF!"</definedName>
    <definedName name="Document_array">{"Thuxm2.xls","Sheet1"}</definedName>
    <definedName name="Document_array_1">{"Thuxm2.xls","Sheet1"}</definedName>
    <definedName name="Document_array_2">{"Thuxm2.xls","Sheet1"}</definedName>
    <definedName name="DON_giA">'[107]Don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'[108]DG vat tu'!$A$1</definedName>
    <definedName name="Don_giahanam">'[109]Don gia Dak Lak'!$A$5:$F$316</definedName>
    <definedName name="Don_giaIII">'[110]Don gia III'!$A$3:$F$293</definedName>
    <definedName name="Don_gianhanam">'[109]Don gia Dak Lak'!$A$5:$F$316</definedName>
    <definedName name="Don_giatp">'[111]dg tphcm'!$A$4:$F$970</definedName>
    <definedName name="Don_giavl">'[110]Don gia CT'!$A$4:$F$228</definedName>
    <definedName name="dongdongia">[112]!dongdongia</definedName>
    <definedName name="dongia">#REF!</definedName>
    <definedName name="dongia_1">"#REF!"</definedName>
    <definedName name="Dongia_III">'[88]Don gia_III'!$A$4:$F$293</definedName>
    <definedName name="dongia1">[101]DG!$A$4:$I$733</definedName>
    <definedName name="DONGIATRAM">'[113]DON GIA TRAM (3)'!$C$4:$L$611</definedName>
    <definedName name="DoorWindow">'[69]DGchitiet '!#REF!</definedName>
    <definedName name="dp">[27]th¸mo!#REF!</definedName>
    <definedName name="DS1p1vc">#REF!</definedName>
    <definedName name="DS1p1vc_1">"#REF!"</definedName>
    <definedName name="ds1p2nc">#REF!</definedName>
    <definedName name="ds1p2nc_1">"#REF!"</definedName>
    <definedName name="ds1p2vc">#REF!</definedName>
    <definedName name="ds1p2vc_1">"#REF!"</definedName>
    <definedName name="ds1p2vl">'[114]CHITIET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'[114]CHITIET VL-NC-TT-3p'!#REF!</definedName>
    <definedName name="ds3pmvc">'[114]CHITIET VL-NC-TT-3p'!#REF!</definedName>
    <definedName name="ds3pmvl">'[114]CHITIET VL-NC-TT-3p'!#REF!</definedName>
    <definedName name="ds3pnc">[115]BETON!#REF!</definedName>
    <definedName name="ds3pvl">[115]BETON!#REF!</definedName>
    <definedName name="dsct3pnc">'[114]CHITIET VL-NC-TT-3p'!#REF!</definedName>
    <definedName name="dsct3pvl">'[114]CHITIET VL-NC-TT-3p'!#REF!</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TD_Clear">'[116]mau bieu so 10'!DSTD_Clear</definedName>
    <definedName name="DSTD_Clear_1">"#N/A"</definedName>
    <definedName name="DSUMDATA">#REF!</definedName>
    <definedName name="DSUMDATA_1">"#REF!"</definedName>
    <definedName name="DSUMDATA_2">"#REF!"</definedName>
    <definedName name="dt">[117]XL4Poppy!$C$4</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'[98]Dutoan KL'!$A$5:$F$580</definedName>
    <definedName name="DU_TOAN_CHI_TIET_CONG_TO">#REF!</definedName>
    <definedName name="DU_TOAN_CHI_TIET_CONG_TO_1">"#REF!"</definedName>
    <definedName name="DU_TOAN_CHI_TIET_DZ0.4KV">'[118]chi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'[119]chi tiet TBA'!$A$1:$B$1</definedName>
    <definedName name="duaån">#REF!</definedName>
    <definedName name="duaån_1">"#REF!"</definedName>
    <definedName name="duan">#REF!</definedName>
    <definedName name="duan_1">"#REF!"</definedName>
    <definedName name="DUCANH" hidden="1">{"'Sheet1'!$L$16"}</definedName>
    <definedName name="DUCANH_1">{"'Sheet1'!$L$16"}</definedName>
    <definedName name="DUCANH_2">{"'Sheet1'!$L$16"}</definedName>
    <definedName name="duong04">'[83]THDZ0,4'!#REF!</definedName>
    <definedName name="duong1">[38]DONGIA!#REF!</definedName>
    <definedName name="duong2">[38]DONGIA!#REF!</definedName>
    <definedName name="duong3">[38]DONGIA!#REF!</definedName>
    <definedName name="duong35">'[83]TH DZ35'!#REF!</definedName>
    <definedName name="duong4">[38]DONGIA!#REF!</definedName>
    <definedName name="duong5">[38]DONGIA!#REF!</definedName>
    <definedName name="dutoan">[117]XL4Poppy!$A$15</definedName>
    <definedName name="DutoanDongmo">#REF!</definedName>
    <definedName name="DutoanDongmo_1">"#REF!"</definedName>
    <definedName name="DWPRICE" hidden="1">[120]Quantity!#REF!</definedName>
    <definedName name="dy">[27]th¸mo!#REF!</definedName>
    <definedName name="DZ6gd1">'[121]CTDZ6kv (gd1) '!$B$7:$J$175</definedName>
    <definedName name="dzgd1">'[121]CTDZ 0.4+cto (GD1)'!$A$7:$I$94</definedName>
    <definedName name="E">'[3]FUC-01'!#REF!</definedName>
    <definedName name="Earthwork">'[69]DGchitiet '!#REF!</definedName>
    <definedName name="emb">#REF!</definedName>
    <definedName name="emb_1">"#REF!"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x">#REF!</definedName>
    <definedName name="ex_1">"#REF!"</definedName>
    <definedName name="_xlnm.Extract">[79]SILICATE!#REF!</definedName>
    <definedName name="f">#REF!</definedName>
    <definedName name="f_1">"#REF!"</definedName>
    <definedName name="f92F56">[122]dtxl!#REF!</definedName>
    <definedName name="FACTOR">#REF!</definedName>
    <definedName name="FACTOR_1">"#REF!"</definedName>
    <definedName name="fghjkldsadfgh">BTRAM</definedName>
    <definedName name="fgt">[123]t.so!#REF!</definedName>
    <definedName name="FI_12">4820</definedName>
    <definedName name="FinishWork">'[69]DGchitiet '!#REF!</definedName>
    <definedName name="FP">'[2]COAT&amp;WRAP-QIOT-#3'!#REF!</definedName>
    <definedName name="fuji">#REF!</definedName>
    <definedName name="Full">[59]QMCT!#REF!</definedName>
    <definedName name="g" hidden="1">{"'Sheet1'!$L$16"}</definedName>
    <definedName name="G_C">[124]Sum!$F$2</definedName>
    <definedName name="G_ME">#REF!</definedName>
    <definedName name="G_ME_1">"#REF!"</definedName>
    <definedName name="G_ME_2">"#REF!"</definedName>
    <definedName name="g40g40">[125]tuong!#REF!</definedName>
    <definedName name="gach">#REF!</definedName>
    <definedName name="gach_1">"#REF!"</definedName>
    <definedName name="gach_2">"#REF!"</definedName>
    <definedName name="gachblock">'[50]Gia vat tu'!$E$55</definedName>
    <definedName name="gachllatnen30x30">'[126]Gia vat tu'!#REF!</definedName>
    <definedName name="gachllatnen40x40">'[126]Gia vat tu'!#REF!</definedName>
    <definedName name="gachllatnen50x50">'[127]Gia vat tu'!#REF!</definedName>
    <definedName name="gc">[128]gvl!$N$28</definedName>
    <definedName name="GC_CT">[129]Gia_GC_Satthep!$C$7</definedName>
    <definedName name="GC_CT1">[130]Gia_GC_Satthep!$C$7</definedName>
    <definedName name="gcHT">[131]TT04!$J$37</definedName>
    <definedName name="GCP">[86]ctdz35!#REF!</definedName>
    <definedName name="gcscl">[132]th¸mo!#REF!</definedName>
    <definedName name="geo">#REF!</definedName>
    <definedName name="geo_1">"#REF!"</definedName>
    <definedName name="geo_2">"#REF!"</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tien">#REF!</definedName>
    <definedName name="gia_tien_1">"#REF!"</definedName>
    <definedName name="gia_tien_BTN">#REF!</definedName>
    <definedName name="gia_tien_BTN_1">"#REF!"</definedName>
    <definedName name="Gia_VT">#REF!</definedName>
    <definedName name="Gia_VT_1">"#REF!"</definedName>
    <definedName name="giaca">'[133]dg-VTu'!$C$6:$F$55</definedName>
    <definedName name="giacong">[90]TTDZ22!#REF!</definedName>
    <definedName name="GIAVLIEUTN">#REF!</definedName>
    <definedName name="GIAVLIEUTN_1">"#REF!"</definedName>
    <definedName name="GIAVT">'[98]Dutoan KL'!$A$7:$F$581</definedName>
    <definedName name="_GID1">'[134]LKVL-CK-HT-GD1'!$A$4</definedName>
    <definedName name="gielau">'[70]Vat tu'!$B$46</definedName>
    <definedName name="Giocong">#REF!</definedName>
    <definedName name="Giocong_1">"#REF!"</definedName>
    <definedName name="gipa5">[47]sheet12!#REF!</definedName>
    <definedName name="gl">[27]th¸mo!#REF!</definedName>
    <definedName name="gl3p">#REF!</definedName>
    <definedName name="gl3p_1">"#REF!"</definedName>
    <definedName name="Glazing">'[69]DGchitiet '!#REF!</definedName>
    <definedName name="Go">[58]T.Tinh!#REF!</definedName>
    <definedName name="GoBack">[94]KLHT!GoBack</definedName>
    <definedName name="goc">[135]ctTBA!#REF!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_______gon4">#REF!</definedName>
    <definedName name="GPT_GROUNDING_PT">'[136]NEW-PANEL'!#REF!</definedName>
    <definedName name="gr">[27]th¸mo!#REF!</definedName>
    <definedName name="gsktxd">[75]!gsktxd</definedName>
    <definedName name="Gtb">#REF!</definedName>
    <definedName name="Gtb_1">"#REF!"</definedName>
    <definedName name="gtbtt">#REF!</definedName>
    <definedName name="gtbtt_1">"#REF!"</definedName>
    <definedName name="GTNT1">#REF!</definedName>
    <definedName name="GTNT2">#REF!</definedName>
    <definedName name="gtst">#REF!</definedName>
    <definedName name="gtst_1">"#REF!"</definedName>
    <definedName name="GTXL">#REF!</definedName>
    <definedName name="GTXL_1">"#REF!"</definedName>
    <definedName name="gv">[40]gVL!$Q$28</definedName>
    <definedName name="gvl">[137]GVL!$A$6:$F$131</definedName>
    <definedName name="Gxl">#REF!</definedName>
    <definedName name="Gxl_1">"#REF!"</definedName>
    <definedName name="gxltt">#REF!</definedName>
    <definedName name="gxltt_1">"#REF!"</definedName>
    <definedName name="h" hidden="1">{"'Sheet1'!$L$16"}</definedName>
    <definedName name="h_1">{"'Sheet1'!$L$16"}</definedName>
    <definedName name="h_2">{"'Sheet1'!$L$16"}</definedName>
    <definedName name="H_THUCHTHH">#REF!</definedName>
    <definedName name="H_THUCHTHH_1">"#REF!"</definedName>
    <definedName name="H_THUCTT">#REF!</definedName>
    <definedName name="H_THUCTT_1">"#REF!"</definedName>
    <definedName name="_______h1" hidden="1">{"'Sheet1'!$L$16"}</definedName>
    <definedName name="_______h10" hidden="1">{#N/A,#N/A,FALSE,"Chi tiÆt"}</definedName>
    <definedName name="_______h2" hidden="1">{"'Sheet1'!$L$16"}</definedName>
    <definedName name="_______h3" hidden="1">{"'Sheet1'!$L$16"}</definedName>
    <definedName name="_______h5" hidden="1">{"'Sheet1'!$L$16"}</definedName>
    <definedName name="_______h6" hidden="1">{"'Sheet1'!$L$16"}</definedName>
    <definedName name="_______h7" hidden="1">{"'Sheet1'!$L$16"}</definedName>
    <definedName name="h7.5">[47]sheet12!#REF!</definedName>
    <definedName name="_______h8" hidden="1">{"'Sheet1'!$L$16"}</definedName>
    <definedName name="h8.5">[47]sheet12!#REF!</definedName>
    <definedName name="_______h9" hidden="1">{"'Sheet1'!$L$16"}</definedName>
    <definedName name="ha">'[138]Hµ Néi'!$A$574:$IV$574</definedName>
    <definedName name="Hamyen">[62]TTVanChuyen!#REF!</definedName>
    <definedName name="han">'[34]he so'!$B$10</definedName>
    <definedName name="HANG" hidden="1">{#N/A,#N/A,FALSE,"Chi tiÆt"}</definedName>
    <definedName name="HANG_1">#N/A</definedName>
    <definedName name="HANG_2">#N/A</definedName>
    <definedName name="HCM">#REF!</definedName>
    <definedName name="HCM_1">"#REF!"</definedName>
    <definedName name="HCM_2">"#REF!"</definedName>
    <definedName name="hd">[132]th¸mo!#REF!</definedName>
    <definedName name="HDCCT">[59]QMCT!#REF!</definedName>
    <definedName name="HDCD">[59]QMCT!#REF!</definedName>
    <definedName name="HDGT">[55]DGiaT!$B$1:$K$1</definedName>
    <definedName name="HDGTN">[55]DGiaTN!$C$1:$H$1</definedName>
    <definedName name="he">'[138]Hµ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h">#REF!</definedName>
    <definedName name="hh_1">"#REF!"</definedName>
    <definedName name="hh_2">"#REF!"</definedName>
    <definedName name="HH15HT">'[134]TONGKE-HT'!#REF!</definedName>
    <definedName name="HH16HT">'[134]TONGKE-HT'!#REF!</definedName>
    <definedName name="HH19HT">'[134]TONGKE-HT'!#REF!</definedName>
    <definedName name="HH20HT">'[134]TONGKE-HT'!#REF!</definedName>
    <definedName name="HHcat">#REF!</definedName>
    <definedName name="HHcat_1">"#REF!"</definedName>
    <definedName name="HHcat_2">"#REF!"</definedName>
    <definedName name="hhcv">[140]TTTram!#REF!</definedName>
    <definedName name="HHda">#REF!</definedName>
    <definedName name="HHda_1">"#REF!"</definedName>
    <definedName name="hhda4x6">[140]TTTram!#REF!</definedName>
    <definedName name="hhsc">[141]TT35!#REF!</definedName>
    <definedName name="hhtd">[141]TT35!#REF!</definedName>
    <definedName name="HHTT">#REF!</definedName>
    <definedName name="HHTT_1">"#REF!"</definedName>
    <definedName name="HHUHOI">'[116]mau bieu so 10'!HHUHOI</definedName>
    <definedName name="HHUHOI_1">"#N/A"</definedName>
    <definedName name="hhxm">[140]TTTram!#REF!</definedName>
    <definedName name="hien">#REF!</definedName>
    <definedName name="hien_1">"#REF!"</definedName>
    <definedName name="hien_2">"#REF!"</definedName>
    <definedName name="HIHIHIHOI" hidden="1">{"'Sheet1'!$L$16"}</definedName>
    <definedName name="HIHIHIHOI_1">{"'Sheet1'!$L$16"}</definedName>
    <definedName name="HIHIHIHOI_2">{"'Sheet1'!$L$16"}</definedName>
    <definedName name="Hinh_thuc">#REF!</definedName>
    <definedName name="Hinh_thuc_1">"#REF!"</definedName>
    <definedName name="HiÕu">#REF!</definedName>
    <definedName name="HiÕu_1">"#REF!"</definedName>
    <definedName name="hjjkkllljhg" hidden="1">{#N/A,#N/A,FALSE,"Chi tiÆt"}</definedName>
    <definedName name="HJKL" hidden="1">{"'Sheet1'!$L$16"}</definedName>
    <definedName name="HJKL_1">{"'Sheet1'!$L$16"}</definedName>
    <definedName name="HJKL_2">{"'Sheet1'!$L$16"}</definedName>
    <definedName name="_____hom2">#REF!</definedName>
    <definedName name="_hom4">[47]sheet12!#REF!</definedName>
    <definedName name="HOME_MANP">#REF!</definedName>
    <definedName name="HOME_MANP_1">"#REF!"</definedName>
    <definedName name="HOMEOFFICE_COST">#REF!</definedName>
    <definedName name="HOMEOFFICE_COST_1">"#REF!"</definedName>
    <definedName name="hs">#REF!</definedName>
    <definedName name="hs_1">"#REF!"</definedName>
    <definedName name="HSBDVC">[103]HSKVUC!$B$28:$H$35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[143]phuluc1!#REF!</definedName>
    <definedName name="HSDN">2.5</definedName>
    <definedName name="hsdt">[144]bdkdt!#REF!</definedName>
    <definedName name="HSHH">#REF!</definedName>
    <definedName name="HSHH_1">"#REF!"</definedName>
    <definedName name="HSHHUT">#REF!</definedName>
    <definedName name="HSHHUT_1">"#REF!"</definedName>
    <definedName name="hsk">#REF!</definedName>
    <definedName name="hsk_1">"#REF!"</definedName>
    <definedName name="HSKD">'[145]CHITIET VL-NC-TT1p'!$G$7</definedName>
    <definedName name="HSKK">[115]BETON!$D$5</definedName>
    <definedName name="hskk1">[38]chitiet!$D$4</definedName>
    <definedName name="HSKK35">#REF!</definedName>
    <definedName name="HSKK35_1">"#REF!"</definedName>
    <definedName name="HSKVXL_MTC">[56]HSKVUC!$B$20:$J$21</definedName>
    <definedName name="HSKVXL_NC">[56]HSKVUC!$B$7:$J$14</definedName>
    <definedName name="HSLX">#REF!</definedName>
    <definedName name="HSLX_1">"#REF!"</definedName>
    <definedName name="HSLXH">1.7</definedName>
    <definedName name="HSLXP">#REF!</definedName>
    <definedName name="HSLXP_1">"#REF!"</definedName>
    <definedName name="HSLXP_2">"#REF!"</definedName>
    <definedName name="HSMTC">'[56]SL dau tien'!$F$5</definedName>
    <definedName name="HSNC">[71]Du_lieu!$C$6</definedName>
    <definedName name="HSSL">[115]BETON!$D$8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[146]PhaDoMong!#REF!</definedName>
    <definedName name="hsvl">#REF!</definedName>
    <definedName name="hsvl_1">"#REF!"</definedName>
    <definedName name="HT">#REF!</definedName>
    <definedName name="HT_1">"#REF!"</definedName>
    <definedName name="ht25nc">'[38]lam-moi'!#REF!</definedName>
    <definedName name="ht25vl">'[38]lam-moi'!#REF!</definedName>
    <definedName name="ht325nc">'[38]lam-moi'!#REF!</definedName>
    <definedName name="ht325vl">'[38]lam-moi'!#REF!</definedName>
    <definedName name="ht37k">'[38]lam-moi'!#REF!</definedName>
    <definedName name="ht37nc">'[38]lam-moi'!#REF!</definedName>
    <definedName name="ht50nc">'[38]lam-moi'!#REF!</definedName>
    <definedName name="ht50vl">'[38]lam-moi'!#REF!</definedName>
    <definedName name="HTHH">#REF!</definedName>
    <definedName name="HTHH_1">"#REF!"</definedName>
    <definedName name="HTML_CodePage" hidden="1">950</definedName>
    <definedName name="HTML_Control" hidden="1">{"'Sheet1'!$L$16"}</definedName>
    <definedName name="HTML_Control_1">{"'Sheet1'!$L$16"}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[147]XL4Poppy!$C$31</definedName>
    <definedName name="huy">#REF!</definedName>
    <definedName name="huy_1">"#REF!"</definedName>
    <definedName name="huy_2">"#REF!"</definedName>
    <definedName name="I">#REF!</definedName>
    <definedName name="I_1">"#REF!"</definedName>
    <definedName name="I2É6">[25]chitimc!#REF!</definedName>
    <definedName name="IDLAB_COST">#REF!</definedName>
    <definedName name="IDLAB_COST_1">"#REF!"</definedName>
    <definedName name="IND_LAB">#REF!</definedName>
    <definedName name="IND_LAB_1">"#REF!"</definedName>
    <definedName name="INDMANP">#REF!</definedName>
    <definedName name="INDMANP_1">"#REF!"</definedName>
    <definedName name="InteriorWork">'[69]DGchitiet '!#REF!</definedName>
    <definedName name="IO">'[2]COAT&amp;WRAP-QIOT-#3'!#REF!</definedName>
    <definedName name="iopppoooo">'[116]mau bieu so 10'!iopppoooo</definedName>
    <definedName name="it">[27]th¸mo!#REF!</definedName>
    <definedName name="j">#REF!</definedName>
    <definedName name="j_1">"#REF!"</definedName>
    <definedName name="j356C8">#REF!</definedName>
    <definedName name="j356C8_1">"#REF!"</definedName>
    <definedName name="K">#REF!</definedName>
    <definedName name="K_1">[149]!K_1</definedName>
    <definedName name="K_2">[149]!K_2</definedName>
    <definedName name="k14s">[150]chitimc!#REF!</definedName>
    <definedName name="k2b">#REF!</definedName>
    <definedName name="k2b_1">"#REF!"</definedName>
    <definedName name="kcong">#REF!</definedName>
    <definedName name="kcong_1">"#REF!"</definedName>
    <definedName name="__Key1">[152]BKq2!#REF!</definedName>
    <definedName name="__Key2">[152]BKq2!#REF!</definedName>
    <definedName name="_Key3">[152]BKq2!#REF!</definedName>
    <definedName name="KH_Chang">#REF!</definedName>
    <definedName name="KH_Chang_1">"#REF!"</definedName>
    <definedName name="Khac">#REF!</definedName>
    <definedName name="Khac_1">"#REF!"</definedName>
    <definedName name="khoan">'[34]he so'!$B$9</definedName>
    <definedName name="KHOI_LUONG_DAT_DAO_DAP">#REF!</definedName>
    <definedName name="KHOI_LUONG_DAT_DAO_DAP_1">"#REF!"</definedName>
    <definedName name="KHOILUONGTL">[153]TienLuong!$Q$7:$Q$2175</definedName>
    <definedName name="Khong_can_doi">#REF!</definedName>
    <definedName name="Khong_can_doi_1">"#REF!"</definedName>
    <definedName name="kiem">#REF!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'[32]Dt 2001'!#REF!</definedName>
    <definedName name="KL">'[98]Dutoan KL'!$E$5:$E$580</definedName>
    <definedName name="KL_C">[124]Sum!$F$1</definedName>
    <definedName name="kl_ME">#REF!</definedName>
    <definedName name="kl_ME_1">"#REF!"</definedName>
    <definedName name="kldd1p">'[38]#REF'!#REF!</definedName>
    <definedName name="kldd3p">'[38]lam-moi'!#REF!</definedName>
    <definedName name="klllllllll" hidden="1">{"'Sheet1'!$L$16"}</definedName>
    <definedName name="KLTHDN">#REF!</definedName>
    <definedName name="KLTHDN_1">"#REF!"</definedName>
    <definedName name="KLVANKHUON">#REF!</definedName>
    <definedName name="KLVANKHUON_1">"#REF!"</definedName>
    <definedName name="KLVLD">[154]ChiTietDZ!$I$8:$I$1296</definedName>
    <definedName name="KLVLD1">[154]VuaBT!$H$7:$H$63</definedName>
    <definedName name="_____KM188">#REF!</definedName>
    <definedName name="_____km189">#REF!</definedName>
    <definedName name="_______km190">#REF!</definedName>
    <definedName name="_______km191">#REF!</definedName>
    <definedName name="_______km192">#REF!</definedName>
    <definedName name="_____km193">#REF!</definedName>
    <definedName name="_____km194">#REF!</definedName>
    <definedName name="_____km195">#REF!</definedName>
    <definedName name="____km196">#REF!</definedName>
    <definedName name="_____km197">#REF!</definedName>
    <definedName name="_____km198">#REF!</definedName>
    <definedName name="kmong">[38]giathanh1!#REF!</definedName>
    <definedName name="kno">[40]gVL!$Q$48</definedName>
    <definedName name="kp1ph">#REF!</definedName>
    <definedName name="kp1ph_1">"#REF!"</definedName>
    <definedName name="KQ_Truong">#REF!</definedName>
    <definedName name="KQ_Truong_1">"#REF!"</definedName>
    <definedName name="KSTK">#REF!</definedName>
    <definedName name="KSTK_1">"#REF!"</definedName>
    <definedName name="KTHD">'[155]khung ten TD'!#REF!</definedName>
    <definedName name="KVC">#REF!</definedName>
    <definedName name="KVC_1">"#REF!"</definedName>
    <definedName name="L">#REF!</definedName>
    <definedName name="L_1">"#REF!"</definedName>
    <definedName name="L_mong">#REF!</definedName>
    <definedName name="L_mong_1">"#REF!"</definedName>
    <definedName name="L63x6">5800</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'[157]M 67'!$A$37:$F$40</definedName>
    <definedName name="_______lap1">#REF!</definedName>
    <definedName name="_______lap2">#REF!</definedName>
    <definedName name="lapa">'[92]CT Thang Mo'!$B$350:$H$350</definedName>
    <definedName name="lapb">'[92]CT Thang Mo'!$B$370:$H$370</definedName>
    <definedName name="lapc">'[92]CT Thang Mo'!$B$390:$H$390</definedName>
    <definedName name="LBS_22">107800000</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hidden="1">{#N/A,#N/A,FALSE,"Chi tiÆt"}</definedName>
    <definedName name="Lmk">#REF!</definedName>
    <definedName name="Lmk_1">"#REF!"</definedName>
    <definedName name="LN">#REF!</definedName>
    <definedName name="lntt">#REF!</definedName>
    <definedName name="lntt_1">"#REF!"</definedName>
    <definedName name="Loai_TD">#REF!</definedName>
    <definedName name="Loai_TD_1">"#REF!"</definedName>
    <definedName name="loppuyhgfdc" hidden="1">{#N/A,#N/A,FALSE,"Chi tiÆt"}</definedName>
    <definedName name="lVC">#REF!</definedName>
    <definedName name="lVC_1">"#REF!"</definedName>
    <definedName name="M">'[158]kinh phí XD'!$E$11</definedName>
    <definedName name="M0.4">#REF!</definedName>
    <definedName name="M0.4_1">"#REF!"</definedName>
    <definedName name="_M1">[156]XL4Poppy!$C$4</definedName>
    <definedName name="M102bnnc">'[159]CHITIET VL-NC-TT1p'!#REF!</definedName>
    <definedName name="M102bnvl">'[159]CHITIET VL-NC-TT1p'!#REF!</definedName>
    <definedName name="m10aamtc">[160]HT!#REF!</definedName>
    <definedName name="M10aanc">'[161]CHITIET VL-NC-TT -1p'!#REF!</definedName>
    <definedName name="M10aavc">'[162]CHITIET VL-NC-TT -1p'!#REF!</definedName>
    <definedName name="M10aavl">'[161]CHITIET VL-NC-TT -1p'!#REF!</definedName>
    <definedName name="m10anc">'[38]lam-moi'!#REF!</definedName>
    <definedName name="m10avl">'[38]lam-moi'!#REF!</definedName>
    <definedName name="M10banc">'[159]CHITIET VL-NC-TT1p'!#REF!</definedName>
    <definedName name="M10bavl">'[159]CHITIET VL-NC-TT1p'!#REF!</definedName>
    <definedName name="M122bnnc">'[163]CHITIET VL-NC'!$G$141</definedName>
    <definedName name="M122bnvl">'[163]CHITIET VL-NC'!$G$136</definedName>
    <definedName name="m12aanc">'[38]lam-moi'!#REF!</definedName>
    <definedName name="M12aavl">#REF!</definedName>
    <definedName name="M12aavl_1">"#REF!"</definedName>
    <definedName name="m12anc">'[38]lam-moi'!#REF!</definedName>
    <definedName name="m12avl">'[38]lam-moi'!#REF!</definedName>
    <definedName name="M12ba3p">#REF!</definedName>
    <definedName name="M12ba3p_1">"#REF!"</definedName>
    <definedName name="M12banc">'[159]CHITIET VL-NC-TT1p'!#REF!</definedName>
    <definedName name="M12bavl">'[159]CHITIET VL-NC-TT1p'!#REF!</definedName>
    <definedName name="M12bb1p">#REF!</definedName>
    <definedName name="M12bb1p_1">"#REF!"</definedName>
    <definedName name="M12bbnc">'[163]CHITIET VL-NC'!$G$107</definedName>
    <definedName name="M12bbvl">'[163]CHITIET VL-NC'!$G$103</definedName>
    <definedName name="M12bnnc">'[114]CHITIET VL-NC-TT-3p'!#REF!</definedName>
    <definedName name="M12bnvl">'[114]CHITIET VL-NC-TT-3p'!#REF!</definedName>
    <definedName name="M12cbnc">'[163]CHITIET VL-NC'!$G$222</definedName>
    <definedName name="M12cbvl">'[163]CHITIET VL-NC'!$G$217</definedName>
    <definedName name="M142bnnc">'[163]CHITIET VL-NC'!$G$162</definedName>
    <definedName name="M142bnvl">'[163]CHITIET VL-NC'!$G$157</definedName>
    <definedName name="M14bb1p">#REF!</definedName>
    <definedName name="M14bb1p_1">"#REF!"</definedName>
    <definedName name="M14bbnc">'[163]CHITIET VL-NC'!$G$124</definedName>
    <definedName name="M14bbvc">'[114]CHITIET VL-NC-TT -1p'!#REF!</definedName>
    <definedName name="M14bbvl">'[163]CHITIET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[160]HT!#REF!</definedName>
    <definedName name="m8anc">'[38]lam-moi'!#REF!</definedName>
    <definedName name="m8avl">'[38]lam-moi'!#REF!</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_______MAC12">#REF!</definedName>
    <definedName name="_______MAC46">#REF!</definedName>
    <definedName name="MADONGIA">[153]TienLuong!$F$6:$F$2175</definedName>
    <definedName name="MAJ_CON_EQP">#REF!</definedName>
    <definedName name="MAJ_CON_EQP_1">"#REF!"</definedName>
    <definedName name="Masonry">'[69]DGchitiet '!#REF!</definedName>
    <definedName name="MAT">'[2]COAT&amp;WRAP-QIOT-#3'!#REF!</definedName>
    <definedName name="matit">[30]gvl!$Q$69</definedName>
    <definedName name="MAVANKHUON">#REF!</definedName>
    <definedName name="MAVANKHUON_1">"#REF!"</definedName>
    <definedName name="MAVL">'[98]PT VATTU'!$G$4:$G$451</definedName>
    <definedName name="MAVLD">[154]ChiTietDZ!$D$8:$D$1296</definedName>
    <definedName name="MAVLD1">[154]VuaBT!$B$7:$B$63</definedName>
    <definedName name="MAVLTHDN">#REF!</definedName>
    <definedName name="MAVLTHDN_1">"#REF!"</definedName>
    <definedName name="MAVTTT">'[98]Dutoan KL'!$A$5:$A$580</definedName>
    <definedName name="mazut">'[34]he so'!$B$14</definedName>
    <definedName name="Mba1p">#REF!</definedName>
    <definedName name="Mba1p_1">"#REF!"</definedName>
    <definedName name="Mba3p">#REF!</definedName>
    <definedName name="Mba3p_1">"#REF!"</definedName>
    <definedName name="Mbb3p">#REF!</definedName>
    <definedName name="Mbb3p_1">"#REF!"</definedName>
    <definedName name="Mbn1p">'[165]TDTKP (2)'!$L$290</definedName>
    <definedName name="MBnc">'[114]CHITIET VL-NC-TT-3p'!#REF!</definedName>
    <definedName name="MBvl">'[114]CHITIET VL-NC-TT-3p'!#REF!</definedName>
    <definedName name="mc">#REF!</definedName>
    <definedName name="mc_1">"#REF!"</definedName>
    <definedName name="MetalWork">'[69]DGchitiet '!#REF!</definedName>
    <definedName name="MF">'[2]COAT&amp;WRAP-QIOT-#3'!#REF!</definedName>
    <definedName name="MG_A">#REF!</definedName>
    <definedName name="MG_A_1">"#REF!"</definedName>
    <definedName name="mgh">[166]dtxl!#REF!</definedName>
    <definedName name="mhd">[27]th¸mo!#REF!</definedName>
    <definedName name="MiscellaneousWork">'[69]DGchitiet '!#REF!</definedName>
    <definedName name="mm" hidden="1">{#N/A,#N/A,FALSE,"Chi tiÆt"}</definedName>
    <definedName name="mmm">[38]giathanh1!#REF!</definedName>
    <definedName name="MN">#REF!</definedName>
    <definedName name="MN_1">"#REF!"</definedName>
    <definedName name="Module1.giagoc">[112]!Module1.giagoc</definedName>
    <definedName name="Module1.giatamtinh">[112]!Module1.giatamtinh</definedName>
    <definedName name="mongbang">#REF!</definedName>
    <definedName name="mongbang_1">"#REF!"</definedName>
    <definedName name="mongdon">#REF!</definedName>
    <definedName name="mongdon_1">"#REF!"</definedName>
    <definedName name="mophanchi">'[34]he so'!$B$17</definedName>
    <definedName name="Moùng">#REF!</definedName>
    <definedName name="Moùng_1">"#REF!"</definedName>
    <definedName name="mp1x25">'[38]dongia (2)'!#REF!</definedName>
    <definedName name="MSCT">#REF!</definedName>
    <definedName name="MSCT_1">"#REF!"</definedName>
    <definedName name="MTC1P">'[114]TONG HOP VL-NC TT'!#REF!</definedName>
    <definedName name="MTC3P">'[114]TONG HOP VL-NC TT'!#REF!</definedName>
    <definedName name="mtcdg">#REF!</definedName>
    <definedName name="mtcdg_1">"#REF!"</definedName>
    <definedName name="MTCHC">[168]TNHCHINH!$K$38</definedName>
    <definedName name="MTCMB">'[114]CHITIET VL-NC-TT-3p'!#REF!</definedName>
    <definedName name="MTMAC12">#REF!</definedName>
    <definedName name="MTMAC12_1">"#REF!"</definedName>
    <definedName name="mtr">'[38]TH XL'!#REF!</definedName>
    <definedName name="mtram">#REF!</definedName>
    <definedName name="mtram_1">"#REF!"</definedName>
    <definedName name="myle">#REF!</definedName>
    <definedName name="myle_1">"#REF!"</definedName>
    <definedName name="n">#REF!</definedName>
    <definedName name="n_1">"#REF!"</definedName>
    <definedName name="N1IN">'[169]TONGKE3p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'[161]CHITIET VL-NC-TT -1p'!#REF!</definedName>
    <definedName name="N1pINGvc">#REF!</definedName>
    <definedName name="N1pINGvc_1">"#REF!"</definedName>
    <definedName name="N1pINGvl">'[161]CHITIET VL-NC-TT -1p'!#REF!</definedName>
    <definedName name="n1pint">#REF!</definedName>
    <definedName name="n1pint_1">"#REF!"</definedName>
    <definedName name="N1pINTnc">'[114]CHITIET VL-NC-TT -1p'!#REF!</definedName>
    <definedName name="N1pINTvc">'[114]CHITIET VL-NC-TT -1p'!#REF!</definedName>
    <definedName name="N1pINTvl">'[114]CHITIET VL-NC-TT -1p'!#REF!</definedName>
    <definedName name="N1pNLnc">'[114]CHITIET VL-NC-TT -1p'!#REF!</definedName>
    <definedName name="N1pNLvc">'[114]CHITIET VL-NC-TT -1p'!#REF!</definedName>
    <definedName name="N1pNLvl">'[114]CHITIET VL-NC-TT -1p'!#REF!</definedName>
    <definedName name="n24nc">'[38]lam-moi'!#REF!</definedName>
    <definedName name="n24vl">'[38]lam-moi'!#REF!</definedName>
    <definedName name="n2mignc">'[38]lam-moi'!#REF!</definedName>
    <definedName name="n2migvl">'[38]lam-moi'!#REF!</definedName>
    <definedName name="n2min1nc">'[38]lam-moi'!#REF!</definedName>
    <definedName name="n2min1vl">'[38]lam-moi'!#REF!</definedName>
    <definedName name="nc">#REF!</definedName>
    <definedName name="nc_1">"#REF!"</definedName>
    <definedName name="nc_betong200">'[43]TT-35KV+TBA'!#REF!</definedName>
    <definedName name="nc_btm10">#REF!</definedName>
    <definedName name="nc_btm10_1">"#REF!"</definedName>
    <definedName name="nc_btm100">#REF!</definedName>
    <definedName name="nc_btm100_1">"#REF!"</definedName>
    <definedName name="nc_btm150">'[49]TT-35'!#REF!</definedName>
    <definedName name="nc_btm200">'[49]TT-35'!#REF!</definedName>
    <definedName name="nc_btm50">'[49]TT-35'!#REF!</definedName>
    <definedName name="nc_cotpha">[73]TT_10KV!$H$329</definedName>
    <definedName name="nc100a">'[170]CTbe tong'!#REF!</definedName>
    <definedName name="nc12m250">[171]Giathanh1m3BT!$H$22</definedName>
    <definedName name="nc1nc">'[38]lam-moi'!#REF!</definedName>
    <definedName name="nc1p">'[143]TONG HOP VL-NC'!#REF!</definedName>
    <definedName name="nc1vl">'[38]lam-moi'!#REF!</definedName>
    <definedName name="_NC200">[146]TT35!#REF!</definedName>
    <definedName name="nc24nc">'[38]lam-moi'!#REF!</definedName>
    <definedName name="nc24vl">'[38]lam-moi'!#REF!</definedName>
    <definedName name="nc3_5">'[70]Vat tu'!$B$17</definedName>
    <definedName name="_nc35">'[34]he so'!$B$2</definedName>
    <definedName name="nc3p">#REF!</definedName>
    <definedName name="nc3p_1">"#REF!"</definedName>
    <definedName name="_nc46">[171]Giathanh1m3BT!$H$12</definedName>
    <definedName name="NCBD100">#REF!</definedName>
    <definedName name="NCBD100_1">"#REF!"</definedName>
    <definedName name="NCBD200">#REF!</definedName>
    <definedName name="NCBD200_1">"#REF!"</definedName>
    <definedName name="NCBD250">#REF!</definedName>
    <definedName name="NCBD250_1">"#REF!"</definedName>
    <definedName name="NCcap0.7">#REF!</definedName>
    <definedName name="NCcap0.7_1">"#REF!"</definedName>
    <definedName name="NCcap1">#REF!</definedName>
    <definedName name="NCcap1_1">"#REF!"</definedName>
    <definedName name="NCCT3p">#REF!</definedName>
    <definedName name="NCCT3p_1">"#REF!"</definedName>
    <definedName name="ncdd">'[38]TH XL'!#REF!</definedName>
    <definedName name="NCDD2">'[38]TH XL'!#REF!</definedName>
    <definedName name="ncdg">#REF!</definedName>
    <definedName name="ncdg_1">"#REF!"</definedName>
    <definedName name="NCHC">[168]TNHCHINH!$J$38</definedName>
    <definedName name="NCKT">#REF!</definedName>
    <definedName name="NCKT_1">"#REF!"</definedName>
    <definedName name="_____NCL100">#REF!</definedName>
    <definedName name="_____NCL200">#REF!</definedName>
    <definedName name="_____NCL250">#REF!</definedName>
    <definedName name="ncm100lv">[171]Giathanh1m3BT!$H$41</definedName>
    <definedName name="ncmt2">[86]ctdz35!#REF!</definedName>
    <definedName name="nctr">'[38]TH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[40]gVL!$Q$30</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_______NET2">#REF!</definedName>
    <definedName name="Ngay">#REF!</definedName>
    <definedName name="Ngay_1">"#REF!"</definedName>
    <definedName name="NH">#REF!</definedName>
    <definedName name="NH_1">"#REF!"</definedName>
    <definedName name="NHAÂN_COÂNG">BTRAM</definedName>
    <definedName name="NHAÂN_COÂNG_1">#N/A</definedName>
    <definedName name="NHAÂN_COÂNG_2">#N/A</definedName>
    <definedName name="nhn">#REF!</definedName>
    <definedName name="nhn_1">"#REF!"</definedName>
    <definedName name="nhn_2">"#REF!"</definedName>
    <definedName name="nhnnc">'[38]lam-moi'!#REF!</definedName>
    <definedName name="nhnvl">'[38]lam-moi'!#REF!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'[70]Vat tu'!$B$44</definedName>
    <definedName name="nig">#REF!</definedName>
    <definedName name="nig_1">"#REF!"</definedName>
    <definedName name="NIG13p">'[169]TONGKE3p '!$T$295</definedName>
    <definedName name="nig1p">#REF!</definedName>
    <definedName name="nig1p_1">"#REF!"</definedName>
    <definedName name="nig3p">#REF!</definedName>
    <definedName name="nig3p_1">"#REF!"</definedName>
    <definedName name="nightnc">[38]gtrinh!#REF!</definedName>
    <definedName name="nightvl">[38]gtrinh!#REF!</definedName>
    <definedName name="NIGnc">#REF!</definedName>
    <definedName name="NIGnc_1">"#REF!"</definedName>
    <definedName name="nignc1p">#REF!</definedName>
    <definedName name="nignc1p_1">"#REF!"</definedName>
    <definedName name="nignc3p">[115]BETON!#REF!</definedName>
    <definedName name="NIGvc">#REF!</definedName>
    <definedName name="NIGvc_1">"#REF!"</definedName>
    <definedName name="NIGvl">#REF!</definedName>
    <definedName name="NIGvl_1">"#REF!"</definedName>
    <definedName name="nigvl1p">#REF!</definedName>
    <definedName name="nigvl1p_1">"#REF!"</definedName>
    <definedName name="nigvl3p">[115]BETON!#REF!</definedName>
    <definedName name="nin">#REF!</definedName>
    <definedName name="nin_1">"#REF!"</definedName>
    <definedName name="nin14nc3p">[115]BETON!#REF!</definedName>
    <definedName name="nin14vl3p">[115]BETON!#REF!</definedName>
    <definedName name="_____nin190">#REF!</definedName>
    <definedName name="nin1903p">#REF!</definedName>
    <definedName name="nin1903p_1">"#REF!"</definedName>
    <definedName name="NIN190nc">'[114]CHITIET VL-NC-TT-3p'!#REF!</definedName>
    <definedName name="nin190nc3p">[115]BETON!#REF!</definedName>
    <definedName name="NIN190vl">'[114]CHITIET VL-NC-TT-3p'!#REF!</definedName>
    <definedName name="nin190vl3p">[115]BETON!#REF!</definedName>
    <definedName name="nin1pnc">'[38]lam-moi'!#REF!</definedName>
    <definedName name="nin1pvl">'[38]lam-moi'!#REF!</definedName>
    <definedName name="nin2903p">[165]TONGKE3p!$Y$110</definedName>
    <definedName name="nin290nc3p">[115]BETON!#REF!</definedName>
    <definedName name="nin290vl3p">[115]BETON!#REF!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[115]BETON!#REF!</definedName>
    <definedName name="NINDvc">#REF!</definedName>
    <definedName name="NINDvc_1">"#REF!"</definedName>
    <definedName name="NINDvl">#REF!</definedName>
    <definedName name="NINDvl_1">"#REF!"</definedName>
    <definedName name="nindvl1p">#REF!</definedName>
    <definedName name="nindvl1p_1">"#REF!"</definedName>
    <definedName name="nindvl3p">[115]BETON!#REF!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[115]BETON!#REF!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[115]BETON!#REF!</definedName>
    <definedName name="nl">#REF!</definedName>
    <definedName name="nl_1">"#REF!"</definedName>
    <definedName name="NL12nc">'[114]CHITIET VL-NC-TT-3p'!#REF!</definedName>
    <definedName name="NL12vl">'[114]CHITIET VL-NC-TT-3p'!#REF!</definedName>
    <definedName name="nl1p">#REF!</definedName>
    <definedName name="nl1p_1">"#REF!"</definedName>
    <definedName name="nl3p">#REF!</definedName>
    <definedName name="nl3p_1">"#REF!"</definedName>
    <definedName name="nlht">#REF!</definedName>
    <definedName name="nlht_1">"#REF!"</definedName>
    <definedName name="nlmtc">'[175]CHITIET VL-NCHT1 (2)'!#REF!</definedName>
    <definedName name="nlnc">'[38]lam-moi'!#REF!</definedName>
    <definedName name="nlnc3p">'[176]CHITIET VL-NC-TT1p'!$G$260</definedName>
    <definedName name="nlnc3pha">'[165]CHITIET VL-NC-DDTT3PHA '!$G$426</definedName>
    <definedName name="NLTK1p">#REF!</definedName>
    <definedName name="NLTK1p_1">"#REF!"</definedName>
    <definedName name="nlvl">'[38]lam-moi'!#REF!</definedName>
    <definedName name="nlvl1">[38]chitiet!$G$302</definedName>
    <definedName name="nlvl3p">'[165]CHITIET VL-NC-TT1p'!$G$245</definedName>
    <definedName name="nm">[27]th¸mo!#REF!</definedName>
    <definedName name="nn">#REF!</definedName>
    <definedName name="nn_1">"#REF!"</definedName>
    <definedName name="nn1p">#REF!</definedName>
    <definedName name="nn1p_1">"#REF!"</definedName>
    <definedName name="nn3p">#REF!</definedName>
    <definedName name="nn3p_1">"#REF!"</definedName>
    <definedName name="nnnc">'[38]lam-moi'!#REF!</definedName>
    <definedName name="nnnc3p">[115]BETON!#REF!</definedName>
    <definedName name="nnvl">'[38]lam-moi'!#REF!</definedName>
    <definedName name="nnvl3p">[115]BETON!#REF!</definedName>
    <definedName name="No">#REF!</definedName>
    <definedName name="No_1">"#REF!"</definedName>
    <definedName name="NQD">#REF!</definedName>
    <definedName name="NQD_1">"#REF!"</definedName>
    <definedName name="NQQH">'[31]Dt 2001'!#REF!</definedName>
    <definedName name="NQQH_1">"#REF!"</definedName>
    <definedName name="NSNN">'[31]Dt 2001'!#REF!</definedName>
    <definedName name="NSNN_1">"#REF!"</definedName>
    <definedName name="_______NSO2" hidden="1">{"'Sheet1'!$L$16"}</definedName>
    <definedName name="NToS">[177]!NToS</definedName>
    <definedName name="nuoc">[85]gvl!$N$38</definedName>
    <definedName name="nx">#REF!</definedName>
    <definedName name="nx_1">"#REF!"</definedName>
    <definedName name="nxmtc">'[175]CHITIET VL-NCHT1 (2)'!#REF!</definedName>
    <definedName name="O">'[80]BK-C T'!$A$5:$D$30</definedName>
    <definedName name="og">[27]th¸mo!#REF!</definedName>
    <definedName name="on">[27]th¸mo!#REF!</definedName>
    <definedName name="ophom">#REF!</definedName>
    <definedName name="ophom_1">"#REF!"</definedName>
    <definedName name="osc">#REF!</definedName>
    <definedName name="osc_1">"#REF!"</definedName>
    <definedName name="ot">[27]th¸mo!#REF!</definedName>
    <definedName name="OTHER_PANEL">'[136]NEW-PANEL'!#REF!</definedName>
    <definedName name="OtherWork">'[69]DGchitiet '!#REF!</definedName>
    <definedName name="_oto10">[63]VL!#REF!</definedName>
    <definedName name="ox">[27]th¸mo!#REF!</definedName>
    <definedName name="P">'[2]PNT-QUOT-#3'!#REF!</definedName>
    <definedName name="PA">#REF!</definedName>
    <definedName name="PA_1">"#REF!"</definedName>
    <definedName name="_PA3" hidden="1">{"'Sheet1'!$L$16"}</definedName>
    <definedName name="Painting">'[69]DGchitiet '!#REF!</definedName>
    <definedName name="panen">#REF!</definedName>
    <definedName name="panen_1">"#REF!"</definedName>
    <definedName name="PC">'[31]Dt 2001'!#REF!</definedName>
    <definedName name="PC_1">"#REF!"</definedName>
    <definedName name="PCH">'[32]Dt 2001'!#REF!</definedName>
    <definedName name="PDH">'[32]Dt 2001'!#REF!</definedName>
    <definedName name="PEJM">'[2]COAT&amp;WRAP-QIOT-#3'!#REF!</definedName>
    <definedName name="PF">'[2]PNT-QUOT-#3'!#REF!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[112]!phanbtct</definedName>
    <definedName name="phandien">[112]!phandien</definedName>
    <definedName name="phanhoanthien">[112]!phanhoanthien</definedName>
    <definedName name="phannuoc">[112]!phannuoc</definedName>
    <definedName name="phanxay">[112]!phanxay</definedName>
    <definedName name="Phi_le_phi">#REF!</definedName>
    <definedName name="Phi_le_phi_1">"#REF!"</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phu_luc_vua">#REF!</definedName>
    <definedName name="phu_luc_vua_1">"#REF!"</definedName>
    <definedName name="PJO">'[32]Dt 2001'!#REF!</definedName>
    <definedName name="PK">#REF!</definedName>
    <definedName name="PL_???___P.B.___REST_P.B._????">'[178]NEW-PANEL'!#REF!</definedName>
    <definedName name="PL_指示燈___P.B.___REST_P.B._壓扣開關">'[136]NEW-PANEL'!#REF!</definedName>
    <definedName name="_______PL1242">#REF!</definedName>
    <definedName name="Plaster">'[69]DGchitiet '!#REF!</definedName>
    <definedName name="PLKL">#REF!</definedName>
    <definedName name="PLKL_1">"#REF!"</definedName>
    <definedName name="PM">[180]IBASE!$AH$16:$AV$110</definedName>
    <definedName name="PRICE">#REF!</definedName>
    <definedName name="PRICE_1">"#REF!"</definedName>
    <definedName name="PRICE1">#REF!</definedName>
    <definedName name="PRICE1_1">"#REF!"</definedName>
    <definedName name="_xlnm.Print_Area">#REF!</definedName>
    <definedName name="PRINT_AREA_MI">#REF!</definedName>
    <definedName name="_xlnm.Print_Titles" localSheetId="0">'bieu so 58'!$8:$12</definedName>
    <definedName name="_xlnm.Print_Titles">#REF!</definedName>
    <definedName name="Print_Titles_MI">#REF!</definedName>
    <definedName name="PRINT_TITLES_MI_1">"#REF!"</definedName>
    <definedName name="PRINT_TITLES_MI_2">"#REF!"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_ptk89">[27]th¸mo!#REF!</definedName>
    <definedName name="PTNC">#REF!</definedName>
    <definedName name="PTNC_1">"#REF!"</definedName>
    <definedName name="PTST">[182]sat!$A$6:$K$38</definedName>
    <definedName name="ptvt">'[183]ma-pt'!$A$6:$IV$228</definedName>
    <definedName name="pvd">#REF!</definedName>
    <definedName name="pvd_1">"#REF!"</definedName>
    <definedName name="Q">'[80]BK-C T'!$G$5:$K$34</definedName>
    <definedName name="qh">[27]th¸mo!#REF!</definedName>
    <definedName name="qhcl">[27]th¸mo!#REF!</definedName>
    <definedName name="qhCu">'[34]he so'!$B$13</definedName>
    <definedName name="ql">'[184]De Bai'!#REF!</definedName>
    <definedName name="QL18CLBC">#REF!</definedName>
    <definedName name="QL18conlai">#REF!</definedName>
    <definedName name="qlda">[75]!qlda</definedName>
    <definedName name="qtdm">#REF!</definedName>
    <definedName name="qtdm_1">"#REF!"</definedName>
    <definedName name="quehan">'[42]Gia vat tu'!$D$45</definedName>
    <definedName name="qx">'[184]De Bai'!#REF!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te">14000</definedName>
    <definedName name="Raûi_pheân_tre">'[185]Tien Luong'!#REF!</definedName>
    <definedName name="_xlnm.Recorder">#REF!</definedName>
    <definedName name="RECOUT">#N/A</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hidden="1">{"'Sheet1'!$L$16"}</definedName>
    <definedName name="RGHGSD_1">{"'Sheet1'!$L$16"}</definedName>
    <definedName name="RGHGSD_2">{"'Sheet1'!$L$16"}</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'[69]DGchitiet '!#REF!</definedName>
    <definedName name="RT">'[2]COAT&amp;WRAP-QIOT-#3'!#REF!</definedName>
    <definedName name="san">#REF!</definedName>
    <definedName name="san_1">"#REF!"</definedName>
    <definedName name="San_truoc">[186]tienluong!#REF!</definedName>
    <definedName name="sand">#REF!</definedName>
    <definedName name="sand_1">"#REF!"</definedName>
    <definedName name="sat">[140]TTTram!#REF!</definedName>
    <definedName name="_______sat10">#REF!</definedName>
    <definedName name="_sat12">'[52]Bang chiet tinh TBA'!#REF!</definedName>
    <definedName name="_______sat14">#REF!</definedName>
    <definedName name="_______sat16">#REF!</definedName>
    <definedName name="_______sat20">#REF!</definedName>
    <definedName name="_Sat27">'[52]Chiet tinh DZ 22'!#REF!</definedName>
    <definedName name="_Sat6">'[52]Chiet tinh DZ 22'!#REF!</definedName>
    <definedName name="_______sat8">#REF!</definedName>
    <definedName name="satCT10">[90]TTDZ22!#REF!</definedName>
    <definedName name="SatCThon10">[90]TTDZ22!#REF!</definedName>
    <definedName name="SatCTlon10">[90]TTDZ22!#REF!</definedName>
    <definedName name="satf10">[90]TTDZ22!#REF!</definedName>
    <definedName name="satf27">[90]TTDZ22!#REF!</definedName>
    <definedName name="satf6">[90]TTDZ22!#REF!</definedName>
    <definedName name="satf8">[90]TTDZ22!#REF!</definedName>
    <definedName name="satt">'[187]Ctinh 10kV'!#REF!</definedName>
    <definedName name="sattron">[90]TTDZ22!#REF!</definedName>
    <definedName name="satu">[188]ctTBA!#REF!</definedName>
    <definedName name="sau">'[96]Chiet tinh dz35'!$H$4</definedName>
    <definedName name="SB">[180]IBASE!$AH$7:$AL$14</definedName>
    <definedName name="_______sc1">#REF!</definedName>
    <definedName name="_______SC2">#REF!</definedName>
    <definedName name="_______sc3">#REF!</definedName>
    <definedName name="SCH">#REF!</definedName>
    <definedName name="SCH_1">"#REF!"</definedName>
    <definedName name="scl">[27]th¸mo!#REF!</definedName>
    <definedName name="scr">[189]gVL!$Q$33</definedName>
    <definedName name="SCT">#REF!</definedName>
    <definedName name="SCT_1">"#REF!"</definedName>
    <definedName name="sd1p">#REF!</definedName>
    <definedName name="sd1p_1">"#REF!"</definedName>
    <definedName name="sd3p">#REF!</definedName>
    <definedName name="sd3p_1">"#REF!"</definedName>
    <definedName name="sdd">[27]th¸mo!#REF!</definedName>
    <definedName name="SDDL">[59]QMCT!#REF!</definedName>
    <definedName name="SDMONG">#REF!</definedName>
    <definedName name="SDMONG_1">"#REF!"</definedName>
    <definedName name="sdo">[128]gvl!$N$35</definedName>
    <definedName name="sgnc">[38]gtrinh!#REF!</definedName>
    <definedName name="sgvl">[38]gtrinh!#REF!</definedName>
    <definedName name="Sheet1">[190]XL4Poppy!$B$1:$B$16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ZE">#REF!</definedName>
    <definedName name="SIZE_1">"#REF!"</definedName>
    <definedName name="skd">[40]gVL!$Q$37</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SN3">#REF!</definedName>
    <definedName name="soc3p">#REF!</definedName>
    <definedName name="soc3p_1">"#REF!"</definedName>
    <definedName name="soho">[47]sheet12!#REF!</definedName>
    <definedName name="Soi">#REF!</definedName>
    <definedName name="Soi_1">"#REF!"</definedName>
    <definedName name="Soi_HamYen">[58]T.Tinh!#REF!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'[34]he so'!$B$15</definedName>
    <definedName name="solieu">#REF!</definedName>
    <definedName name="solieu_1">"#REF!"</definedName>
    <definedName name="SOLUONG">'[98]PT VATTU'!$I$4:$I$451</definedName>
    <definedName name="sonduong">[62]TTVanChuyen!#REF!</definedName>
    <definedName name="SORT">#REF!</definedName>
    <definedName name="SORT_AREA">'[192]DI-ESTI'!$A$8:$R$489</definedName>
    <definedName name="SP">'[2]PNT-QUOT-#3'!#REF!</definedName>
    <definedName name="SPEC">#REF!</definedName>
    <definedName name="SPEC_1">"#REF!"</definedName>
    <definedName name="SPECSUMMARY">#REF!</definedName>
    <definedName name="SPECSUMMARY_1">"#REF!"</definedName>
    <definedName name="spk1p">'[38]#REF'!#REF!</definedName>
    <definedName name="spk3p">'[38]lam-moi'!#REF!</definedName>
    <definedName name="ss">#REF!</definedName>
    <definedName name="ss_1">"#REF!"</definedName>
    <definedName name="sss">#REF!</definedName>
    <definedName name="sss_1">"#REF!"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[128]gvl!$N$34</definedName>
    <definedName name="SU">#REF!</definedName>
    <definedName name="SU_1">"#REF!"</definedName>
    <definedName name="_su12">[51]Sheet3!#REF!</definedName>
    <definedName name="_Su70">[51]Sheet3!#REF!</definedName>
    <definedName name="_____sua20">#REF!</definedName>
    <definedName name="_____sua30">#REF!</definedName>
    <definedName name="sub">#REF!</definedName>
    <definedName name="sub_1">"#REF!"</definedName>
    <definedName name="SUMMARY">#REF!</definedName>
    <definedName name="SUMMARY_1">"#REF!"</definedName>
    <definedName name="sur">#REF!</definedName>
    <definedName name="sur_1">"#REF!"</definedName>
    <definedName name="_sw70609">[8]MTP!#REF!</definedName>
    <definedName name="T">#REF!</definedName>
    <definedName name="t_1">"#REF!"</definedName>
    <definedName name="T_CT">[194]LIST!$B$2</definedName>
    <definedName name="T_dat">'[61]Dinh nghia'!$A$15:$B$20</definedName>
    <definedName name="t101p">#REF!</definedName>
    <definedName name="t101p_1">"#REF!"</definedName>
    <definedName name="t103p">#REF!</definedName>
    <definedName name="t103p_1">"#REF!"</definedName>
    <definedName name="t105mnc">'[38]thao-go'!#REF!</definedName>
    <definedName name="t10m">#REF!</definedName>
    <definedName name="t10m_1">"#REF!"</definedName>
    <definedName name="T10nc">'[162]CHITIET VL-NC-TT -1p'!#REF!</definedName>
    <definedName name="t10nc1p">#REF!</definedName>
    <definedName name="t10nc1p_1">"#REF!"</definedName>
    <definedName name="t10ncm">'[38]lam-moi'!#REF!</definedName>
    <definedName name="T10vc">'[162]CHITIET VL-NC-TT -1p'!#REF!</definedName>
    <definedName name="T10vl">'[162]CHITIET VL-NC-TT -1p'!#REF!</definedName>
    <definedName name="t10vl1p">#REF!</definedName>
    <definedName name="t10vl1p_1">"#REF!"</definedName>
    <definedName name="t121p">#REF!</definedName>
    <definedName name="t121p_1">"#REF!"</definedName>
    <definedName name="t123p">#REF!</definedName>
    <definedName name="t123p_1">"#REF!"</definedName>
    <definedName name="t12m">'[38]lam-moi'!#REF!</definedName>
    <definedName name="t12mnc">'[38]thao-go'!#REF!</definedName>
    <definedName name="T12nc">#REF!</definedName>
    <definedName name="T12nc_1">"#REF!"</definedName>
    <definedName name="t12nc3p">#REF!</definedName>
    <definedName name="t12nc3p_1">"#REF!"</definedName>
    <definedName name="t12ncm">'[38]lam-moi'!#REF!</definedName>
    <definedName name="T12vc">#REF!</definedName>
    <definedName name="T12vc_1">"#REF!"</definedName>
    <definedName name="T12vl">#REF!</definedName>
    <definedName name="T12vl_1">"#REF!"</definedName>
    <definedName name="t12vl3p">'[176]CHITIET VL-NC-TT1p'!$G$112</definedName>
    <definedName name="t141p">#REF!</definedName>
    <definedName name="t141p_1">"#REF!"</definedName>
    <definedName name="t143p">#REF!</definedName>
    <definedName name="t143p_1">"#REF!"</definedName>
    <definedName name="t14m">'[38]lam-moi'!#REF!</definedName>
    <definedName name="t14mnc">'[38]thao-go'!#REF!</definedName>
    <definedName name="T14nc">'[114]CHITIET VL-NC-TT -1p'!#REF!</definedName>
    <definedName name="t14nc3p">'[176]CHITIET VL-NC-TT1p'!$G$102</definedName>
    <definedName name="t14ncm">'[38]lam-moi'!#REF!</definedName>
    <definedName name="T14vc">'[114]CHITIET VL-NC-TT -1p'!#REF!</definedName>
    <definedName name="T14vl">'[114]CHITIET VL-NC-TT -1p'!#REF!</definedName>
    <definedName name="t14vl3p">'[176]CHITIET VL-NC-TT1p'!$G$99</definedName>
    <definedName name="T203P">[38]VC!#REF!</definedName>
    <definedName name="t20m">'[38]lam-moi'!#REF!</definedName>
    <definedName name="t20ncm">'[38]lam-moi'!#REF!</definedName>
    <definedName name="t7m">#REF!</definedName>
    <definedName name="t7m_1">"#REF!"</definedName>
    <definedName name="t7nc">'[38]lam-moi'!#REF!</definedName>
    <definedName name="t7vl">'[38]lam-moi'!#REF!</definedName>
    <definedName name="t84mnc">'[38]thao-go'!#REF!</definedName>
    <definedName name="t8m">#REF!</definedName>
    <definedName name="t8m_1">"#REF!"</definedName>
    <definedName name="t8nc">'[38]lam-moi'!#REF!</definedName>
    <definedName name="t8vl">'[38]lam-moi'!#REF!</definedName>
    <definedName name="Tæng_c_ng_suÊt_hiÖn_t_i">"THOP"</definedName>
    <definedName name="Taikhoan">'[195]Tai khoan'!$A$3:$C$93</definedName>
    <definedName name="TAMT">[55]TT!$B$2:$G$134</definedName>
    <definedName name="TAMTINH">[196]DG3285!#REF!</definedName>
    <definedName name="TAN">"#REF!"</definedName>
    <definedName name="TaxTV">10%</definedName>
    <definedName name="TaxXL">5%</definedName>
    <definedName name="tb">[40]gVL!$Q$29</definedName>
    <definedName name="_____TB1">#REF!</definedName>
    <definedName name="TBA">#REF!</definedName>
    <definedName name="TBA_1">"#REF!"</definedName>
    <definedName name="TBA_2">"#REF!"</definedName>
    <definedName name="tbagd1">'[121]CTTBA (gd1)'!$B$8:$J$53</definedName>
    <definedName name="tbdd1p">'[38]lam-moi'!#REF!</definedName>
    <definedName name="tbdd3p">'[38]lam-moi'!#REF!</definedName>
    <definedName name="tbddsdl">'[38]lam-moi'!#REF!</definedName>
    <definedName name="TBI">'[38]TH XL'!#REF!</definedName>
    <definedName name="tbtr">'[38]TH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_tct3">[40]gVL!$Q$23</definedName>
    <definedName name="tcxxnc">'[38]thao-go'!#REF!</definedName>
    <definedName name="TD">#REF!</definedName>
    <definedName name="TD_1">"#REF!"</definedName>
    <definedName name="td10vl">'[114]CHITIET VL-NC-TT-3p'!#REF!</definedName>
    <definedName name="td12nc">'[114]CHITIET VL-NC-TT-3p'!#REF!</definedName>
    <definedName name="TD12vl">#REF!</definedName>
    <definedName name="TD12vl_1">"#REF!"</definedName>
    <definedName name="td1cnc">'[38]lam-moi'!#REF!</definedName>
    <definedName name="td1cvl">'[38]lam-moi'!#REF!</definedName>
    <definedName name="td1p">[197]TONGKE1P!#REF!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'[114]CHITIET VL-NC-TT -1p'!#REF!</definedName>
    <definedName name="TD1p2vc">'[114]CHITIET VL-NC-TT -1p'!#REF!</definedName>
    <definedName name="TD1p2vl">'[114]CHITIET VL-NC-TT -1p'!#REF!</definedName>
    <definedName name="TD1pnc">'[114]CHITIET VL-NC-TT -1p'!#REF!</definedName>
    <definedName name="TD1pvl">'[114]CHITIET VL-NC-TT -1p'!#REF!</definedName>
    <definedName name="td3p">#REF!</definedName>
    <definedName name="td3p_1">"#REF!"</definedName>
    <definedName name="tdc84nc">'[38]thao-go'!#REF!</definedName>
    <definedName name="tdcnc">'[38]thao-go'!#REF!</definedName>
    <definedName name="TDctnc">#REF!</definedName>
    <definedName name="TDctnc_1">"#REF!"</definedName>
    <definedName name="TDctvc">#REF!</definedName>
    <definedName name="TDctvc_1">"#REF!"</definedName>
    <definedName name="TDctvl">#REF!</definedName>
    <definedName name="TDctvl_1">"#REF!"</definedName>
    <definedName name="tdgnc">'[38]lam-moi'!#REF!</definedName>
    <definedName name="tdgvl">'[38]lam-moi'!#REF!</definedName>
    <definedName name="tdhtnc">'[38]lam-moi'!#REF!</definedName>
    <definedName name="tdhtvl">'[38]lam-moi'!#REF!</definedName>
    <definedName name="tdia">#REF!</definedName>
    <definedName name="tdia_1">"#REF!"</definedName>
    <definedName name="TDmnc">'[114]CHITIET VL-NC-TT-3p'!#REF!</definedName>
    <definedName name="TDmvc">'[114]CHITIET VL-NC-TT-3p'!#REF!</definedName>
    <definedName name="TDmvl">'[114]CHITIET VL-NC-TT-3p'!#REF!</definedName>
    <definedName name="tdnc">[38]gtrinh!#REF!</definedName>
    <definedName name="tdnc1p">#REF!</definedName>
    <definedName name="tdnc1p_1">"#REF!"</definedName>
    <definedName name="tdnc3p">'[159]CHITIET VL-NC-TT1p'!#REF!</definedName>
    <definedName name="tdt">#REF!</definedName>
    <definedName name="tdt_1">"#REF!"</definedName>
    <definedName name="tdt1pnc">[38]gtrinh!#REF!</definedName>
    <definedName name="tdt1pvl">[38]gtrinh!#REF!</definedName>
    <definedName name="tdt2cnc">'[38]lam-moi'!#REF!</definedName>
    <definedName name="tdt2cvl">[38]chitiet!#REF!</definedName>
    <definedName name="tdtr2cnc">#REF!</definedName>
    <definedName name="tdtr2cnc_1">"#REF!"</definedName>
    <definedName name="tdtr2cvl">#REF!</definedName>
    <definedName name="tdtr2cvl_1">"#REF!"</definedName>
    <definedName name="tdtrnc">[38]gtrinh!#REF!</definedName>
    <definedName name="tdtrvl">[38]gtrinh!#REF!</definedName>
    <definedName name="tdvl">[38]gtrinh!#REF!</definedName>
    <definedName name="tdvl1p">#REF!</definedName>
    <definedName name="tdvl1p_1">"#REF!"</definedName>
    <definedName name="tdvl3p">'[159]CHITIET VL-NC-TT1p'!#REF!</definedName>
    <definedName name="TemporaryWork">'[69]DGchitiet '!#REF!</definedName>
    <definedName name="tenck">#REF!</definedName>
    <definedName name="tenck_1">"#REF!"</definedName>
    <definedName name="tg">[27]th¸mo!#REF!</definedName>
    <definedName name="_______TH1">#REF!</definedName>
    <definedName name="_th100">'[38]dongia (2)'!#REF!</definedName>
    <definedName name="_TH160">'[38]dongia (2)'!#REF!</definedName>
    <definedName name="_______TH2">#REF!</definedName>
    <definedName name="_______TH3">#REF!</definedName>
    <definedName name="th3x15">[38]giathanh1!#REF!</definedName>
    <definedName name="thang">#REF!</definedName>
    <definedName name="thang_1">"#REF!"</definedName>
    <definedName name="thanhhoa">'[198]Dt 2001'!#REF!</definedName>
    <definedName name="thanhtien">#REF!</definedName>
    <definedName name="thanhtien_1">"#REF!"</definedName>
    <definedName name="ThanhXuan110">'[199]KH-Q1,Q2,01'!#REF!</definedName>
    <definedName name="THchon">#REF!</definedName>
    <definedName name="THchon_1">"#REF!"</definedName>
    <definedName name="thdt">#REF!</definedName>
    <definedName name="thdt_1">"#REF!"</definedName>
    <definedName name="THDT_CT_XOM_NOI">'[200]Du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[90]TTDZ22!#REF!</definedName>
    <definedName name="ThepDet32x3">[58]T.Tinh!#REF!</definedName>
    <definedName name="ThepDet35x3">[58]T.Tinh!#REF!</definedName>
    <definedName name="ThepDet40x4">[58]T.Tinh!#REF!</definedName>
    <definedName name="ThepDet45x4">[58]T.Tinh!#REF!</definedName>
    <definedName name="ThepDet50x5">[58]T.Tinh!#REF!</definedName>
    <definedName name="ThepDet63x6">[58]T.Tinh!#REF!</definedName>
    <definedName name="ThepDet75x6">[58]T.Tinh!#REF!</definedName>
    <definedName name="thepDet75x7">'[201]4'!$K$23</definedName>
    <definedName name="thepgoc25_60">#REF!</definedName>
    <definedName name="thepgoc25_60_1">"#REF!"</definedName>
    <definedName name="ThepGoc32x32x3">[58]T.Tinh!#REF!</definedName>
    <definedName name="ThepGoc35x35x3">[58]T.Tinh!#REF!</definedName>
    <definedName name="ThepGoc40x40x4">[58]T.Tinh!#REF!</definedName>
    <definedName name="ThepGoc45x45x4">[58]T.Tinh!#REF!</definedName>
    <definedName name="ThepGoc50x50x5">[58]T.Tinh!#REF!</definedName>
    <definedName name="thepgoc63_75">#REF!</definedName>
    <definedName name="thepgoc63_75_1">"#REF!"</definedName>
    <definedName name="ThepGoc63x63x6">[58]T.Tinh!#REF!</definedName>
    <definedName name="ThepGoc75x6">'[201]4'!$K$16</definedName>
    <definedName name="ThepGoc75x75x6">[58]T.Tinh!#REF!</definedName>
    <definedName name="thepgoc80_100">#REF!</definedName>
    <definedName name="thepgoc80_100_1">"#REF!"</definedName>
    <definedName name="thepma">10500</definedName>
    <definedName name="theptb">'[42]Gia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[58]T.Tinh!#REF!</definedName>
    <definedName name="ThepTronD6D8">[58]T.Tinh!#REF!</definedName>
    <definedName name="thepU">[202]TTDZ22!#REF!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[128]gvl!$N$23</definedName>
    <definedName name="THK">'[2]COAT&amp;WRAP-QIOT-#3'!#REF!</definedName>
    <definedName name="THKP160">'[38]dongia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[38]giathanh1!#REF!</definedName>
    <definedName name="thtt">#REF!</definedName>
    <definedName name="thtt_1">"#REF!"</definedName>
    <definedName name="THU">[81]CT35!#REF!</definedName>
    <definedName name="thucthanh">'[204]Thuc thanh'!$E$29</definedName>
    <definedName name="THUYETMINH">[205]ptvt!$A$6:$X$128</definedName>
    <definedName name="Tien">#REF!</definedName>
    <definedName name="Tien_1">"#REF!"</definedName>
    <definedName name="TIENLUONG">#REF!</definedName>
    <definedName name="TIENLUONG_1">"#REF!"</definedName>
    <definedName name="Tiep_dia">[51]Sheet3!#REF!</definedName>
    <definedName name="Tiepdia">[38]Tiepdia!$A:$IV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'[69]DGchitiet '!#REF!</definedName>
    <definedName name="tinhqt">[75]!tinhqt</definedName>
    <definedName name="TIT">#REF!</definedName>
    <definedName name="TIT_1">"#REF!"</definedName>
    <definedName name="TITAN">#REF!</definedName>
    <definedName name="TITAN_1">"#REF!"</definedName>
    <definedName name="tk">#REF!</definedName>
    <definedName name="tk_1">"#REF!"</definedName>
    <definedName name="_______TK155">#REF!</definedName>
    <definedName name="_______TK422">#REF!</definedName>
    <definedName name="tkp">[75]!tkp</definedName>
    <definedName name="tkpdt">[75]!tkpdt</definedName>
    <definedName name="tl">'[184]De Bai'!#REF!</definedName>
    <definedName name="_______TL1">#REF!</definedName>
    <definedName name="_______TL2">#REF!</definedName>
    <definedName name="_____TL3">#REF!</definedName>
    <definedName name="_______TLA120">#REF!</definedName>
    <definedName name="_______TLA35">#REF!</definedName>
    <definedName name="_______TLA50">#REF!</definedName>
    <definedName name="_______TLA70">#REF!</definedName>
    <definedName name="_______TLA95">#REF!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[51]Sheet3!#REF!</definedName>
    <definedName name="TLdat">[51]Sheet3!#REF!</definedName>
    <definedName name="TLDM">[51]Sheet3!#REF!</definedName>
    <definedName name="Tle">#REF!</definedName>
    <definedName name="Tle_1">"#REF!"</definedName>
    <definedName name="TMProtection">'[69]DGchitiet '!#REF!</definedName>
    <definedName name="tn">[27]th¸mo!#REF!</definedName>
    <definedName name="tn1pinnc">'[38]thao-go'!#REF!</definedName>
    <definedName name="tn2mhnnc">'[38]thao-go'!#REF!</definedName>
    <definedName name="TNCM">'[114]CHITIET VL-NC-TT-3p'!#REF!</definedName>
    <definedName name="tnhnnc">'[38]thao-go'!#REF!</definedName>
    <definedName name="tnignc">'[38]thao-go'!#REF!</definedName>
    <definedName name="tnin190nc">'[38]thao-go'!#REF!</definedName>
    <definedName name="tnlnc">'[38]thao-go'!#REF!</definedName>
    <definedName name="tnnnc">'[38]thao-go'!#REF!</definedName>
    <definedName name="tno">[40]gVL!$Q$47</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'[207]TONG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PLRP">#REF!</definedName>
    <definedName name="TPLRP_1">"#REF!"</definedName>
    <definedName name="TR15HT">'[134]TONGKE-HT'!#REF!</definedName>
    <definedName name="TR16HT">'[134]TONGKE-HT'!#REF!</definedName>
    <definedName name="TR19HT">'[134]TONGKE-HT'!#REF!</definedName>
    <definedName name="tr1x15">[38]giathanh1!#REF!</definedName>
    <definedName name="TR20HT">'[134]TONGKE-HT'!#REF!</definedName>
    <definedName name="_TR250">'[38]dongia (2)'!#REF!</definedName>
    <definedName name="_tr375">[38]giathanh1!#REF!</definedName>
    <definedName name="tr3x100">'[38]dongia (2)'!#REF!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TXLST">[208]DTCT!$C$10:$J$438</definedName>
    <definedName name="Tra_phan_tram">[209]Tra_bang!#REF!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1">'[210]tra-vat-lieu'!$G$4:$J$193</definedName>
    <definedName name="tra_VL_1">'[84]tra-vat-lieu'!$A$201:$H$215</definedName>
    <definedName name="TRADE2">#REF!</definedName>
    <definedName name="TRADE2_1">"#REF!"</definedName>
    <definedName name="TRAM">[196]DG3285!#REF!</definedName>
    <definedName name="tram100">'[38]dongia (2)'!#REF!</definedName>
    <definedName name="tram1x25">'[38]dongia (2)'!#REF!</definedName>
    <definedName name="TRANSFORMER">'[136]NEW-PANEL'!#REF!</definedName>
    <definedName name="TraTH">'[211]dtct cong'!$A$9:$A$649</definedName>
    <definedName name="TronD10D18">'[201]4'!$K$14</definedName>
    <definedName name="TronD6D8">'[201]4'!$K$13</definedName>
    <definedName name="trt">#REF!</definedName>
    <definedName name="trt_1">"#REF!"</definedName>
    <definedName name="tru10mtc">[160]HT!#REF!</definedName>
    <definedName name="tru8mtc">[160]HT!#REF!</definedName>
    <definedName name="TT">[212]DG3285!#REF!</definedName>
    <definedName name="TT_1P">#REF!</definedName>
    <definedName name="TT_1P_1">"#REF!"</definedName>
    <definedName name="TT_3p">#REF!</definedName>
    <definedName name="TT_3p_1">"#REF!"</definedName>
    <definedName name="TT_cot">'[213]Dinh nghia'!$A$14:$B$23</definedName>
    <definedName name="tt1pnc">'[38]lam-moi'!#REF!</definedName>
    <definedName name="tt1pvl">'[38]lam-moi'!#REF!</definedName>
    <definedName name="tt3pnc">'[38]lam-moi'!#REF!</definedName>
    <definedName name="tt3pvl">'[38]lam-moi'!#REF!</definedName>
    <definedName name="ttbt">#REF!</definedName>
    <definedName name="ttbt_1">"#REF!"</definedName>
    <definedName name="TTDD">[169]TDTKP!$E$44+[169]TDTKP!$F$44+[169]TDTKP!$G$44</definedName>
    <definedName name="TTDD1P">#REF!</definedName>
    <definedName name="TTDD1P_1">"#REF!"</definedName>
    <definedName name="TTDD3P">[114]TDTKP1!#REF!</definedName>
    <definedName name="TTDDCT3p">[114]TDTKP1!#REF!</definedName>
    <definedName name="TTDKKH">#REF!</definedName>
    <definedName name="TTDKKH_1">"#REF!"</definedName>
    <definedName name="tthi">#REF!</definedName>
    <definedName name="tthi_1">"#REF!"</definedName>
    <definedName name="TTK3p">'[169]TONGKE3p '!$C$295</definedName>
    <definedName name="ttkr">[27]th¸mo!#REF!</definedName>
    <definedName name="TTLo62">[214]XL4Poppy!$A$15</definedName>
    <definedName name="ttronmk">#REF!</definedName>
    <definedName name="ttronmk_1">"#REF!"</definedName>
    <definedName name="ttt">'[92]CT Thang Mo'!$B$309:$M$309</definedName>
    <definedName name="tttb">'[92]CT Thang Mo'!$B$431:$I$431</definedName>
    <definedName name="TTTR">[114]TDTKP1!#REF!</definedName>
    <definedName name="tv75nc">#REF!</definedName>
    <definedName name="tv75nc_1">"#REF!"</definedName>
    <definedName name="tv75vl">#REF!</definedName>
    <definedName name="tv75vl_1">"#REF!"</definedName>
    <definedName name="TW">#REF!</definedName>
    <definedName name="TW_1">"#REF!"</definedName>
    <definedName name="tx1pignc">'[38]thao-go'!#REF!</definedName>
    <definedName name="tx1pindnc">'[38]thao-go'!#REF!</definedName>
    <definedName name="tx1pingnc">'[38]thao-go'!#REF!</definedName>
    <definedName name="tx1pintnc">'[38]thao-go'!#REF!</definedName>
    <definedName name="tx1pitnc">'[38]thao-go'!#REF!</definedName>
    <definedName name="tx2mhnnc">'[38]thao-go'!#REF!</definedName>
    <definedName name="tx2mitnc">'[38]thao-go'!#REF!</definedName>
    <definedName name="txhnnc">'[38]thao-go'!#REF!</definedName>
    <definedName name="txig1nc">'[38]thao-go'!#REF!</definedName>
    <definedName name="txin190nc">'[38]thao-go'!#REF!</definedName>
    <definedName name="txinnc">'[38]thao-go'!#REF!</definedName>
    <definedName name="txit1nc">'[38]thao-go'!#REF!</definedName>
    <definedName name="ty_le">#REF!</definedName>
    <definedName name="ty_le_1">"#REF!"</definedName>
    <definedName name="ty_le_BTN">#REF!</definedName>
    <definedName name="ty_le_BTN_1">"#REF!"</definedName>
    <definedName name="Ty_le1">#REF!</definedName>
    <definedName name="Ty_le1_1">"#REF!"</definedName>
    <definedName name="u">[27]th¸mo!#REF!</definedName>
    <definedName name="uiiooppppu">BTRAM</definedName>
    <definedName name="_un76">[27]th¸mo!#REF!</definedName>
    <definedName name="upnoc">#REF!</definedName>
    <definedName name="upnoc_1">"#REF!"</definedName>
    <definedName name="ut">[27]th¸mo!#REF!</definedName>
    <definedName name="uu">#REF!</definedName>
    <definedName name="uu_1">"#REF!"</definedName>
    <definedName name="v">'[201]4'!$K$24</definedName>
    <definedName name="V_i_ni_l_ng">'[34]he so'!$B$23</definedName>
    <definedName name="VA">[63]ND!#REF!</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[81]CT35!#REF!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'[36]chi tiet TBA'!#REF!</definedName>
    <definedName name="VAN_CHUYEN_VAT_TU_CHUNG">#REF!</definedName>
    <definedName name="VAN_CHUYEN_VAT_TU_CHUNG_1">"#REF!"</definedName>
    <definedName name="VAN_TRUNG_CHUYEN_VAT_TU_CHUNG">#REF!</definedName>
    <definedName name="VAN_TRUNG_CHUYEN_VAT_TU_CHUNG_1">"#REF!"</definedName>
    <definedName name="_VAN1">[81]CT35!#REF!</definedName>
    <definedName name="vanchuyen">#REF!</definedName>
    <definedName name="vanchuyen_1">"#REF!"</definedName>
    <definedName name="vanchuyencoc">'[50]Gia vat tu'!$E$53</definedName>
    <definedName name="VANCHUYENTHUCONG">'[39]vanchuyen TC'!$B$5:$I$30</definedName>
    <definedName name="VANKHUON">[215]VANKHUON!$A$2:$V$38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___vc1">'[92]CT Thang Mo'!$B$34:$H$34</definedName>
    <definedName name="___vc2">'[92]CT Thang Mo'!$B$35:$H$35</definedName>
    <definedName name="___vc3">'[92]CT Thang Mo'!$B$36:$H$36</definedName>
    <definedName name="vc3.">'[92]CT  PL'!$B$125:$H$125</definedName>
    <definedName name="vca">'[92]CT  PL'!$B$25:$H$25</definedName>
    <definedName name="vccot">#REF!</definedName>
    <definedName name="vccot.">'[92]CT  PL'!$B$8:$H$8</definedName>
    <definedName name="vccot_1">"#REF!"</definedName>
    <definedName name="vcdbt">'[92]CT Thang Mo'!$B$220:$I$220</definedName>
    <definedName name="vcdc">#REF!</definedName>
    <definedName name="vcdc.">'[217]Chi tiet'!#REF!</definedName>
    <definedName name="vcdc_1">"#REF!"</definedName>
    <definedName name="vcdd">'[92]CT Thang Mo'!$B$182:$H$182</definedName>
    <definedName name="vcdd_tba">[56]VCDD_TBA!$S$13</definedName>
    <definedName name="VCDD1P">'[114]KPVC-BD '!#REF!</definedName>
    <definedName name="VCDD3p">'[114]KPVC-BD '!#REF!</definedName>
    <definedName name="VCDDCT3p">'[114]KPVC-BD '!#REF!</definedName>
    <definedName name="VCDDMBA">'[218]KPVC-BD '!#REF!</definedName>
    <definedName name="vcdt">'[92]CT Thang Mo'!$B$406:$I$406</definedName>
    <definedName name="vcdtb">'[92]CT Thang Mo'!$B$432:$I$432</definedName>
    <definedName name="VCHT">#REF!</definedName>
    <definedName name="VCHT_1">"#REF!"</definedName>
    <definedName name="vcsat">'[170]CTDZ 0.4+cto'!#REF!</definedName>
    <definedName name="vct">#REF!</definedName>
    <definedName name="vct_1">"#REF!"</definedName>
    <definedName name="vctb">#REF!</definedName>
    <definedName name="vctb_1">"#REF!"</definedName>
    <definedName name="vctt">'[92]CT  PL'!$B$288:$H$288</definedName>
    <definedName name="VCVBT1">#REF!</definedName>
    <definedName name="VCVBT1_1">"#REF!"</definedName>
    <definedName name="VCVBT2">#REF!</definedName>
    <definedName name="VCVBT2_1">"#REF!"</definedName>
    <definedName name="vcxa">[131]TT04!$J$20</definedName>
    <definedName name="vd3p">#REF!</definedName>
    <definedName name="vd3p_1">"#REF!"</definedName>
    <definedName name="VDCLY">[59]QMCT!#REF!</definedName>
    <definedName name="vdkt">[40]gVL!$Q$55</definedName>
    <definedName name="vgk">#REF!</definedName>
    <definedName name="vgk_1">"#REF!"</definedName>
    <definedName name="vgt">#REF!</definedName>
    <definedName name="vgt_1">"#REF!"</definedName>
    <definedName name="Vietri">[62]TTVanChuyen!#REF!</definedName>
    <definedName name="vkcauthang">#REF!</definedName>
    <definedName name="vkcauthang_1">"#REF!"</definedName>
    <definedName name="vksan">#REF!</definedName>
    <definedName name="vksan_1">"#REF!"</definedName>
    <definedName name="vl">#REF!</definedName>
    <definedName name="vl_1">"#REF!"</definedName>
    <definedName name="_____VL100">#REF!</definedName>
    <definedName name="vl100a">'[170]CTbe tong'!#REF!</definedName>
    <definedName name="vl1p">'[143]TONG HOP VL-NC'!#REF!</definedName>
    <definedName name="_______vl2" hidden="1">{"'Sheet1'!$L$16"}</definedName>
    <definedName name="_VL200">[146]TT35!#REF!</definedName>
    <definedName name="_____VL250">#REF!</definedName>
    <definedName name="vl3p">#REF!</definedName>
    <definedName name="vl3p_1">"#REF!"</definedName>
    <definedName name="VLBETONG">'[220]Gia thanh'!#REF!</definedName>
    <definedName name="Vlcap0.7">#REF!</definedName>
    <definedName name="Vlcap0.7_1">"#REF!"</definedName>
    <definedName name="VLcap1">#REF!</definedName>
    <definedName name="VLcap1_1">"#REF!"</definedName>
    <definedName name="VLCT3p">#REF!</definedName>
    <definedName name="VLCT3p_1">"#REF!"</definedName>
    <definedName name="vldd">'[38]TH XL'!#REF!</definedName>
    <definedName name="vldg">#REF!</definedName>
    <definedName name="vldg_1">"#REF!"</definedName>
    <definedName name="vldn400">#REF!</definedName>
    <definedName name="vldn400_1">"#REF!"</definedName>
    <definedName name="vldn600">#REF!</definedName>
    <definedName name="vldn600_1">"#REF!"</definedName>
    <definedName name="VLHC">[168]TNHCHINH!$I$38</definedName>
    <definedName name="VLIEU">#REF!</definedName>
    <definedName name="VLIEU_1">"#REF!"</definedName>
    <definedName name="VLM">#REF!</definedName>
    <definedName name="VLM_1">"#REF!"</definedName>
    <definedName name="vlp">'[34]he so'!$B$1</definedName>
    <definedName name="vltr">'[38]TH XL'!#REF!</definedName>
    <definedName name="vltram">#REF!</definedName>
    <definedName name="vltram_1">"#REF!"</definedName>
    <definedName name="vn">[27]th¸mo!#REF!</definedName>
    <definedName name="voi">'[222]Gia vat tu'!#REF!</definedName>
    <definedName name="vr3p">#REF!</definedName>
    <definedName name="vr3p_1">"#REF!"</definedName>
    <definedName name="vt1pbs">'[38]lam-moi'!#REF!</definedName>
    <definedName name="vtbs">'[38]lam-moi'!#REF!</definedName>
    <definedName name="Vua">#REF!</definedName>
    <definedName name="Vua_1">"#REF!"</definedName>
    <definedName name="vua_75">[223]dongia!#REF!</definedName>
    <definedName name="W">#REF!</definedName>
    <definedName name="W_1">"#REF!"</definedName>
    <definedName name="wrn.chi._.tiÆt." hidden="1">{#N/A,#N/A,FALSE,"Chi tiÆt"}</definedName>
    <definedName name="wrn.chi._.tiÆt._1">#N/A</definedName>
    <definedName name="wrn.chi._.tiÆt._2">#N/A</definedName>
    <definedName name="X">#REF!</definedName>
    <definedName name="X_1">"#REF!"</definedName>
    <definedName name="X_2">"#REF!"</definedName>
    <definedName name="X_ng">'[34]he so'!$B$20</definedName>
    <definedName name="x17dnc">[38]chitiet!#REF!</definedName>
    <definedName name="x17dvl">[38]chitiet!#REF!</definedName>
    <definedName name="x17knc">[38]chitiet!#REF!</definedName>
    <definedName name="x17kvl">[38]chitiet!#REF!</definedName>
    <definedName name="X1pFCOnc">'[114]CHITIET VL-NC-TT -1p'!#REF!</definedName>
    <definedName name="X1pFCOvc">'[114]CHITIET VL-NC-TT -1p'!#REF!</definedName>
    <definedName name="X1pFCOvl">'[114]CHITIET VL-NC-TT -1p'!#REF!</definedName>
    <definedName name="X1pIGnc">'[114]CHITIET VL-NC-TT -1p'!#REF!</definedName>
    <definedName name="X1pIGvc">'[114]CHITIET VL-NC-TT -1p'!#REF!</definedName>
    <definedName name="X1pIGvl">'[114]CHITIET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'[114]CHITIET VL-NC-TT -1p'!#REF!</definedName>
    <definedName name="X1pINTvc">'[114]CHITIET VL-NC-TT -1p'!#REF!</definedName>
    <definedName name="X1pINTvl">'[114]CHITIET VL-NC-TT -1p'!#REF!</definedName>
    <definedName name="X1pITnc">'[114]CHITIET VL-NC-TT -1p'!#REF!</definedName>
    <definedName name="X1pITvc">'[114]CHITIET VL-NC-TT -1p'!#REF!</definedName>
    <definedName name="X1pITvl">'[114]CHITIET VL-NC-TT -1p'!#REF!</definedName>
    <definedName name="x20knc">[38]chitiet!#REF!</definedName>
    <definedName name="x20kvl">[38]chitiet!#REF!</definedName>
    <definedName name="x22knc">[38]chitiet!#REF!</definedName>
    <definedName name="x22kvl">[38]chitiet!#REF!</definedName>
    <definedName name="x2mig1nc">'[38]lam-moi'!#REF!</definedName>
    <definedName name="x2mig1vl">'[38]lam-moi'!#REF!</definedName>
    <definedName name="x2min1nc">'[38]lam-moi'!#REF!</definedName>
    <definedName name="x2min1vl">'[38]lam-moi'!#REF!</definedName>
    <definedName name="x2mit1vl">'[38]lam-moi'!#REF!</definedName>
    <definedName name="x2mitnc">'[38]lam-moi'!#REF!</definedName>
    <definedName name="xa">[140]TTTram!#REF!</definedName>
    <definedName name="xaydung">[224]XL4Poppy!$B$1:$B$16</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[47]sheet12!#REF!</definedName>
    <definedName name="xdsnc">[38]gtrinh!#REF!</definedName>
    <definedName name="xdsvl">[38]gtrinh!#REF!</definedName>
    <definedName name="xfco">#REF!</definedName>
    <definedName name="xfco_1">"#REF!"</definedName>
    <definedName name="xfco3p">#REF!</definedName>
    <definedName name="xfco3p_1">"#REF!"</definedName>
    <definedName name="XFCOnc">#REF!</definedName>
    <definedName name="XFCOnc_1">"#REF!"</definedName>
    <definedName name="xfconc3p">'[159]CHITIET VL-NC-TT1p'!#REF!</definedName>
    <definedName name="xfcotnc">#REF!</definedName>
    <definedName name="xfcotnc_1">"#REF!"</definedName>
    <definedName name="xfcotvl">#REF!</definedName>
    <definedName name="xfcotvl_1">"#REF!"</definedName>
    <definedName name="XFCOvc">'[162]CHITIET VL-NC-TT-3p'!#REF!</definedName>
    <definedName name="XFCOvl">#REF!</definedName>
    <definedName name="XFCOvl_1">"#REF!"</definedName>
    <definedName name="xfcovl3p">'[159]CHITIET VL-NC-TT1p'!#REF!</definedName>
    <definedName name="xfnc">'[38]lam-moi'!#REF!</definedName>
    <definedName name="xfvl">'[38]lam-moi'!#REF!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'[38]lam-moi'!#REF!</definedName>
    <definedName name="xhnvl">'[38]lam-moi'!#REF!</definedName>
    <definedName name="xig">#REF!</definedName>
    <definedName name="xig_1">"#REF!"</definedName>
    <definedName name="xig1">#REF!</definedName>
    <definedName name="xig1_1">"#REF!"</definedName>
    <definedName name="XIG1nc">'[114]CHITIET VL-NC-TT-3p'!#REF!</definedName>
    <definedName name="xig1p">#REF!</definedName>
    <definedName name="xig1p_1">"#REF!"</definedName>
    <definedName name="xig1pnc">'[38]lam-moi'!#REF!</definedName>
    <definedName name="xig1pvl">'[38]lam-moi'!#REF!</definedName>
    <definedName name="XIG1vl">'[114]CHITIET VL-NC-TT-3p'!#REF!</definedName>
    <definedName name="xig2nc">'[38]lam-moi'!#REF!</definedName>
    <definedName name="xig2vl">'[38]lam-moi'!#REF!</definedName>
    <definedName name="xig3p">#REF!</definedName>
    <definedName name="xig3p_1">"#REF!"</definedName>
    <definedName name="xiggnc">'[38]CHITIET VL-NC'!$G$57</definedName>
    <definedName name="xiggvl">'[38]CHITIET VL-NC'!$G$53</definedName>
    <definedName name="XIGnc">#REF!</definedName>
    <definedName name="XIGnc_1">"#REF!"</definedName>
    <definedName name="xignc3p">'[159]CHITIET VL-NC-TT1p'!#REF!</definedName>
    <definedName name="XIGvc">#REF!</definedName>
    <definedName name="XIGvc_1">"#REF!"</definedName>
    <definedName name="XIGvl">#REF!</definedName>
    <definedName name="XIGvl_1">"#REF!"</definedName>
    <definedName name="xigvl3p">'[159]CHITIET VL-NC-TT1p'!#REF!</definedName>
    <definedName name="Xim_ng_PC40">'[34]he so'!$B$21</definedName>
    <definedName name="ximang">#REF!</definedName>
    <definedName name="ximang_1">"#REF!"</definedName>
    <definedName name="XiMangPCB30">[58]T.Tinh!#REF!</definedName>
    <definedName name="xin">#REF!</definedName>
    <definedName name="xin_1">"#REF!"</definedName>
    <definedName name="xin190">#REF!</definedName>
    <definedName name="xin190_1">"#REF!"</definedName>
    <definedName name="xin1903p">#REF!</definedName>
    <definedName name="xin1903p_1">"#REF!"</definedName>
    <definedName name="XIN190nc">'[162]CHITIET VL-NC-TT-3p'!#REF!</definedName>
    <definedName name="xin190nc3p">'[159]CHITIET VL-NC-TT1p'!#REF!</definedName>
    <definedName name="XIN190vc">'[162]CHITIET VL-NC-TT-3p'!#REF!</definedName>
    <definedName name="XIN190vl">'[162]CHITIET VL-NC-TT-3p'!#REF!</definedName>
    <definedName name="xin190vl3p">'[159]CHITIET VL-NC-TT1p'!#REF!</definedName>
    <definedName name="xin2903p">[176]TONGKE3p!$R$110</definedName>
    <definedName name="xin290nc3p">'[159]CHITIET VL-NC-TT1p'!#REF!</definedName>
    <definedName name="xin290vl3p">'[159]CHITIET VL-NC-TT1p'!#REF!</definedName>
    <definedName name="xin3p">#REF!</definedName>
    <definedName name="xin3p_1">"#REF!"</definedName>
    <definedName name="xin901nc">'[38]lam-moi'!#REF!</definedName>
    <definedName name="xin901vl">'[38]lam-moi'!#REF!</definedName>
    <definedName name="xind">#REF!</definedName>
    <definedName name="xind_1">"#REF!"</definedName>
    <definedName name="xind1p">#REF!</definedName>
    <definedName name="xind1p_1">"#REF!"</definedName>
    <definedName name="xind1pnc">'[38]lam-moi'!#REF!</definedName>
    <definedName name="xind1pvl">'[38]lam-moi'!#REF!</definedName>
    <definedName name="xind3p">#REF!</definedName>
    <definedName name="xind3p_1">"#REF!"</definedName>
    <definedName name="XINDnc">'[162]CHITIET VL-NC-TT-3p'!#REF!</definedName>
    <definedName name="xindnc1p">#REF!</definedName>
    <definedName name="xindnc1p_1">"#REF!"</definedName>
    <definedName name="xindnc3p">'[159]CHITIET VL-NC-TT1p'!#REF!</definedName>
    <definedName name="XINDvc">'[162]CHITIET VL-NC-TT-3p'!#REF!</definedName>
    <definedName name="XINDvl">'[162]CHITIET VL-NC-TT-3p'!#REF!</definedName>
    <definedName name="xindvl1p">#REF!</definedName>
    <definedName name="xindvl1p_1">"#REF!"</definedName>
    <definedName name="xindvl3p">'[159]CHITIET VL-NC-TT1p'!#REF!</definedName>
    <definedName name="xing1p">#REF!</definedName>
    <definedName name="xing1p_1">"#REF!"</definedName>
    <definedName name="xing1pnc">'[38]lam-moi'!#REF!</definedName>
    <definedName name="xing1pvl">'[38]lam-moi'!#REF!</definedName>
    <definedName name="xingnc1p">#REF!</definedName>
    <definedName name="xingnc1p_1">"#REF!"</definedName>
    <definedName name="xingvl1p">#REF!</definedName>
    <definedName name="xingvl1p_1">"#REF!"</definedName>
    <definedName name="XINnc">#REF!</definedName>
    <definedName name="XINnc_1">"#REF!"</definedName>
    <definedName name="xinnc3p">'[159]CHITIET VL-NC-TT1p'!#REF!</definedName>
    <definedName name="xint1p">#REF!</definedName>
    <definedName name="xint1p_1">"#REF!"</definedName>
    <definedName name="XINvc">#REF!</definedName>
    <definedName name="XINvc_1">"#REF!"</definedName>
    <definedName name="XINvl">#REF!</definedName>
    <definedName name="XINvl_1">"#REF!"</definedName>
    <definedName name="xinvl3p">'[159]CHITIET VL-NC-TT1p'!#REF!</definedName>
    <definedName name="xit">#REF!</definedName>
    <definedName name="xit_1">"#REF!"</definedName>
    <definedName name="xit1">#REF!</definedName>
    <definedName name="xit1_1">"#REF!"</definedName>
    <definedName name="XIT1nc">'[114]CHITIET VL-NC-TT-3p'!#REF!</definedName>
    <definedName name="xit1p">#REF!</definedName>
    <definedName name="xit1p_1">"#REF!"</definedName>
    <definedName name="xit1pnc">'[38]lam-moi'!#REF!</definedName>
    <definedName name="xit1pvl">'[38]lam-moi'!#REF!</definedName>
    <definedName name="XIT1vl">'[114]CHITIET VL-NC-TT-3p'!#REF!</definedName>
    <definedName name="xit2nc">'[38]lam-moi'!#REF!</definedName>
    <definedName name="xit2nc3p">'[159]CHITIET VL-NC-TT1p'!#REF!</definedName>
    <definedName name="xit2vl">'[38]lam-moi'!#REF!</definedName>
    <definedName name="xit2vl3p">'[159]CHITIET VL-NC-TT1p'!#REF!</definedName>
    <definedName name="xit3p">#REF!</definedName>
    <definedName name="xit3p_1">"#REF!"</definedName>
    <definedName name="XITnc">#REF!</definedName>
    <definedName name="XITnc_1">"#REF!"</definedName>
    <definedName name="xitnc3p">'[159]CHITIET VL-NC-TT1p'!#REF!</definedName>
    <definedName name="xittnc">'[38]CHITIET VL-NC'!$G$48</definedName>
    <definedName name="xittvl">'[38]CHITIET VL-NC'!$G$44</definedName>
    <definedName name="XITvc">#REF!</definedName>
    <definedName name="XITvc_1">"#REF!"</definedName>
    <definedName name="XITvl">#REF!</definedName>
    <definedName name="XITvl_1">"#REF!"</definedName>
    <definedName name="xitvl3p">'[159]CHITIET VL-NC-TT1p'!#REF!</definedName>
    <definedName name="xk0.6">#REF!</definedName>
    <definedName name="xk0.6_1">"#REF!"</definedName>
    <definedName name="xk1.3">#REF!</definedName>
    <definedName name="xk1.3_1">"#REF!"</definedName>
    <definedName name="xk1.5">#REF!</definedName>
    <definedName name="xk1.5_1">"#REF!"</definedName>
    <definedName name="xld">'[225]TH-XLap'!#REF!</definedName>
    <definedName name="xld1.4">#REF!</definedName>
    <definedName name="xld1.4_1">"#REF!"</definedName>
    <definedName name="xlk1.4">#REF!</definedName>
    <definedName name="xlk1.4_1">"#REF!"</definedName>
    <definedName name="xlt">'[225]TH-XLap'!#REF!</definedName>
    <definedName name="xm">[85]gvl!$N$16</definedName>
    <definedName name="xmcax">#REF!</definedName>
    <definedName name="xmcax_1">"#REF!"</definedName>
    <definedName name="xn">#REF!</definedName>
    <definedName name="xn_1">"#REF!"</definedName>
    <definedName name="xr1nc">'[38]lam-moi'!#REF!</definedName>
    <definedName name="xr1vl">'[38]lam-moi'!#REF!</definedName>
    <definedName name="xt">[27]th¸mo!#REF!</definedName>
    <definedName name="xtr3pnc">[38]gtrinh!#REF!</definedName>
    <definedName name="xtr3pvl">[38]gtrinh!#REF!</definedName>
    <definedName name="Xuat_hien1">[226]DTCT!$A$7:$A$238</definedName>
    <definedName name="xx">#REF!</definedName>
    <definedName name="xx_1">"#REF!"</definedName>
    <definedName name="y">#REF!</definedName>
    <definedName name="y_1">"#REF!"</definedName>
    <definedName name="Z">#REF!</definedName>
    <definedName name="z_1">"#REF!"</definedName>
    <definedName name="ZD">'[227]tong du toan'!#REF!</definedName>
    <definedName name="ZXD">#REF!</definedName>
    <definedName name="ZXD_1">"#REF!"</definedName>
    <definedName name="ZYX">#REF!</definedName>
    <definedName name="ZYX_1">"#REF!"</definedName>
    <definedName name="ZZZ">#REF!</definedName>
    <definedName name="ZZZ_1">"#REF!"</definedName>
  </definedNames>
  <calcPr calcId="152511" fullCalcOn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288" i="1" l="1"/>
  <c r="AI288" i="1"/>
  <c r="AH288" i="1"/>
  <c r="AG288" i="1"/>
  <c r="AE288" i="1"/>
  <c r="AD288" i="1"/>
  <c r="AC288" i="1"/>
  <c r="AB288" i="1"/>
  <c r="AA288" i="1"/>
  <c r="Z288" i="1"/>
  <c r="Y288" i="1"/>
  <c r="X288" i="1"/>
  <c r="W288" i="1"/>
  <c r="V288" i="1"/>
  <c r="U288" i="1"/>
  <c r="T288" i="1"/>
  <c r="S288" i="1"/>
  <c r="R288" i="1"/>
  <c r="Q288" i="1"/>
  <c r="P288" i="1"/>
  <c r="O288" i="1"/>
  <c r="N288" i="1"/>
  <c r="M288" i="1"/>
  <c r="L288" i="1"/>
  <c r="K288" i="1"/>
  <c r="J288" i="1"/>
  <c r="AE287" i="1"/>
  <c r="AA287" i="1"/>
  <c r="V287" i="1"/>
  <c r="R287" i="1"/>
  <c r="N287" i="1"/>
  <c r="AE286" i="1"/>
  <c r="AA286" i="1"/>
  <c r="W286" i="1"/>
  <c r="V286" i="1" s="1"/>
  <c r="R286" i="1"/>
  <c r="N286" i="1"/>
  <c r="AE285" i="1"/>
  <c r="AA285" i="1"/>
  <c r="W285" i="1"/>
  <c r="V285" i="1" s="1"/>
  <c r="R285" i="1"/>
  <c r="N285" i="1"/>
  <c r="AE284" i="1"/>
  <c r="AA284" i="1"/>
  <c r="V284" i="1"/>
  <c r="R284" i="1"/>
  <c r="AE283" i="1"/>
  <c r="AA283" i="1"/>
  <c r="V283" i="1"/>
  <c r="V281" i="1" s="1"/>
  <c r="V280" i="1" s="1"/>
  <c r="J283" i="1"/>
  <c r="AE282" i="1"/>
  <c r="AA282" i="1"/>
  <c r="J282" i="1"/>
  <c r="J281" i="1" s="1"/>
  <c r="J280" i="1" s="1"/>
  <c r="AJ281" i="1"/>
  <c r="AI281" i="1"/>
  <c r="AH281" i="1"/>
  <c r="AG281" i="1"/>
  <c r="AF281" i="1"/>
  <c r="AE281" i="1"/>
  <c r="AD281" i="1"/>
  <c r="AC281" i="1"/>
  <c r="AB281" i="1"/>
  <c r="AA281" i="1"/>
  <c r="Z281" i="1"/>
  <c r="Y281" i="1"/>
  <c r="X281" i="1"/>
  <c r="W281" i="1"/>
  <c r="U281" i="1"/>
  <c r="T281" i="1"/>
  <c r="S281" i="1"/>
  <c r="S280" i="1" s="1"/>
  <c r="S272" i="1" s="1"/>
  <c r="R281" i="1"/>
  <c r="Q281" i="1"/>
  <c r="P281" i="1"/>
  <c r="O281" i="1"/>
  <c r="O280" i="1" s="1"/>
  <c r="O272" i="1" s="1"/>
  <c r="N281" i="1"/>
  <c r="M281" i="1"/>
  <c r="L281" i="1"/>
  <c r="K281" i="1"/>
  <c r="K280" i="1" s="1"/>
  <c r="K272" i="1" s="1"/>
  <c r="AL280" i="1"/>
  <c r="AJ280" i="1"/>
  <c r="AI280" i="1"/>
  <c r="AI272" i="1" s="1"/>
  <c r="AI270" i="1" s="1"/>
  <c r="AH280" i="1"/>
  <c r="AG280" i="1"/>
  <c r="AF280" i="1"/>
  <c r="AE280" i="1"/>
  <c r="AE272" i="1" s="1"/>
  <c r="AD280" i="1"/>
  <c r="AC280" i="1"/>
  <c r="AB280" i="1"/>
  <c r="AA280" i="1"/>
  <c r="Z280" i="1"/>
  <c r="Y280" i="1"/>
  <c r="X280" i="1"/>
  <c r="W280" i="1"/>
  <c r="W272" i="1" s="1"/>
  <c r="U280" i="1"/>
  <c r="T280" i="1"/>
  <c r="R280" i="1"/>
  <c r="Q280" i="1"/>
  <c r="P280" i="1"/>
  <c r="N280" i="1"/>
  <c r="M280" i="1"/>
  <c r="L280" i="1"/>
  <c r="AA279" i="1"/>
  <c r="W279" i="1"/>
  <c r="V279" i="1"/>
  <c r="R279" i="1"/>
  <c r="AA278" i="1"/>
  <c r="AA277" i="1" s="1"/>
  <c r="W278" i="1"/>
  <c r="V278" i="1"/>
  <c r="V277" i="1" s="1"/>
  <c r="S278" i="1"/>
  <c r="R278" i="1"/>
  <c r="N278" i="1"/>
  <c r="AJ277" i="1"/>
  <c r="AI277" i="1"/>
  <c r="AH277" i="1"/>
  <c r="AG277" i="1"/>
  <c r="AF277" i="1"/>
  <c r="AE277" i="1"/>
  <c r="AD277" i="1"/>
  <c r="AC277" i="1"/>
  <c r="AB277" i="1"/>
  <c r="Z277" i="1"/>
  <c r="Y277" i="1"/>
  <c r="X277" i="1"/>
  <c r="W277" i="1"/>
  <c r="U277" i="1"/>
  <c r="T277" i="1"/>
  <c r="S277" i="1"/>
  <c r="R277" i="1"/>
  <c r="Q277" i="1"/>
  <c r="P277" i="1"/>
  <c r="O277" i="1"/>
  <c r="N277" i="1"/>
  <c r="M277" i="1"/>
  <c r="L277" i="1"/>
  <c r="K277" i="1"/>
  <c r="J277" i="1"/>
  <c r="AA276" i="1"/>
  <c r="V276" i="1"/>
  <c r="V274" i="1" s="1"/>
  <c r="V273" i="1" s="1"/>
  <c r="V272" i="1" s="1"/>
  <c r="S276" i="1"/>
  <c r="R276" i="1"/>
  <c r="AE275" i="1"/>
  <c r="AA275" i="1"/>
  <c r="AA274" i="1" s="1"/>
  <c r="AA273" i="1" s="1"/>
  <c r="AA272" i="1" s="1"/>
  <c r="W275" i="1"/>
  <c r="V275" i="1"/>
  <c r="R275" i="1"/>
  <c r="AJ274" i="1"/>
  <c r="AJ273" i="1" s="1"/>
  <c r="AJ272" i="1" s="1"/>
  <c r="AJ270" i="1" s="1"/>
  <c r="AI274" i="1"/>
  <c r="AH274" i="1"/>
  <c r="AG274" i="1"/>
  <c r="AF274" i="1"/>
  <c r="AF273" i="1" s="1"/>
  <c r="AF272" i="1" s="1"/>
  <c r="AE274" i="1"/>
  <c r="AD274" i="1"/>
  <c r="AC274" i="1"/>
  <c r="AB274" i="1"/>
  <c r="AB273" i="1" s="1"/>
  <c r="AB272" i="1" s="1"/>
  <c r="Z274" i="1"/>
  <c r="Y274" i="1"/>
  <c r="X274" i="1"/>
  <c r="W274" i="1"/>
  <c r="U274" i="1"/>
  <c r="T274" i="1"/>
  <c r="S274" i="1"/>
  <c r="R274" i="1"/>
  <c r="Q274" i="1"/>
  <c r="P274" i="1"/>
  <c r="O274" i="1"/>
  <c r="N274" i="1"/>
  <c r="M274" i="1"/>
  <c r="L274" i="1"/>
  <c r="K274" i="1"/>
  <c r="J274" i="1"/>
  <c r="AL273" i="1"/>
  <c r="AI273" i="1"/>
  <c r="AH273" i="1"/>
  <c r="AH272" i="1" s="1"/>
  <c r="AG273" i="1"/>
  <c r="AE273" i="1"/>
  <c r="AD273" i="1"/>
  <c r="AD272" i="1" s="1"/>
  <c r="AC273" i="1"/>
  <c r="Z273" i="1"/>
  <c r="Z272" i="1" s="1"/>
  <c r="Y273" i="1"/>
  <c r="X273" i="1"/>
  <c r="X272" i="1" s="1"/>
  <c r="W273" i="1"/>
  <c r="U273" i="1"/>
  <c r="T273" i="1"/>
  <c r="T272" i="1" s="1"/>
  <c r="T255" i="1" s="1"/>
  <c r="S273" i="1"/>
  <c r="R273" i="1"/>
  <c r="R272" i="1" s="1"/>
  <c r="Q273" i="1"/>
  <c r="P273" i="1"/>
  <c r="P272" i="1" s="1"/>
  <c r="O273" i="1"/>
  <c r="N273" i="1"/>
  <c r="N272" i="1" s="1"/>
  <c r="M273" i="1"/>
  <c r="L273" i="1"/>
  <c r="L272" i="1" s="1"/>
  <c r="L255" i="1" s="1"/>
  <c r="K273" i="1"/>
  <c r="J273" i="1"/>
  <c r="AG272" i="1"/>
  <c r="AC272" i="1"/>
  <c r="Y272" i="1"/>
  <c r="U272" i="1"/>
  <c r="Q272" i="1"/>
  <c r="M272" i="1"/>
  <c r="AE271" i="1"/>
  <c r="AH270" i="1"/>
  <c r="AG270" i="1"/>
  <c r="AG266" i="1" s="1"/>
  <c r="AF270" i="1"/>
  <c r="AE270" i="1"/>
  <c r="AD270" i="1"/>
  <c r="AC270" i="1"/>
  <c r="AC266" i="1" s="1"/>
  <c r="AB270" i="1"/>
  <c r="AA270" i="1"/>
  <c r="Z270" i="1"/>
  <c r="Y270" i="1"/>
  <c r="Y266" i="1" s="1"/>
  <c r="X270" i="1"/>
  <c r="W270" i="1"/>
  <c r="W266" i="1" s="1"/>
  <c r="V270" i="1"/>
  <c r="U270" i="1"/>
  <c r="U266" i="1" s="1"/>
  <c r="T270" i="1"/>
  <c r="S270" i="1"/>
  <c r="S266" i="1" s="1"/>
  <c r="R270" i="1"/>
  <c r="Q270" i="1"/>
  <c r="Q266" i="1" s="1"/>
  <c r="P270" i="1"/>
  <c r="O270" i="1"/>
  <c r="O266" i="1" s="1"/>
  <c r="N270" i="1"/>
  <c r="M270" i="1"/>
  <c r="M266" i="1" s="1"/>
  <c r="L270" i="1"/>
  <c r="K270" i="1"/>
  <c r="K266" i="1" s="1"/>
  <c r="J270" i="1"/>
  <c r="AE269" i="1"/>
  <c r="AE267" i="1" s="1"/>
  <c r="AA269" i="1"/>
  <c r="R269" i="1"/>
  <c r="R267" i="1" s="1"/>
  <c r="R266" i="1" s="1"/>
  <c r="N269" i="1"/>
  <c r="J269" i="1"/>
  <c r="AE268" i="1"/>
  <c r="AA268" i="1"/>
  <c r="AA267" i="1" s="1"/>
  <c r="AA266" i="1" s="1"/>
  <c r="V268" i="1"/>
  <c r="R268" i="1"/>
  <c r="N268" i="1"/>
  <c r="AJ267" i="1"/>
  <c r="AI267" i="1"/>
  <c r="AH267" i="1"/>
  <c r="AG267" i="1"/>
  <c r="AF267" i="1"/>
  <c r="AD267" i="1"/>
  <c r="AC267" i="1"/>
  <c r="AB267" i="1"/>
  <c r="AB266" i="1" s="1"/>
  <c r="Z267" i="1"/>
  <c r="Y267" i="1"/>
  <c r="X267" i="1"/>
  <c r="W267" i="1"/>
  <c r="V267" i="1"/>
  <c r="U267" i="1"/>
  <c r="T267" i="1"/>
  <c r="S267" i="1"/>
  <c r="Q267" i="1"/>
  <c r="P267" i="1"/>
  <c r="O267" i="1"/>
  <c r="N267" i="1"/>
  <c r="M267" i="1"/>
  <c r="L267" i="1"/>
  <c r="K267" i="1"/>
  <c r="J267" i="1"/>
  <c r="AL266" i="1"/>
  <c r="AJ266" i="1"/>
  <c r="AI266" i="1"/>
  <c r="AH266" i="1"/>
  <c r="AF266" i="1"/>
  <c r="AD266" i="1"/>
  <c r="Z266" i="1"/>
  <c r="X266" i="1"/>
  <c r="V266" i="1"/>
  <c r="T266" i="1"/>
  <c r="P266" i="1"/>
  <c r="N266" i="1"/>
  <c r="L266" i="1"/>
  <c r="J266" i="1"/>
  <c r="AE265" i="1"/>
  <c r="AA265" i="1"/>
  <c r="V265" i="1"/>
  <c r="R265" i="1"/>
  <c r="R262" i="1" s="1"/>
  <c r="R261" i="1" s="1"/>
  <c r="N265" i="1"/>
  <c r="AE264" i="1"/>
  <c r="AA264" i="1"/>
  <c r="V264" i="1"/>
  <c r="R264" i="1"/>
  <c r="N264" i="1"/>
  <c r="AE263" i="1"/>
  <c r="AA263" i="1"/>
  <c r="W263" i="1"/>
  <c r="V263" i="1"/>
  <c r="V262" i="1" s="1"/>
  <c r="V261" i="1" s="1"/>
  <c r="R263" i="1"/>
  <c r="N263" i="1"/>
  <c r="AJ262" i="1"/>
  <c r="AI262" i="1"/>
  <c r="AI261" i="1" s="1"/>
  <c r="AI256" i="1" s="1"/>
  <c r="AI255" i="1" s="1"/>
  <c r="AH262" i="1"/>
  <c r="AG262" i="1"/>
  <c r="AF262" i="1"/>
  <c r="AE262" i="1"/>
  <c r="AE261" i="1" s="1"/>
  <c r="AD262" i="1"/>
  <c r="AC262" i="1"/>
  <c r="AB262" i="1"/>
  <c r="AA262" i="1"/>
  <c r="AA261" i="1" s="1"/>
  <c r="Z262" i="1"/>
  <c r="Y262" i="1"/>
  <c r="X262" i="1"/>
  <c r="W262" i="1"/>
  <c r="W261" i="1" s="1"/>
  <c r="U262" i="1"/>
  <c r="T262" i="1"/>
  <c r="S262" i="1"/>
  <c r="S261" i="1" s="1"/>
  <c r="S256" i="1" s="1"/>
  <c r="S255" i="1" s="1"/>
  <c r="Q262" i="1"/>
  <c r="P262" i="1"/>
  <c r="O262" i="1"/>
  <c r="M262" i="1"/>
  <c r="L262" i="1"/>
  <c r="K262" i="1"/>
  <c r="J262" i="1"/>
  <c r="AL261" i="1"/>
  <c r="AJ261" i="1"/>
  <c r="AH261" i="1"/>
  <c r="AG261" i="1"/>
  <c r="AF261" i="1"/>
  <c r="AD261" i="1"/>
  <c r="AC261" i="1"/>
  <c r="AB261" i="1"/>
  <c r="Z261" i="1"/>
  <c r="Y261" i="1"/>
  <c r="X261" i="1"/>
  <c r="U261" i="1"/>
  <c r="T261" i="1"/>
  <c r="Q261" i="1"/>
  <c r="P261" i="1"/>
  <c r="O261" i="1"/>
  <c r="O256" i="1" s="1"/>
  <c r="O255" i="1" s="1"/>
  <c r="M261" i="1"/>
  <c r="L261" i="1"/>
  <c r="K261" i="1"/>
  <c r="J261" i="1"/>
  <c r="AE260" i="1"/>
  <c r="AA260" i="1"/>
  <c r="V260" i="1"/>
  <c r="R260" i="1"/>
  <c r="N260" i="1"/>
  <c r="J260" i="1"/>
  <c r="AE259" i="1"/>
  <c r="AE258" i="1" s="1"/>
  <c r="AE257" i="1" s="1"/>
  <c r="AA259" i="1"/>
  <c r="AA258" i="1" s="1"/>
  <c r="AA257" i="1" s="1"/>
  <c r="W259" i="1"/>
  <c r="V259" i="1" s="1"/>
  <c r="V258" i="1" s="1"/>
  <c r="R259" i="1"/>
  <c r="N259" i="1"/>
  <c r="AJ258" i="1"/>
  <c r="AI258" i="1"/>
  <c r="AH258" i="1"/>
  <c r="AG258" i="1"/>
  <c r="AF258" i="1"/>
  <c r="AD258" i="1"/>
  <c r="AD257" i="1" s="1"/>
  <c r="AD256" i="1" s="1"/>
  <c r="AD255" i="1" s="1"/>
  <c r="AC258" i="1"/>
  <c r="AB258" i="1"/>
  <c r="Z258" i="1"/>
  <c r="Z257" i="1" s="1"/>
  <c r="Z256" i="1" s="1"/>
  <c r="Z255" i="1" s="1"/>
  <c r="Y258" i="1"/>
  <c r="X258" i="1"/>
  <c r="U258" i="1"/>
  <c r="T258" i="1"/>
  <c r="S258" i="1"/>
  <c r="R258" i="1"/>
  <c r="Q258" i="1"/>
  <c r="P258" i="1"/>
  <c r="O258" i="1"/>
  <c r="N258" i="1"/>
  <c r="M258" i="1"/>
  <c r="L258" i="1"/>
  <c r="K258" i="1"/>
  <c r="J258" i="1"/>
  <c r="AL257" i="1"/>
  <c r="AJ257" i="1"/>
  <c r="AJ256" i="1" s="1"/>
  <c r="AJ255" i="1" s="1"/>
  <c r="AI257" i="1"/>
  <c r="AH257" i="1"/>
  <c r="AH256" i="1" s="1"/>
  <c r="AG257" i="1"/>
  <c r="AF257" i="1"/>
  <c r="AF256" i="1" s="1"/>
  <c r="AC257" i="1"/>
  <c r="AB257" i="1"/>
  <c r="AB256" i="1" s="1"/>
  <c r="AB255" i="1" s="1"/>
  <c r="Y257" i="1"/>
  <c r="X257" i="1"/>
  <c r="V257" i="1"/>
  <c r="V256" i="1" s="1"/>
  <c r="V255" i="1" s="1"/>
  <c r="U257" i="1"/>
  <c r="T257" i="1"/>
  <c r="T256" i="1" s="1"/>
  <c r="S257" i="1"/>
  <c r="R257" i="1"/>
  <c r="R256" i="1" s="1"/>
  <c r="R255" i="1" s="1"/>
  <c r="Q257" i="1"/>
  <c r="P257" i="1"/>
  <c r="O257" i="1"/>
  <c r="N257" i="1"/>
  <c r="M257" i="1"/>
  <c r="L257" i="1"/>
  <c r="L256" i="1" s="1"/>
  <c r="K257" i="1"/>
  <c r="J257" i="1"/>
  <c r="J256" i="1" s="1"/>
  <c r="AG256" i="1"/>
  <c r="AG255" i="1" s="1"/>
  <c r="AC256" i="1"/>
  <c r="AC255" i="1" s="1"/>
  <c r="Y256" i="1"/>
  <c r="Y255" i="1" s="1"/>
  <c r="U256" i="1"/>
  <c r="U255" i="1" s="1"/>
  <c r="Q256" i="1"/>
  <c r="Q255" i="1" s="1"/>
  <c r="M256" i="1"/>
  <c r="M255" i="1" s="1"/>
  <c r="AF255" i="1"/>
  <c r="AE254" i="1"/>
  <c r="AA254" i="1"/>
  <c r="V254" i="1"/>
  <c r="S254" i="1"/>
  <c r="R254" i="1" s="1"/>
  <c r="R252" i="1" s="1"/>
  <c r="N254" i="1"/>
  <c r="K254" i="1"/>
  <c r="AJ253" i="1"/>
  <c r="AI253" i="1"/>
  <c r="AH253" i="1"/>
  <c r="AG253" i="1"/>
  <c r="AF253" i="1"/>
  <c r="AE253" i="1"/>
  <c r="AD253" i="1"/>
  <c r="AC253" i="1"/>
  <c r="AB253" i="1"/>
  <c r="Z253" i="1"/>
  <c r="Y253" i="1"/>
  <c r="X253" i="1"/>
  <c r="W253" i="1"/>
  <c r="V253" i="1"/>
  <c r="U253" i="1"/>
  <c r="T253" i="1"/>
  <c r="R253" i="1"/>
  <c r="Q253" i="1"/>
  <c r="P253" i="1"/>
  <c r="O253" i="1"/>
  <c r="N253" i="1"/>
  <c r="M253" i="1"/>
  <c r="L253" i="1"/>
  <c r="K253" i="1"/>
  <c r="J253" i="1"/>
  <c r="AL252" i="1"/>
  <c r="AJ252" i="1"/>
  <c r="AI252" i="1"/>
  <c r="AH252" i="1"/>
  <c r="AG252" i="1"/>
  <c r="AF252" i="1"/>
  <c r="AE252" i="1"/>
  <c r="AD252" i="1"/>
  <c r="AC252" i="1"/>
  <c r="AB252" i="1"/>
  <c r="Z252" i="1"/>
  <c r="Y252" i="1"/>
  <c r="X252" i="1"/>
  <c r="W252" i="1"/>
  <c r="V252" i="1"/>
  <c r="U252" i="1"/>
  <c r="T252" i="1"/>
  <c r="Q252" i="1"/>
  <c r="P252" i="1"/>
  <c r="O252" i="1"/>
  <c r="N252" i="1"/>
  <c r="M252" i="1"/>
  <c r="L252" i="1"/>
  <c r="K252" i="1"/>
  <c r="J252" i="1"/>
  <c r="AE251" i="1"/>
  <c r="AA251" i="1"/>
  <c r="AJ250" i="1"/>
  <c r="AI250" i="1"/>
  <c r="AH250" i="1"/>
  <c r="AG250" i="1"/>
  <c r="AF250" i="1"/>
  <c r="AE250" i="1"/>
  <c r="AD250" i="1"/>
  <c r="AC250" i="1"/>
  <c r="AB250" i="1"/>
  <c r="AA250" i="1"/>
  <c r="Z250" i="1"/>
  <c r="Y250" i="1"/>
  <c r="X250" i="1"/>
  <c r="W250" i="1"/>
  <c r="V250" i="1"/>
  <c r="U250" i="1"/>
  <c r="T250" i="1"/>
  <c r="S250" i="1"/>
  <c r="R250" i="1"/>
  <c r="Q250" i="1"/>
  <c r="P250" i="1"/>
  <c r="O250" i="1"/>
  <c r="N250" i="1"/>
  <c r="M250" i="1"/>
  <c r="L250" i="1"/>
  <c r="K250" i="1"/>
  <c r="J250" i="1"/>
  <c r="AL249" i="1"/>
  <c r="AJ249" i="1"/>
  <c r="AI249" i="1"/>
  <c r="AH249" i="1"/>
  <c r="AG249" i="1"/>
  <c r="AF249" i="1"/>
  <c r="AE249" i="1"/>
  <c r="AD249" i="1"/>
  <c r="AC249" i="1"/>
  <c r="AB249" i="1"/>
  <c r="AA249" i="1"/>
  <c r="Z249" i="1"/>
  <c r="Y249" i="1"/>
  <c r="X249" i="1"/>
  <c r="W249" i="1"/>
  <c r="V249" i="1"/>
  <c r="U249" i="1"/>
  <c r="T249" i="1"/>
  <c r="S249" i="1"/>
  <c r="R249" i="1"/>
  <c r="Q249" i="1"/>
  <c r="P249" i="1"/>
  <c r="O249" i="1"/>
  <c r="N249" i="1"/>
  <c r="M249" i="1"/>
  <c r="L249" i="1"/>
  <c r="K249" i="1"/>
  <c r="J249" i="1"/>
  <c r="AE248" i="1"/>
  <c r="AE247" i="1" s="1"/>
  <c r="AE243" i="1" s="1"/>
  <c r="AA248" i="1"/>
  <c r="V248" i="1"/>
  <c r="V247" i="1" s="1"/>
  <c r="R248" i="1"/>
  <c r="N248" i="1"/>
  <c r="J248" i="1"/>
  <c r="AJ247" i="1"/>
  <c r="AJ243" i="1" s="1"/>
  <c r="AI247" i="1"/>
  <c r="AH247" i="1"/>
  <c r="AH243" i="1" s="1"/>
  <c r="AG247" i="1"/>
  <c r="AF247" i="1"/>
  <c r="AF243" i="1" s="1"/>
  <c r="AD247" i="1"/>
  <c r="AD243" i="1" s="1"/>
  <c r="AC247" i="1"/>
  <c r="AB247" i="1"/>
  <c r="AB243" i="1" s="1"/>
  <c r="AA247" i="1"/>
  <c r="Z247" i="1"/>
  <c r="Z243" i="1" s="1"/>
  <c r="Y247" i="1"/>
  <c r="X247" i="1"/>
  <c r="X243" i="1" s="1"/>
  <c r="W247" i="1"/>
  <c r="U247" i="1"/>
  <c r="T247" i="1"/>
  <c r="T243" i="1" s="1"/>
  <c r="S247" i="1"/>
  <c r="R247" i="1"/>
  <c r="R243" i="1" s="1"/>
  <c r="Q247" i="1"/>
  <c r="P247" i="1"/>
  <c r="P243" i="1" s="1"/>
  <c r="O247" i="1"/>
  <c r="N247" i="1"/>
  <c r="M247" i="1"/>
  <c r="L247" i="1"/>
  <c r="L243" i="1" s="1"/>
  <c r="K247" i="1"/>
  <c r="J247" i="1"/>
  <c r="J243" i="1" s="1"/>
  <c r="AE246" i="1"/>
  <c r="AA246" i="1"/>
  <c r="AA244" i="1" s="1"/>
  <c r="AA243" i="1" s="1"/>
  <c r="W246" i="1"/>
  <c r="V246" i="1"/>
  <c r="R246" i="1"/>
  <c r="N246" i="1"/>
  <c r="N244" i="1" s="1"/>
  <c r="N243" i="1" s="1"/>
  <c r="AE245" i="1"/>
  <c r="AA245" i="1"/>
  <c r="W245" i="1"/>
  <c r="V245" i="1"/>
  <c r="V244" i="1" s="1"/>
  <c r="V243" i="1" s="1"/>
  <c r="AJ244" i="1"/>
  <c r="AI244" i="1"/>
  <c r="AH244" i="1"/>
  <c r="AG244" i="1"/>
  <c r="AG243" i="1" s="1"/>
  <c r="AG236" i="1" s="1"/>
  <c r="AF244" i="1"/>
  <c r="AE244" i="1"/>
  <c r="AD244" i="1"/>
  <c r="AC244" i="1"/>
  <c r="AB244" i="1"/>
  <c r="Z244" i="1"/>
  <c r="Y244" i="1"/>
  <c r="X244" i="1"/>
  <c r="W244" i="1"/>
  <c r="U244" i="1"/>
  <c r="U243" i="1" s="1"/>
  <c r="U236" i="1" s="1"/>
  <c r="T244" i="1"/>
  <c r="S244" i="1"/>
  <c r="R244" i="1"/>
  <c r="Q244" i="1"/>
  <c r="P244" i="1"/>
  <c r="O244" i="1"/>
  <c r="M244" i="1"/>
  <c r="M243" i="1" s="1"/>
  <c r="M236" i="1" s="1"/>
  <c r="L244" i="1"/>
  <c r="K244" i="1"/>
  <c r="J244" i="1"/>
  <c r="AL243" i="1"/>
  <c r="AI243" i="1"/>
  <c r="AC243" i="1"/>
  <c r="AC236" i="1" s="1"/>
  <c r="Y243" i="1"/>
  <c r="Y236" i="1" s="1"/>
  <c r="W243" i="1"/>
  <c r="S243" i="1"/>
  <c r="Q243" i="1"/>
  <c r="Q236" i="1" s="1"/>
  <c r="O243" i="1"/>
  <c r="K243" i="1"/>
  <c r="AE242" i="1"/>
  <c r="AA242" i="1"/>
  <c r="V242" i="1"/>
  <c r="V241" i="1" s="1"/>
  <c r="V240" i="1" s="1"/>
  <c r="AJ241" i="1"/>
  <c r="AI241" i="1"/>
  <c r="AH241" i="1"/>
  <c r="AG241" i="1"/>
  <c r="AF241" i="1"/>
  <c r="AE241" i="1"/>
  <c r="AD241" i="1"/>
  <c r="AC241" i="1"/>
  <c r="AB241" i="1"/>
  <c r="AA241" i="1"/>
  <c r="Z241" i="1"/>
  <c r="Y241" i="1"/>
  <c r="X241" i="1"/>
  <c r="W241" i="1"/>
  <c r="U241" i="1"/>
  <c r="T241" i="1"/>
  <c r="S241" i="1"/>
  <c r="S240" i="1" s="1"/>
  <c r="R241" i="1"/>
  <c r="Q241" i="1"/>
  <c r="P241" i="1"/>
  <c r="O241" i="1"/>
  <c r="O240" i="1" s="1"/>
  <c r="O236" i="1" s="1"/>
  <c r="N241" i="1"/>
  <c r="M241" i="1"/>
  <c r="L241" i="1"/>
  <c r="K241" i="1"/>
  <c r="K240" i="1" s="1"/>
  <c r="J241" i="1"/>
  <c r="AL240" i="1"/>
  <c r="AJ240" i="1"/>
  <c r="AI240" i="1"/>
  <c r="AH240" i="1"/>
  <c r="AG240" i="1"/>
  <c r="AF240" i="1"/>
  <c r="AE240" i="1"/>
  <c r="AD240" i="1"/>
  <c r="AC240" i="1"/>
  <c r="AB240" i="1"/>
  <c r="AA240" i="1"/>
  <c r="Z240" i="1"/>
  <c r="Y240" i="1"/>
  <c r="X240" i="1"/>
  <c r="W240" i="1"/>
  <c r="W236" i="1" s="1"/>
  <c r="U240" i="1"/>
  <c r="T240" i="1"/>
  <c r="R240" i="1"/>
  <c r="Q240" i="1"/>
  <c r="P240" i="1"/>
  <c r="N240" i="1"/>
  <c r="M240" i="1"/>
  <c r="L240" i="1"/>
  <c r="J240" i="1"/>
  <c r="AE239" i="1"/>
  <c r="AE238" i="1" s="1"/>
  <c r="AE237" i="1" s="1"/>
  <c r="AE236" i="1" s="1"/>
  <c r="AA239" i="1"/>
  <c r="V239" i="1"/>
  <c r="V238" i="1" s="1"/>
  <c r="V237" i="1" s="1"/>
  <c r="R239" i="1"/>
  <c r="N239" i="1"/>
  <c r="L239" i="1"/>
  <c r="AJ238" i="1"/>
  <c r="AJ236" i="1" s="1"/>
  <c r="AI238" i="1"/>
  <c r="AH238" i="1"/>
  <c r="AG238" i="1"/>
  <c r="AF238" i="1"/>
  <c r="AD238" i="1"/>
  <c r="AC238" i="1"/>
  <c r="AB238" i="1"/>
  <c r="AA238" i="1"/>
  <c r="Z238" i="1"/>
  <c r="Y238" i="1"/>
  <c r="X238" i="1"/>
  <c r="W238" i="1"/>
  <c r="U238" i="1"/>
  <c r="T238" i="1"/>
  <c r="T237" i="1" s="1"/>
  <c r="T236" i="1" s="1"/>
  <c r="S238" i="1"/>
  <c r="R238" i="1"/>
  <c r="Q238" i="1"/>
  <c r="P238" i="1"/>
  <c r="P237" i="1" s="1"/>
  <c r="P236" i="1" s="1"/>
  <c r="O238" i="1"/>
  <c r="N238" i="1"/>
  <c r="M238" i="1"/>
  <c r="L238" i="1"/>
  <c r="L237" i="1" s="1"/>
  <c r="L236" i="1" s="1"/>
  <c r="L161" i="1" s="1"/>
  <c r="K238" i="1"/>
  <c r="J238" i="1"/>
  <c r="AL237" i="1"/>
  <c r="AJ237" i="1"/>
  <c r="AI237" i="1"/>
  <c r="AH237" i="1"/>
  <c r="AG237" i="1"/>
  <c r="AF237" i="1"/>
  <c r="AF236" i="1" s="1"/>
  <c r="AD237" i="1"/>
  <c r="AC237" i="1"/>
  <c r="AB237" i="1"/>
  <c r="AB236" i="1" s="1"/>
  <c r="AA237" i="1"/>
  <c r="Z237" i="1"/>
  <c r="Z236" i="1" s="1"/>
  <c r="Y237" i="1"/>
  <c r="X237" i="1"/>
  <c r="X236" i="1" s="1"/>
  <c r="W237" i="1"/>
  <c r="U237" i="1"/>
  <c r="S237" i="1"/>
  <c r="R237" i="1"/>
  <c r="Q237" i="1"/>
  <c r="O237" i="1"/>
  <c r="N237" i="1"/>
  <c r="M237" i="1"/>
  <c r="K237" i="1"/>
  <c r="J237" i="1"/>
  <c r="J236" i="1" s="1"/>
  <c r="AI236" i="1"/>
  <c r="K236" i="1"/>
  <c r="AE235" i="1"/>
  <c r="AA235" i="1"/>
  <c r="R235" i="1"/>
  <c r="J235" i="1"/>
  <c r="AE234" i="1"/>
  <c r="AA234" i="1"/>
  <c r="R234" i="1"/>
  <c r="J234" i="1"/>
  <c r="AE233" i="1"/>
  <c r="AA233" i="1"/>
  <c r="R233" i="1"/>
  <c r="J233" i="1"/>
  <c r="AE232" i="1"/>
  <c r="AE231" i="1" s="1"/>
  <c r="AE230" i="1" s="1"/>
  <c r="AA232" i="1"/>
  <c r="R232" i="1"/>
  <c r="J232" i="1"/>
  <c r="AJ231" i="1"/>
  <c r="AI231" i="1"/>
  <c r="AH231" i="1"/>
  <c r="AG231" i="1"/>
  <c r="AF231" i="1"/>
  <c r="AD231" i="1"/>
  <c r="AC231" i="1"/>
  <c r="AB231" i="1"/>
  <c r="AA231" i="1"/>
  <c r="Z231" i="1"/>
  <c r="Y231" i="1"/>
  <c r="X231" i="1"/>
  <c r="W231" i="1"/>
  <c r="V231" i="1"/>
  <c r="U231" i="1"/>
  <c r="T231" i="1"/>
  <c r="S231" i="1"/>
  <c r="R231" i="1"/>
  <c r="Q231" i="1"/>
  <c r="P231" i="1"/>
  <c r="O231" i="1"/>
  <c r="N231" i="1"/>
  <c r="M231" i="1"/>
  <c r="L231" i="1"/>
  <c r="K231" i="1"/>
  <c r="J231" i="1"/>
  <c r="AL230" i="1"/>
  <c r="AJ230" i="1"/>
  <c r="AI230" i="1"/>
  <c r="AH230" i="1"/>
  <c r="AG230" i="1"/>
  <c r="AF230" i="1"/>
  <c r="AD230" i="1"/>
  <c r="AC230" i="1"/>
  <c r="AB230" i="1"/>
  <c r="AA230" i="1"/>
  <c r="Z230" i="1"/>
  <c r="Y230" i="1"/>
  <c r="X230" i="1"/>
  <c r="W230" i="1"/>
  <c r="V230" i="1"/>
  <c r="U230" i="1"/>
  <c r="T230" i="1"/>
  <c r="S230" i="1"/>
  <c r="R230" i="1"/>
  <c r="Q230" i="1"/>
  <c r="P230" i="1"/>
  <c r="O230" i="1"/>
  <c r="N230" i="1"/>
  <c r="M230" i="1"/>
  <c r="L230" i="1"/>
  <c r="K230" i="1"/>
  <c r="J230" i="1"/>
  <c r="AE229" i="1"/>
  <c r="AA229" i="1"/>
  <c r="R229" i="1"/>
  <c r="J229" i="1"/>
  <c r="AE228" i="1"/>
  <c r="AA228" i="1"/>
  <c r="R228" i="1"/>
  <c r="J228" i="1"/>
  <c r="J227" i="1" s="1"/>
  <c r="J226" i="1" s="1"/>
  <c r="AJ227" i="1"/>
  <c r="AI227" i="1"/>
  <c r="AH227" i="1"/>
  <c r="AG227" i="1"/>
  <c r="AF227" i="1"/>
  <c r="AE227" i="1"/>
  <c r="AD227" i="1"/>
  <c r="AC227" i="1"/>
  <c r="AB227" i="1"/>
  <c r="AA227" i="1"/>
  <c r="Z227" i="1"/>
  <c r="Y227" i="1"/>
  <c r="X227" i="1"/>
  <c r="W227" i="1"/>
  <c r="V227" i="1"/>
  <c r="U227" i="1"/>
  <c r="T227" i="1"/>
  <c r="S227" i="1"/>
  <c r="R227" i="1"/>
  <c r="Q227" i="1"/>
  <c r="P227" i="1"/>
  <c r="O227" i="1"/>
  <c r="N227" i="1"/>
  <c r="M227" i="1"/>
  <c r="L227" i="1"/>
  <c r="K227" i="1"/>
  <c r="AL226" i="1"/>
  <c r="AJ226" i="1"/>
  <c r="AI226" i="1"/>
  <c r="AH226" i="1"/>
  <c r="AG226" i="1"/>
  <c r="AF226" i="1"/>
  <c r="AE226" i="1"/>
  <c r="AD226" i="1"/>
  <c r="AC226" i="1"/>
  <c r="AB226" i="1"/>
  <c r="AA226" i="1"/>
  <c r="Z226" i="1"/>
  <c r="Y226" i="1"/>
  <c r="X226" i="1"/>
  <c r="W226" i="1"/>
  <c r="V226" i="1"/>
  <c r="U226" i="1"/>
  <c r="T226" i="1"/>
  <c r="S226" i="1"/>
  <c r="R226" i="1"/>
  <c r="Q226" i="1"/>
  <c r="P226" i="1"/>
  <c r="O226" i="1"/>
  <c r="N226" i="1"/>
  <c r="M226" i="1"/>
  <c r="L226" i="1"/>
  <c r="K226" i="1"/>
  <c r="AE225" i="1"/>
  <c r="AE224" i="1" s="1"/>
  <c r="AE223" i="1" s="1"/>
  <c r="AA225" i="1"/>
  <c r="R225" i="1"/>
  <c r="J225" i="1"/>
  <c r="AJ224" i="1"/>
  <c r="AI224" i="1"/>
  <c r="AH224" i="1"/>
  <c r="AG224" i="1"/>
  <c r="AF224" i="1"/>
  <c r="AD224" i="1"/>
  <c r="AC224" i="1"/>
  <c r="AB224" i="1"/>
  <c r="AA224" i="1"/>
  <c r="Z224" i="1"/>
  <c r="Y224" i="1"/>
  <c r="X224" i="1"/>
  <c r="W224" i="1"/>
  <c r="V224" i="1"/>
  <c r="U224" i="1"/>
  <c r="T224" i="1"/>
  <c r="S224" i="1"/>
  <c r="R224" i="1"/>
  <c r="Q224" i="1"/>
  <c r="P224" i="1"/>
  <c r="O224" i="1"/>
  <c r="N224" i="1"/>
  <c r="M224" i="1"/>
  <c r="L224" i="1"/>
  <c r="K224" i="1"/>
  <c r="J224" i="1"/>
  <c r="AL223" i="1"/>
  <c r="AJ223" i="1"/>
  <c r="AI223" i="1"/>
  <c r="AH223" i="1"/>
  <c r="AG223" i="1"/>
  <c r="AF223" i="1"/>
  <c r="AD223" i="1"/>
  <c r="AC223" i="1"/>
  <c r="AB223" i="1"/>
  <c r="AA223" i="1"/>
  <c r="Z223" i="1"/>
  <c r="Y223" i="1"/>
  <c r="X223" i="1"/>
  <c r="W223" i="1"/>
  <c r="V223" i="1"/>
  <c r="U223" i="1"/>
  <c r="T223" i="1"/>
  <c r="S223" i="1"/>
  <c r="R223" i="1"/>
  <c r="Q223" i="1"/>
  <c r="P223" i="1"/>
  <c r="O223" i="1"/>
  <c r="N223" i="1"/>
  <c r="M223" i="1"/>
  <c r="L223" i="1"/>
  <c r="K223" i="1"/>
  <c r="J223" i="1"/>
  <c r="AE222" i="1"/>
  <c r="R222" i="1"/>
  <c r="R220" i="1" s="1"/>
  <c r="R219" i="1" s="1"/>
  <c r="J222" i="1"/>
  <c r="AE221" i="1"/>
  <c r="R221" i="1"/>
  <c r="J221" i="1"/>
  <c r="J220" i="1" s="1"/>
  <c r="J219" i="1" s="1"/>
  <c r="AJ220" i="1"/>
  <c r="AI220" i="1"/>
  <c r="AH220" i="1"/>
  <c r="AG220" i="1"/>
  <c r="AG219" i="1" s="1"/>
  <c r="AF220" i="1"/>
  <c r="AE220" i="1"/>
  <c r="AD220" i="1"/>
  <c r="AC220" i="1"/>
  <c r="AC219" i="1" s="1"/>
  <c r="AB220" i="1"/>
  <c r="AA220" i="1"/>
  <c r="Z220" i="1"/>
  <c r="Y220" i="1"/>
  <c r="Y219" i="1" s="1"/>
  <c r="X220" i="1"/>
  <c r="W220" i="1"/>
  <c r="V220" i="1"/>
  <c r="U220" i="1"/>
  <c r="U219" i="1" s="1"/>
  <c r="T220" i="1"/>
  <c r="S220" i="1"/>
  <c r="Q220" i="1"/>
  <c r="Q219" i="1" s="1"/>
  <c r="P220" i="1"/>
  <c r="O220" i="1"/>
  <c r="N220" i="1"/>
  <c r="M220" i="1"/>
  <c r="M219" i="1" s="1"/>
  <c r="L220" i="1"/>
  <c r="K220" i="1"/>
  <c r="AL219" i="1"/>
  <c r="AJ219" i="1"/>
  <c r="AI219" i="1"/>
  <c r="AH219" i="1"/>
  <c r="AF219" i="1"/>
  <c r="AE219" i="1"/>
  <c r="AD219" i="1"/>
  <c r="AB219" i="1"/>
  <c r="AA219" i="1"/>
  <c r="Z219" i="1"/>
  <c r="X219" i="1"/>
  <c r="W219" i="1"/>
  <c r="V219" i="1"/>
  <c r="T219" i="1"/>
  <c r="S219" i="1"/>
  <c r="P219" i="1"/>
  <c r="O219" i="1"/>
  <c r="N219" i="1"/>
  <c r="L219" i="1"/>
  <c r="K219" i="1"/>
  <c r="W218" i="1"/>
  <c r="R218" i="1"/>
  <c r="J218" i="1"/>
  <c r="AE217" i="1"/>
  <c r="W217" i="1"/>
  <c r="V217" i="1" s="1"/>
  <c r="R217" i="1"/>
  <c r="J217" i="1"/>
  <c r="W216" i="1"/>
  <c r="V216" i="1" s="1"/>
  <c r="R216" i="1"/>
  <c r="J216" i="1"/>
  <c r="W215" i="1"/>
  <c r="V215" i="1" s="1"/>
  <c r="R215" i="1"/>
  <c r="J215" i="1"/>
  <c r="AE214" i="1"/>
  <c r="W214" i="1"/>
  <c r="V214" i="1" s="1"/>
  <c r="R214" i="1"/>
  <c r="J214" i="1"/>
  <c r="AH213" i="1"/>
  <c r="AG213" i="1"/>
  <c r="AF213" i="1"/>
  <c r="AD213" i="1"/>
  <c r="AC213" i="1"/>
  <c r="AB213" i="1"/>
  <c r="AA213" i="1"/>
  <c r="Z213" i="1"/>
  <c r="Y213" i="1"/>
  <c r="X213" i="1"/>
  <c r="U213" i="1"/>
  <c r="T213" i="1"/>
  <c r="S213" i="1"/>
  <c r="R213" i="1"/>
  <c r="Q213" i="1"/>
  <c r="P213" i="1"/>
  <c r="O213" i="1"/>
  <c r="N213" i="1"/>
  <c r="M213" i="1"/>
  <c r="L213" i="1"/>
  <c r="K213" i="1"/>
  <c r="J213" i="1"/>
  <c r="AL212" i="1"/>
  <c r="AH212" i="1"/>
  <c r="AG212" i="1"/>
  <c r="AF212" i="1"/>
  <c r="AD212" i="1"/>
  <c r="AC212" i="1"/>
  <c r="AB212" i="1"/>
  <c r="AA212" i="1"/>
  <c r="Z212" i="1"/>
  <c r="Y212" i="1"/>
  <c r="X212" i="1"/>
  <c r="U212" i="1"/>
  <c r="T212" i="1"/>
  <c r="S212" i="1"/>
  <c r="R212" i="1"/>
  <c r="Q212" i="1"/>
  <c r="P212" i="1"/>
  <c r="O212" i="1"/>
  <c r="N212" i="1"/>
  <c r="M212" i="1"/>
  <c r="L212" i="1"/>
  <c r="K212" i="1"/>
  <c r="J212" i="1"/>
  <c r="AE211" i="1"/>
  <c r="AA211" i="1"/>
  <c r="R211" i="1"/>
  <c r="J211" i="1"/>
  <c r="AE210" i="1"/>
  <c r="AA210" i="1"/>
  <c r="R210" i="1"/>
  <c r="J210" i="1"/>
  <c r="J209" i="1" s="1"/>
  <c r="AJ209" i="1"/>
  <c r="AI209" i="1"/>
  <c r="AH209" i="1"/>
  <c r="AG209" i="1"/>
  <c r="AG206" i="1" s="1"/>
  <c r="AF209" i="1"/>
  <c r="AE209" i="1"/>
  <c r="AD209" i="1"/>
  <c r="AC209" i="1"/>
  <c r="AC206" i="1" s="1"/>
  <c r="AB209" i="1"/>
  <c r="AA209" i="1"/>
  <c r="Z209" i="1"/>
  <c r="Y209" i="1"/>
  <c r="Y206" i="1" s="1"/>
  <c r="X209" i="1"/>
  <c r="W209" i="1"/>
  <c r="V209" i="1"/>
  <c r="U209" i="1"/>
  <c r="U206" i="1" s="1"/>
  <c r="T209" i="1"/>
  <c r="S209" i="1"/>
  <c r="R209" i="1"/>
  <c r="Q209" i="1"/>
  <c r="Q206" i="1" s="1"/>
  <c r="P209" i="1"/>
  <c r="O209" i="1"/>
  <c r="N209" i="1"/>
  <c r="M209" i="1"/>
  <c r="M206" i="1" s="1"/>
  <c r="L209" i="1"/>
  <c r="K209" i="1"/>
  <c r="AE208" i="1"/>
  <c r="AE207" i="1" s="1"/>
  <c r="AE206" i="1" s="1"/>
  <c r="AA208" i="1"/>
  <c r="V208" i="1"/>
  <c r="R208" i="1"/>
  <c r="N208" i="1"/>
  <c r="J208" i="1"/>
  <c r="AH207" i="1"/>
  <c r="AH206" i="1" s="1"/>
  <c r="AG207" i="1"/>
  <c r="AF207" i="1"/>
  <c r="AD207" i="1"/>
  <c r="AD206" i="1" s="1"/>
  <c r="AC207" i="1"/>
  <c r="AB207" i="1"/>
  <c r="AA207" i="1"/>
  <c r="Z207" i="1"/>
  <c r="Z206" i="1" s="1"/>
  <c r="Y207" i="1"/>
  <c r="X207" i="1"/>
  <c r="W207" i="1"/>
  <c r="V207" i="1"/>
  <c r="V206" i="1" s="1"/>
  <c r="U207" i="1"/>
  <c r="T207" i="1"/>
  <c r="S207" i="1"/>
  <c r="R207" i="1"/>
  <c r="R206" i="1" s="1"/>
  <c r="Q207" i="1"/>
  <c r="P207" i="1"/>
  <c r="O207" i="1"/>
  <c r="N207" i="1"/>
  <c r="M207" i="1"/>
  <c r="L207" i="1"/>
  <c r="K207" i="1"/>
  <c r="J207" i="1"/>
  <c r="J206" i="1" s="1"/>
  <c r="AL206" i="1"/>
  <c r="AF206" i="1"/>
  <c r="AB206" i="1"/>
  <c r="AA206" i="1"/>
  <c r="X206" i="1"/>
  <c r="W206" i="1"/>
  <c r="T206" i="1"/>
  <c r="S206" i="1"/>
  <c r="P206" i="1"/>
  <c r="O206" i="1"/>
  <c r="N206" i="1"/>
  <c r="L206" i="1"/>
  <c r="K206" i="1"/>
  <c r="AE205" i="1"/>
  <c r="AA205" i="1"/>
  <c r="R205" i="1"/>
  <c r="J205" i="1"/>
  <c r="J204" i="1" s="1"/>
  <c r="AH204" i="1"/>
  <c r="AG204" i="1"/>
  <c r="AG201" i="1" s="1"/>
  <c r="AF204" i="1"/>
  <c r="AE204" i="1"/>
  <c r="AD204" i="1"/>
  <c r="AC204" i="1"/>
  <c r="AC201" i="1" s="1"/>
  <c r="AB204" i="1"/>
  <c r="AA204" i="1"/>
  <c r="Z204" i="1"/>
  <c r="Y204" i="1"/>
  <c r="Y201" i="1" s="1"/>
  <c r="X204" i="1"/>
  <c r="W204" i="1"/>
  <c r="V204" i="1"/>
  <c r="U204" i="1"/>
  <c r="U201" i="1" s="1"/>
  <c r="T204" i="1"/>
  <c r="S204" i="1"/>
  <c r="R204" i="1"/>
  <c r="Q204" i="1"/>
  <c r="Q201" i="1" s="1"/>
  <c r="P204" i="1"/>
  <c r="O204" i="1"/>
  <c r="N204" i="1"/>
  <c r="M204" i="1"/>
  <c r="M201" i="1" s="1"/>
  <c r="L204" i="1"/>
  <c r="K204" i="1"/>
  <c r="AE203" i="1"/>
  <c r="AE202" i="1" s="1"/>
  <c r="AE201" i="1" s="1"/>
  <c r="AA203" i="1"/>
  <c r="W203" i="1"/>
  <c r="V203" i="1" s="1"/>
  <c r="R203" i="1"/>
  <c r="N203" i="1"/>
  <c r="AH202" i="1"/>
  <c r="AH201" i="1" s="1"/>
  <c r="AH179" i="1" s="1"/>
  <c r="AG202" i="1"/>
  <c r="AF202" i="1"/>
  <c r="AD202" i="1"/>
  <c r="AC202" i="1"/>
  <c r="AB202" i="1"/>
  <c r="AA202" i="1"/>
  <c r="Z202" i="1"/>
  <c r="Z201" i="1" s="1"/>
  <c r="Y202" i="1"/>
  <c r="X202" i="1"/>
  <c r="W202" i="1"/>
  <c r="V202" i="1"/>
  <c r="V201" i="1" s="1"/>
  <c r="U202" i="1"/>
  <c r="T202" i="1"/>
  <c r="S202" i="1"/>
  <c r="R202" i="1"/>
  <c r="R201" i="1" s="1"/>
  <c r="Q202" i="1"/>
  <c r="P202" i="1"/>
  <c r="O202" i="1"/>
  <c r="N202" i="1"/>
  <c r="M202" i="1"/>
  <c r="L202" i="1"/>
  <c r="K202" i="1"/>
  <c r="J202" i="1"/>
  <c r="J201" i="1" s="1"/>
  <c r="AL201" i="1"/>
  <c r="AF201" i="1"/>
  <c r="AD201" i="1"/>
  <c r="AD179" i="1" s="1"/>
  <c r="AB201" i="1"/>
  <c r="AA201" i="1"/>
  <c r="X201" i="1"/>
  <c r="W201" i="1"/>
  <c r="T201" i="1"/>
  <c r="S201" i="1"/>
  <c r="P201" i="1"/>
  <c r="O201" i="1"/>
  <c r="N201" i="1"/>
  <c r="L201" i="1"/>
  <c r="K201" i="1"/>
  <c r="AE200" i="1"/>
  <c r="AA200" i="1"/>
  <c r="W200" i="1"/>
  <c r="V200" i="1"/>
  <c r="R200" i="1"/>
  <c r="J200" i="1"/>
  <c r="AE199" i="1"/>
  <c r="AA199" i="1"/>
  <c r="W199" i="1"/>
  <c r="V199" i="1" s="1"/>
  <c r="R199" i="1"/>
  <c r="J199" i="1"/>
  <c r="AE198" i="1"/>
  <c r="AA198" i="1"/>
  <c r="W198" i="1"/>
  <c r="V198" i="1"/>
  <c r="R198" i="1"/>
  <c r="J198" i="1"/>
  <c r="AE197" i="1"/>
  <c r="AE196" i="1" s="1"/>
  <c r="AA197" i="1"/>
  <c r="AA196" i="1" s="1"/>
  <c r="W197" i="1"/>
  <c r="V197" i="1" s="1"/>
  <c r="R197" i="1"/>
  <c r="J197" i="1"/>
  <c r="J196" i="1" s="1"/>
  <c r="AJ196" i="1"/>
  <c r="AI196" i="1"/>
  <c r="AH196" i="1"/>
  <c r="AG196" i="1"/>
  <c r="AG193" i="1" s="1"/>
  <c r="AF196" i="1"/>
  <c r="AD196" i="1"/>
  <c r="AC196" i="1"/>
  <c r="AC193" i="1" s="1"/>
  <c r="AB196" i="1"/>
  <c r="Z196" i="1"/>
  <c r="Y196" i="1"/>
  <c r="X196" i="1"/>
  <c r="W196" i="1"/>
  <c r="U196" i="1"/>
  <c r="T196" i="1"/>
  <c r="S196" i="1"/>
  <c r="R196" i="1"/>
  <c r="Q196" i="1"/>
  <c r="P196" i="1"/>
  <c r="O196" i="1"/>
  <c r="N196" i="1"/>
  <c r="M196" i="1"/>
  <c r="L196" i="1"/>
  <c r="K196" i="1"/>
  <c r="AE195" i="1"/>
  <c r="AA195" i="1"/>
  <c r="W195" i="1"/>
  <c r="V195" i="1"/>
  <c r="R195" i="1"/>
  <c r="N195" i="1"/>
  <c r="J195" i="1"/>
  <c r="AH194" i="1"/>
  <c r="AG194" i="1"/>
  <c r="AF194" i="1"/>
  <c r="AE194" i="1"/>
  <c r="AE193" i="1" s="1"/>
  <c r="AD194" i="1"/>
  <c r="AC194" i="1"/>
  <c r="AB194" i="1"/>
  <c r="AA194" i="1"/>
  <c r="AA193" i="1" s="1"/>
  <c r="Z194" i="1"/>
  <c r="Y194" i="1"/>
  <c r="X194" i="1"/>
  <c r="W194" i="1"/>
  <c r="W193" i="1" s="1"/>
  <c r="V194" i="1"/>
  <c r="U194" i="1"/>
  <c r="T194" i="1"/>
  <c r="S194" i="1"/>
  <c r="S193" i="1" s="1"/>
  <c r="R194" i="1"/>
  <c r="Q194" i="1"/>
  <c r="P194" i="1"/>
  <c r="O194" i="1"/>
  <c r="O193" i="1" s="1"/>
  <c r="N194" i="1"/>
  <c r="M194" i="1"/>
  <c r="L194" i="1"/>
  <c r="K194" i="1"/>
  <c r="K193" i="1" s="1"/>
  <c r="J194" i="1"/>
  <c r="AL193" i="1"/>
  <c r="AH193" i="1"/>
  <c r="AF193" i="1"/>
  <c r="AD193" i="1"/>
  <c r="AB193" i="1"/>
  <c r="Z193" i="1"/>
  <c r="Y193" i="1"/>
  <c r="X193" i="1"/>
  <c r="U193" i="1"/>
  <c r="T193" i="1"/>
  <c r="R193" i="1"/>
  <c r="Q193" i="1"/>
  <c r="P193" i="1"/>
  <c r="N193" i="1"/>
  <c r="M193" i="1"/>
  <c r="L193" i="1"/>
  <c r="J193" i="1"/>
  <c r="AE192" i="1"/>
  <c r="AA192" i="1"/>
  <c r="R192" i="1"/>
  <c r="J192" i="1"/>
  <c r="AE191" i="1"/>
  <c r="AE190" i="1" s="1"/>
  <c r="AA191" i="1"/>
  <c r="R191" i="1"/>
  <c r="J191" i="1"/>
  <c r="J190" i="1" s="1"/>
  <c r="J187" i="1" s="1"/>
  <c r="AJ190" i="1"/>
  <c r="AI190" i="1"/>
  <c r="AH190" i="1"/>
  <c r="AG190" i="1"/>
  <c r="AG187" i="1" s="1"/>
  <c r="AF190" i="1"/>
  <c r="AF187" i="1" s="1"/>
  <c r="AF179" i="1" s="1"/>
  <c r="AD190" i="1"/>
  <c r="AC190" i="1"/>
  <c r="AC187" i="1" s="1"/>
  <c r="AB190" i="1"/>
  <c r="AA190" i="1"/>
  <c r="Z190" i="1"/>
  <c r="Y190" i="1"/>
  <c r="Y187" i="1" s="1"/>
  <c r="X190" i="1"/>
  <c r="X187" i="1" s="1"/>
  <c r="X179" i="1" s="1"/>
  <c r="W190" i="1"/>
  <c r="V190" i="1"/>
  <c r="U190" i="1"/>
  <c r="U187" i="1" s="1"/>
  <c r="T190" i="1"/>
  <c r="T187" i="1" s="1"/>
  <c r="T179" i="1" s="1"/>
  <c r="S190" i="1"/>
  <c r="R190" i="1"/>
  <c r="Q190" i="1"/>
  <c r="Q187" i="1" s="1"/>
  <c r="P190" i="1"/>
  <c r="P187" i="1" s="1"/>
  <c r="P179" i="1" s="1"/>
  <c r="O190" i="1"/>
  <c r="N190" i="1"/>
  <c r="M190" i="1"/>
  <c r="M187" i="1" s="1"/>
  <c r="L190" i="1"/>
  <c r="L187" i="1" s="1"/>
  <c r="L179" i="1" s="1"/>
  <c r="K190" i="1"/>
  <c r="AE189" i="1"/>
  <c r="AB189" i="1"/>
  <c r="AA189" i="1" s="1"/>
  <c r="V189" i="1"/>
  <c r="R189" i="1"/>
  <c r="R188" i="1" s="1"/>
  <c r="R187" i="1" s="1"/>
  <c r="N189" i="1"/>
  <c r="J189" i="1"/>
  <c r="AH188" i="1"/>
  <c r="AG188" i="1"/>
  <c r="AF188" i="1"/>
  <c r="AE188" i="1"/>
  <c r="AE187" i="1" s="1"/>
  <c r="AD188" i="1"/>
  <c r="AC188" i="1"/>
  <c r="AA188" i="1"/>
  <c r="Z188" i="1"/>
  <c r="Y188" i="1"/>
  <c r="X188" i="1"/>
  <c r="W188" i="1"/>
  <c r="V188" i="1"/>
  <c r="U188" i="1"/>
  <c r="T188" i="1"/>
  <c r="S188" i="1"/>
  <c r="Q188" i="1"/>
  <c r="P188" i="1"/>
  <c r="O188" i="1"/>
  <c r="N188" i="1"/>
  <c r="M188" i="1"/>
  <c r="L188" i="1"/>
  <c r="K188" i="1"/>
  <c r="J188" i="1"/>
  <c r="AL187" i="1"/>
  <c r="AH187" i="1"/>
  <c r="AD187" i="1"/>
  <c r="AA187" i="1"/>
  <c r="Z187" i="1"/>
  <c r="W187" i="1"/>
  <c r="V187" i="1"/>
  <c r="S187" i="1"/>
  <c r="O187" i="1"/>
  <c r="N187" i="1"/>
  <c r="K187" i="1"/>
  <c r="AE186" i="1"/>
  <c r="AE185" i="1" s="1"/>
  <c r="AA186" i="1"/>
  <c r="R186" i="1"/>
  <c r="J186" i="1"/>
  <c r="AJ185" i="1"/>
  <c r="AI185" i="1"/>
  <c r="AH185" i="1"/>
  <c r="AH180" i="1" s="1"/>
  <c r="AG185" i="1"/>
  <c r="AG180" i="1" s="1"/>
  <c r="AG179" i="1" s="1"/>
  <c r="AF185" i="1"/>
  <c r="AD185" i="1"/>
  <c r="AD180" i="1" s="1"/>
  <c r="AC185" i="1"/>
  <c r="AC180" i="1" s="1"/>
  <c r="AB185" i="1"/>
  <c r="AA185" i="1"/>
  <c r="Z185" i="1"/>
  <c r="Z180" i="1" s="1"/>
  <c r="Z179" i="1" s="1"/>
  <c r="Y185" i="1"/>
  <c r="Y180" i="1" s="1"/>
  <c r="X185" i="1"/>
  <c r="W185" i="1"/>
  <c r="V185" i="1"/>
  <c r="U185" i="1"/>
  <c r="U180" i="1" s="1"/>
  <c r="T185" i="1"/>
  <c r="S185" i="1"/>
  <c r="R185" i="1"/>
  <c r="Q185" i="1"/>
  <c r="Q180" i="1" s="1"/>
  <c r="P185" i="1"/>
  <c r="O185" i="1"/>
  <c r="N185" i="1"/>
  <c r="M185" i="1"/>
  <c r="M180" i="1" s="1"/>
  <c r="L185" i="1"/>
  <c r="K185" i="1"/>
  <c r="J185" i="1"/>
  <c r="J180" i="1" s="1"/>
  <c r="J179" i="1" s="1"/>
  <c r="AE184" i="1"/>
  <c r="AA184" i="1"/>
  <c r="W184" i="1"/>
  <c r="V184" i="1"/>
  <c r="V181" i="1" s="1"/>
  <c r="V180" i="1" s="1"/>
  <c r="R184" i="1"/>
  <c r="O184" i="1"/>
  <c r="N184" i="1" s="1"/>
  <c r="K184" i="1"/>
  <c r="AE183" i="1"/>
  <c r="AA183" i="1"/>
  <c r="V183" i="1"/>
  <c r="R183" i="1"/>
  <c r="O183" i="1"/>
  <c r="N183" i="1" s="1"/>
  <c r="K183" i="1"/>
  <c r="AE182" i="1"/>
  <c r="AE181" i="1" s="1"/>
  <c r="AE180" i="1" s="1"/>
  <c r="AB182" i="1"/>
  <c r="AA182" i="1" s="1"/>
  <c r="V182" i="1"/>
  <c r="R182" i="1"/>
  <c r="R181" i="1" s="1"/>
  <c r="N182" i="1"/>
  <c r="J182" i="1"/>
  <c r="AH181" i="1"/>
  <c r="AG181" i="1"/>
  <c r="AF181" i="1"/>
  <c r="AD181" i="1"/>
  <c r="AC181" i="1"/>
  <c r="AA181" i="1"/>
  <c r="Z181" i="1"/>
  <c r="Y181" i="1"/>
  <c r="X181" i="1"/>
  <c r="W181" i="1"/>
  <c r="U181" i="1"/>
  <c r="T181" i="1"/>
  <c r="S181" i="1"/>
  <c r="Q181" i="1"/>
  <c r="P181" i="1"/>
  <c r="O181" i="1"/>
  <c r="M181" i="1"/>
  <c r="L181" i="1"/>
  <c r="K181" i="1"/>
  <c r="J181" i="1"/>
  <c r="AL180" i="1"/>
  <c r="AF180" i="1"/>
  <c r="AA180" i="1"/>
  <c r="X180" i="1"/>
  <c r="W180" i="1"/>
  <c r="T180" i="1"/>
  <c r="S180" i="1"/>
  <c r="P180" i="1"/>
  <c r="O180" i="1"/>
  <c r="L180" i="1"/>
  <c r="K180" i="1"/>
  <c r="AE178" i="1"/>
  <c r="AA178" i="1"/>
  <c r="R178" i="1"/>
  <c r="J178" i="1"/>
  <c r="AE177" i="1"/>
  <c r="AA177" i="1"/>
  <c r="V177" i="1"/>
  <c r="AE176" i="1"/>
  <c r="AA176" i="1"/>
  <c r="V176" i="1"/>
  <c r="R176" i="1"/>
  <c r="J176" i="1"/>
  <c r="J174" i="1" s="1"/>
  <c r="AH174" i="1"/>
  <c r="AG174" i="1"/>
  <c r="AF174" i="1"/>
  <c r="AE174" i="1"/>
  <c r="AE173" i="1" s="1"/>
  <c r="AE172" i="1" s="1"/>
  <c r="AD174" i="1"/>
  <c r="AC174" i="1"/>
  <c r="AB174" i="1"/>
  <c r="AA174" i="1"/>
  <c r="AA173" i="1" s="1"/>
  <c r="AA172" i="1" s="1"/>
  <c r="Z174" i="1"/>
  <c r="Y174" i="1"/>
  <c r="X174" i="1"/>
  <c r="W174" i="1"/>
  <c r="W173" i="1" s="1"/>
  <c r="W172" i="1" s="1"/>
  <c r="V174" i="1"/>
  <c r="U174" i="1"/>
  <c r="T174" i="1"/>
  <c r="S174" i="1"/>
  <c r="S173" i="1" s="1"/>
  <c r="R174" i="1"/>
  <c r="Q174" i="1"/>
  <c r="P174" i="1"/>
  <c r="O174" i="1"/>
  <c r="O173" i="1" s="1"/>
  <c r="O172" i="1" s="1"/>
  <c r="N174" i="1"/>
  <c r="M174" i="1"/>
  <c r="L174" i="1"/>
  <c r="K174" i="1"/>
  <c r="K173" i="1" s="1"/>
  <c r="K172" i="1" s="1"/>
  <c r="AJ173" i="1"/>
  <c r="AI173" i="1"/>
  <c r="AH173" i="1"/>
  <c r="AH162" i="1" s="1"/>
  <c r="AG173" i="1"/>
  <c r="AF173" i="1"/>
  <c r="AD173" i="1"/>
  <c r="AD162" i="1" s="1"/>
  <c r="AC173" i="1"/>
  <c r="AB173" i="1"/>
  <c r="Z173" i="1"/>
  <c r="Y173" i="1"/>
  <c r="X173" i="1"/>
  <c r="V173" i="1"/>
  <c r="V172" i="1" s="1"/>
  <c r="U173" i="1"/>
  <c r="T173" i="1"/>
  <c r="R173" i="1"/>
  <c r="Q173" i="1"/>
  <c r="P173" i="1"/>
  <c r="N173" i="1"/>
  <c r="M173" i="1"/>
  <c r="L173" i="1"/>
  <c r="J173" i="1"/>
  <c r="AL172" i="1"/>
  <c r="AJ172" i="1"/>
  <c r="AI172" i="1"/>
  <c r="AH172" i="1"/>
  <c r="AG172" i="1"/>
  <c r="AF172" i="1"/>
  <c r="AD172" i="1"/>
  <c r="AC172" i="1"/>
  <c r="AB172" i="1"/>
  <c r="Y172" i="1"/>
  <c r="X172" i="1"/>
  <c r="U172" i="1"/>
  <c r="T172" i="1"/>
  <c r="R172" i="1"/>
  <c r="Q172" i="1"/>
  <c r="P172" i="1"/>
  <c r="N172" i="1"/>
  <c r="M172" i="1"/>
  <c r="L172" i="1"/>
  <c r="AE171" i="1"/>
  <c r="AA171" i="1"/>
  <c r="V171" i="1"/>
  <c r="R171" i="1"/>
  <c r="N171" i="1"/>
  <c r="AE170" i="1"/>
  <c r="AA170" i="1"/>
  <c r="W170" i="1"/>
  <c r="R170" i="1"/>
  <c r="N170" i="1"/>
  <c r="K170" i="1"/>
  <c r="K164" i="1" s="1"/>
  <c r="AE169" i="1"/>
  <c r="AA169" i="1"/>
  <c r="W169" i="1"/>
  <c r="V169" i="1"/>
  <c r="R169" i="1"/>
  <c r="N169" i="1"/>
  <c r="AE168" i="1"/>
  <c r="AA168" i="1"/>
  <c r="V168" i="1"/>
  <c r="R168" i="1"/>
  <c r="N168" i="1"/>
  <c r="AE167" i="1"/>
  <c r="AA167" i="1"/>
  <c r="R167" i="1"/>
  <c r="AE166" i="1"/>
  <c r="AA166" i="1"/>
  <c r="V166" i="1"/>
  <c r="R166" i="1"/>
  <c r="N166" i="1"/>
  <c r="AE165" i="1"/>
  <c r="AE164" i="1" s="1"/>
  <c r="AA165" i="1"/>
  <c r="AA164" i="1" s="1"/>
  <c r="W165" i="1"/>
  <c r="V165" i="1" s="1"/>
  <c r="R165" i="1"/>
  <c r="R164" i="1" s="1"/>
  <c r="O165" i="1"/>
  <c r="N165" i="1" s="1"/>
  <c r="N164" i="1" s="1"/>
  <c r="J165" i="1"/>
  <c r="AO164" i="1"/>
  <c r="AJ164" i="1"/>
  <c r="AI164" i="1"/>
  <c r="AH164" i="1"/>
  <c r="AG164" i="1"/>
  <c r="AF164" i="1"/>
  <c r="AD164" i="1"/>
  <c r="AC164" i="1"/>
  <c r="AB164" i="1"/>
  <c r="Z164" i="1"/>
  <c r="Y164" i="1"/>
  <c r="X164" i="1"/>
  <c r="U164" i="1"/>
  <c r="T164" i="1"/>
  <c r="S164" i="1"/>
  <c r="Q164" i="1"/>
  <c r="P164" i="1"/>
  <c r="M164" i="1"/>
  <c r="L164" i="1"/>
  <c r="J164" i="1"/>
  <c r="AL163" i="1"/>
  <c r="AJ163" i="1"/>
  <c r="AI163" i="1"/>
  <c r="AH163" i="1"/>
  <c r="AG163" i="1"/>
  <c r="AF163" i="1"/>
  <c r="AD163" i="1"/>
  <c r="AC163" i="1"/>
  <c r="AB163" i="1"/>
  <c r="Z163" i="1"/>
  <c r="Y163" i="1"/>
  <c r="X163" i="1"/>
  <c r="U163" i="1"/>
  <c r="T163" i="1"/>
  <c r="S163" i="1"/>
  <c r="Q163" i="1"/>
  <c r="P163" i="1"/>
  <c r="M163" i="1"/>
  <c r="L163" i="1"/>
  <c r="J163" i="1"/>
  <c r="AO162" i="1"/>
  <c r="AJ162" i="1"/>
  <c r="AI162" i="1"/>
  <c r="AG162" i="1"/>
  <c r="AF162" i="1"/>
  <c r="AC162" i="1"/>
  <c r="AB162" i="1"/>
  <c r="Y162" i="1"/>
  <c r="X162" i="1"/>
  <c r="U162" i="1"/>
  <c r="T162" i="1"/>
  <c r="Q162" i="1"/>
  <c r="P162" i="1"/>
  <c r="M162" i="1"/>
  <c r="L162" i="1"/>
  <c r="AF161" i="1"/>
  <c r="AE160" i="1"/>
  <c r="AE159" i="1"/>
  <c r="AL158" i="1"/>
  <c r="AE158" i="1"/>
  <c r="AA158" i="1"/>
  <c r="W158" i="1"/>
  <c r="V158" i="1" s="1"/>
  <c r="R158" i="1"/>
  <c r="N158" i="1"/>
  <c r="AL157" i="1"/>
  <c r="AE157" i="1"/>
  <c r="AA157" i="1"/>
  <c r="W157" i="1"/>
  <c r="V157" i="1"/>
  <c r="R157" i="1"/>
  <c r="N157" i="1"/>
  <c r="AL156" i="1"/>
  <c r="AE156" i="1"/>
  <c r="AA156" i="1"/>
  <c r="V156" i="1"/>
  <c r="R156" i="1"/>
  <c r="N156" i="1"/>
  <c r="AL155" i="1"/>
  <c r="AE155" i="1"/>
  <c r="AA155" i="1"/>
  <c r="N155" i="1"/>
  <c r="N153" i="1" s="1"/>
  <c r="J155" i="1"/>
  <c r="J153" i="1" s="1"/>
  <c r="J149" i="1" s="1"/>
  <c r="AL154" i="1"/>
  <c r="AE154" i="1"/>
  <c r="AA154" i="1"/>
  <c r="V154" i="1"/>
  <c r="V153" i="1" s="1"/>
  <c r="R154" i="1"/>
  <c r="N154" i="1"/>
  <c r="AJ153" i="1"/>
  <c r="AI153" i="1"/>
  <c r="AI149" i="1" s="1"/>
  <c r="AH153" i="1"/>
  <c r="AG153" i="1"/>
  <c r="AF153" i="1"/>
  <c r="AE153" i="1"/>
  <c r="AD153" i="1"/>
  <c r="AC153" i="1"/>
  <c r="AB153" i="1"/>
  <c r="AA153" i="1"/>
  <c r="Z153" i="1"/>
  <c r="Y153" i="1"/>
  <c r="X153" i="1"/>
  <c r="W153" i="1"/>
  <c r="W149" i="1" s="1"/>
  <c r="U153" i="1"/>
  <c r="T153" i="1"/>
  <c r="S153" i="1"/>
  <c r="S149" i="1" s="1"/>
  <c r="R153" i="1"/>
  <c r="Q153" i="1"/>
  <c r="P153" i="1"/>
  <c r="P149" i="1" s="1"/>
  <c r="O153" i="1"/>
  <c r="O149" i="1" s="1"/>
  <c r="M153" i="1"/>
  <c r="L153" i="1"/>
  <c r="K153" i="1"/>
  <c r="K149" i="1" s="1"/>
  <c r="AL152" i="1"/>
  <c r="AE152" i="1"/>
  <c r="AE150" i="1" s="1"/>
  <c r="AE149" i="1" s="1"/>
  <c r="AA152" i="1"/>
  <c r="AA150" i="1" s="1"/>
  <c r="V152" i="1"/>
  <c r="R152" i="1"/>
  <c r="N152" i="1"/>
  <c r="N150" i="1" s="1"/>
  <c r="N149" i="1" s="1"/>
  <c r="AL151" i="1"/>
  <c r="AE151" i="1"/>
  <c r="AA151" i="1"/>
  <c r="V151" i="1"/>
  <c r="V150" i="1" s="1"/>
  <c r="V149" i="1" s="1"/>
  <c r="R151" i="1"/>
  <c r="R150" i="1" s="1"/>
  <c r="R149" i="1" s="1"/>
  <c r="N151" i="1"/>
  <c r="K151" i="1"/>
  <c r="AL150" i="1"/>
  <c r="AJ150" i="1"/>
  <c r="AI150" i="1"/>
  <c r="AH150" i="1"/>
  <c r="AG150" i="1"/>
  <c r="AF150" i="1"/>
  <c r="AF149" i="1" s="1"/>
  <c r="AF138" i="1" s="1"/>
  <c r="AD150" i="1"/>
  <c r="AC150" i="1"/>
  <c r="AB150" i="1"/>
  <c r="Z150" i="1"/>
  <c r="Y150" i="1"/>
  <c r="Y149" i="1" s="1"/>
  <c r="X150" i="1"/>
  <c r="W150" i="1"/>
  <c r="U150" i="1"/>
  <c r="T150" i="1"/>
  <c r="T149" i="1" s="1"/>
  <c r="S150" i="1"/>
  <c r="Q150" i="1"/>
  <c r="P150" i="1"/>
  <c r="O150" i="1"/>
  <c r="M150" i="1"/>
  <c r="L150" i="1"/>
  <c r="L149" i="1" s="1"/>
  <c r="K150" i="1"/>
  <c r="J150" i="1"/>
  <c r="AL149" i="1"/>
  <c r="AJ149" i="1"/>
  <c r="AJ138" i="1" s="1"/>
  <c r="AH149" i="1"/>
  <c r="AG149" i="1"/>
  <c r="AD149" i="1"/>
  <c r="AC149" i="1"/>
  <c r="AB149" i="1"/>
  <c r="AB138" i="1" s="1"/>
  <c r="Z149" i="1"/>
  <c r="X149" i="1"/>
  <c r="U149" i="1"/>
  <c r="Q149" i="1"/>
  <c r="M149" i="1"/>
  <c r="AL148" i="1"/>
  <c r="AE148" i="1"/>
  <c r="AE147" i="1" s="1"/>
  <c r="AA148" i="1"/>
  <c r="W148" i="1"/>
  <c r="V148" i="1"/>
  <c r="V147" i="1" s="1"/>
  <c r="R148" i="1"/>
  <c r="R147" i="1" s="1"/>
  <c r="R143" i="1" s="1"/>
  <c r="N148" i="1"/>
  <c r="J148" i="1"/>
  <c r="AH147" i="1"/>
  <c r="AG147" i="1"/>
  <c r="AG143" i="1" s="1"/>
  <c r="AF147" i="1"/>
  <c r="AD147" i="1"/>
  <c r="AC147" i="1"/>
  <c r="AC143" i="1" s="1"/>
  <c r="AB147" i="1"/>
  <c r="AA147" i="1"/>
  <c r="Z147" i="1"/>
  <c r="Y147" i="1"/>
  <c r="Y143" i="1" s="1"/>
  <c r="X147" i="1"/>
  <c r="W147" i="1"/>
  <c r="U147" i="1"/>
  <c r="U143" i="1" s="1"/>
  <c r="T147" i="1"/>
  <c r="S147" i="1"/>
  <c r="Q147" i="1"/>
  <c r="Q143" i="1" s="1"/>
  <c r="P147" i="1"/>
  <c r="O147" i="1"/>
  <c r="N147" i="1"/>
  <c r="M147" i="1"/>
  <c r="L147" i="1"/>
  <c r="K147" i="1"/>
  <c r="J147" i="1"/>
  <c r="AE146" i="1"/>
  <c r="AA146" i="1"/>
  <c r="R146" i="1"/>
  <c r="J146" i="1"/>
  <c r="AE145" i="1"/>
  <c r="AE144" i="1" s="1"/>
  <c r="AE143" i="1" s="1"/>
  <c r="AE138" i="1" s="1"/>
  <c r="AA145" i="1"/>
  <c r="W145" i="1"/>
  <c r="R145" i="1"/>
  <c r="N145" i="1"/>
  <c r="J145" i="1"/>
  <c r="AJ144" i="1"/>
  <c r="AI144" i="1"/>
  <c r="AH144" i="1"/>
  <c r="AG144" i="1"/>
  <c r="AF144" i="1"/>
  <c r="AD144" i="1"/>
  <c r="AD143" i="1" s="1"/>
  <c r="AD138" i="1" s="1"/>
  <c r="AC144" i="1"/>
  <c r="AB144" i="1"/>
  <c r="AA144" i="1"/>
  <c r="Z144" i="1"/>
  <c r="Y144" i="1"/>
  <c r="X144" i="1"/>
  <c r="W144" i="1"/>
  <c r="V144" i="1"/>
  <c r="V143" i="1" s="1"/>
  <c r="U144" i="1"/>
  <c r="T144" i="1"/>
  <c r="S144" i="1"/>
  <c r="R144" i="1"/>
  <c r="Q144" i="1"/>
  <c r="P144" i="1"/>
  <c r="O144" i="1"/>
  <c r="N144" i="1"/>
  <c r="N143" i="1" s="1"/>
  <c r="M144" i="1"/>
  <c r="L144" i="1"/>
  <c r="K144" i="1"/>
  <c r="J144" i="1"/>
  <c r="J143" i="1" s="1"/>
  <c r="J138" i="1" s="1"/>
  <c r="AL143" i="1"/>
  <c r="AJ143" i="1"/>
  <c r="AI143" i="1"/>
  <c r="AH143" i="1"/>
  <c r="AH138" i="1" s="1"/>
  <c r="AF143" i="1"/>
  <c r="AB143" i="1"/>
  <c r="AA143" i="1"/>
  <c r="Z143" i="1"/>
  <c r="Z138" i="1" s="1"/>
  <c r="X143" i="1"/>
  <c r="W143" i="1"/>
  <c r="T143" i="1"/>
  <c r="T138" i="1" s="1"/>
  <c r="S143" i="1"/>
  <c r="P143" i="1"/>
  <c r="P138" i="1" s="1"/>
  <c r="O143" i="1"/>
  <c r="O138" i="1" s="1"/>
  <c r="M143" i="1"/>
  <c r="L143" i="1"/>
  <c r="K143" i="1"/>
  <c r="AL142" i="1"/>
  <c r="AE142" i="1"/>
  <c r="AA142" i="1"/>
  <c r="AA140" i="1" s="1"/>
  <c r="AA139" i="1" s="1"/>
  <c r="V142" i="1"/>
  <c r="R142" i="1"/>
  <c r="R140" i="1" s="1"/>
  <c r="R139" i="1" s="1"/>
  <c r="R138" i="1" s="1"/>
  <c r="K142" i="1"/>
  <c r="AL141" i="1"/>
  <c r="AE141" i="1"/>
  <c r="AA141" i="1"/>
  <c r="W141" i="1"/>
  <c r="V141" i="1"/>
  <c r="V140" i="1" s="1"/>
  <c r="V139" i="1" s="1"/>
  <c r="R141" i="1"/>
  <c r="N141" i="1"/>
  <c r="N140" i="1" s="1"/>
  <c r="N139" i="1" s="1"/>
  <c r="N138" i="1" s="1"/>
  <c r="L141" i="1"/>
  <c r="L140" i="1" s="1"/>
  <c r="L139" i="1" s="1"/>
  <c r="L138" i="1" s="1"/>
  <c r="K141" i="1"/>
  <c r="K140" i="1" s="1"/>
  <c r="K139" i="1" s="1"/>
  <c r="K138" i="1" s="1"/>
  <c r="AJ140" i="1"/>
  <c r="AI140" i="1"/>
  <c r="AH140" i="1"/>
  <c r="AG140" i="1"/>
  <c r="AF140" i="1"/>
  <c r="AE140" i="1"/>
  <c r="AD140" i="1"/>
  <c r="AC140" i="1"/>
  <c r="AB140" i="1"/>
  <c r="Z140" i="1"/>
  <c r="Y140" i="1"/>
  <c r="Y139" i="1" s="1"/>
  <c r="Y138" i="1" s="1"/>
  <c r="X140" i="1"/>
  <c r="W140" i="1"/>
  <c r="U140" i="1"/>
  <c r="U139" i="1" s="1"/>
  <c r="U138" i="1" s="1"/>
  <c r="T140" i="1"/>
  <c r="S140" i="1"/>
  <c r="Q140" i="1"/>
  <c r="P140" i="1"/>
  <c r="O140" i="1"/>
  <c r="M140" i="1"/>
  <c r="J140" i="1"/>
  <c r="AL139" i="1"/>
  <c r="AJ139" i="1"/>
  <c r="AI139" i="1"/>
  <c r="AH139" i="1"/>
  <c r="AG139" i="1"/>
  <c r="AG138" i="1" s="1"/>
  <c r="AF139" i="1"/>
  <c r="AE139" i="1"/>
  <c r="AD139" i="1"/>
  <c r="AC139" i="1"/>
  <c r="AC138" i="1" s="1"/>
  <c r="AB139" i="1"/>
  <c r="Z139" i="1"/>
  <c r="X139" i="1"/>
  <c r="W139" i="1"/>
  <c r="T139" i="1"/>
  <c r="S139" i="1"/>
  <c r="Q139" i="1"/>
  <c r="Q138" i="1" s="1"/>
  <c r="P139" i="1"/>
  <c r="O139" i="1"/>
  <c r="M139" i="1"/>
  <c r="J139" i="1"/>
  <c r="AL138" i="1"/>
  <c r="AI138" i="1"/>
  <c r="X138" i="1"/>
  <c r="W138" i="1"/>
  <c r="S138" i="1"/>
  <c r="M138" i="1"/>
  <c r="AE137" i="1"/>
  <c r="AE136" i="1" s="1"/>
  <c r="AE135" i="1" s="1"/>
  <c r="AA137" i="1"/>
  <c r="V137" i="1"/>
  <c r="V136" i="1" s="1"/>
  <c r="V135" i="1" s="1"/>
  <c r="R137" i="1"/>
  <c r="J137" i="1"/>
  <c r="J136" i="1" s="1"/>
  <c r="J135" i="1" s="1"/>
  <c r="AJ136" i="1"/>
  <c r="AI136" i="1"/>
  <c r="AI135" i="1" s="1"/>
  <c r="AH136" i="1"/>
  <c r="AG136" i="1"/>
  <c r="AG135" i="1" s="1"/>
  <c r="AF136" i="1"/>
  <c r="AD136" i="1"/>
  <c r="AC136" i="1"/>
  <c r="AC135" i="1" s="1"/>
  <c r="AB136" i="1"/>
  <c r="AA136" i="1"/>
  <c r="AA135" i="1" s="1"/>
  <c r="Z136" i="1"/>
  <c r="Y136" i="1"/>
  <c r="Y135" i="1" s="1"/>
  <c r="X136" i="1"/>
  <c r="W136" i="1"/>
  <c r="W135" i="1" s="1"/>
  <c r="U136" i="1"/>
  <c r="U135" i="1" s="1"/>
  <c r="T136" i="1"/>
  <c r="S136" i="1"/>
  <c r="S135" i="1" s="1"/>
  <c r="R136" i="1"/>
  <c r="Q136" i="1"/>
  <c r="Q135" i="1" s="1"/>
  <c r="P136" i="1"/>
  <c r="O136" i="1"/>
  <c r="O135" i="1" s="1"/>
  <c r="N136" i="1"/>
  <c r="M136" i="1"/>
  <c r="M135" i="1" s="1"/>
  <c r="L136" i="1"/>
  <c r="K136" i="1"/>
  <c r="K135" i="1" s="1"/>
  <c r="AJ135" i="1"/>
  <c r="AH135" i="1"/>
  <c r="AF135" i="1"/>
  <c r="AD135" i="1"/>
  <c r="AB135" i="1"/>
  <c r="Z135" i="1"/>
  <c r="X135" i="1"/>
  <c r="T135" i="1"/>
  <c r="R135" i="1"/>
  <c r="P135" i="1"/>
  <c r="N135" i="1"/>
  <c r="L135" i="1"/>
  <c r="AE134" i="1"/>
  <c r="AE133" i="1" s="1"/>
  <c r="AA134" i="1"/>
  <c r="AA133" i="1" s="1"/>
  <c r="V134" i="1"/>
  <c r="R134" i="1"/>
  <c r="J134" i="1"/>
  <c r="AJ133" i="1"/>
  <c r="AJ132" i="1" s="1"/>
  <c r="AI133" i="1"/>
  <c r="AH133" i="1"/>
  <c r="AH132" i="1" s="1"/>
  <c r="AG133" i="1"/>
  <c r="AF133" i="1"/>
  <c r="AF132" i="1" s="1"/>
  <c r="AD133" i="1"/>
  <c r="AD132" i="1" s="1"/>
  <c r="AC133" i="1"/>
  <c r="AB133" i="1"/>
  <c r="AB132" i="1" s="1"/>
  <c r="Z133" i="1"/>
  <c r="Z132" i="1" s="1"/>
  <c r="Y133" i="1"/>
  <c r="X133" i="1"/>
  <c r="X132" i="1" s="1"/>
  <c r="W133" i="1"/>
  <c r="V133" i="1"/>
  <c r="V132" i="1" s="1"/>
  <c r="U133" i="1"/>
  <c r="T133" i="1"/>
  <c r="T132" i="1" s="1"/>
  <c r="S133" i="1"/>
  <c r="R133" i="1"/>
  <c r="R132" i="1" s="1"/>
  <c r="Q133" i="1"/>
  <c r="P133" i="1"/>
  <c r="P132" i="1" s="1"/>
  <c r="O133" i="1"/>
  <c r="N133" i="1"/>
  <c r="N132" i="1" s="1"/>
  <c r="M133" i="1"/>
  <c r="L133" i="1"/>
  <c r="L132" i="1" s="1"/>
  <c r="K133" i="1"/>
  <c r="J133" i="1"/>
  <c r="J132" i="1" s="1"/>
  <c r="AI132" i="1"/>
  <c r="AG132" i="1"/>
  <c r="AE132" i="1"/>
  <c r="AC132" i="1"/>
  <c r="AA132" i="1"/>
  <c r="Y132" i="1"/>
  <c r="W132" i="1"/>
  <c r="U132" i="1"/>
  <c r="S132" i="1"/>
  <c r="Q132" i="1"/>
  <c r="O132" i="1"/>
  <c r="M132" i="1"/>
  <c r="K132" i="1"/>
  <c r="AE131" i="1"/>
  <c r="AA131" i="1"/>
  <c r="V131" i="1"/>
  <c r="V130" i="1" s="1"/>
  <c r="R131" i="1"/>
  <c r="J131" i="1"/>
  <c r="J130" i="1" s="1"/>
  <c r="AJ130" i="1"/>
  <c r="AI130" i="1"/>
  <c r="AI129" i="1" s="1"/>
  <c r="AH130" i="1"/>
  <c r="AG130" i="1"/>
  <c r="AG129" i="1" s="1"/>
  <c r="AF130" i="1"/>
  <c r="AE130" i="1"/>
  <c r="AE129" i="1" s="1"/>
  <c r="AD130" i="1"/>
  <c r="AC130" i="1"/>
  <c r="AC129" i="1" s="1"/>
  <c r="AB130" i="1"/>
  <c r="AA130" i="1"/>
  <c r="AA129" i="1" s="1"/>
  <c r="Z130" i="1"/>
  <c r="Y130" i="1"/>
  <c r="Y129" i="1" s="1"/>
  <c r="X130" i="1"/>
  <c r="W130" i="1"/>
  <c r="W129" i="1" s="1"/>
  <c r="U130" i="1"/>
  <c r="U129" i="1" s="1"/>
  <c r="T130" i="1"/>
  <c r="S130" i="1"/>
  <c r="S129" i="1" s="1"/>
  <c r="R130" i="1"/>
  <c r="Q130" i="1"/>
  <c r="Q129" i="1" s="1"/>
  <c r="P130" i="1"/>
  <c r="O130" i="1"/>
  <c r="O129" i="1" s="1"/>
  <c r="N130" i="1"/>
  <c r="M130" i="1"/>
  <c r="M129" i="1" s="1"/>
  <c r="L130" i="1"/>
  <c r="K130" i="1"/>
  <c r="K129" i="1" s="1"/>
  <c r="AJ129" i="1"/>
  <c r="AH129" i="1"/>
  <c r="AF129" i="1"/>
  <c r="AD129" i="1"/>
  <c r="AB129" i="1"/>
  <c r="Z129" i="1"/>
  <c r="X129" i="1"/>
  <c r="V129" i="1"/>
  <c r="T129" i="1"/>
  <c r="R129" i="1"/>
  <c r="P129" i="1"/>
  <c r="N129" i="1"/>
  <c r="L129" i="1"/>
  <c r="J129" i="1"/>
  <c r="AE128" i="1"/>
  <c r="AA128" i="1"/>
  <c r="R128" i="1"/>
  <c r="J128" i="1"/>
  <c r="J127" i="1" s="1"/>
  <c r="J126" i="1" s="1"/>
  <c r="AJ127" i="1"/>
  <c r="AI127" i="1"/>
  <c r="AI126" i="1" s="1"/>
  <c r="AH127" i="1"/>
  <c r="AG127" i="1"/>
  <c r="AG126" i="1" s="1"/>
  <c r="AF127" i="1"/>
  <c r="AE127" i="1"/>
  <c r="AE126" i="1" s="1"/>
  <c r="AD127" i="1"/>
  <c r="AC127" i="1"/>
  <c r="AC126" i="1" s="1"/>
  <c r="AB127" i="1"/>
  <c r="AA127" i="1"/>
  <c r="AA126" i="1" s="1"/>
  <c r="Z127" i="1"/>
  <c r="Y127" i="1"/>
  <c r="Y126" i="1" s="1"/>
  <c r="X127" i="1"/>
  <c r="W127" i="1"/>
  <c r="W126" i="1" s="1"/>
  <c r="V127" i="1"/>
  <c r="U127" i="1"/>
  <c r="U126" i="1" s="1"/>
  <c r="T127" i="1"/>
  <c r="S127" i="1"/>
  <c r="S126" i="1" s="1"/>
  <c r="R127" i="1"/>
  <c r="Q127" i="1"/>
  <c r="Q126" i="1" s="1"/>
  <c r="P127" i="1"/>
  <c r="O127" i="1"/>
  <c r="O126" i="1" s="1"/>
  <c r="N127" i="1"/>
  <c r="M127" i="1"/>
  <c r="M126" i="1" s="1"/>
  <c r="L127" i="1"/>
  <c r="K127" i="1"/>
  <c r="K126" i="1" s="1"/>
  <c r="AJ126" i="1"/>
  <c r="AH126" i="1"/>
  <c r="AF126" i="1"/>
  <c r="AD126" i="1"/>
  <c r="AB126" i="1"/>
  <c r="Z126" i="1"/>
  <c r="X126" i="1"/>
  <c r="V126" i="1"/>
  <c r="T126" i="1"/>
  <c r="R126" i="1"/>
  <c r="P126" i="1"/>
  <c r="N126" i="1"/>
  <c r="L126" i="1"/>
  <c r="AE125" i="1"/>
  <c r="AA125" i="1"/>
  <c r="R125" i="1"/>
  <c r="J125" i="1"/>
  <c r="AE124" i="1"/>
  <c r="AA124" i="1"/>
  <c r="AA123" i="1" s="1"/>
  <c r="W124" i="1"/>
  <c r="V124" i="1"/>
  <c r="R124" i="1" s="1"/>
  <c r="N124" i="1"/>
  <c r="N123" i="1" s="1"/>
  <c r="N122" i="1" s="1"/>
  <c r="J124" i="1"/>
  <c r="AJ123" i="1"/>
  <c r="AJ122" i="1" s="1"/>
  <c r="AI123" i="1"/>
  <c r="AH123" i="1"/>
  <c r="AH122" i="1" s="1"/>
  <c r="AG123" i="1"/>
  <c r="AF123" i="1"/>
  <c r="AF122" i="1" s="1"/>
  <c r="AE123" i="1"/>
  <c r="AD123" i="1"/>
  <c r="AD122" i="1" s="1"/>
  <c r="AC123" i="1"/>
  <c r="AB123" i="1"/>
  <c r="AB122" i="1" s="1"/>
  <c r="Z123" i="1"/>
  <c r="Z122" i="1" s="1"/>
  <c r="Y123" i="1"/>
  <c r="X123" i="1"/>
  <c r="X122" i="1" s="1"/>
  <c r="W123" i="1"/>
  <c r="V123" i="1"/>
  <c r="V122" i="1" s="1"/>
  <c r="U123" i="1"/>
  <c r="T123" i="1"/>
  <c r="T122" i="1" s="1"/>
  <c r="S123" i="1"/>
  <c r="R123" i="1"/>
  <c r="R122" i="1" s="1"/>
  <c r="Q123" i="1"/>
  <c r="P123" i="1"/>
  <c r="P122" i="1" s="1"/>
  <c r="O123" i="1"/>
  <c r="M123" i="1"/>
  <c r="L123" i="1"/>
  <c r="L122" i="1" s="1"/>
  <c r="K123" i="1"/>
  <c r="J123" i="1"/>
  <c r="J122" i="1" s="1"/>
  <c r="AI122" i="1"/>
  <c r="AG122" i="1"/>
  <c r="AE122" i="1"/>
  <c r="AC122" i="1"/>
  <c r="AA122" i="1"/>
  <c r="Y122" i="1"/>
  <c r="W122" i="1"/>
  <c r="U122" i="1"/>
  <c r="S122" i="1"/>
  <c r="Q122" i="1"/>
  <c r="O122" i="1"/>
  <c r="M122" i="1"/>
  <c r="K122" i="1"/>
  <c r="AE121" i="1"/>
  <c r="AE120" i="1" s="1"/>
  <c r="AE119" i="1" s="1"/>
  <c r="AA121" i="1"/>
  <c r="W121" i="1"/>
  <c r="V121" i="1" s="1"/>
  <c r="V120" i="1" s="1"/>
  <c r="R121" i="1"/>
  <c r="R120" i="1" s="1"/>
  <c r="N121" i="1"/>
  <c r="J121" i="1"/>
  <c r="J120" i="1" s="1"/>
  <c r="AJ120" i="1"/>
  <c r="AI120" i="1"/>
  <c r="AI119" i="1" s="1"/>
  <c r="AH120" i="1"/>
  <c r="AG120" i="1"/>
  <c r="AG119" i="1" s="1"/>
  <c r="AF120" i="1"/>
  <c r="AD120" i="1"/>
  <c r="AC120" i="1"/>
  <c r="AC119" i="1" s="1"/>
  <c r="AB120" i="1"/>
  <c r="AA120" i="1"/>
  <c r="AA119" i="1" s="1"/>
  <c r="Z120" i="1"/>
  <c r="Y120" i="1"/>
  <c r="Y119" i="1" s="1"/>
  <c r="X120" i="1"/>
  <c r="W120" i="1"/>
  <c r="W119" i="1" s="1"/>
  <c r="U120" i="1"/>
  <c r="U119" i="1" s="1"/>
  <c r="T120" i="1"/>
  <c r="S120" i="1"/>
  <c r="S119" i="1" s="1"/>
  <c r="Q120" i="1"/>
  <c r="Q119" i="1" s="1"/>
  <c r="P120" i="1"/>
  <c r="O120" i="1"/>
  <c r="O119" i="1" s="1"/>
  <c r="N120" i="1"/>
  <c r="M120" i="1"/>
  <c r="M119" i="1" s="1"/>
  <c r="L120" i="1"/>
  <c r="K120" i="1"/>
  <c r="K119" i="1" s="1"/>
  <c r="AJ119" i="1"/>
  <c r="AH119" i="1"/>
  <c r="AF119" i="1"/>
  <c r="AD119" i="1"/>
  <c r="AB119" i="1"/>
  <c r="Z119" i="1"/>
  <c r="X119" i="1"/>
  <c r="V119" i="1"/>
  <c r="T119" i="1"/>
  <c r="R119" i="1"/>
  <c r="P119" i="1"/>
  <c r="N119" i="1"/>
  <c r="L119" i="1"/>
  <c r="J119" i="1"/>
  <c r="AE118" i="1"/>
  <c r="AA118" i="1"/>
  <c r="AA114" i="1" s="1"/>
  <c r="R118" i="1"/>
  <c r="AE117" i="1"/>
  <c r="AA117" i="1"/>
  <c r="AE116" i="1"/>
  <c r="AA116" i="1"/>
  <c r="V116" i="1"/>
  <c r="R116" i="1"/>
  <c r="N116" i="1"/>
  <c r="J116" i="1"/>
  <c r="AE115" i="1"/>
  <c r="AE114" i="1" s="1"/>
  <c r="AA115" i="1"/>
  <c r="W115" i="1"/>
  <c r="N115" i="1"/>
  <c r="AJ114" i="1"/>
  <c r="AI114" i="1"/>
  <c r="AH114" i="1"/>
  <c r="AG114" i="1"/>
  <c r="AF114" i="1"/>
  <c r="AD114" i="1"/>
  <c r="AC114" i="1"/>
  <c r="AB114" i="1"/>
  <c r="Z114" i="1"/>
  <c r="Z110" i="1" s="1"/>
  <c r="Y114" i="1"/>
  <c r="X114" i="1"/>
  <c r="U114" i="1"/>
  <c r="T114" i="1"/>
  <c r="S114" i="1"/>
  <c r="Q114" i="1"/>
  <c r="P114" i="1"/>
  <c r="O114" i="1"/>
  <c r="N114" i="1"/>
  <c r="N110" i="1" s="1"/>
  <c r="M114" i="1"/>
  <c r="L114" i="1"/>
  <c r="K114" i="1"/>
  <c r="J114" i="1"/>
  <c r="J110" i="1" s="1"/>
  <c r="AL113" i="1"/>
  <c r="AE113" i="1"/>
  <c r="AA113" i="1"/>
  <c r="V113" i="1"/>
  <c r="R113" i="1"/>
  <c r="AE112" i="1"/>
  <c r="AE111" i="1" s="1"/>
  <c r="AE110" i="1" s="1"/>
  <c r="AA112" i="1"/>
  <c r="V112" i="1"/>
  <c r="V111" i="1" s="1"/>
  <c r="R112" i="1"/>
  <c r="AJ111" i="1"/>
  <c r="AI111" i="1"/>
  <c r="AH111" i="1"/>
  <c r="AG111" i="1"/>
  <c r="AF111" i="1"/>
  <c r="AD111" i="1"/>
  <c r="AC111" i="1"/>
  <c r="AB111" i="1"/>
  <c r="AB110" i="1" s="1"/>
  <c r="AA111" i="1"/>
  <c r="Z111" i="1"/>
  <c r="Y111" i="1"/>
  <c r="X111" i="1"/>
  <c r="X110" i="1" s="1"/>
  <c r="W111" i="1"/>
  <c r="U111" i="1"/>
  <c r="T111" i="1"/>
  <c r="T110" i="1" s="1"/>
  <c r="S111" i="1"/>
  <c r="R111" i="1"/>
  <c r="Q111" i="1"/>
  <c r="P111" i="1"/>
  <c r="P110" i="1" s="1"/>
  <c r="O111" i="1"/>
  <c r="O110" i="1" s="1"/>
  <c r="N111" i="1"/>
  <c r="M111" i="1"/>
  <c r="L111" i="1"/>
  <c r="L110" i="1" s="1"/>
  <c r="K111" i="1"/>
  <c r="J111" i="1"/>
  <c r="AI110" i="1"/>
  <c r="AH110" i="1"/>
  <c r="AG110" i="1"/>
  <c r="AD110" i="1"/>
  <c r="AC110" i="1"/>
  <c r="AA110" i="1"/>
  <c r="Y110" i="1"/>
  <c r="U110" i="1"/>
  <c r="S110" i="1"/>
  <c r="Q110" i="1"/>
  <c r="M110" i="1"/>
  <c r="K110" i="1"/>
  <c r="AE109" i="1"/>
  <c r="AE108" i="1" s="1"/>
  <c r="AA109" i="1"/>
  <c r="V109" i="1"/>
  <c r="V108" i="1" s="1"/>
  <c r="V105" i="1" s="1"/>
  <c r="R109" i="1"/>
  <c r="J109" i="1"/>
  <c r="J108" i="1" s="1"/>
  <c r="J105" i="1" s="1"/>
  <c r="AJ108" i="1"/>
  <c r="AI108" i="1"/>
  <c r="AH108" i="1"/>
  <c r="AG108" i="1"/>
  <c r="AG105" i="1" s="1"/>
  <c r="AF108" i="1"/>
  <c r="AD108" i="1"/>
  <c r="AC108" i="1"/>
  <c r="AC105" i="1" s="1"/>
  <c r="AB108" i="1"/>
  <c r="AA108" i="1"/>
  <c r="Z108" i="1"/>
  <c r="Y108" i="1"/>
  <c r="Y105" i="1" s="1"/>
  <c r="X108" i="1"/>
  <c r="W108" i="1"/>
  <c r="U108" i="1"/>
  <c r="T108" i="1"/>
  <c r="S108" i="1"/>
  <c r="R108" i="1"/>
  <c r="Q108" i="1"/>
  <c r="P108" i="1"/>
  <c r="O108" i="1"/>
  <c r="N108" i="1"/>
  <c r="M108" i="1"/>
  <c r="L108" i="1"/>
  <c r="K108" i="1"/>
  <c r="AL107" i="1"/>
  <c r="AE107" i="1"/>
  <c r="AA107" i="1"/>
  <c r="V107" i="1"/>
  <c r="S107" i="1"/>
  <c r="AJ106" i="1"/>
  <c r="AI106" i="1"/>
  <c r="AH106" i="1"/>
  <c r="AG106" i="1"/>
  <c r="AF106" i="1"/>
  <c r="AE106" i="1"/>
  <c r="AD106" i="1"/>
  <c r="AC106" i="1"/>
  <c r="AB106" i="1"/>
  <c r="AB105" i="1" s="1"/>
  <c r="AA106" i="1"/>
  <c r="Z106" i="1"/>
  <c r="Y106" i="1"/>
  <c r="X106" i="1"/>
  <c r="W106" i="1"/>
  <c r="V106" i="1"/>
  <c r="U106" i="1"/>
  <c r="T106" i="1"/>
  <c r="Q106" i="1"/>
  <c r="Q105" i="1" s="1"/>
  <c r="P106" i="1"/>
  <c r="O106" i="1"/>
  <c r="N106" i="1"/>
  <c r="M106" i="1"/>
  <c r="M105" i="1" s="1"/>
  <c r="L106" i="1"/>
  <c r="K106" i="1"/>
  <c r="J106" i="1"/>
  <c r="AJ105" i="1"/>
  <c r="AI105" i="1"/>
  <c r="AI95" i="1" s="1"/>
  <c r="AI94" i="1" s="1"/>
  <c r="AI93" i="1" s="1"/>
  <c r="AI88" i="1" s="1"/>
  <c r="AH105" i="1"/>
  <c r="AF105" i="1"/>
  <c r="AE105" i="1"/>
  <c r="AD105" i="1"/>
  <c r="AA105" i="1"/>
  <c r="Z105" i="1"/>
  <c r="X105" i="1"/>
  <c r="W105" i="1"/>
  <c r="T105" i="1"/>
  <c r="P105" i="1"/>
  <c r="O105" i="1"/>
  <c r="N105" i="1"/>
  <c r="L105" i="1"/>
  <c r="K105" i="1"/>
  <c r="AL104" i="1"/>
  <c r="AE104" i="1"/>
  <c r="AE102" i="1" s="1"/>
  <c r="AA104" i="1"/>
  <c r="V104" i="1"/>
  <c r="S104" i="1"/>
  <c r="R104" i="1"/>
  <c r="N104" i="1"/>
  <c r="N102" i="1" s="1"/>
  <c r="N101" i="1" s="1"/>
  <c r="AL103" i="1"/>
  <c r="AE103" i="1"/>
  <c r="AA103" i="1"/>
  <c r="V103" i="1"/>
  <c r="V102" i="1" s="1"/>
  <c r="V101" i="1" s="1"/>
  <c r="R103" i="1"/>
  <c r="R102" i="1" s="1"/>
  <c r="R101" i="1" s="1"/>
  <c r="N103" i="1"/>
  <c r="K103" i="1"/>
  <c r="K102" i="1" s="1"/>
  <c r="AJ102" i="1"/>
  <c r="AI102" i="1"/>
  <c r="AH102" i="1"/>
  <c r="AG102" i="1"/>
  <c r="AG101" i="1" s="1"/>
  <c r="AF102" i="1"/>
  <c r="AD102" i="1"/>
  <c r="AC102" i="1"/>
  <c r="AC101" i="1" s="1"/>
  <c r="AB102" i="1"/>
  <c r="Z102" i="1"/>
  <c r="Y102" i="1"/>
  <c r="Y101" i="1" s="1"/>
  <c r="X102" i="1"/>
  <c r="W102" i="1"/>
  <c r="U102" i="1"/>
  <c r="U101" i="1" s="1"/>
  <c r="T102" i="1"/>
  <c r="S102" i="1"/>
  <c r="Q102" i="1"/>
  <c r="Q101" i="1" s="1"/>
  <c r="P102" i="1"/>
  <c r="P101" i="1" s="1"/>
  <c r="O102" i="1"/>
  <c r="M102" i="1"/>
  <c r="M101" i="1" s="1"/>
  <c r="L102" i="1"/>
  <c r="J102" i="1"/>
  <c r="AJ101" i="1"/>
  <c r="AI101" i="1"/>
  <c r="AH101" i="1"/>
  <c r="AF101" i="1"/>
  <c r="AE101" i="1"/>
  <c r="AD101" i="1"/>
  <c r="AB101" i="1"/>
  <c r="Z101" i="1"/>
  <c r="X101" i="1"/>
  <c r="W101" i="1"/>
  <c r="T101" i="1"/>
  <c r="S101" i="1"/>
  <c r="O101" i="1"/>
  <c r="L101" i="1"/>
  <c r="K101" i="1"/>
  <c r="J101" i="1"/>
  <c r="AE100" i="1"/>
  <c r="AA100" i="1"/>
  <c r="R100" i="1"/>
  <c r="R97" i="1" s="1"/>
  <c r="J100" i="1"/>
  <c r="AE99" i="1"/>
  <c r="AA99" i="1"/>
  <c r="V99" i="1"/>
  <c r="V97" i="1" s="1"/>
  <c r="R99" i="1"/>
  <c r="J99" i="1"/>
  <c r="AE98" i="1"/>
  <c r="AE97" i="1" s="1"/>
  <c r="AE94" i="1" s="1"/>
  <c r="AE93" i="1" s="1"/>
  <c r="AA98" i="1"/>
  <c r="V98" i="1"/>
  <c r="R98" i="1"/>
  <c r="N98" i="1"/>
  <c r="N97" i="1" s="1"/>
  <c r="N94" i="1" s="1"/>
  <c r="N93" i="1" s="1"/>
  <c r="K98" i="1"/>
  <c r="K97" i="1" s="1"/>
  <c r="AJ97" i="1"/>
  <c r="AI97" i="1"/>
  <c r="AH97" i="1"/>
  <c r="AG97" i="1"/>
  <c r="AG94" i="1" s="1"/>
  <c r="AG93" i="1" s="1"/>
  <c r="AF97" i="1"/>
  <c r="AD97" i="1"/>
  <c r="AD94" i="1" s="1"/>
  <c r="AD93" i="1" s="1"/>
  <c r="AC97" i="1"/>
  <c r="AC94" i="1" s="1"/>
  <c r="AC93" i="1" s="1"/>
  <c r="AB97" i="1"/>
  <c r="Z97" i="1"/>
  <c r="Y97" i="1"/>
  <c r="Y94" i="1" s="1"/>
  <c r="X97" i="1"/>
  <c r="W97" i="1"/>
  <c r="U97" i="1"/>
  <c r="U94" i="1" s="1"/>
  <c r="T97" i="1"/>
  <c r="S97" i="1"/>
  <c r="Q97" i="1"/>
  <c r="Q94" i="1" s="1"/>
  <c r="P97" i="1"/>
  <c r="O97" i="1"/>
  <c r="M97" i="1"/>
  <c r="M94" i="1" s="1"/>
  <c r="L97" i="1"/>
  <c r="J97" i="1"/>
  <c r="AL96" i="1"/>
  <c r="AE96" i="1"/>
  <c r="AA96" i="1"/>
  <c r="W96" i="1"/>
  <c r="V96" i="1" s="1"/>
  <c r="V95" i="1" s="1"/>
  <c r="V94" i="1" s="1"/>
  <c r="R96" i="1"/>
  <c r="N96" i="1"/>
  <c r="AH95" i="1"/>
  <c r="AG95" i="1"/>
  <c r="AF95" i="1"/>
  <c r="AF94" i="1" s="1"/>
  <c r="AE95" i="1"/>
  <c r="AD95" i="1"/>
  <c r="AC95" i="1"/>
  <c r="AB95" i="1"/>
  <c r="AB94" i="1" s="1"/>
  <c r="AA95" i="1"/>
  <c r="Z95" i="1"/>
  <c r="Y95" i="1"/>
  <c r="X95" i="1"/>
  <c r="X94" i="1" s="1"/>
  <c r="X93" i="1" s="1"/>
  <c r="U95" i="1"/>
  <c r="T95" i="1"/>
  <c r="T94" i="1" s="1"/>
  <c r="T93" i="1" s="1"/>
  <c r="S95" i="1"/>
  <c r="S94" i="1" s="1"/>
  <c r="R95" i="1"/>
  <c r="Q95" i="1"/>
  <c r="P95" i="1"/>
  <c r="P94" i="1" s="1"/>
  <c r="P93" i="1" s="1"/>
  <c r="O95" i="1"/>
  <c r="N95" i="1"/>
  <c r="M95" i="1"/>
  <c r="L95" i="1"/>
  <c r="L94" i="1" s="1"/>
  <c r="K95" i="1"/>
  <c r="K94" i="1" s="1"/>
  <c r="K93" i="1" s="1"/>
  <c r="J95" i="1"/>
  <c r="AH94" i="1"/>
  <c r="AH93" i="1" s="1"/>
  <c r="Z94" i="1"/>
  <c r="Z93" i="1" s="1"/>
  <c r="R94" i="1"/>
  <c r="O94" i="1"/>
  <c r="J94" i="1"/>
  <c r="J93" i="1" s="1"/>
  <c r="AL93" i="1"/>
  <c r="O93" i="1"/>
  <c r="AE92" i="1"/>
  <c r="AA92" i="1"/>
  <c r="W92" i="1"/>
  <c r="W91" i="1" s="1"/>
  <c r="V92" i="1"/>
  <c r="V91" i="1" s="1"/>
  <c r="V90" i="1" s="1"/>
  <c r="S92" i="1"/>
  <c r="R92" i="1" s="1"/>
  <c r="R91" i="1" s="1"/>
  <c r="R90" i="1" s="1"/>
  <c r="N92" i="1"/>
  <c r="N91" i="1" s="1"/>
  <c r="AJ91" i="1"/>
  <c r="AI91" i="1"/>
  <c r="AH91" i="1"/>
  <c r="AG91" i="1"/>
  <c r="AG90" i="1" s="1"/>
  <c r="AF91" i="1"/>
  <c r="AE91" i="1"/>
  <c r="AD91" i="1"/>
  <c r="AC91" i="1"/>
  <c r="AC90" i="1" s="1"/>
  <c r="AB91" i="1"/>
  <c r="AA91" i="1"/>
  <c r="Z91" i="1"/>
  <c r="Y91" i="1"/>
  <c r="Y90" i="1" s="1"/>
  <c r="X91" i="1"/>
  <c r="U91" i="1"/>
  <c r="U90" i="1" s="1"/>
  <c r="T91" i="1"/>
  <c r="S91" i="1"/>
  <c r="Q91" i="1"/>
  <c r="Q90" i="1" s="1"/>
  <c r="P91" i="1"/>
  <c r="O91" i="1"/>
  <c r="M91" i="1"/>
  <c r="M90" i="1" s="1"/>
  <c r="L91" i="1"/>
  <c r="K91" i="1"/>
  <c r="J91" i="1"/>
  <c r="AJ90" i="1"/>
  <c r="AI90" i="1"/>
  <c r="AH90" i="1"/>
  <c r="AF90" i="1"/>
  <c r="AE90" i="1"/>
  <c r="AD90" i="1"/>
  <c r="AB90" i="1"/>
  <c r="AA90" i="1"/>
  <c r="Z90" i="1"/>
  <c r="X90" i="1"/>
  <c r="W90" i="1"/>
  <c r="T90" i="1"/>
  <c r="S90" i="1"/>
  <c r="P90" i="1"/>
  <c r="O90" i="1"/>
  <c r="N90" i="1"/>
  <c r="L90" i="1"/>
  <c r="K90" i="1"/>
  <c r="J90" i="1"/>
  <c r="AL89" i="1"/>
  <c r="AE89" i="1"/>
  <c r="AA89" i="1"/>
  <c r="AA88" i="1" s="1"/>
  <c r="AA87" i="1" s="1"/>
  <c r="AA80" i="1" s="1"/>
  <c r="W89" i="1"/>
  <c r="S89" i="1"/>
  <c r="R89" i="1" s="1"/>
  <c r="R88" i="1" s="1"/>
  <c r="R87" i="1" s="1"/>
  <c r="N89" i="1"/>
  <c r="K89" i="1"/>
  <c r="AH88" i="1"/>
  <c r="AG88" i="1"/>
  <c r="AF88" i="1"/>
  <c r="AF87" i="1" s="1"/>
  <c r="AE88" i="1"/>
  <c r="AD88" i="1"/>
  <c r="AC88" i="1"/>
  <c r="AB88" i="1"/>
  <c r="AB87" i="1" s="1"/>
  <c r="Z88" i="1"/>
  <c r="Y88" i="1"/>
  <c r="X88" i="1"/>
  <c r="X87" i="1" s="1"/>
  <c r="U88" i="1"/>
  <c r="T88" i="1"/>
  <c r="T87" i="1" s="1"/>
  <c r="Q88" i="1"/>
  <c r="P88" i="1"/>
  <c r="P87" i="1" s="1"/>
  <c r="O88" i="1"/>
  <c r="N88" i="1"/>
  <c r="M88" i="1"/>
  <c r="L88" i="1"/>
  <c r="L87" i="1" s="1"/>
  <c r="K88" i="1"/>
  <c r="J88" i="1"/>
  <c r="AI87" i="1"/>
  <c r="AI85" i="1" s="1"/>
  <c r="AI84" i="1" s="1"/>
  <c r="AI82" i="1" s="1"/>
  <c r="AI81" i="1" s="1"/>
  <c r="AI80" i="1" s="1"/>
  <c r="AH87" i="1"/>
  <c r="AG87" i="1"/>
  <c r="AE87" i="1"/>
  <c r="AD87" i="1"/>
  <c r="AC87" i="1"/>
  <c r="Z87" i="1"/>
  <c r="Y87" i="1"/>
  <c r="U87" i="1"/>
  <c r="Q87" i="1"/>
  <c r="O87" i="1"/>
  <c r="N87" i="1"/>
  <c r="M87" i="1"/>
  <c r="K87" i="1"/>
  <c r="J87" i="1"/>
  <c r="AL86" i="1"/>
  <c r="AE86" i="1"/>
  <c r="AA86" i="1"/>
  <c r="AA85" i="1" s="1"/>
  <c r="W86" i="1"/>
  <c r="W85" i="1" s="1"/>
  <c r="W84" i="1" s="1"/>
  <c r="V86" i="1"/>
  <c r="V85" i="1" s="1"/>
  <c r="V84" i="1" s="1"/>
  <c r="S86" i="1"/>
  <c r="R86" i="1"/>
  <c r="N86" i="1"/>
  <c r="AH85" i="1"/>
  <c r="AH84" i="1" s="1"/>
  <c r="AG85" i="1"/>
  <c r="AF85" i="1"/>
  <c r="AE85" i="1"/>
  <c r="AD85" i="1"/>
  <c r="AD84" i="1" s="1"/>
  <c r="AC85" i="1"/>
  <c r="AB85" i="1"/>
  <c r="AB84" i="1" s="1"/>
  <c r="Z85" i="1"/>
  <c r="Z84" i="1" s="1"/>
  <c r="Z80" i="1" s="1"/>
  <c r="Y85" i="1"/>
  <c r="X85" i="1"/>
  <c r="U85" i="1"/>
  <c r="U84" i="1" s="1"/>
  <c r="U80" i="1" s="1"/>
  <c r="T85" i="1"/>
  <c r="S85" i="1"/>
  <c r="R85" i="1"/>
  <c r="R84" i="1" s="1"/>
  <c r="Q85" i="1"/>
  <c r="Q84" i="1" s="1"/>
  <c r="Q80" i="1" s="1"/>
  <c r="P85" i="1"/>
  <c r="P84" i="1" s="1"/>
  <c r="P80" i="1" s="1"/>
  <c r="O85" i="1"/>
  <c r="N85" i="1"/>
  <c r="N84" i="1" s="1"/>
  <c r="M85" i="1"/>
  <c r="M84" i="1" s="1"/>
  <c r="M80" i="1" s="1"/>
  <c r="L85" i="1"/>
  <c r="L84" i="1" s="1"/>
  <c r="K85" i="1"/>
  <c r="J85" i="1"/>
  <c r="J84" i="1" s="1"/>
  <c r="AG84" i="1"/>
  <c r="AF84" i="1"/>
  <c r="AE84" i="1"/>
  <c r="AC84" i="1"/>
  <c r="AA84" i="1"/>
  <c r="Y84" i="1"/>
  <c r="X84" i="1"/>
  <c r="T84" i="1"/>
  <c r="S84" i="1"/>
  <c r="O84" i="1"/>
  <c r="K84" i="1"/>
  <c r="AL83" i="1"/>
  <c r="AE83" i="1"/>
  <c r="AE82" i="1" s="1"/>
  <c r="AE81" i="1" s="1"/>
  <c r="AE80" i="1" s="1"/>
  <c r="AA83" i="1"/>
  <c r="W83" i="1"/>
  <c r="V83" i="1"/>
  <c r="V82" i="1" s="1"/>
  <c r="V81" i="1" s="1"/>
  <c r="S83" i="1"/>
  <c r="R83" i="1" s="1"/>
  <c r="R82" i="1" s="1"/>
  <c r="N83" i="1"/>
  <c r="K83" i="1"/>
  <c r="AH82" i="1"/>
  <c r="AG82" i="1"/>
  <c r="AG81" i="1" s="1"/>
  <c r="AG80" i="1" s="1"/>
  <c r="AF82" i="1"/>
  <c r="AD82" i="1"/>
  <c r="AC82" i="1"/>
  <c r="AC81" i="1" s="1"/>
  <c r="AC80" i="1" s="1"/>
  <c r="AB82" i="1"/>
  <c r="AA82" i="1"/>
  <c r="Z82" i="1"/>
  <c r="Y82" i="1"/>
  <c r="Y81" i="1" s="1"/>
  <c r="Y80" i="1" s="1"/>
  <c r="X82" i="1"/>
  <c r="X81" i="1" s="1"/>
  <c r="X80" i="1" s="1"/>
  <c r="W82" i="1"/>
  <c r="U82" i="1"/>
  <c r="U81" i="1" s="1"/>
  <c r="T82" i="1"/>
  <c r="T81" i="1" s="1"/>
  <c r="T80" i="1" s="1"/>
  <c r="S82" i="1"/>
  <c r="S81" i="1" s="1"/>
  <c r="Q82" i="1"/>
  <c r="Q81" i="1" s="1"/>
  <c r="P82" i="1"/>
  <c r="O82" i="1"/>
  <c r="O81" i="1" s="1"/>
  <c r="N82" i="1"/>
  <c r="M82" i="1"/>
  <c r="M81" i="1" s="1"/>
  <c r="L82" i="1"/>
  <c r="K82" i="1"/>
  <c r="K81" i="1" s="1"/>
  <c r="K80" i="1" s="1"/>
  <c r="J82" i="1"/>
  <c r="AH81" i="1"/>
  <c r="AH80" i="1" s="1"/>
  <c r="AF81" i="1"/>
  <c r="AD81" i="1"/>
  <c r="AB81" i="1"/>
  <c r="AA81" i="1"/>
  <c r="Z81" i="1"/>
  <c r="W81" i="1"/>
  <c r="R81" i="1"/>
  <c r="R80" i="1" s="1"/>
  <c r="P81" i="1"/>
  <c r="N81" i="1"/>
  <c r="L81" i="1"/>
  <c r="J81" i="1"/>
  <c r="AL80" i="1"/>
  <c r="AF80" i="1"/>
  <c r="AB80" i="1"/>
  <c r="L80" i="1"/>
  <c r="AL79" i="1"/>
  <c r="AE79" i="1"/>
  <c r="AA79" i="1"/>
  <c r="V79" i="1"/>
  <c r="R79" i="1"/>
  <c r="N79" i="1"/>
  <c r="AL78" i="1"/>
  <c r="AE78" i="1"/>
  <c r="AA78" i="1"/>
  <c r="W78" i="1"/>
  <c r="V78" i="1" s="1"/>
  <c r="R78" i="1"/>
  <c r="N78" i="1"/>
  <c r="AL77" i="1"/>
  <c r="AE77" i="1"/>
  <c r="AA77" i="1"/>
  <c r="V77" i="1"/>
  <c r="R77" i="1"/>
  <c r="N77" i="1"/>
  <c r="AL76" i="1"/>
  <c r="AE76" i="1"/>
  <c r="AE75" i="1" s="1"/>
  <c r="AA76" i="1"/>
  <c r="AA75" i="1" s="1"/>
  <c r="W76" i="1"/>
  <c r="V76" i="1" s="1"/>
  <c r="N76" i="1"/>
  <c r="N75" i="1" s="1"/>
  <c r="AJ75" i="1"/>
  <c r="AI75" i="1"/>
  <c r="AH75" i="1"/>
  <c r="AH74" i="1" s="1"/>
  <c r="AG75" i="1"/>
  <c r="AF75" i="1"/>
  <c r="AD75" i="1"/>
  <c r="AD74" i="1" s="1"/>
  <c r="AC75" i="1"/>
  <c r="AB75" i="1"/>
  <c r="Z75" i="1"/>
  <c r="Z74" i="1" s="1"/>
  <c r="Y75" i="1"/>
  <c r="X75" i="1"/>
  <c r="U75" i="1"/>
  <c r="T75" i="1"/>
  <c r="S75" i="1"/>
  <c r="Q75" i="1"/>
  <c r="P75" i="1"/>
  <c r="O75" i="1"/>
  <c r="M75" i="1"/>
  <c r="L75" i="1"/>
  <c r="K75" i="1"/>
  <c r="J75" i="1"/>
  <c r="J74" i="1" s="1"/>
  <c r="AJ74" i="1"/>
  <c r="AI74" i="1"/>
  <c r="AF74" i="1"/>
  <c r="AB74" i="1"/>
  <c r="X74" i="1"/>
  <c r="T74" i="1"/>
  <c r="S74" i="1"/>
  <c r="P74" i="1"/>
  <c r="O74" i="1"/>
  <c r="L74" i="1"/>
  <c r="K74" i="1"/>
  <c r="AL73" i="1"/>
  <c r="AJ73" i="1"/>
  <c r="AI73" i="1"/>
  <c r="AF73" i="1"/>
  <c r="AB73" i="1"/>
  <c r="X73" i="1"/>
  <c r="T73" i="1"/>
  <c r="S73" i="1"/>
  <c r="P73" i="1"/>
  <c r="O73" i="1"/>
  <c r="L73" i="1"/>
  <c r="K73" i="1"/>
  <c r="AE72" i="1"/>
  <c r="AA72" i="1"/>
  <c r="R72" i="1"/>
  <c r="J72" i="1"/>
  <c r="AJ71" i="1"/>
  <c r="AJ70" i="1" s="1"/>
  <c r="AI71" i="1"/>
  <c r="AI70" i="1" s="1"/>
  <c r="AH71" i="1"/>
  <c r="AG71" i="1"/>
  <c r="AF71" i="1"/>
  <c r="AF70" i="1" s="1"/>
  <c r="AE71" i="1"/>
  <c r="AE70" i="1" s="1"/>
  <c r="AD71" i="1"/>
  <c r="AC71" i="1"/>
  <c r="AB71" i="1"/>
  <c r="AB70" i="1" s="1"/>
  <c r="AA71" i="1"/>
  <c r="AA70" i="1" s="1"/>
  <c r="Z71" i="1"/>
  <c r="Y71" i="1"/>
  <c r="X71" i="1"/>
  <c r="X70" i="1" s="1"/>
  <c r="W71" i="1"/>
  <c r="W70" i="1" s="1"/>
  <c r="V71" i="1"/>
  <c r="U71" i="1"/>
  <c r="T71" i="1"/>
  <c r="T70" i="1" s="1"/>
  <c r="S71" i="1"/>
  <c r="S70" i="1" s="1"/>
  <c r="R71" i="1"/>
  <c r="Q71" i="1"/>
  <c r="P71" i="1"/>
  <c r="P70" i="1" s="1"/>
  <c r="O71" i="1"/>
  <c r="O70" i="1" s="1"/>
  <c r="N71" i="1"/>
  <c r="M71" i="1"/>
  <c r="L71" i="1"/>
  <c r="L70" i="1" s="1"/>
  <c r="K71" i="1"/>
  <c r="K70" i="1" s="1"/>
  <c r="J71" i="1"/>
  <c r="AH70" i="1"/>
  <c r="AG70" i="1"/>
  <c r="AD70" i="1"/>
  <c r="AC70" i="1"/>
  <c r="Z70" i="1"/>
  <c r="Y70" i="1"/>
  <c r="V70" i="1"/>
  <c r="U70" i="1"/>
  <c r="R70" i="1"/>
  <c r="Q70" i="1"/>
  <c r="N70" i="1"/>
  <c r="M70" i="1"/>
  <c r="J70" i="1"/>
  <c r="AE69" i="1"/>
  <c r="AE68" i="1" s="1"/>
  <c r="AA69" i="1"/>
  <c r="R69" i="1"/>
  <c r="J69" i="1"/>
  <c r="J68" i="1" s="1"/>
  <c r="AH68" i="1"/>
  <c r="AG68" i="1"/>
  <c r="AF68" i="1"/>
  <c r="AD68" i="1"/>
  <c r="AC68" i="1"/>
  <c r="AB68" i="1"/>
  <c r="AA68" i="1"/>
  <c r="Z68" i="1"/>
  <c r="Y68" i="1"/>
  <c r="X68" i="1"/>
  <c r="W68" i="1"/>
  <c r="V68" i="1"/>
  <c r="U68" i="1"/>
  <c r="T68" i="1"/>
  <c r="S68" i="1"/>
  <c r="R68" i="1"/>
  <c r="Q68" i="1"/>
  <c r="P68" i="1"/>
  <c r="O68" i="1"/>
  <c r="N68" i="1"/>
  <c r="M68" i="1"/>
  <c r="L68" i="1"/>
  <c r="K68" i="1"/>
  <c r="AE67" i="1"/>
  <c r="AE66" i="1" s="1"/>
  <c r="AA67" i="1"/>
  <c r="AA66" i="1" s="1"/>
  <c r="AA65" i="1" s="1"/>
  <c r="V67" i="1"/>
  <c r="R67" i="1"/>
  <c r="J67" i="1"/>
  <c r="J66" i="1" s="1"/>
  <c r="J65" i="1" s="1"/>
  <c r="AJ66" i="1"/>
  <c r="AI66" i="1"/>
  <c r="AH66" i="1"/>
  <c r="AH65" i="1" s="1"/>
  <c r="AG66" i="1"/>
  <c r="AG65" i="1" s="1"/>
  <c r="AF66" i="1"/>
  <c r="AD66" i="1"/>
  <c r="AD65" i="1" s="1"/>
  <c r="AC66" i="1"/>
  <c r="AB66" i="1"/>
  <c r="Z66" i="1"/>
  <c r="Z65" i="1" s="1"/>
  <c r="Y66" i="1"/>
  <c r="X66" i="1"/>
  <c r="W66" i="1"/>
  <c r="V66" i="1"/>
  <c r="V65" i="1" s="1"/>
  <c r="U66" i="1"/>
  <c r="T66" i="1"/>
  <c r="S66" i="1"/>
  <c r="R66" i="1"/>
  <c r="R65" i="1" s="1"/>
  <c r="Q66" i="1"/>
  <c r="P66" i="1"/>
  <c r="O66" i="1"/>
  <c r="N66" i="1"/>
  <c r="N65" i="1" s="1"/>
  <c r="M66" i="1"/>
  <c r="L66" i="1"/>
  <c r="K66" i="1"/>
  <c r="AJ65" i="1"/>
  <c r="AI65" i="1"/>
  <c r="AF65" i="1"/>
  <c r="AB65" i="1"/>
  <c r="X65" i="1"/>
  <c r="W65" i="1"/>
  <c r="T65" i="1"/>
  <c r="S65" i="1"/>
  <c r="P65" i="1"/>
  <c r="O65" i="1"/>
  <c r="L65" i="1"/>
  <c r="K65" i="1"/>
  <c r="AL64" i="1"/>
  <c r="AE64" i="1"/>
  <c r="V64" i="1"/>
  <c r="S64" i="1"/>
  <c r="N64" i="1"/>
  <c r="AJ63" i="1"/>
  <c r="AJ62" i="1" s="1"/>
  <c r="AJ68" i="1" s="1"/>
  <c r="AI63" i="1"/>
  <c r="AI62" i="1" s="1"/>
  <c r="AI68" i="1" s="1"/>
  <c r="AH63" i="1"/>
  <c r="AG63" i="1"/>
  <c r="AF63" i="1"/>
  <c r="AF62" i="1" s="1"/>
  <c r="AE63" i="1"/>
  <c r="AE62" i="1" s="1"/>
  <c r="AD63" i="1"/>
  <c r="AC63" i="1"/>
  <c r="Z63" i="1"/>
  <c r="Y63" i="1"/>
  <c r="X63" i="1"/>
  <c r="X62" i="1" s="1"/>
  <c r="W63" i="1"/>
  <c r="W62" i="1" s="1"/>
  <c r="V63" i="1"/>
  <c r="U63" i="1"/>
  <c r="T63" i="1"/>
  <c r="T62" i="1" s="1"/>
  <c r="Q63" i="1"/>
  <c r="P63" i="1"/>
  <c r="P62" i="1" s="1"/>
  <c r="O63" i="1"/>
  <c r="O62" i="1" s="1"/>
  <c r="N63" i="1"/>
  <c r="M63" i="1"/>
  <c r="L63" i="1"/>
  <c r="L62" i="1" s="1"/>
  <c r="K63" i="1"/>
  <c r="K62" i="1" s="1"/>
  <c r="J63" i="1"/>
  <c r="AH62" i="1"/>
  <c r="AG62" i="1"/>
  <c r="AD62" i="1"/>
  <c r="AC62" i="1"/>
  <c r="Z62" i="1"/>
  <c r="Y62" i="1"/>
  <c r="V62" i="1"/>
  <c r="U62" i="1"/>
  <c r="Q62" i="1"/>
  <c r="N62" i="1"/>
  <c r="M62" i="1"/>
  <c r="J62" i="1"/>
  <c r="AE61" i="1"/>
  <c r="AE60" i="1" s="1"/>
  <c r="AA61" i="1"/>
  <c r="R61" i="1"/>
  <c r="J61" i="1"/>
  <c r="J60" i="1" s="1"/>
  <c r="AJ60" i="1"/>
  <c r="AI60" i="1"/>
  <c r="AH60" i="1"/>
  <c r="AG60" i="1"/>
  <c r="AG57" i="1" s="1"/>
  <c r="AF60" i="1"/>
  <c r="AD60" i="1"/>
  <c r="AC60" i="1"/>
  <c r="AC57" i="1" s="1"/>
  <c r="AB60" i="1"/>
  <c r="AA60" i="1"/>
  <c r="Z60" i="1"/>
  <c r="Y60" i="1"/>
  <c r="Y57" i="1" s="1"/>
  <c r="X60" i="1"/>
  <c r="W60" i="1"/>
  <c r="V60" i="1"/>
  <c r="U60" i="1"/>
  <c r="U57" i="1" s="1"/>
  <c r="T60" i="1"/>
  <c r="S60" i="1"/>
  <c r="R60" i="1"/>
  <c r="Q60" i="1"/>
  <c r="Q57" i="1" s="1"/>
  <c r="P60" i="1"/>
  <c r="O60" i="1"/>
  <c r="N60" i="1"/>
  <c r="M60" i="1"/>
  <c r="M57" i="1" s="1"/>
  <c r="L60" i="1"/>
  <c r="K60" i="1"/>
  <c r="AL59" i="1"/>
  <c r="AE59" i="1"/>
  <c r="AA59" i="1"/>
  <c r="V59" i="1"/>
  <c r="R59" i="1"/>
  <c r="R58" i="1" s="1"/>
  <c r="R57" i="1" s="1"/>
  <c r="N59" i="1"/>
  <c r="K59" i="1"/>
  <c r="AJ58" i="1"/>
  <c r="AJ57" i="1" s="1"/>
  <c r="AI58" i="1"/>
  <c r="AI57" i="1" s="1"/>
  <c r="AH58" i="1"/>
  <c r="AG58" i="1"/>
  <c r="AF58" i="1"/>
  <c r="AF57" i="1" s="1"/>
  <c r="AE58" i="1"/>
  <c r="AE57" i="1" s="1"/>
  <c r="AD58" i="1"/>
  <c r="AC58" i="1"/>
  <c r="AB58" i="1"/>
  <c r="AB57" i="1" s="1"/>
  <c r="AA58" i="1"/>
  <c r="AA57" i="1" s="1"/>
  <c r="Z58" i="1"/>
  <c r="Y58" i="1"/>
  <c r="X58" i="1"/>
  <c r="X57" i="1" s="1"/>
  <c r="W58" i="1"/>
  <c r="W57" i="1" s="1"/>
  <c r="V58" i="1"/>
  <c r="U58" i="1"/>
  <c r="T58" i="1"/>
  <c r="T57" i="1" s="1"/>
  <c r="S58" i="1"/>
  <c r="S57" i="1" s="1"/>
  <c r="Q58" i="1"/>
  <c r="P58" i="1"/>
  <c r="P57" i="1" s="1"/>
  <c r="O58" i="1"/>
  <c r="O57" i="1" s="1"/>
  <c r="N58" i="1"/>
  <c r="M58" i="1"/>
  <c r="L58" i="1"/>
  <c r="L57" i="1" s="1"/>
  <c r="K58" i="1"/>
  <c r="K57" i="1" s="1"/>
  <c r="J58" i="1"/>
  <c r="AH57" i="1"/>
  <c r="AD57" i="1"/>
  <c r="Z57" i="1"/>
  <c r="V57" i="1"/>
  <c r="N57" i="1"/>
  <c r="J57" i="1"/>
  <c r="AL56" i="1"/>
  <c r="AE56" i="1"/>
  <c r="AA56" i="1"/>
  <c r="V56" i="1"/>
  <c r="V55" i="1" s="1"/>
  <c r="V54" i="1" s="1"/>
  <c r="R56" i="1"/>
  <c r="N56" i="1"/>
  <c r="AJ55" i="1"/>
  <c r="AJ54" i="1" s="1"/>
  <c r="AI55" i="1"/>
  <c r="AI54" i="1" s="1"/>
  <c r="AH55" i="1"/>
  <c r="AG55" i="1"/>
  <c r="AF55" i="1"/>
  <c r="AF54" i="1" s="1"/>
  <c r="AE55" i="1"/>
  <c r="AE54" i="1" s="1"/>
  <c r="AD55" i="1"/>
  <c r="AC55" i="1"/>
  <c r="AB55" i="1"/>
  <c r="AB54" i="1" s="1"/>
  <c r="AA55" i="1"/>
  <c r="AA54" i="1" s="1"/>
  <c r="Z55" i="1"/>
  <c r="Y55" i="1"/>
  <c r="X55" i="1"/>
  <c r="X54" i="1" s="1"/>
  <c r="W55" i="1"/>
  <c r="W54" i="1" s="1"/>
  <c r="U55" i="1"/>
  <c r="T55" i="1"/>
  <c r="T54" i="1" s="1"/>
  <c r="S55" i="1"/>
  <c r="S54" i="1" s="1"/>
  <c r="R55" i="1"/>
  <c r="Q55" i="1"/>
  <c r="P55" i="1"/>
  <c r="P54" i="1" s="1"/>
  <c r="O55" i="1"/>
  <c r="O54" i="1" s="1"/>
  <c r="N55" i="1"/>
  <c r="M55" i="1"/>
  <c r="L55" i="1"/>
  <c r="L54" i="1" s="1"/>
  <c r="K55" i="1"/>
  <c r="K54" i="1" s="1"/>
  <c r="J55" i="1"/>
  <c r="AH54" i="1"/>
  <c r="AH50" i="1" s="1"/>
  <c r="AG54" i="1"/>
  <c r="AD54" i="1"/>
  <c r="AC54" i="1"/>
  <c r="Z54" i="1"/>
  <c r="Z50" i="1" s="1"/>
  <c r="Y54" i="1"/>
  <c r="U54" i="1"/>
  <c r="R54" i="1"/>
  <c r="Q54" i="1"/>
  <c r="N54" i="1"/>
  <c r="M54" i="1"/>
  <c r="J54" i="1"/>
  <c r="J50" i="1" s="1"/>
  <c r="AL53" i="1"/>
  <c r="AE53" i="1"/>
  <c r="AA53" i="1"/>
  <c r="V53" i="1"/>
  <c r="V52" i="1" s="1"/>
  <c r="R53" i="1"/>
  <c r="R52" i="1" s="1"/>
  <c r="N53" i="1"/>
  <c r="L53" i="1"/>
  <c r="AJ52" i="1"/>
  <c r="AJ51" i="1" s="1"/>
  <c r="AJ50" i="1" s="1"/>
  <c r="AJ46" i="1" s="1"/>
  <c r="AI52" i="1"/>
  <c r="AH52" i="1"/>
  <c r="AG52" i="1"/>
  <c r="AG51" i="1" s="1"/>
  <c r="AF52" i="1"/>
  <c r="AF51" i="1" s="1"/>
  <c r="AF50" i="1" s="1"/>
  <c r="AE52" i="1"/>
  <c r="AD52" i="1"/>
  <c r="AC52" i="1"/>
  <c r="AC51" i="1" s="1"/>
  <c r="AB52" i="1"/>
  <c r="AB51" i="1" s="1"/>
  <c r="AA52" i="1"/>
  <c r="Z52" i="1"/>
  <c r="Y52" i="1"/>
  <c r="Y51" i="1" s="1"/>
  <c r="X52" i="1"/>
  <c r="X51" i="1" s="1"/>
  <c r="X50" i="1" s="1"/>
  <c r="W52" i="1"/>
  <c r="U52" i="1"/>
  <c r="U51" i="1" s="1"/>
  <c r="T52" i="1"/>
  <c r="T51" i="1" s="1"/>
  <c r="S52" i="1"/>
  <c r="S51" i="1" s="1"/>
  <c r="Q52" i="1"/>
  <c r="Q51" i="1" s="1"/>
  <c r="P52" i="1"/>
  <c r="P51" i="1" s="1"/>
  <c r="O52" i="1"/>
  <c r="N52" i="1"/>
  <c r="M52" i="1"/>
  <c r="M51" i="1" s="1"/>
  <c r="L52" i="1"/>
  <c r="L51" i="1" s="1"/>
  <c r="K52" i="1"/>
  <c r="K51" i="1" s="1"/>
  <c r="K50" i="1" s="1"/>
  <c r="J52" i="1"/>
  <c r="AI51" i="1"/>
  <c r="AH51" i="1"/>
  <c r="AE51" i="1"/>
  <c r="AD51" i="1"/>
  <c r="AD50" i="1" s="1"/>
  <c r="AA51" i="1"/>
  <c r="Z51" i="1"/>
  <c r="W51" i="1"/>
  <c r="V51" i="1"/>
  <c r="V50" i="1" s="1"/>
  <c r="R51" i="1"/>
  <c r="O51" i="1"/>
  <c r="N51" i="1"/>
  <c r="N50" i="1" s="1"/>
  <c r="J51" i="1"/>
  <c r="AG50" i="1"/>
  <c r="AE49" i="1"/>
  <c r="AE48" i="1" s="1"/>
  <c r="AA49" i="1"/>
  <c r="R49" i="1"/>
  <c r="J49" i="1"/>
  <c r="J48" i="1" s="1"/>
  <c r="AJ48" i="1"/>
  <c r="AI48" i="1"/>
  <c r="AH48" i="1"/>
  <c r="AG48" i="1"/>
  <c r="AF48" i="1"/>
  <c r="AD48" i="1"/>
  <c r="AC48" i="1"/>
  <c r="AC45" i="1" s="1"/>
  <c r="AB48" i="1"/>
  <c r="AA48" i="1"/>
  <c r="Z48" i="1"/>
  <c r="Y48" i="1"/>
  <c r="X48" i="1"/>
  <c r="W48" i="1"/>
  <c r="V48" i="1"/>
  <c r="U48" i="1"/>
  <c r="U45" i="1" s="1"/>
  <c r="T48" i="1"/>
  <c r="S48" i="1"/>
  <c r="R48" i="1"/>
  <c r="Q48" i="1"/>
  <c r="P48" i="1"/>
  <c r="O48" i="1"/>
  <c r="N48" i="1"/>
  <c r="M48" i="1"/>
  <c r="M45" i="1" s="1"/>
  <c r="L48" i="1"/>
  <c r="K48" i="1"/>
  <c r="AE47" i="1"/>
  <c r="AA47" i="1"/>
  <c r="W47" i="1"/>
  <c r="V47" i="1"/>
  <c r="R47" i="1"/>
  <c r="N47" i="1"/>
  <c r="N46" i="1" s="1"/>
  <c r="N45" i="1" s="1"/>
  <c r="J47" i="1"/>
  <c r="AH46" i="1"/>
  <c r="AG46" i="1"/>
  <c r="AF46" i="1"/>
  <c r="AE46" i="1"/>
  <c r="AE45" i="1" s="1"/>
  <c r="AD46" i="1"/>
  <c r="AC46" i="1"/>
  <c r="AB46" i="1"/>
  <c r="AB45" i="1" s="1"/>
  <c r="AA46" i="1"/>
  <c r="AA45" i="1" s="1"/>
  <c r="Z46" i="1"/>
  <c r="Y46" i="1"/>
  <c r="X46" i="1"/>
  <c r="X45" i="1" s="1"/>
  <c r="W46" i="1"/>
  <c r="W45" i="1" s="1"/>
  <c r="V46" i="1"/>
  <c r="U46" i="1"/>
  <c r="T46" i="1"/>
  <c r="T45" i="1" s="1"/>
  <c r="S46" i="1"/>
  <c r="S45" i="1" s="1"/>
  <c r="R46" i="1"/>
  <c r="Q46" i="1"/>
  <c r="P46" i="1"/>
  <c r="P45" i="1" s="1"/>
  <c r="O46" i="1"/>
  <c r="O45" i="1" s="1"/>
  <c r="M46" i="1"/>
  <c r="L46" i="1"/>
  <c r="L45" i="1" s="1"/>
  <c r="K46" i="1"/>
  <c r="K45" i="1" s="1"/>
  <c r="J46" i="1"/>
  <c r="AH45" i="1"/>
  <c r="AG45" i="1"/>
  <c r="AD45" i="1"/>
  <c r="Z45" i="1"/>
  <c r="Y45" i="1"/>
  <c r="V45" i="1"/>
  <c r="R45" i="1"/>
  <c r="Q45" i="1"/>
  <c r="J45" i="1"/>
  <c r="AE44" i="1"/>
  <c r="AE43" i="1" s="1"/>
  <c r="AA44" i="1"/>
  <c r="R44" i="1"/>
  <c r="N44" i="1"/>
  <c r="N43" i="1" s="1"/>
  <c r="N42" i="1" s="1"/>
  <c r="AJ43" i="1"/>
  <c r="AI43" i="1"/>
  <c r="AH43" i="1"/>
  <c r="AH42" i="1" s="1"/>
  <c r="AG43" i="1"/>
  <c r="AG42" i="1" s="1"/>
  <c r="AF43" i="1"/>
  <c r="AF42" i="1" s="1"/>
  <c r="AD43" i="1"/>
  <c r="AD42" i="1" s="1"/>
  <c r="AC43" i="1"/>
  <c r="AC42" i="1" s="1"/>
  <c r="AB43" i="1"/>
  <c r="AA43" i="1"/>
  <c r="Z43" i="1"/>
  <c r="Z42" i="1" s="1"/>
  <c r="Y43" i="1"/>
  <c r="Y42" i="1" s="1"/>
  <c r="X43" i="1"/>
  <c r="W43" i="1"/>
  <c r="V43" i="1"/>
  <c r="V42" i="1" s="1"/>
  <c r="U43" i="1"/>
  <c r="U42" i="1" s="1"/>
  <c r="T43" i="1"/>
  <c r="S43" i="1"/>
  <c r="R43" i="1"/>
  <c r="R42" i="1" s="1"/>
  <c r="Q43" i="1"/>
  <c r="Q42" i="1" s="1"/>
  <c r="P43" i="1"/>
  <c r="O43" i="1"/>
  <c r="M43" i="1"/>
  <c r="M42" i="1" s="1"/>
  <c r="L43" i="1"/>
  <c r="K43" i="1"/>
  <c r="J43" i="1"/>
  <c r="J42" i="1" s="1"/>
  <c r="AJ42" i="1"/>
  <c r="AI42" i="1"/>
  <c r="AE42" i="1"/>
  <c r="AB42" i="1"/>
  <c r="AA42" i="1"/>
  <c r="X42" i="1"/>
  <c r="W42" i="1"/>
  <c r="T42" i="1"/>
  <c r="S42" i="1"/>
  <c r="P42" i="1"/>
  <c r="O42" i="1"/>
  <c r="L42" i="1"/>
  <c r="K42" i="1"/>
  <c r="AE41" i="1"/>
  <c r="AA41" i="1"/>
  <c r="W41" i="1"/>
  <c r="V41" i="1" s="1"/>
  <c r="V39" i="1" s="1"/>
  <c r="V38" i="1" s="1"/>
  <c r="S41" i="1"/>
  <c r="R41" i="1"/>
  <c r="AL40" i="1"/>
  <c r="AE40" i="1"/>
  <c r="AA40" i="1"/>
  <c r="W40" i="1"/>
  <c r="V40" i="1"/>
  <c r="S40" i="1"/>
  <c r="AJ39" i="1"/>
  <c r="AJ38" i="1" s="1"/>
  <c r="AI39" i="1"/>
  <c r="AI38" i="1" s="1"/>
  <c r="AH39" i="1"/>
  <c r="AG39" i="1"/>
  <c r="AF39" i="1"/>
  <c r="AF38" i="1" s="1"/>
  <c r="AE39" i="1"/>
  <c r="AE38" i="1" s="1"/>
  <c r="AD39" i="1"/>
  <c r="AC39" i="1"/>
  <c r="AB39" i="1"/>
  <c r="AB38" i="1" s="1"/>
  <c r="AA39" i="1"/>
  <c r="AA38" i="1" s="1"/>
  <c r="Z39" i="1"/>
  <c r="Y39" i="1"/>
  <c r="X39" i="1"/>
  <c r="X38" i="1" s="1"/>
  <c r="U39" i="1"/>
  <c r="T39" i="1"/>
  <c r="T38" i="1" s="1"/>
  <c r="S39" i="1"/>
  <c r="S38" i="1" s="1"/>
  <c r="R39" i="1"/>
  <c r="Q39" i="1"/>
  <c r="P39" i="1"/>
  <c r="P38" i="1" s="1"/>
  <c r="O39" i="1"/>
  <c r="O38" i="1" s="1"/>
  <c r="N39" i="1"/>
  <c r="M39" i="1"/>
  <c r="L39" i="1"/>
  <c r="L38" i="1" s="1"/>
  <c r="K39" i="1"/>
  <c r="K38" i="1" s="1"/>
  <c r="J39" i="1"/>
  <c r="AH38" i="1"/>
  <c r="AH32" i="1" s="1"/>
  <c r="AG38" i="1"/>
  <c r="AD38" i="1"/>
  <c r="AC38" i="1"/>
  <c r="Z38" i="1"/>
  <c r="Z32" i="1" s="1"/>
  <c r="Y38" i="1"/>
  <c r="U38" i="1"/>
  <c r="R38" i="1"/>
  <c r="Q38" i="1"/>
  <c r="N38" i="1"/>
  <c r="M38" i="1"/>
  <c r="J38" i="1"/>
  <c r="AE37" i="1"/>
  <c r="AA37" i="1"/>
  <c r="V37" i="1"/>
  <c r="R37" i="1"/>
  <c r="R36" i="1" s="1"/>
  <c r="R33" i="1" s="1"/>
  <c r="R32" i="1" s="1"/>
  <c r="N37" i="1"/>
  <c r="J37" i="1"/>
  <c r="AJ36" i="1"/>
  <c r="AI36" i="1"/>
  <c r="AH36" i="1"/>
  <c r="AG36" i="1"/>
  <c r="AF36" i="1"/>
  <c r="AE36" i="1"/>
  <c r="AD36" i="1"/>
  <c r="AC36" i="1"/>
  <c r="AB36" i="1"/>
  <c r="AA36" i="1"/>
  <c r="Z36" i="1"/>
  <c r="Y36" i="1"/>
  <c r="X36" i="1"/>
  <c r="W36" i="1"/>
  <c r="V36" i="1"/>
  <c r="U36" i="1"/>
  <c r="T36" i="1"/>
  <c r="S36" i="1"/>
  <c r="Q36" i="1"/>
  <c r="P36" i="1"/>
  <c r="O36" i="1"/>
  <c r="N36" i="1"/>
  <c r="M36" i="1"/>
  <c r="L36" i="1"/>
  <c r="K36" i="1"/>
  <c r="J36" i="1"/>
  <c r="AL35" i="1"/>
  <c r="AE35" i="1"/>
  <c r="AA35" i="1"/>
  <c r="V35" i="1"/>
  <c r="S35" i="1"/>
  <c r="R35" i="1"/>
  <c r="N35" i="1"/>
  <c r="N34" i="1" s="1"/>
  <c r="N33" i="1" s="1"/>
  <c r="N32" i="1" s="1"/>
  <c r="L35" i="1"/>
  <c r="L34" i="1" s="1"/>
  <c r="L33" i="1" s="1"/>
  <c r="K35" i="1"/>
  <c r="AJ34" i="1"/>
  <c r="AJ33" i="1" s="1"/>
  <c r="AI34" i="1"/>
  <c r="AH34" i="1"/>
  <c r="AG34" i="1"/>
  <c r="AF34" i="1"/>
  <c r="AF33" i="1" s="1"/>
  <c r="AE34" i="1"/>
  <c r="AE33" i="1" s="1"/>
  <c r="AE32" i="1" s="1"/>
  <c r="AD34" i="1"/>
  <c r="AC34" i="1"/>
  <c r="AB34" i="1"/>
  <c r="AB33" i="1" s="1"/>
  <c r="AA34" i="1"/>
  <c r="AA33" i="1" s="1"/>
  <c r="AA32" i="1" s="1"/>
  <c r="Z34" i="1"/>
  <c r="Y34" i="1"/>
  <c r="X34" i="1"/>
  <c r="X33" i="1" s="1"/>
  <c r="X32" i="1" s="1"/>
  <c r="W34" i="1"/>
  <c r="W33" i="1" s="1"/>
  <c r="V34" i="1"/>
  <c r="U34" i="1"/>
  <c r="T34" i="1"/>
  <c r="T33" i="1" s="1"/>
  <c r="S34" i="1"/>
  <c r="S33" i="1" s="1"/>
  <c r="S32" i="1" s="1"/>
  <c r="R34" i="1"/>
  <c r="Q34" i="1"/>
  <c r="P34" i="1"/>
  <c r="P33" i="1" s="1"/>
  <c r="P32" i="1" s="1"/>
  <c r="O34" i="1"/>
  <c r="O33" i="1" s="1"/>
  <c r="O32" i="1" s="1"/>
  <c r="M34" i="1"/>
  <c r="K34" i="1"/>
  <c r="J34" i="1"/>
  <c r="J33" i="1" s="1"/>
  <c r="J32" i="1" s="1"/>
  <c r="AH33" i="1"/>
  <c r="AG33" i="1"/>
  <c r="AD33" i="1"/>
  <c r="AD32" i="1" s="1"/>
  <c r="AC33" i="1"/>
  <c r="Z33" i="1"/>
  <c r="Y33" i="1"/>
  <c r="V33" i="1"/>
  <c r="V32" i="1" s="1"/>
  <c r="U33" i="1"/>
  <c r="Q33" i="1"/>
  <c r="M33" i="1"/>
  <c r="M32" i="1" s="1"/>
  <c r="AL32" i="1"/>
  <c r="AG32" i="1"/>
  <c r="Y32" i="1"/>
  <c r="Q32" i="1"/>
  <c r="AE31" i="1"/>
  <c r="AA31" i="1"/>
  <c r="J31" i="1"/>
  <c r="AE30" i="1"/>
  <c r="AA30" i="1"/>
  <c r="R30" i="1"/>
  <c r="J30" i="1"/>
  <c r="J29" i="1" s="1"/>
  <c r="AJ29" i="1"/>
  <c r="AI29" i="1"/>
  <c r="AH29" i="1"/>
  <c r="AG29" i="1"/>
  <c r="AF29" i="1"/>
  <c r="AE29" i="1"/>
  <c r="AD29" i="1"/>
  <c r="AC29" i="1"/>
  <c r="AB29" i="1"/>
  <c r="AA29" i="1"/>
  <c r="Z29" i="1"/>
  <c r="Y29" i="1"/>
  <c r="X29" i="1"/>
  <c r="W29" i="1"/>
  <c r="W23" i="1" s="1"/>
  <c r="V29" i="1"/>
  <c r="U29" i="1"/>
  <c r="T29" i="1"/>
  <c r="S29" i="1"/>
  <c r="S23" i="1" s="1"/>
  <c r="R29" i="1"/>
  <c r="Q29" i="1"/>
  <c r="P29" i="1"/>
  <c r="O29" i="1"/>
  <c r="O23" i="1" s="1"/>
  <c r="N29" i="1"/>
  <c r="M29" i="1"/>
  <c r="L29" i="1"/>
  <c r="K29" i="1"/>
  <c r="K23" i="1" s="1"/>
  <c r="AE28" i="1"/>
  <c r="AA28" i="1"/>
  <c r="V28" i="1"/>
  <c r="R28" i="1"/>
  <c r="AE27" i="1"/>
  <c r="AA27" i="1"/>
  <c r="V27" i="1"/>
  <c r="V24" i="1" s="1"/>
  <c r="R27" i="1"/>
  <c r="N27" i="1"/>
  <c r="AE26" i="1"/>
  <c r="AA26" i="1"/>
  <c r="V26" i="1"/>
  <c r="R26" i="1"/>
  <c r="AE25" i="1"/>
  <c r="AE24" i="1" s="1"/>
  <c r="AA25" i="1"/>
  <c r="AA24" i="1" s="1"/>
  <c r="V25" i="1"/>
  <c r="R25" i="1"/>
  <c r="N25" i="1"/>
  <c r="N24" i="1" s="1"/>
  <c r="AJ24" i="1"/>
  <c r="AI24" i="1"/>
  <c r="AH24" i="1"/>
  <c r="AG24" i="1"/>
  <c r="AF24" i="1"/>
  <c r="AF23" i="1" s="1"/>
  <c r="AD24" i="1"/>
  <c r="AC24" i="1"/>
  <c r="AB24" i="1"/>
  <c r="Z24" i="1"/>
  <c r="Y24" i="1"/>
  <c r="Y23" i="1" s="1"/>
  <c r="X24" i="1"/>
  <c r="W24" i="1"/>
  <c r="U24" i="1"/>
  <c r="U23" i="1" s="1"/>
  <c r="T24" i="1"/>
  <c r="T23" i="1" s="1"/>
  <c r="S24" i="1"/>
  <c r="R24" i="1"/>
  <c r="Q24" i="1"/>
  <c r="P24" i="1"/>
  <c r="P23" i="1" s="1"/>
  <c r="P16" i="1" s="1"/>
  <c r="O24" i="1"/>
  <c r="M24" i="1"/>
  <c r="M23" i="1" s="1"/>
  <c r="L24" i="1"/>
  <c r="L23" i="1" s="1"/>
  <c r="K24" i="1"/>
  <c r="J24" i="1"/>
  <c r="AH23" i="1"/>
  <c r="AG23" i="1"/>
  <c r="AD23" i="1"/>
  <c r="AC23" i="1"/>
  <c r="Z23" i="1"/>
  <c r="V23" i="1"/>
  <c r="R23" i="1"/>
  <c r="Q23" i="1"/>
  <c r="N23" i="1"/>
  <c r="J23" i="1"/>
  <c r="AE22" i="1"/>
  <c r="AE21" i="1" s="1"/>
  <c r="AA22" i="1"/>
  <c r="W22" i="1"/>
  <c r="V22" i="1"/>
  <c r="V21" i="1" s="1"/>
  <c r="V20" i="1" s="1"/>
  <c r="R22" i="1"/>
  <c r="R21" i="1" s="1"/>
  <c r="R20" i="1" s="1"/>
  <c r="N22" i="1"/>
  <c r="J22" i="1"/>
  <c r="AH21" i="1"/>
  <c r="AG21" i="1"/>
  <c r="AG20" i="1" s="1"/>
  <c r="AF21" i="1"/>
  <c r="AD21" i="1"/>
  <c r="AC21" i="1"/>
  <c r="AC20" i="1" s="1"/>
  <c r="AB21" i="1"/>
  <c r="AA21" i="1"/>
  <c r="Z21" i="1"/>
  <c r="Y21" i="1"/>
  <c r="Y20" i="1" s="1"/>
  <c r="X21" i="1"/>
  <c r="W21" i="1"/>
  <c r="U21" i="1"/>
  <c r="U20" i="1" s="1"/>
  <c r="T21" i="1"/>
  <c r="S21" i="1"/>
  <c r="Q21" i="1"/>
  <c r="Q20" i="1" s="1"/>
  <c r="P21" i="1"/>
  <c r="O21" i="1"/>
  <c r="N21" i="1"/>
  <c r="M21" i="1"/>
  <c r="M20" i="1" s="1"/>
  <c r="L21" i="1"/>
  <c r="K21" i="1"/>
  <c r="K20" i="1" s="1"/>
  <c r="K16" i="1" s="1"/>
  <c r="J21" i="1"/>
  <c r="AH20" i="1"/>
  <c r="AF20" i="1"/>
  <c r="AE20" i="1"/>
  <c r="AD20" i="1"/>
  <c r="AB20" i="1"/>
  <c r="AA20" i="1"/>
  <c r="Z20" i="1"/>
  <c r="X20" i="1"/>
  <c r="W20" i="1"/>
  <c r="T20" i="1"/>
  <c r="T16" i="1" s="1"/>
  <c r="S20" i="1"/>
  <c r="P20" i="1"/>
  <c r="O20" i="1"/>
  <c r="N20" i="1"/>
  <c r="L20" i="1"/>
  <c r="J20" i="1"/>
  <c r="AE19" i="1"/>
  <c r="AE18" i="1" s="1"/>
  <c r="AE17" i="1" s="1"/>
  <c r="AA19" i="1"/>
  <c r="V19" i="1"/>
  <c r="R19" i="1"/>
  <c r="N19" i="1"/>
  <c r="AJ18" i="1"/>
  <c r="AI18" i="1"/>
  <c r="AH18" i="1"/>
  <c r="AH17" i="1" s="1"/>
  <c r="AH16" i="1" s="1"/>
  <c r="AG18" i="1"/>
  <c r="AG17" i="1" s="1"/>
  <c r="AG16" i="1" s="1"/>
  <c r="AF18" i="1"/>
  <c r="AD18" i="1"/>
  <c r="AD17" i="1" s="1"/>
  <c r="AD16" i="1" s="1"/>
  <c r="AC18" i="1"/>
  <c r="AC17" i="1" s="1"/>
  <c r="AC16" i="1" s="1"/>
  <c r="AB18" i="1"/>
  <c r="AA18" i="1"/>
  <c r="Z18" i="1"/>
  <c r="Z17" i="1" s="1"/>
  <c r="Z16" i="1" s="1"/>
  <c r="Y18" i="1"/>
  <c r="Y17" i="1" s="1"/>
  <c r="Y16" i="1" s="1"/>
  <c r="X18" i="1"/>
  <c r="W18" i="1"/>
  <c r="V18" i="1"/>
  <c r="V17" i="1" s="1"/>
  <c r="V16" i="1" s="1"/>
  <c r="U18" i="1"/>
  <c r="U17" i="1" s="1"/>
  <c r="U16" i="1" s="1"/>
  <c r="T18" i="1"/>
  <c r="S18" i="1"/>
  <c r="R18" i="1"/>
  <c r="R17" i="1" s="1"/>
  <c r="R16" i="1" s="1"/>
  <c r="Q18" i="1"/>
  <c r="Q17" i="1" s="1"/>
  <c r="Q16" i="1" s="1"/>
  <c r="P18" i="1"/>
  <c r="O18" i="1"/>
  <c r="N18" i="1"/>
  <c r="N17" i="1" s="1"/>
  <c r="N16" i="1" s="1"/>
  <c r="M18" i="1"/>
  <c r="M17" i="1" s="1"/>
  <c r="M16" i="1" s="1"/>
  <c r="L18" i="1"/>
  <c r="K18" i="1"/>
  <c r="J18" i="1"/>
  <c r="J17" i="1" s="1"/>
  <c r="J16" i="1" s="1"/>
  <c r="AF17" i="1"/>
  <c r="AB17" i="1"/>
  <c r="AA17" i="1"/>
  <c r="X17" i="1"/>
  <c r="W17" i="1"/>
  <c r="T17" i="1"/>
  <c r="S17" i="1"/>
  <c r="P17" i="1"/>
  <c r="O17" i="1"/>
  <c r="L17" i="1"/>
  <c r="K17" i="1"/>
  <c r="AL16" i="1"/>
  <c r="AJ16" i="1"/>
  <c r="AI16" i="1"/>
  <c r="AF16" i="1"/>
  <c r="W16" i="1"/>
  <c r="S16" i="1"/>
  <c r="O16" i="1"/>
  <c r="L16" i="1"/>
  <c r="AN15" i="1"/>
  <c r="A5" i="1"/>
  <c r="N15" i="1" l="1"/>
  <c r="AD15" i="1"/>
  <c r="U32" i="1"/>
  <c r="AC32" i="1"/>
  <c r="AC15" i="1" s="1"/>
  <c r="AI33" i="1"/>
  <c r="AI32" i="1"/>
  <c r="AJ45" i="1"/>
  <c r="AE74" i="1"/>
  <c r="AE73" i="1"/>
  <c r="V89" i="1"/>
  <c r="V88" i="1" s="1"/>
  <c r="V87" i="1" s="1"/>
  <c r="W88" i="1"/>
  <c r="W87" i="1" s="1"/>
  <c r="AA23" i="1"/>
  <c r="AA16" i="1" s="1"/>
  <c r="K33" i="1"/>
  <c r="K32" i="1" s="1"/>
  <c r="K15" i="1" s="1"/>
  <c r="T32" i="1"/>
  <c r="AB32" i="1"/>
  <c r="AF45" i="1"/>
  <c r="AF32" i="1" s="1"/>
  <c r="AF15" i="1" s="1"/>
  <c r="AF14" i="1" s="1"/>
  <c r="O50" i="1"/>
  <c r="W50" i="1"/>
  <c r="T50" i="1"/>
  <c r="T15" i="1" s="1"/>
  <c r="T14" i="1" s="1"/>
  <c r="AB64" i="1"/>
  <c r="R64" i="1"/>
  <c r="R63" i="1" s="1"/>
  <c r="R62" i="1" s="1"/>
  <c r="R50" i="1" s="1"/>
  <c r="AE65" i="1"/>
  <c r="AE50" i="1" s="1"/>
  <c r="U74" i="1"/>
  <c r="U73" i="1"/>
  <c r="AG74" i="1"/>
  <c r="AG73" i="1"/>
  <c r="AG15" i="1" s="1"/>
  <c r="AG14" i="1" s="1"/>
  <c r="N74" i="1"/>
  <c r="N73" i="1"/>
  <c r="W80" i="1"/>
  <c r="AD80" i="1"/>
  <c r="O80" i="1"/>
  <c r="V80" i="1"/>
  <c r="AB23" i="1"/>
  <c r="AB16" i="1" s="1"/>
  <c r="AE23" i="1"/>
  <c r="AE16" i="1" s="1"/>
  <c r="AE15" i="1" s="1"/>
  <c r="W39" i="1"/>
  <c r="W38" i="1" s="1"/>
  <c r="W32" i="1" s="1"/>
  <c r="L50" i="1"/>
  <c r="P50" i="1"/>
  <c r="P15" i="1" s="1"/>
  <c r="P14" i="1" s="1"/>
  <c r="AC65" i="1"/>
  <c r="AC50" i="1" s="1"/>
  <c r="Q74" i="1"/>
  <c r="Q73" i="1"/>
  <c r="AC74" i="1"/>
  <c r="AC73" i="1"/>
  <c r="R76" i="1"/>
  <c r="R75" i="1" s="1"/>
  <c r="V75" i="1"/>
  <c r="N80" i="1"/>
  <c r="J80" i="1"/>
  <c r="X23" i="1"/>
  <c r="X16" i="1" s="1"/>
  <c r="X15" i="1" s="1"/>
  <c r="L32" i="1"/>
  <c r="L15" i="1" s="1"/>
  <c r="L14" i="1" s="1"/>
  <c r="AI50" i="1"/>
  <c r="AI46" i="1" s="1"/>
  <c r="AI45" i="1" s="1"/>
  <c r="S63" i="1"/>
  <c r="S62" i="1" s="1"/>
  <c r="S50" i="1" s="1"/>
  <c r="S15" i="1" s="1"/>
  <c r="M65" i="1"/>
  <c r="M50" i="1" s="1"/>
  <c r="M15" i="1" s="1"/>
  <c r="M14" i="1" s="1"/>
  <c r="Q65" i="1"/>
  <c r="Q50" i="1" s="1"/>
  <c r="Q15" i="1" s="1"/>
  <c r="U65" i="1"/>
  <c r="U50" i="1" s="1"/>
  <c r="Y65" i="1"/>
  <c r="Y50" i="1" s="1"/>
  <c r="Y15" i="1" s="1"/>
  <c r="Y14" i="1" s="1"/>
  <c r="M74" i="1"/>
  <c r="M73" i="1"/>
  <c r="Y74" i="1"/>
  <c r="Y73" i="1"/>
  <c r="AA74" i="1"/>
  <c r="AA73" i="1"/>
  <c r="L93" i="1"/>
  <c r="AJ95" i="1"/>
  <c r="AJ94" i="1" s="1"/>
  <c r="K179" i="1"/>
  <c r="S179" i="1"/>
  <c r="AA179" i="1"/>
  <c r="M93" i="1"/>
  <c r="Q93" i="1"/>
  <c r="Y93" i="1"/>
  <c r="AA102" i="1"/>
  <c r="AA101" i="1" s="1"/>
  <c r="AJ32" i="1"/>
  <c r="J73" i="1"/>
  <c r="J15" i="1" s="1"/>
  <c r="Z73" i="1"/>
  <c r="Z15" i="1" s="1"/>
  <c r="Z14" i="1" s="1"/>
  <c r="AD73" i="1"/>
  <c r="AH73" i="1"/>
  <c r="AH15" i="1" s="1"/>
  <c r="AH14" i="1" s="1"/>
  <c r="W75" i="1"/>
  <c r="S88" i="1"/>
  <c r="S87" i="1" s="1"/>
  <c r="S80" i="1" s="1"/>
  <c r="W95" i="1"/>
  <c r="W94" i="1" s="1"/>
  <c r="U105" i="1"/>
  <c r="U93" i="1" s="1"/>
  <c r="R107" i="1"/>
  <c r="R106" i="1" s="1"/>
  <c r="R105" i="1" s="1"/>
  <c r="S106" i="1"/>
  <c r="S105" i="1" s="1"/>
  <c r="S93" i="1" s="1"/>
  <c r="AB93" i="1"/>
  <c r="AF93" i="1"/>
  <c r="AA97" i="1"/>
  <c r="AA94" i="1" s="1"/>
  <c r="M161" i="1"/>
  <c r="R163" i="1"/>
  <c r="R162" i="1"/>
  <c r="AF110" i="1"/>
  <c r="AJ110" i="1"/>
  <c r="V115" i="1"/>
  <c r="W114" i="1"/>
  <c r="W110" i="1" s="1"/>
  <c r="V138" i="1"/>
  <c r="J162" i="1"/>
  <c r="J172" i="1"/>
  <c r="Z162" i="1"/>
  <c r="Z161" i="1" s="1"/>
  <c r="Z172" i="1"/>
  <c r="T161" i="1"/>
  <c r="AG161" i="1"/>
  <c r="AA163" i="1"/>
  <c r="AA162" i="1"/>
  <c r="V170" i="1"/>
  <c r="V164" i="1" s="1"/>
  <c r="W164" i="1"/>
  <c r="O179" i="1"/>
  <c r="W179" i="1"/>
  <c r="N181" i="1"/>
  <c r="N180" i="1" s="1"/>
  <c r="N179" i="1" s="1"/>
  <c r="AA256" i="1"/>
  <c r="AA255" i="1" s="1"/>
  <c r="N163" i="1"/>
  <c r="N162" i="1"/>
  <c r="AE163" i="1"/>
  <c r="AE162" i="1"/>
  <c r="K163" i="1"/>
  <c r="K162" i="1"/>
  <c r="AA149" i="1"/>
  <c r="AA138" i="1" s="1"/>
  <c r="S162" i="1"/>
  <c r="S172" i="1"/>
  <c r="R180" i="1"/>
  <c r="R179" i="1" s="1"/>
  <c r="M179" i="1"/>
  <c r="Q179" i="1"/>
  <c r="Q161" i="1" s="1"/>
  <c r="U179" i="1"/>
  <c r="U161" i="1" s="1"/>
  <c r="Y179" i="1"/>
  <c r="Y161" i="1" s="1"/>
  <c r="AC179" i="1"/>
  <c r="AC161" i="1" s="1"/>
  <c r="AB181" i="1"/>
  <c r="AB180" i="1" s="1"/>
  <c r="AB179" i="1" s="1"/>
  <c r="AB161" i="1" s="1"/>
  <c r="AB188" i="1"/>
  <c r="AB187" i="1" s="1"/>
  <c r="V196" i="1"/>
  <c r="V193" i="1" s="1"/>
  <c r="AH236" i="1"/>
  <c r="AH161" i="1" s="1"/>
  <c r="V236" i="1"/>
  <c r="AA253" i="1"/>
  <c r="AA252" i="1"/>
  <c r="AA236" i="1" s="1"/>
  <c r="X256" i="1"/>
  <c r="X255" i="1" s="1"/>
  <c r="X161" i="1" s="1"/>
  <c r="AH255" i="1"/>
  <c r="K256" i="1"/>
  <c r="K255" i="1" s="1"/>
  <c r="N262" i="1"/>
  <c r="N261" i="1" s="1"/>
  <c r="N256" i="1" s="1"/>
  <c r="N255" i="1" s="1"/>
  <c r="AE266" i="1"/>
  <c r="AE256" i="1" s="1"/>
  <c r="AE255" i="1" s="1"/>
  <c r="O164" i="1"/>
  <c r="AE213" i="1"/>
  <c r="AE212" i="1" s="1"/>
  <c r="AE179" i="1" s="1"/>
  <c r="AD236" i="1"/>
  <c r="AD161" i="1" s="1"/>
  <c r="P256" i="1"/>
  <c r="P255" i="1" s="1"/>
  <c r="P161" i="1" s="1"/>
  <c r="J272" i="1"/>
  <c r="J255" i="1" s="1"/>
  <c r="V218" i="1"/>
  <c r="V213" i="1" s="1"/>
  <c r="V212" i="1" s="1"/>
  <c r="W213" i="1"/>
  <c r="W212" i="1" s="1"/>
  <c r="N236" i="1"/>
  <c r="R236" i="1"/>
  <c r="S252" i="1"/>
  <c r="S236" i="1" s="1"/>
  <c r="S253" i="1"/>
  <c r="W258" i="1"/>
  <c r="W257" i="1" s="1"/>
  <c r="W256" i="1" s="1"/>
  <c r="W255" i="1" s="1"/>
  <c r="R15" i="1" l="1"/>
  <c r="R14" i="1" s="1"/>
  <c r="V163" i="1"/>
  <c r="V162" i="1"/>
  <c r="V161" i="1" s="1"/>
  <c r="Q14" i="1"/>
  <c r="AC14" i="1"/>
  <c r="J14" i="1"/>
  <c r="W15" i="1"/>
  <c r="U15" i="1"/>
  <c r="U14" i="1" s="1"/>
  <c r="AE161" i="1"/>
  <c r="AE14" i="1" s="1"/>
  <c r="AA161" i="1"/>
  <c r="J161" i="1"/>
  <c r="R115" i="1"/>
  <c r="R114" i="1" s="1"/>
  <c r="R110" i="1" s="1"/>
  <c r="R93" i="1" s="1"/>
  <c r="V114" i="1"/>
  <c r="V110" i="1" s="1"/>
  <c r="V93" i="1" s="1"/>
  <c r="AA93" i="1"/>
  <c r="W74" i="1"/>
  <c r="W73" i="1"/>
  <c r="AJ93" i="1"/>
  <c r="AJ88" i="1" s="1"/>
  <c r="AJ87" i="1" s="1"/>
  <c r="AJ85" i="1" s="1"/>
  <c r="AJ84" i="1" s="1"/>
  <c r="AJ82" i="1" s="1"/>
  <c r="AJ81" i="1" s="1"/>
  <c r="AJ80" i="1" s="1"/>
  <c r="X14" i="1"/>
  <c r="AI15" i="1"/>
  <c r="R161" i="1"/>
  <c r="AD14" i="1"/>
  <c r="V179" i="1"/>
  <c r="S161" i="1"/>
  <c r="S14" i="1" s="1"/>
  <c r="AJ15" i="1"/>
  <c r="AB15" i="1"/>
  <c r="AB14" i="1" s="1"/>
  <c r="R74" i="1"/>
  <c r="R73" i="1"/>
  <c r="O163" i="1"/>
  <c r="O162" i="1"/>
  <c r="O161" i="1" s="1"/>
  <c r="K161" i="1"/>
  <c r="K14" i="1" s="1"/>
  <c r="N161" i="1"/>
  <c r="N14" i="1" s="1"/>
  <c r="W163" i="1"/>
  <c r="W162" i="1"/>
  <c r="W161" i="1" s="1"/>
  <c r="W93" i="1"/>
  <c r="V74" i="1"/>
  <c r="V73" i="1"/>
  <c r="V15" i="1" s="1"/>
  <c r="V14" i="1" s="1"/>
  <c r="AA64" i="1"/>
  <c r="AA63" i="1" s="1"/>
  <c r="AA62" i="1" s="1"/>
  <c r="AA50" i="1" s="1"/>
  <c r="AA15" i="1" s="1"/>
  <c r="AA14" i="1" s="1"/>
  <c r="AB63" i="1"/>
  <c r="AB62" i="1" s="1"/>
  <c r="AB50" i="1" s="1"/>
  <c r="O15" i="1"/>
  <c r="W14" i="1" l="1"/>
  <c r="O14" i="1"/>
  <c r="AI180" i="1"/>
  <c r="AI179" i="1"/>
  <c r="AI161" i="1"/>
  <c r="AI206" i="1"/>
  <c r="AI181" i="1"/>
  <c r="AJ180" i="1"/>
  <c r="AJ207" i="1"/>
  <c r="AJ206" i="1"/>
  <c r="AJ212" i="1"/>
  <c r="AI212" i="1"/>
  <c r="AI207" i="1"/>
  <c r="AJ213" i="1"/>
  <c r="AJ204" i="1"/>
  <c r="AJ202" i="1"/>
  <c r="AJ201" i="1"/>
  <c r="AJ194" i="1"/>
  <c r="AJ193" i="1"/>
  <c r="AJ188" i="1"/>
  <c r="AJ187" i="1"/>
  <c r="AJ181" i="1"/>
  <c r="AJ179" i="1"/>
  <c r="AJ161" i="1"/>
  <c r="AI194" i="1"/>
  <c r="AI193" i="1"/>
  <c r="AI188" i="1"/>
  <c r="AI187" i="1"/>
  <c r="AI213" i="1"/>
  <c r="AI204" i="1"/>
  <c r="AI202" i="1"/>
  <c r="AI201" i="1"/>
</calcChain>
</file>

<file path=xl/sharedStrings.xml><?xml version="1.0" encoding="utf-8"?>
<sst xmlns="http://schemas.openxmlformats.org/spreadsheetml/2006/main" count="1314" uniqueCount="600">
  <si>
    <t>ỦY BAN NHÂN DÂN</t>
  </si>
  <si>
    <t>Biểu số 58/CK-NSNN</t>
  </si>
  <si>
    <t xml:space="preserve">   TỈNH CÀ MAU</t>
  </si>
  <si>
    <t>DANH MỤC CÁC CHƯƠNG TRÌNH, DỰ ÁN SỬ DỤNG VỐN NGÂN SÁCH NHÀ NƯỚC NĂM 2019</t>
  </si>
  <si>
    <t>ĐVT: Triệu đồng.</t>
  </si>
  <si>
    <t>TT</t>
  </si>
  <si>
    <t>Danh mục dự án</t>
  </si>
  <si>
    <t>Mã dự án</t>
  </si>
  <si>
    <t>Nhóm
 dự án</t>
  </si>
  <si>
    <t>Địa điểm 
xây dựng</t>
  </si>
  <si>
    <t>Năng lực thiết kế</t>
  </si>
  <si>
    <t>Thời gian 
KC - HT</t>
  </si>
  <si>
    <t>Quyết định phê duyệt chủ trương đầu tư</t>
  </si>
  <si>
    <t>Quyết định đầu tư</t>
  </si>
  <si>
    <t>Lũy kế vốn đã giải ngân từ khởi công đến hết năm 2015</t>
  </si>
  <si>
    <t>Giai đoạn từ năm 2016 đến năm 2020</t>
  </si>
  <si>
    <t>Kế hoạch vốn XSKT trung hạn giai đoạn 2016 - 2020</t>
  </si>
  <si>
    <t>Lũy kế vốn đã bố trí đến 31/12/2018</t>
  </si>
  <si>
    <t>Nhu cầu kế hoạch vốn năm 2019</t>
  </si>
  <si>
    <t>Kế hoạch vốn năm 2019</t>
  </si>
  <si>
    <t>Chủ đầu tư</t>
  </si>
  <si>
    <t>Nhu cầu đầu tư 5 năm giai đoạn 2016 - 2020</t>
  </si>
  <si>
    <t>Số quyết định; ngày, tháng, năm ban hành</t>
  </si>
  <si>
    <t>Tổng mức đầu tư được duyệt</t>
  </si>
  <si>
    <t>Tổng số (tất cả các nguồn vốn)</t>
  </si>
  <si>
    <t>Trong đó: vốn XSKT</t>
  </si>
  <si>
    <t>Trong đó: vốn NSĐP</t>
  </si>
  <si>
    <t>Tổng số</t>
  </si>
  <si>
    <t>Chi tiết theo từng năm</t>
  </si>
  <si>
    <t>Trong đó: vốn ngân sách nhà nước</t>
  </si>
  <si>
    <t>Trong đó:</t>
  </si>
  <si>
    <t>KH vốn năm 2016 đã giải ngân</t>
  </si>
  <si>
    <t>KH vốn năm 2017 đã bố trí</t>
  </si>
  <si>
    <t>Dự kiến KH vốn năm 2018</t>
  </si>
  <si>
    <t>Dự kiến KH vốn năm 2019</t>
  </si>
  <si>
    <t>Dự kiến KH vốn năm 2020</t>
  </si>
  <si>
    <t>Tổng số từ khởi công đến ngày 30/9/2010</t>
  </si>
  <si>
    <t>Thu hồi các khoản ứng trước</t>
  </si>
  <si>
    <t>Thanh toán nợ XDCB</t>
  </si>
  <si>
    <t>A</t>
  </si>
  <si>
    <t>B</t>
  </si>
  <si>
    <t>TỔNG SỐ</t>
  </si>
  <si>
    <t>KÊ HOẠCH VỐN SỬ DỤNG ĐẤT VÀ NGUỒN VỐN TẬP TRUNG</t>
  </si>
  <si>
    <t>CT</t>
  </si>
  <si>
    <t>NÔNG, LÂM, THỦY SẢN</t>
  </si>
  <si>
    <t>I</t>
  </si>
  <si>
    <t>Vườn quốc gia U Minh hạ</t>
  </si>
  <si>
    <t>a</t>
  </si>
  <si>
    <t>Dự án chuyển tiếp</t>
  </si>
  <si>
    <t>Dự án đầu tư xây dựng Vườn Quốc gia U Minh hạ, tỉnh Cà Mau</t>
  </si>
  <si>
    <t>H. TVT, UM</t>
  </si>
  <si>
    <t>8.000 ha</t>
  </si>
  <si>
    <t>Đến năm 2020</t>
  </si>
  <si>
    <t>936/QĐ-UBND ngày 12/6/2008; 153/QĐ-UBND ngày 27/01/2016</t>
  </si>
  <si>
    <t>Vườn Quốc gia U Minh hạ</t>
  </si>
  <si>
    <t>CV 8073/UBND-XD ngày 12/10/2017 của UBND tỉnh</t>
  </si>
  <si>
    <t>II</t>
  </si>
  <si>
    <t>Vườn quốc gia Mũi Cà Mau</t>
  </si>
  <si>
    <t>Dự án khởi công mới năm 2019</t>
  </si>
  <si>
    <t>Nhà làm việc Tổ Kiểm lâm cơ động thuộc Vườn Quốc gia Mũi Cà Mau</t>
  </si>
  <si>
    <t>C</t>
  </si>
  <si>
    <t>H. Ngọc Hiển</t>
  </si>
  <si>
    <r>
      <t>155,72 m</t>
    </r>
    <r>
      <rPr>
        <vertAlign val="superscript"/>
        <sz val="12"/>
        <rFont val="Times New Roman"/>
        <family val="1"/>
      </rPr>
      <t>2</t>
    </r>
  </si>
  <si>
    <t>2018</t>
  </si>
  <si>
    <t>1609/QĐ-UBND ngày 26/9/2017</t>
  </si>
  <si>
    <t>431/QĐ-SXD ngày 31/10/2017</t>
  </si>
  <si>
    <t>Vườn Quốc gia Mũi Cà Mau</t>
  </si>
  <si>
    <t>Chưa có QĐ phê duyệt BC KTKT</t>
  </si>
  <si>
    <t>III</t>
  </si>
  <si>
    <t>Sở Nông nghiệp và phát triển nông thôn</t>
  </si>
  <si>
    <t xml:space="preserve">Dự án hạ tầng thủy lợi phục vụ nuôi trồng thủy sản Tân Duyệt, huyện Đầm Dơi </t>
  </si>
  <si>
    <t>H. Đầm Dơi</t>
  </si>
  <si>
    <t>4.907 ha</t>
  </si>
  <si>
    <t>2012 - 2019</t>
  </si>
  <si>
    <t>1439/QĐ-BNN-TCTS ngày 27/6/2013; 3202/QĐ-BNN-KH ngày 31/7/2017</t>
  </si>
  <si>
    <t>Sở Nông nghiệp và Phát triển nông thôn</t>
  </si>
  <si>
    <t>Dự án đầu tư xây dựng Hệ thống thủy lợi tiểu vùng II - Bắc Cà Mau</t>
  </si>
  <si>
    <t>H. U Minh</t>
  </si>
  <si>
    <t>77 kênh và 36 cống</t>
  </si>
  <si>
    <t>2010 - 2017</t>
  </si>
  <si>
    <t>1616/QĐ-UBND ngày 21/10/2010</t>
  </si>
  <si>
    <t>CV 4224/UBND-XD ngày 14/8/2014 của Ủy ban nhân dân tỉnh</t>
  </si>
  <si>
    <t>Dự án đầu tư xây dựng Hệ thống thủy lợi tiểu vùng III - Nam Cà Mau (Chi phí bồi thường, GPMB)</t>
  </si>
  <si>
    <t>H. TVT</t>
  </si>
  <si>
    <t>Hệ thống cống, bờ bao, nạo vét kênh</t>
  </si>
  <si>
    <t>2009 - 2017</t>
  </si>
  <si>
    <t>2602/QĐ-BNN-TL ngày 16/9/2009; 3444/QĐ-BNN-TCTL ngày 21/8/2017</t>
  </si>
  <si>
    <r>
      <t xml:space="preserve">Dự án đầu tư xây dựng cơ sở hạ tầng sản xuất giống - Trại giống Khánh Lâm 2 </t>
    </r>
    <r>
      <rPr>
        <i/>
        <sz val="12"/>
        <rFont val="Times New Roman"/>
        <family val="1"/>
      </rPr>
      <t>(Ngân sách tỉnh bố trí đối ứng 07 tỷ đồng tại Công văn số 6460/UBND-XD ngày 17/8/2017 của UBND tỉnh)</t>
    </r>
  </si>
  <si>
    <t>403 ha</t>
  </si>
  <si>
    <t>2016 - 2020</t>
  </si>
  <si>
    <t>265/HĐND-TT ngày 30/10/2015</t>
  </si>
  <si>
    <t>540/QĐ-UBND ngày 29/3/2016</t>
  </si>
  <si>
    <t>Công trình đầu tư rừng giống, vườn giống, vườn ươm cây rừng ngập mặn tỉnh Cà Mau</t>
  </si>
  <si>
    <t>H.NC, PT, TVT</t>
  </si>
  <si>
    <t>Các hạng mục lâm sinh và hạ tầng kỹ thuật</t>
  </si>
  <si>
    <t>2017 - 2019</t>
  </si>
  <si>
    <t>2431/QĐ-SNN ngày 27/10/2017</t>
  </si>
  <si>
    <t>Dự án đầu tư nâng cao năng lực phòng cháy, chữa cháy rừng tỉnh Cà Mau giai đoạn 2016 - 2020</t>
  </si>
  <si>
    <t>H. UM, TVT và cụm đảo Hòn Khoai</t>
  </si>
  <si>
    <t>Công trình cấp IV</t>
  </si>
  <si>
    <t>1817/QĐ-UBND ngày 30/10/2017</t>
  </si>
  <si>
    <t>Chi cục Kiểm lâm tỉnh Cà Mau</t>
  </si>
  <si>
    <t xml:space="preserve">GIAO THÔNG </t>
  </si>
  <si>
    <t>Ủy ban nhân dân huyện Phú Tân</t>
  </si>
  <si>
    <t xml:space="preserve">Dự án chuyển tiếp </t>
  </si>
  <si>
    <t>Hệ thống giao thông khu hành chính huyện Phú Tân</t>
  </si>
  <si>
    <t>7147972</t>
  </si>
  <si>
    <t>H. Phú Tân</t>
  </si>
  <si>
    <t>11 tuyến đường</t>
  </si>
  <si>
    <t>2009 - 2012</t>
  </si>
  <si>
    <t>1297/QĐ-UBND ngày 29/7/2009</t>
  </si>
  <si>
    <t>b</t>
  </si>
  <si>
    <t>Tuyến đường bờ Tây kênh Kiểm Lâm, thị trấn Cái Đôi Vàm, huyện Phú Tân</t>
  </si>
  <si>
    <t>7685902</t>
  </si>
  <si>
    <t>670 m</t>
  </si>
  <si>
    <t>2019 - 2021</t>
  </si>
  <si>
    <t>382/QĐ-UBND ngày 30/10/2018</t>
  </si>
  <si>
    <t>Sở Giao thông Vận Tải</t>
  </si>
  <si>
    <r>
      <t xml:space="preserve">Tuyến đường phía bờ Nam sông Ông Đốc nối vào Quốc lộ 1A (Rau Dừa - Rạch Ráng - Sông Đốc). </t>
    </r>
    <r>
      <rPr>
        <i/>
        <sz val="12"/>
        <rFont val="Times New Roman"/>
        <family val="1"/>
      </rPr>
      <t>Phần ngân sách tỉnh bố trí 593 tỷ đồng.</t>
    </r>
  </si>
  <si>
    <t>7249003</t>
  </si>
  <si>
    <t>H. Cái Nước, TVT</t>
  </si>
  <si>
    <t>Cấp IV ĐB</t>
  </si>
  <si>
    <t>2013 - 2017</t>
  </si>
  <si>
    <t>1566/QĐ-UBND ngày 31/10/2012; 1655/QĐ-UBND ngày 31/10/2014</t>
  </si>
  <si>
    <t xml:space="preserve">Sở Giao thông Vận tải </t>
  </si>
  <si>
    <r>
      <t xml:space="preserve">Tuyến đường cứu hộ, cứu nạn đê biển Tây, phục vụ ANQP khu vực Hòn Đá Bạc kết hợp phòng cháy rừng VQG U Minh hạ, tỉnh Cà Mau (đường Tắc Thủ - Vàm Đá Bạc). </t>
    </r>
    <r>
      <rPr>
        <i/>
        <sz val="12"/>
        <rFont val="Times New Roman"/>
        <family val="1"/>
      </rPr>
      <t>Phần NSNN bố trí 377,890 tỷ đồng; trong đó: NSTW 264,340 tỷ đồng, NSĐP: 113,550 tỷ đồng.</t>
    </r>
  </si>
  <si>
    <t>7249001</t>
  </si>
  <si>
    <t>2013 - 2016</t>
  </si>
  <si>
    <t>1569/QĐ-UBND ngày 31/10/2012; 1656/QĐ-UBND ngày 31/10/2014</t>
  </si>
  <si>
    <t xml:space="preserve">Sở Giao thông vận tải </t>
  </si>
  <si>
    <t>CV 2033/UBND-XD ngày 04/4/2016; CV 9238/UBND-XD ngày 22/11/2017</t>
  </si>
  <si>
    <t>Ủy ban nhân dân huyện Thới Bình</t>
  </si>
  <si>
    <r>
      <t xml:space="preserve">Tuyến đường vào Khu căn cứ Huyện ủy huyện Thới Bình </t>
    </r>
    <r>
      <rPr>
        <i/>
        <sz val="12"/>
        <rFont val="Times New Roman"/>
        <family val="1"/>
      </rPr>
      <t>(Ngân sách tỉnh hỗ trợ theo Công văn số 2034/UBND-XD ngày 04/4/2016 của Ủy ban nhân dân tỉnh)</t>
    </r>
  </si>
  <si>
    <t>H. Thới Bình</t>
  </si>
  <si>
    <t>08 km đường; 05 cầu</t>
  </si>
  <si>
    <t>2018 - 2020</t>
  </si>
  <si>
    <t>28/QĐ-HĐND ngày 14/10/2016</t>
  </si>
  <si>
    <t>4467/QĐ-UBND ngày 30/10/2017</t>
  </si>
  <si>
    <t>Hỗ trợ ngân sách huyện Thới Bình</t>
  </si>
  <si>
    <t>IV</t>
  </si>
  <si>
    <t>Ban Quản lý dự án xây dựng công trình Giao thông</t>
  </si>
  <si>
    <t>Tiểu dự án GPMB và rà phá bom mòn, vật nổ phục vụ xây dựng các cầu dân sinh trên địa bàn tỉnh Cà Mau, thuộc Dự án LRAMP</t>
  </si>
  <si>
    <t>Các huyện</t>
  </si>
  <si>
    <t>GPMB, RPBM</t>
  </si>
  <si>
    <t>2015 - 2021</t>
  </si>
  <si>
    <t>596/QĐ-BTL ngày 04/4/2017</t>
  </si>
  <si>
    <t>Cầu qua sông Cái Đôi Vàm, huyện Phú Tân</t>
  </si>
  <si>
    <t>7603197</t>
  </si>
  <si>
    <t>471,15 m</t>
  </si>
  <si>
    <t>2017-2020</t>
  </si>
  <si>
    <t>1162/QĐ-UBND ngày 30/6/2017</t>
  </si>
  <si>
    <t>Ban QLDA xây dựng công trình Giao thông</t>
  </si>
  <si>
    <t>HẠ TẦNG ĐÔ THỊ</t>
  </si>
  <si>
    <t>1</t>
  </si>
  <si>
    <t>Dự án đầu tư xây dựng hạ tầng kỹ thuật khu Quảng trường văn hóa trung tâm tỉnh Cà Mau</t>
  </si>
  <si>
    <t>TP. Cà Mau</t>
  </si>
  <si>
    <t>Công trình hạ tầng kỹ thuật cấp II</t>
  </si>
  <si>
    <t>Đến năm 2017</t>
  </si>
  <si>
    <t>620/QĐ-UBND ngày 26/4/2013; 1674/QĐ-UBND ngày 29/9/2016</t>
  </si>
  <si>
    <t>Sở Giao thông vận tải</t>
  </si>
  <si>
    <t>Cầu qua sông Tắc Thủ thuộc đường Vành đai 1, thành phố Cà Mau</t>
  </si>
  <si>
    <t>7440195</t>
  </si>
  <si>
    <t>1.410 m</t>
  </si>
  <si>
    <t>2017 - 2021</t>
  </si>
  <si>
    <t>1984/QĐ-UBND ngày 27/12/2013; 913/QĐ-UBND ngày 22/5/2017</t>
  </si>
  <si>
    <t>Ủy ban nhân dân huyện Cái Nước</t>
  </si>
  <si>
    <t>Nâng cấp, mở rộng đường Đầm Dơi - Cái Nước - Cái Đôi Vàm, ĐT.986 (đoạn từ Quốc lộ 1 đến cống Cây Hương), thị trấn Cái Nước, huyện Cái Nước</t>
  </si>
  <si>
    <t>7544671</t>
  </si>
  <si>
    <t>H. Cái Nước</t>
  </si>
  <si>
    <t>736 m</t>
  </si>
  <si>
    <t>2016 - 2018</t>
  </si>
  <si>
    <t>1173/QĐ-UBND ngày 13/8/2015</t>
  </si>
  <si>
    <t>1665/QĐ-UBND ngày 30/10/2015</t>
  </si>
  <si>
    <t>Nâng cấp đường trung tâm hành chính huyện Cái Nước (đoạn từ cầu Tài chính đến cầu Đền thờ Bác Hồ)</t>
  </si>
  <si>
    <t>507 m</t>
  </si>
  <si>
    <t>2019 - 2020</t>
  </si>
  <si>
    <t>383/QĐ-SXD ngày 30/10/2018</t>
  </si>
  <si>
    <t xml:space="preserve">Tuyến đường Nam Kỳ Khởi nghĩa, thị trấn Cái Đôi Vàm, huyện Phú Tân </t>
  </si>
  <si>
    <t>Chiều dài cầu chính 300 m</t>
  </si>
  <si>
    <t>1544/QĐ-UBND ngày 15/10/2015</t>
  </si>
  <si>
    <t>273/QĐ-SXD ngày 11/10/2016</t>
  </si>
  <si>
    <t>V</t>
  </si>
  <si>
    <t>Ủy ban nhân dân thành phố Cà Mau</t>
  </si>
  <si>
    <t>Dự án đầu tư xây dựng đường đấu nối Quốc lộ 1A vào dự án khu dân cư phía Đông Quốc lộ 1A (Khu A), xã Lý Văn Lâm, thành phố Cà Mau</t>
  </si>
  <si>
    <t>140 m</t>
  </si>
  <si>
    <t>2016 - 2017</t>
  </si>
  <si>
    <t>277/QĐ-SXD ngày 14/10/2016</t>
  </si>
  <si>
    <t>Dự án đường đấu nối từ Quốc lộ 63 (đường Nguyễn Trãi) vào dự án khu dân cư Đông Bắc Quảng trường văn hóa trung tâm (Khu C)</t>
  </si>
  <si>
    <t>99,10 m</t>
  </si>
  <si>
    <t>543/QĐ-UBND ngày 30/3/2016</t>
  </si>
  <si>
    <t>VI</t>
  </si>
  <si>
    <t>Ủy ban nhân dân huyện Ngọc Hiển</t>
  </si>
  <si>
    <t>Nâng cấp đường ô tô đến trung tâm thị trấn Rạch Gốc (đoạn từ ngã tư Trung tâm Giáo dục nghề nghiệp đến cầu Kênh Huế), huyện Ngọc Hiển</t>
  </si>
  <si>
    <t>1.307 m</t>
  </si>
  <si>
    <t>388/QĐ-UBND ngày 31/10/2018</t>
  </si>
  <si>
    <t>D</t>
  </si>
  <si>
    <t>HẠ TẦNG KHU KINH TẾ, KHU CÔNG NGHIỆP</t>
  </si>
  <si>
    <t>Ban quản lý Khu kinh tế</t>
  </si>
  <si>
    <t xml:space="preserve">Dự án đầu tư xây dựng tuyến đường trục chính Khu Kinh tế Năm Căn, tỉnh Cà Mau (giai đoạn 1) </t>
  </si>
  <si>
    <t>H. Năm Căn</t>
  </si>
  <si>
    <t>4,507 km</t>
  </si>
  <si>
    <t xml:space="preserve">2014 - 2017 </t>
  </si>
  <si>
    <t>1505/QĐ-UBND ngày 07/10/2014</t>
  </si>
  <si>
    <t>Ban Quản lý Khu kinh tế</t>
  </si>
  <si>
    <t xml:space="preserve">Dự án đầu tư xây dựng đường giao thông trục chính D6 Khu công nghiệp Khánh An (giai đoạn 1) </t>
  </si>
  <si>
    <t>1.694 m</t>
  </si>
  <si>
    <t>24/HĐND-TT ngày 05/02/2016</t>
  </si>
  <si>
    <t>1392/QĐ-UBND ngày 12/8/2016</t>
  </si>
  <si>
    <t xml:space="preserve">Dự án đầu tư xây dựng hàng rào Khu công nghiệp Khánh An, huyện U Minh </t>
  </si>
  <si>
    <t>4.195 m</t>
  </si>
  <si>
    <t>102/QĐ-UBND ngày 21/01/2016</t>
  </si>
  <si>
    <t>38/QĐ-SXD ngày 17/3/2016</t>
  </si>
  <si>
    <t>Dự án đầu tư xây dựng hạ tầng kỹ thuật Khu B - Khu công nghiệp Khánh An (hạng mục hệ thống thoát nước đường N1)</t>
  </si>
  <si>
    <t>7320310</t>
  </si>
  <si>
    <t>Công trình hạ tầng kỹ thuật cấp III</t>
  </si>
  <si>
    <t>939/QĐ-UBND ngày 12/7/2012; 119/QĐ-SXD ngày 23/5/2016</t>
  </si>
  <si>
    <t>E</t>
  </si>
  <si>
    <t>KHOA HỌC VÀ CÔNG NGHỆ, MÔI TRƯỜNG, THÔNG TIN VÀ TRUYỀN THÔNG</t>
  </si>
  <si>
    <t>Sở Khoa học và Công nghệ</t>
  </si>
  <si>
    <t>Dự án đầu tư xây dựng Khu thực nghiệm ứng dụng khoa học, công nghệ cho hệ sinh thái nước ngọt</t>
  </si>
  <si>
    <t>16,62 ha</t>
  </si>
  <si>
    <t>2014 - 2016</t>
  </si>
  <si>
    <t>1139/QĐ-UBND ngày 23/7/2014</t>
  </si>
  <si>
    <t>Văn phòng Tỉnh ủy</t>
  </si>
  <si>
    <t xml:space="preserve">Dự án ứng dụng công nghệ thông tin trong hoạt động của cơ quan Đảng tỉnh Cà Mau giai đoạn 2015 - 2020 </t>
  </si>
  <si>
    <t>Mua sắm TTB, đầu tư hạ tầng CNTT</t>
  </si>
  <si>
    <t>1600/QĐ-UBND ngày 23/10/2015</t>
  </si>
  <si>
    <t>1650/QĐ-UBND ngày 30/10/2015</t>
  </si>
  <si>
    <t>Văn phòng Tỉnh ủy Cà Mau</t>
  </si>
  <si>
    <t>Sở Thông tin và Truyền thông</t>
  </si>
  <si>
    <t>Dự án đầu tư xây dựng mới, thay thế thiết bị cho các Đài Truyền thanh cấp xã</t>
  </si>
  <si>
    <t>34 xã thuộc 
08 huyện</t>
  </si>
  <si>
    <t xml:space="preserve">2016 - 2018 </t>
  </si>
  <si>
    <t>1669/QĐ-UBND ngày 30/10/2015</t>
  </si>
  <si>
    <t>49/QĐ-SXD ngày 31/3/2016</t>
  </si>
  <si>
    <t>Sở Tài nguyên và Môi trường</t>
  </si>
  <si>
    <t>Dự án "Tăng cường đầu tư hiện đại hóa các trang thiết bị kỹ thuật phục vụ công tác quản lý nhà nước về bảo vệ môi trường trên địa bàn tỉnh Cà Mau, giai đoạn 2018-2020"</t>
  </si>
  <si>
    <t>Các đơn vị</t>
  </si>
  <si>
    <t>Mua sắm 
trang thiết bị</t>
  </si>
  <si>
    <t>1801/QĐ-UBND ngày 30/10/2017</t>
  </si>
  <si>
    <t>1771/QĐ-UBND ngày 30/10/2018</t>
  </si>
  <si>
    <t>G</t>
  </si>
  <si>
    <t>KHỐI ĐẢNG, NHÀ NƯỚC</t>
  </si>
  <si>
    <t>Trụ sở liên cơ quan huyện Phú Tân giai đoạn 3</t>
  </si>
  <si>
    <t>Công trình dân dụng, cấp II</t>
  </si>
  <si>
    <t>2011 - 2017</t>
  </si>
  <si>
    <t>1057/QĐ-UBND ngày 29/10/2010</t>
  </si>
  <si>
    <t>Trụ sở hành chính xã Phú Thuận, huyện Phú Tân</t>
  </si>
  <si>
    <t>Công trình dân dụng cấp III</t>
  </si>
  <si>
    <t>1491/QĐ-UBND ngày 08/10/2015</t>
  </si>
  <si>
    <t>350/QĐ-SXD ngày 29/8/2017</t>
  </si>
  <si>
    <t>Trụ sở làm việc Đài Truyền thanh huyện Phú Tân</t>
  </si>
  <si>
    <t>2018 - 2019</t>
  </si>
  <si>
    <t>390/QĐ-SXD ngày 29/9/2017</t>
  </si>
  <si>
    <t>Cải tạo, nâng cấp Trụ sở hành chính xã Phú Tân, huyện Phú Tân</t>
  </si>
  <si>
    <t>363/QĐ-SXD ngày 30/10/2018</t>
  </si>
  <si>
    <t>Ủy ban nhân dân huyện Trần Văn Thời</t>
  </si>
  <si>
    <t>Trụ sở Huyện ủy Trần Văn Thời và các Ban Đảng</t>
  </si>
  <si>
    <t>H. Trần Văn Thời</t>
  </si>
  <si>
    <t>Công trình công cộng, cấp II</t>
  </si>
  <si>
    <t>1846/QĐ-UBND ngày 11/12/2013</t>
  </si>
  <si>
    <t>Cải tạo, mở rộng Trụ sở HĐND - UBND huyện Trần Văn Thời</t>
  </si>
  <si>
    <t>426/QĐ-UBND ngày 16/3/2016</t>
  </si>
  <si>
    <t>330/QĐ-SXD ngày 31/10/2016</t>
  </si>
  <si>
    <t>Ủy ban nhân dân huyện U Minh</t>
  </si>
  <si>
    <t>Trụ sở hành chính thị trấn U Minh, huyện U Minh</t>
  </si>
  <si>
    <t>2017 - 2018</t>
  </si>
  <si>
    <t>1578/QĐ-UBND ngày 21/10/2015</t>
  </si>
  <si>
    <t>313/QĐ-SXD ngày 28/10/2016</t>
  </si>
  <si>
    <t>Nâng cấp, sửa chữa trụ sở làm việc Huyện ủy U Minh</t>
  </si>
  <si>
    <t>Ban quản lý dự án Công trình Xây dựng</t>
  </si>
  <si>
    <t>Trụ sở Ủy ban nhân dân tỉnh Cà Mau</t>
  </si>
  <si>
    <t>Công trình dân dụng, cấp I</t>
  </si>
  <si>
    <t xml:space="preserve">2017 - 2019 </t>
  </si>
  <si>
    <t>209/HĐND-TT ngày 19/9/2016</t>
  </si>
  <si>
    <t>1788/QĐ-UBND ngày 19/10/2016</t>
  </si>
  <si>
    <t xml:space="preserve">Ban Quản lý dự án công trình Xây dựng </t>
  </si>
  <si>
    <t>Trụ sở làm việc Ban Quản lý rừng phòng hộ Năm Căn, huyện Năm Căn</t>
  </si>
  <si>
    <t>1740/QĐ-UBND ngày 09/11/2015</t>
  </si>
  <si>
    <t>143/QĐ-SXD ngày 16/6/2016</t>
  </si>
  <si>
    <t>Ban Quản lý dự án công trình Xây dựng</t>
  </si>
  <si>
    <t>Mở rộng trụ sở Ban Tiếp công dân tỉnh Cà Mau</t>
  </si>
  <si>
    <t>Công trình dân dụng</t>
  </si>
  <si>
    <t>1787/QĐ-UBND ngày 27/10/2017</t>
  </si>
  <si>
    <t>486/QĐ-SXD ngày 30/12/2017</t>
  </si>
  <si>
    <t>Công trình đầu tư xây dựng 03 nhà nghỉ nội bộ Tỉnh ủy</t>
  </si>
  <si>
    <t xml:space="preserve">2018 - 2020 </t>
  </si>
  <si>
    <t>1143/QĐ-UBND ngày 19/7/2018</t>
  </si>
  <si>
    <t>Thông báo số 155-TB/TU ngày 18/9/2017 của Tỉnh ủy Cà Mau</t>
  </si>
  <si>
    <t>Trụ sở Ban Dân tộc tỉnh Cà Mau</t>
  </si>
  <si>
    <t>354/QĐ-SXD ngày 29/10/2018</t>
  </si>
  <si>
    <t xml:space="preserve">Trụ sở Sở Tài nguyên và Môi trường </t>
  </si>
  <si>
    <t>1759/QĐ-UBND ngày 30/10/2018</t>
  </si>
  <si>
    <t>Văn phòng HĐND  tỉnh</t>
  </si>
  <si>
    <t>Xây dựng mới cổng, hàng rào trụ sở Đoàn Đại biểu Quốc hội và Hội đồng nhân dân tỉnh Cà Mau</t>
  </si>
  <si>
    <t>597/QĐ-UBND ngày 06/4/2018</t>
  </si>
  <si>
    <t>Văn phòng Hội đồng nhân dân tỉnh</t>
  </si>
  <si>
    <t>CV8607/UBND-XD ngày 30/10/2017</t>
  </si>
  <si>
    <t>Trụ sở làm việc Ủy ban nhân dân huyện Cái Nước</t>
  </si>
  <si>
    <t>882/QĐ-UBND ngày 18/5/2017</t>
  </si>
  <si>
    <t>425/QĐ-UBND ngày 31/10/2017</t>
  </si>
  <si>
    <t>Trụ sở hành chính xã Đông Thới, huyện Cái Nước</t>
  </si>
  <si>
    <t>412/QĐ-SXD ngày 26/10/2017</t>
  </si>
  <si>
    <t>VII</t>
  </si>
  <si>
    <t>Trụ sở hành chính phường 1, thành phố Cà Mau</t>
  </si>
  <si>
    <t>142/QĐ-SXD ngày 17/3/2017</t>
  </si>
  <si>
    <t>VIII</t>
  </si>
  <si>
    <t>Ủy ban nhân dân huyện Năm Căn</t>
  </si>
  <si>
    <t>Trụ sở hành chính xã Đất Mới, huyện Năm Căn</t>
  </si>
  <si>
    <t>424/QĐ-SXD ngày 31/10/2017</t>
  </si>
  <si>
    <t>IX</t>
  </si>
  <si>
    <t>Ủy ban nhân dân Đầm Dơi</t>
  </si>
  <si>
    <t>Hội trường và Khối đoàn thể xã Quách Phẩm, huyện Đầm Dơi</t>
  </si>
  <si>
    <t>400/QĐ-SXD ngày 31/10/2018</t>
  </si>
  <si>
    <t>Ủy ban nhân dân huyện Đầm Dơi</t>
  </si>
  <si>
    <t>X</t>
  </si>
  <si>
    <t xml:space="preserve">Xây dựng các hạng mục công trình phụ Trụ sở làm việc Huyện ủy Ngọc Hiển </t>
  </si>
  <si>
    <t>H</t>
  </si>
  <si>
    <t>AN NINH - QUỐC PHÒNG</t>
  </si>
  <si>
    <t xml:space="preserve"> Bộ Chỉ huy Quân sự tỉnh Cà Mau</t>
  </si>
  <si>
    <r>
      <t xml:space="preserve">Sở Chỉ huy thống nhất, tỉnh Cà Mau </t>
    </r>
    <r>
      <rPr>
        <i/>
        <sz val="12"/>
        <rFont val="Times New Roman"/>
        <family val="1"/>
      </rPr>
      <t>(chỉ triển khai các hạng mục công trình trong phạm vi kế hoạch vốn bố trí)</t>
    </r>
  </si>
  <si>
    <t>7004686</t>
  </si>
  <si>
    <t>Công trình quân sự</t>
  </si>
  <si>
    <t xml:space="preserve">2015 - 2019 </t>
  </si>
  <si>
    <t>1969/QĐ-UBND ngày 30/12/2014</t>
  </si>
  <si>
    <t>Bộ Chỉ huy Quân sự tỉnh Cà Mau</t>
  </si>
  <si>
    <r>
      <t xml:space="preserve">Trụ sở Ban Chỉ huy Quân sự huyện Năm Căn </t>
    </r>
    <r>
      <rPr>
        <i/>
        <sz val="12"/>
        <rFont val="Times New Roman"/>
        <family val="1"/>
      </rPr>
      <t>(Ngân sách địa phương hỗ trợ 15,267 tỷ đồng)</t>
    </r>
  </si>
  <si>
    <t>4096/QĐ-BQP ngày 24/10/2013</t>
  </si>
  <si>
    <t>Công an tỉnh Cà Mau</t>
  </si>
  <si>
    <t xml:space="preserve"> Trụ sở làm việc Công an xã trên địa bàn tỉnh Cà Mau, giai đoạn 2016 - 2020 </t>
  </si>
  <si>
    <t>Tỉnh Cà Mau</t>
  </si>
  <si>
    <t xml:space="preserve">2016 - 2020 </t>
  </si>
  <si>
    <t>5932/UBND-XD ngày 30/10/2015</t>
  </si>
  <si>
    <t>1671/QĐ-UBND ngày 30/10/2015</t>
  </si>
  <si>
    <t>Chưa có QĐ phê duyệt điều chỉnh</t>
  </si>
  <si>
    <t>Phương án hỗ trợ giải phòng mặt bằng Dự án đầu tư xây dựng Đồn Công an Đất Mũi, huyện Ngọc Hiển</t>
  </si>
  <si>
    <t>Phương án</t>
  </si>
  <si>
    <t>2132/QĐ-UBND ngày 28/12/2017; 211/QĐ-UBND ngày 08/02/2018</t>
  </si>
  <si>
    <t>Dự án Camera giám sát giao thông và an ninh trật tự trên địa bàn tỉnh Cà Mau</t>
  </si>
  <si>
    <t>Camera</t>
  </si>
  <si>
    <t>1785/UBND-XD ngày 27/10/2017</t>
  </si>
  <si>
    <t>1822/QĐ-UBND ngày 30/10/2017</t>
  </si>
  <si>
    <t xml:space="preserve"> Bộ Chỉ huy Bộ đội Biên phòng tỉnh Cà Mau </t>
  </si>
  <si>
    <t>Dự án đóng mới 02 tàu phục vụ hoạt động các lực lượng trên đảo Hòn Khoai</t>
  </si>
  <si>
    <t>Tàu gỗ tải trọng 50 tấn và 3,5 tấn</t>
  </si>
  <si>
    <t>1640/QĐ-UBND ngày 28/10/2015</t>
  </si>
  <si>
    <t>525/QĐ-SXD ngày 21/10/2016</t>
  </si>
  <si>
    <t xml:space="preserve">Bộ Chỉ huy Bộ đội Biên phòng tỉnh Cà Mau </t>
  </si>
  <si>
    <t>Xây dựng mới Trạm Kiểm soát Biên phòng Rạch Tàu/Đồn Biên phòng Đất Mũi</t>
  </si>
  <si>
    <t xml:space="preserve">2017 - 2018 </t>
  </si>
  <si>
    <t>1485/QĐ-UBND ngày 08/10/2015</t>
  </si>
  <si>
    <t>392/QĐ-SXD ngày 29/9/2017</t>
  </si>
  <si>
    <t xml:space="preserve">Xây dựng mới Trạm Kiểm soát Biên phòng Hương Mai/Đồn Biên phòng Khánh Tiến </t>
  </si>
  <si>
    <t>1481/QĐ-UBND ngày 08/10/2015</t>
  </si>
  <si>
    <t>251/QĐ-SXD ngày 13/6/2017</t>
  </si>
  <si>
    <t xml:space="preserve">Dự án đầu tư xây dựng một số công trình tại các Trạm Kiểm soát Biên phòng Đá Bạc, Bồ Đề, Hố Gùi và Khánh Hội </t>
  </si>
  <si>
    <t xml:space="preserve">Công trình dân dụng </t>
  </si>
  <si>
    <t xml:space="preserve">2019 - 2020 </t>
  </si>
  <si>
    <t>1773/QĐ-UBND ngày 30/10/2018</t>
  </si>
  <si>
    <t>K</t>
  </si>
  <si>
    <t>VỐN CHUẨN BỊ ĐẦU TƯ</t>
  </si>
  <si>
    <t>Sở Kế hoạch và Đầu tư trình UBND tỉnh</t>
  </si>
  <si>
    <t>L</t>
  </si>
  <si>
    <t>THANH TOÁN KHỐI LƯỢNG TỒN ĐỌNG KHI QUYẾT TOÁN</t>
  </si>
  <si>
    <t>Sở Tài chính phân khai thực hiện</t>
  </si>
  <si>
    <t>M</t>
  </si>
  <si>
    <t>DỰ PHÒNG (10%)</t>
  </si>
  <si>
    <t>N</t>
  </si>
  <si>
    <t>CHI BỔ SUNG QUỸ PHÁT TRIỂN ĐẤT</t>
  </si>
  <si>
    <t>O</t>
  </si>
  <si>
    <t>BỔ SUNG VỐN ĐIỀU LỆ CHO QUỸ ĐẦU TƯ PHÁT TRIỂN</t>
  </si>
  <si>
    <t>KẾ HOẠCH VỐN XỔ SỐ KIẾN THIẾT</t>
  </si>
  <si>
    <t>Hỗ trợ H, TP: 136,788 tỷ đồng; 763,212 tỷ đồng.</t>
  </si>
  <si>
    <t xml:space="preserve">LĨNH VỰC Y TẾ </t>
  </si>
  <si>
    <t>Bệnh viện Điều dưỡng và Phục hồi chức năng</t>
  </si>
  <si>
    <t>75 giường</t>
  </si>
  <si>
    <t>2014 - 2018</t>
  </si>
  <si>
    <t>1625/QĐ-UBND ngày 31/10/2013; 1762/QĐ-UBND ngày 31/10/2018</t>
  </si>
  <si>
    <t>Bệnh viện Sản - Nhi tỉnh Cà Mau</t>
  </si>
  <si>
    <t>400 giường</t>
  </si>
  <si>
    <t>1831/QĐ-UBND ngày 29/10/2009; 1025/QĐ-UBND ngày 27/6/2018</t>
  </si>
  <si>
    <t>Bệnh viện đa khoa huyện Ngọc Hiển</t>
  </si>
  <si>
    <t>Đến năm 2019</t>
  </si>
  <si>
    <t>1761/QĐ-UBND ngày 30/10/2018</t>
  </si>
  <si>
    <r>
      <t xml:space="preserve">Bệnh viện Lao và bệnh phổi tỉnh Cà Mau </t>
    </r>
    <r>
      <rPr>
        <i/>
        <sz val="12"/>
        <rFont val="Times New Roman"/>
        <family val="1"/>
      </rPr>
      <t>(Ngân sách trung ương hỗ trợ 56.946 triệu đồng)</t>
    </r>
  </si>
  <si>
    <t>200 giường</t>
  </si>
  <si>
    <t>2017 - 2020</t>
  </si>
  <si>
    <t>107/HĐND-TT ngày 06/6/2016</t>
  </si>
  <si>
    <t>1812/QĐ-UBND ngày 30/10/2017</t>
  </si>
  <si>
    <t>Trường Cao đẳng Y tế tỉnh Cà Mau</t>
  </si>
  <si>
    <t>278/HĐND-TT ngày 27/10/2016</t>
  </si>
  <si>
    <t>1865/QĐ-UBND ngày 28/10/2016</t>
  </si>
  <si>
    <t>Nhà Kỹ thuật nghiệp vụ kết hợp Khoa cấp cứu Bệnh viện đa khoa Cà Mau</t>
  </si>
  <si>
    <t>Công trình dân dụng - y tế cấp III</t>
  </si>
  <si>
    <t>197/HĐND-TT ngày 18/9/2015</t>
  </si>
  <si>
    <t>1697/QĐ-UBND ngày 31/10/2015</t>
  </si>
  <si>
    <t>Sửa chữa một số hạng mục công trình tại Bệnh viện đa khoa Cà Mau</t>
  </si>
  <si>
    <t>Một số hạng mục</t>
  </si>
  <si>
    <t>1576/QĐ-UBND ngày 18/9/2017</t>
  </si>
  <si>
    <t>432/QĐ-UBND ngày 31/10/2017</t>
  </si>
  <si>
    <t>Bệnh viện đa khoa Cà Mau</t>
  </si>
  <si>
    <t>Đề án xây dựng các bệnh viện tỉnh (Bệnh viện đa khoa Cà Mau và Bệnh viện Sản - Nhi) làm vệ tinh các bệnh viện TP.HCM giai đoạn 2016 - 2020</t>
  </si>
  <si>
    <t>Trong đó riêng:</t>
  </si>
  <si>
    <t>1.1</t>
  </si>
  <si>
    <t>Dự án đầu tư xây dựng Bệnh viện đa khoa Cà Mau thành đơn vị vệ tinh của Bệnh viện Ung Bướu giai đoạn 2016-2020</t>
  </si>
  <si>
    <t>Mua sắm trang thiết bị</t>
  </si>
  <si>
    <t>1766/QĐ-UBND ngày 30/10/2018</t>
  </si>
  <si>
    <t>1.2</t>
  </si>
  <si>
    <t>Dự án đầu tư xây dựng Bệnh viện đa khoa Cà Mau thành đơn vị vệ tinh của Bệnh viện Chợ Rẫy giai đoạn 2016-2020</t>
  </si>
  <si>
    <t>1315/QĐ-UBND ngày 21/8/2018</t>
  </si>
  <si>
    <t xml:space="preserve">Dự án đầu tư lắp đặt hệ thống máy lạnh trung tâm, khí sạch phòng mổ, mở rộng Khoa Hồi sức tích cực và chống độc, mua máy lọc thận nhân tạo </t>
  </si>
  <si>
    <t>1228/QĐ-UBND ngày 07/8/2018</t>
  </si>
  <si>
    <t>LĨNH VỰC GIÁO DỤC VÀ ĐÀO TẠO</t>
  </si>
  <si>
    <t>Khối 10 phòng học và Khu hiệu bộ Trường THPT Tân Bằng, huyện Thới Bình (giai đoạn 2)</t>
  </si>
  <si>
    <t>1334/QĐ-UBND ngày 11/9/2015</t>
  </si>
  <si>
    <t>405/QĐ-SXD ngày 23/10/2017</t>
  </si>
  <si>
    <t>Trụ sở Sở Giáo dục và Đào tạo tỉnh Cà Mau</t>
  </si>
  <si>
    <t>Công trình dân dụng cấp II</t>
  </si>
  <si>
    <t>182/HĐND-TT ngày 23/6/2015</t>
  </si>
  <si>
    <t>1601/QĐ-UBND ngày 23/10/2015</t>
  </si>
  <si>
    <t>Xây dựng và sửa chữa Trường THCS - THPT Vàm Đình, huyện Phú Tân</t>
  </si>
  <si>
    <t>811/QĐ-UBND ngày 04/5/2017</t>
  </si>
  <si>
    <t>1814/QĐ-UBND ngày 30/10/2017</t>
  </si>
  <si>
    <t>Trường THPT chuyên Phan Ngọc Hiển đạt chuẩn quốc gia</t>
  </si>
  <si>
    <t>1760/QĐ-UBND ngày 30/10/2018</t>
  </si>
  <si>
    <t>Trường THCS Nguyễn Mai, xã Khánh Tiến, huyện U Minh</t>
  </si>
  <si>
    <t>1136/QĐ-UBND ngày 29/6/2017</t>
  </si>
  <si>
    <t>420/QĐ-SXD ngày 30/10/2017</t>
  </si>
  <si>
    <t>Trường Trung học cơ sở Hoàng Xuân Nhị, xã Nguyễn Phích, huyện U Minh</t>
  </si>
  <si>
    <t>Huyện U Minh</t>
  </si>
  <si>
    <t>352/QĐ-SXD ngày 29/10/2018</t>
  </si>
  <si>
    <t>Trường Trung học cơ sở Trần Ngọc Hy, xã Khánh Thuận, huyện U Minh</t>
  </si>
  <si>
    <t>353/QĐ-SXD ngày 29/10/2018</t>
  </si>
  <si>
    <t>Trường THCS Trần Quốc Toản, xã Thạnh Phú, huyện Cái Nước</t>
  </si>
  <si>
    <t>1770/QĐ-UBND ngày 25/10/2017</t>
  </si>
  <si>
    <t>428/QĐ-SXD ngày 31/10/2017</t>
  </si>
  <si>
    <t>Trường THCS Tân Hưng, huyện Cái Nước</t>
  </si>
  <si>
    <t>1552/QĐ-UBND ngày 21/9/2018</t>
  </si>
  <si>
    <t>349/QĐ-SXD ngày 29/10/2018</t>
  </si>
  <si>
    <t>Trường THCS Cái Nước, huyện Cái Nước</t>
  </si>
  <si>
    <t>1551/QĐ-UBND ngày 21/9/2018</t>
  </si>
  <si>
    <t>365/QĐ-SXD ngày 30/10/2018</t>
  </si>
  <si>
    <t>Trường Tiểu học - THCS Võ Thị Sáu, huyện Cái Nước</t>
  </si>
  <si>
    <t>1553/QĐ-UBND ngày 21/9/2018</t>
  </si>
  <si>
    <t>397/QĐ-SXD ngày 31/10/2018</t>
  </si>
  <si>
    <t>Trường Tiểu học Hòa Mỹ 2, xã Hòa Mỹ, huyện Cái Nước</t>
  </si>
  <si>
    <t>4014/QĐ-UBND ngày 31/10/2018</t>
  </si>
  <si>
    <r>
      <t xml:space="preserve">Hỗ trợ ngân sách huyện Cái Nước </t>
    </r>
    <r>
      <rPr>
        <i/>
        <sz val="12"/>
        <rFont val="Times New Roman"/>
        <family val="1"/>
      </rPr>
      <t>(theo Công văn số 8374/UBND-XD ngày 23/10/2018 của UBND tỉnh Cà Mau)</t>
    </r>
  </si>
  <si>
    <t>Trường THCS Tam Giang, huyện Năm Căn</t>
  </si>
  <si>
    <t>1280/QĐ-UBND ngày 24/7/2017</t>
  </si>
  <si>
    <t>413/QĐ-SXD ngày 26/10/2017</t>
  </si>
  <si>
    <t>Truường Mầm nom Sao Mai, huyện Năm Căn</t>
  </si>
  <si>
    <t>509/QĐ-UBND ngày 31/10/2018</t>
  </si>
  <si>
    <r>
      <t xml:space="preserve">Hỗ trợ ngân sách huyện Năm Căn </t>
    </r>
    <r>
      <rPr>
        <i/>
        <sz val="12"/>
        <rFont val="Times New Roman"/>
        <family val="1"/>
      </rPr>
      <t>(theo Công văn số 8799/UBND-XD ngày 06/11/2018 của UBND tỉnh Cà Mau)</t>
    </r>
  </si>
  <si>
    <t>Trường THCS Tam Giang Tây, huyện Ngọc Hiển</t>
  </si>
  <si>
    <t>1767/QĐ-UBND ngày 25/10/2017</t>
  </si>
  <si>
    <t>421/QĐ-SXD ngày 30/10/2017</t>
  </si>
  <si>
    <t>Xây dựng sửa chữa Trường Trung học cơ sở xã Đất Mũi, huyện Ngọc Hiển</t>
  </si>
  <si>
    <t>Huyện Ngọc Hiển</t>
  </si>
  <si>
    <t>348/QĐ-SXD ngày 29/10/2018</t>
  </si>
  <si>
    <t>Trường Trung học cơ sở Bông Văn Dĩa, huyện Ngọc Hiển</t>
  </si>
  <si>
    <t>398/QĐ-SXD ngày 31/10/2018</t>
  </si>
  <si>
    <t>Ban Quản lý dự án các dự án ODA và NGO tỉnh Cà Mau</t>
  </si>
  <si>
    <t>Xây dựng 06 phòng học tại Trường THPT Viên An, huyện Ngọc Hiển</t>
  </si>
  <si>
    <t>1181/QĐ-UBND ngày 26/7/2018</t>
  </si>
  <si>
    <t>307/QĐ-SXD ngày 19/10/2018</t>
  </si>
  <si>
    <t>Một số hạng mục công trình tại Trường THPT Sông Đốc, huyện Trần Văn Thời</t>
  </si>
  <si>
    <t>1180/QĐ-UBND ngày 26/7/2018</t>
  </si>
  <si>
    <t>309/QĐ-SXD ngày 22/10/2018</t>
  </si>
  <si>
    <t>Nâng cấp Trường THPT Trần Văn Thời đạt chuẩn quốc gia</t>
  </si>
  <si>
    <t>1255/QĐ-UBND ngày 09/8/2018</t>
  </si>
  <si>
    <t>1775/QĐ-SXD ngày 30/10/2018</t>
  </si>
  <si>
    <t>Trường THPT Đầm Dơi, huyện Đầm Dơi</t>
  </si>
  <si>
    <t>Huyện Đầm Dơi</t>
  </si>
  <si>
    <t>1581/QĐ-UBND ngày 27/9/2018</t>
  </si>
  <si>
    <t>310/QĐ-SXD ngày 22/10/2018</t>
  </si>
  <si>
    <t>Nâng cấp Trường THPT Huỳnh Phi Hùng, huyện Trần Văn Thời</t>
  </si>
  <si>
    <t>1383/QĐ-UBND ngày 30/8/2018</t>
  </si>
  <si>
    <t>322/QĐ-SXD ngày 24/10/2018</t>
  </si>
  <si>
    <t>Trường Trung học cơ sở Khánh Hưng, huyện Trần Văn Thời</t>
  </si>
  <si>
    <t>Huyện Trần Văn Thời</t>
  </si>
  <si>
    <t>344/QĐ-SXD ngày 29/10/2018</t>
  </si>
  <si>
    <t>Trường Trung học cơ sở Khánh Bình Đông, huyện Trần Văn Thời</t>
  </si>
  <si>
    <t>334/QĐ-SXD ngày 25/10/2018</t>
  </si>
  <si>
    <t>Trường Trung học cơ sở Quách Phẩm Bắc, huyện Đầm Dơi</t>
  </si>
  <si>
    <t>399/QĐ-SXD ngày 31/10/2018</t>
  </si>
  <si>
    <t>Trường Trung học cơ sở Việt Khái, huyện Phú Tân</t>
  </si>
  <si>
    <t>Huyện Phú Tân</t>
  </si>
  <si>
    <t>314/QĐ-SXD ngày 23/10/2018</t>
  </si>
  <si>
    <t>Trường Trung học cơ sở Đặng Tấn Triệu, huyện Phú Tân</t>
  </si>
  <si>
    <t>298/QĐ-SXD ngày 16/10/2018</t>
  </si>
  <si>
    <t>Trường Trung học cơ sở Tân Lộc Bắc, xã Tân Lộc Bắc, huyện Thới Bình</t>
  </si>
  <si>
    <t>Huyện Thới Bình</t>
  </si>
  <si>
    <t>345/QĐ-SXD ngày 29/10/2018</t>
  </si>
  <si>
    <t>Trường Trung học cơ sở Biển Bạch Đông, huyện Thới Bình</t>
  </si>
  <si>
    <t>368/QĐ-UBND ngày 30/10/2018</t>
  </si>
  <si>
    <t>Trường Trung học cơ sở Tân Lợi, xã Hồ Thị Kỷ, huyện Thới Bình</t>
  </si>
  <si>
    <t>282/QĐ-SXD ngày 27/9/2018</t>
  </si>
  <si>
    <t>Trường Trung học cơ sở Biển Bạch, huyện Thới Bình</t>
  </si>
  <si>
    <t>357/QĐ-UBND ngày 29/10/2018</t>
  </si>
  <si>
    <t>LĨNH VỰC VĂN HÓA - XÃ HỘI</t>
  </si>
  <si>
    <t xml:space="preserve">Trung tâm Văn hóa Thể thao huyện Phú Tân (giai đoạn 1) </t>
  </si>
  <si>
    <t>05 ha</t>
  </si>
  <si>
    <t xml:space="preserve">2011 - 2015 </t>
  </si>
  <si>
    <t>1659/QĐ-UBND ngày 29/10/2010</t>
  </si>
  <si>
    <t>Đài phát thanh truyền hình Cà Mau</t>
  </si>
  <si>
    <t xml:space="preserve">Dự án đầu tư "Mua sắm trang thiết bị hệ thống sản xuất chương trình phát thanh truyền hình chuẩn HD" </t>
  </si>
  <si>
    <t>Trang thiết bị</t>
  </si>
  <si>
    <t>343/QĐ-UBND ngày 01/3/2017</t>
  </si>
  <si>
    <t>1804/QĐ-UBND ngày 30/10/2017</t>
  </si>
  <si>
    <t>Đài Phát thanh - Truyền hình Cà Mau</t>
  </si>
  <si>
    <r>
      <t xml:space="preserve">Nâng cấp, mở rộng Cơ sở cai nghiện ma túy tỉnh Cà Mau </t>
    </r>
    <r>
      <rPr>
        <i/>
        <sz val="12"/>
        <rFont val="Times New Roman"/>
        <family val="1"/>
      </rPr>
      <t>(NSTW hỗ trợ 10 tỷ đồng)</t>
    </r>
  </si>
  <si>
    <t>Các hạng mục công trình chính, phụ</t>
  </si>
  <si>
    <t>395/QĐ-SXD ngày 02/10/2017</t>
  </si>
  <si>
    <t>Tu bổ, tôn tạo di tích lịch sử địa điểm chứng tích tội ác Mỹ Ngụy ở Biệt khu Hải Yến - Bình Hưng</t>
  </si>
  <si>
    <t>Các hạng mục</t>
  </si>
  <si>
    <t>2013 - 2018</t>
  </si>
  <si>
    <t>1626/QĐ-UBND ngày 31/10/2013</t>
  </si>
  <si>
    <t>Nâng cấp, mở rộng Trung tâm Nuôi dưỡng người tâm thần tỉnh Cà Mau</t>
  </si>
  <si>
    <r>
      <t>18.109 m</t>
    </r>
    <r>
      <rPr>
        <vertAlign val="superscript"/>
        <sz val="12"/>
        <rFont val="Times New Roman"/>
        <family val="1"/>
      </rPr>
      <t>2</t>
    </r>
  </si>
  <si>
    <t>548/QĐ-UBND ngày 24/3/2017</t>
  </si>
  <si>
    <t>1813/QĐ-UBND ngày 31/10/2017</t>
  </si>
  <si>
    <t>Ủy ban nhân dân huyện  Trần Văn Thời</t>
  </si>
  <si>
    <t>Dự án đầu tư nâng cấp, cải tạo Nghĩa trang Liệt sĩ huyện Trần Văn Thời (Ngân sách tỉnh đầu tư nền đài, phù điêu)</t>
  </si>
  <si>
    <t>Sở Văn hóa, thể thao và Du lịch</t>
  </si>
  <si>
    <t>Tu bổ, tôn tạo một số hạng mục công trình tại Khu tưởng niệm Chủ tịch Hồ Chí Minh</t>
  </si>
  <si>
    <t>1769/QĐ-UBND ngày 25/10/2017</t>
  </si>
  <si>
    <t>55/QĐ-SXD ngày 05/4/2018</t>
  </si>
  <si>
    <t>Sở Văn hóa, Thể thao và Du lịch</t>
  </si>
  <si>
    <t>LĨNH VỰC XÂY DỰNG NÔNG THÔN MỚI, ỨNG PHÓ VỚI BIẾN ĐỔI KHÍ HẬU</t>
  </si>
  <si>
    <t>Đầu tư xây dựng kết cấu hạ tầng xây dựng nông thôn mới</t>
  </si>
  <si>
    <t>Tuyến đường ôtô đến trung tâm xã Đất Mũi, huyện Ngọc Hiển (Hạng mục đường đấu nối từ cầu qua sông Rạch Gốc đến cầu Nhà Diệu xã Tân Ân)</t>
  </si>
  <si>
    <t>7003165</t>
  </si>
  <si>
    <t>Cấp VI đồng bằng</t>
  </si>
  <si>
    <t>222/QĐ-UBND ngày 06/02/2015; 1049/QĐ-UBND ngày 02/7/2018</t>
  </si>
  <si>
    <t>Tuyến đường đấu nối từ cầu qua sông Rạch Gốc đến cầu Nhà Diệu, xã Tân Ân, huyện Ngọc Hiển</t>
  </si>
  <si>
    <t>7665156</t>
  </si>
  <si>
    <t>3.000 m</t>
  </si>
  <si>
    <t>1512/QĐ-UBND ngày 01/9/2017</t>
  </si>
  <si>
    <t>579/QĐ-SGTVT ngày 31/10/2017</t>
  </si>
  <si>
    <t xml:space="preserve">Tuyến đường ôtô đến trung tâm xã Khánh An, huyện U Minh (đoạn từ Cây Khô đến Trường THCS Nguyễn Văn Tố) </t>
  </si>
  <si>
    <t>7007534</t>
  </si>
  <si>
    <t>2016 - 2019</t>
  </si>
  <si>
    <t>614/QĐUBND ngày 08/4/2014</t>
  </si>
  <si>
    <t>Xây dựng mới 04 cầu trên tuyến đường ô tô đến trung tâm xã Khánh Tiến, huyện U Minh</t>
  </si>
  <si>
    <t>7657727</t>
  </si>
  <si>
    <t>04 cầu</t>
  </si>
  <si>
    <t>1395/QĐ-UBND ngày 14/8/2017</t>
  </si>
  <si>
    <t>580/QĐ-SGTVT ngày 31/10/2017</t>
  </si>
  <si>
    <t>Tuyến đường vào trung tâm hành chính mới xã Khánh Tiến, huyện U Minh</t>
  </si>
  <si>
    <t>7640724</t>
  </si>
  <si>
    <t>03 km</t>
  </si>
  <si>
    <t>105/QĐ-UBND ngày 18/01/2016</t>
  </si>
  <si>
    <t>392/QĐ-SGTVT ngày 04/8/2017</t>
  </si>
  <si>
    <t>Ban Quản lý dự án  Xây dựng công trình Giao thông</t>
  </si>
  <si>
    <t>Cầu Đường Kéo thuộc tuyến đường ô tô đến trung tâm xã Tam Giang Tây, huyện Ngọc Hiển</t>
  </si>
  <si>
    <t>7638797</t>
  </si>
  <si>
    <t>01 cầu</t>
  </si>
  <si>
    <t>1402/QĐ-UBND ngày 15/8/2017</t>
  </si>
  <si>
    <t>1802/QĐ-UBND ngày 30/10/2017</t>
  </si>
  <si>
    <r>
      <t>Công trình đầu tư xây dựng mặt đường đoạn từ cầu Kênh Năm đến cầu Thanh Tùng thuộc tuyến đường ô tô đến trung tâm xã Hiệp Tùng, huyện Năm Căn</t>
    </r>
    <r>
      <rPr>
        <i/>
        <sz val="12"/>
        <rFont val="Times New Roman"/>
        <family val="1"/>
      </rPr>
      <t xml:space="preserve"> </t>
    </r>
  </si>
  <si>
    <t>7664663</t>
  </si>
  <si>
    <t>H. Năm Căn và 
H. Đầm Dơi</t>
  </si>
  <si>
    <t>5.146 m</t>
  </si>
  <si>
    <t>1763/QĐ-UBND ngày 24/10/2017</t>
  </si>
  <si>
    <t>1816/QĐ-UBND ngày 31/10/2017</t>
  </si>
  <si>
    <t>Tuyến đường từ trung tâm xã Phong Điền đến Đầm Thị Tường, huyện Trần Văn Thời</t>
  </si>
  <si>
    <t>7610805</t>
  </si>
  <si>
    <t>Các dự án ứng phó với biến đổi khí hậu</t>
  </si>
  <si>
    <t xml:space="preserve">Đối ứng Dự án "Nguồn lợi ven biển vì sự phát triển bền vững tỉnh Cà Mau" (CRSD Cà Mau) </t>
  </si>
  <si>
    <t>04 Hợp phần</t>
  </si>
  <si>
    <t>1700/QĐ-UBND ngày 07/11/2014</t>
  </si>
  <si>
    <t>Sở Nông nghiệp &amp; Phát triển nông thôn</t>
  </si>
  <si>
    <t>Đối ứng Tiểu Dự án 8: Đầu tư xây dựng cơ sở hạ tầng để phòng, chống xói lở bờ biển, cung cấp nước ngọt và phục vụ nuôi tôm - rừng vùng ven biển tỉnh Cà Mau thuộc Dự án "Chống chịu khí hậu tổng hợp và sinh kế bền vững ĐBSCL - ICRSL"</t>
  </si>
  <si>
    <t>Các huyện: NH, NC, ĐD, PT, UM, TVT</t>
  </si>
  <si>
    <t>Đầu tư CSHT phòng chống xói lở bờ biển</t>
  </si>
  <si>
    <t>2016 - 2022</t>
  </si>
  <si>
    <t>1693/QĐ-BNN ngày 09/5/2016</t>
  </si>
  <si>
    <t>Đối ứng Dự án "Tăng cường khả năng chống chịu với những tác động của biến đổi khí hậu cho các cộng đồng dễ bị tổn thương ven biển Việt Nam" do Quỹ Khí hậu xanh tài trợ không hoàn lại thông qua Chương trình Phát triển của Liên hợp quốc</t>
  </si>
  <si>
    <t>03 Hợp phần</t>
  </si>
  <si>
    <t>1029/QĐ-TTg ngày 13/7/2017</t>
  </si>
  <si>
    <t>479/QĐ-UBND ngày 21/3/2018</t>
  </si>
  <si>
    <t>Đối ứng Dự án "Kết hợp bảo vệ vùng ven biển và phục hồi đai rừng ngập mặn tỉnh Kiên Giang và Cà Mau" sử dụng vốn vay ODA của Chính phủ Đức</t>
  </si>
  <si>
    <t>9.917 m</t>
  </si>
  <si>
    <t>2017 - 2022</t>
  </si>
  <si>
    <t>617/QĐ-TTg ngày 08/5/2017</t>
  </si>
  <si>
    <t>5758/QĐ-BNN-HTQT ngày 29/12/2017</t>
  </si>
  <si>
    <t>CV 2481/UBND-XD ngày 31/3/2017 của UBND tỉnh</t>
  </si>
  <si>
    <t>Ban Quản lý dự án công trình Nông nghiệp và PTNT</t>
  </si>
  <si>
    <t>Dự án đầu tư xây dựng công trình Khu tái định cư rừng phòng hộ biển Tây, huyện U Minh</t>
  </si>
  <si>
    <t>1043/QĐ-UBND ngày 23/6/2009</t>
  </si>
  <si>
    <t>Dự án đầu tư xây dựng công trình Khu tái định cư rừng phòng hộ biển Tây, huyện Trần Văn Thời</t>
  </si>
  <si>
    <t>1340/QĐ-UBND ngày 06/8/2009</t>
  </si>
  <si>
    <t>Dự án đầu tư xây dựng Kè cấp bách tại Tân Thuận, huyện Đầm Dơi, tỉnh Cà Mau</t>
  </si>
  <si>
    <t>2.773 m</t>
  </si>
  <si>
    <t>545/QĐ-UBND ngày 30/3/2016; 1819/QĐ-UBND ngày 30/12/2017</t>
  </si>
  <si>
    <t>Sở Kế hoạch và Đầu tư trình phân khai</t>
  </si>
  <si>
    <t>THANH TOÁN KHỐI LƯỢNG TỒN ĐỌNG SAU QUYẾT TOÁN</t>
  </si>
  <si>
    <t>Sở Tài chính trình phân khai</t>
  </si>
  <si>
    <t>KẾ HOẠCH VỐN TỪ NGUỒN VAY LẠI</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</si>
</sst>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_);_(* \(#,##0\);_(* &quot;-&quot;??_);_(@_)"/>
    <numFmt numFmtId="165" formatCode="_(* #,##0.00_);_(* \(#,##0.00\);_(* &quot;-&quot;??_);_(@_)"/>
    <numFmt numFmtId="166" formatCode="0.0"/>
    <numFmt numFmtId="167" formatCode="_-* #,##0_-;\-* #,##0_-;_-* &quot;-&quot;??_-;_-@_-"/>
  </numFmts>
  <fonts count="23">
    <font>
      <sz val="12"/>
      <name val=".VnTime"/>
    </font>
    <font>
      <sz val="12"/>
      <name val="VNI-Times"/>
    </font>
    <font>
      <b/>
      <sz val="12"/>
      <name val="Calibri Light"/>
      <family val="1"/>
      <charset val="163"/>
      <scheme val="major"/>
    </font>
    <font>
      <sz val="12"/>
      <name val="Calibri Light"/>
      <family val="1"/>
      <charset val="163"/>
      <scheme val="major"/>
    </font>
    <font>
      <b/>
      <sz val="13"/>
      <name val="Times New Roman"/>
      <family val="1"/>
      <charset val="163"/>
    </font>
    <font>
      <b/>
      <sz val="14"/>
      <name val="Times New Roman"/>
      <family val="1"/>
    </font>
    <font>
      <sz val="12"/>
      <name val="Times New Roman"/>
      <family val="1"/>
    </font>
    <font>
      <i/>
      <sz val="14"/>
      <name val="Times New Roman"/>
      <family val="1"/>
      <charset val="163"/>
    </font>
    <font>
      <sz val="14"/>
      <name val="VNI-Times"/>
    </font>
    <font>
      <b/>
      <sz val="12"/>
      <name val="VNI-Times"/>
    </font>
    <font>
      <i/>
      <sz val="10"/>
      <name val="Times New Roman"/>
      <family val="1"/>
    </font>
    <font>
      <i/>
      <sz val="14"/>
      <name val="Times New Roman"/>
      <family val="1"/>
    </font>
    <font>
      <i/>
      <sz val="12"/>
      <name val="Times New Roman"/>
      <family val="1"/>
    </font>
    <font>
      <b/>
      <sz val="12"/>
      <name val="Times New Roman"/>
      <family val="1"/>
      <charset val="163"/>
    </font>
    <font>
      <sz val="10"/>
      <name val="VNI-Times"/>
    </font>
    <font>
      <b/>
      <sz val="12"/>
      <name val="Times New Roman"/>
      <family val="1"/>
    </font>
    <font>
      <b/>
      <i/>
      <sz val="12"/>
      <name val="Times New Roman"/>
      <family val="1"/>
    </font>
    <font>
      <b/>
      <i/>
      <sz val="12"/>
      <name val="Times New Roman"/>
      <family val="1"/>
      <charset val="163"/>
    </font>
    <font>
      <vertAlign val="superscript"/>
      <sz val="12"/>
      <name val="Times New Roman"/>
      <family val="1"/>
    </font>
    <font>
      <b/>
      <i/>
      <sz val="12"/>
      <name val="VNI-Times"/>
    </font>
    <font>
      <i/>
      <sz val="12"/>
      <name val="VNI-Times"/>
    </font>
    <font>
      <sz val="11"/>
      <color indexed="8"/>
      <name val="Calibri"/>
      <family val="2"/>
    </font>
    <font>
      <sz val="11"/>
      <name val="VNI-Times"/>
    </font>
  </fonts>
  <fills count="8">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0" tint="-0.14999847407452621"/>
        <bgColor indexed="64"/>
      </patternFill>
    </fill>
  </fills>
  <borders count="26">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diagonal/>
    </border>
    <border>
      <left style="thin">
        <color indexed="64"/>
      </left>
      <right style="thin">
        <color indexed="64"/>
      </right>
      <top style="hair">
        <color indexed="64"/>
      </top>
      <bottom/>
      <diagonal/>
    </border>
    <border>
      <left/>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right/>
      <top style="hair">
        <color indexed="64"/>
      </top>
      <bottom/>
      <diagonal/>
    </border>
    <border>
      <left style="thin">
        <color indexed="64"/>
      </left>
      <right style="thin">
        <color indexed="64"/>
      </right>
      <top style="hair">
        <color indexed="64"/>
      </top>
      <bottom style="thin">
        <color indexed="64"/>
      </bottom>
      <diagonal/>
    </border>
    <border>
      <left/>
      <right/>
      <top style="hair">
        <color indexed="64"/>
      </top>
      <bottom style="thin">
        <color indexed="64"/>
      </bottom>
      <diagonal/>
    </border>
  </borders>
  <cellStyleXfs count="5">
    <xf numFmtId="0" fontId="0" fillId="0" borderId="0"/>
    <xf numFmtId="0" fontId="1" fillId="0" borderId="0"/>
    <xf numFmtId="0" fontId="14" fillId="0" borderId="0"/>
    <xf numFmtId="165" fontId="1" fillId="0" borderId="0" applyFont="0" applyFill="0" applyBorder="0" applyAlignment="0" applyProtection="0"/>
    <xf numFmtId="0" fontId="21" fillId="0" borderId="0"/>
  </cellStyleXfs>
  <cellXfs count="301">
    <xf numFmtId="0" fontId="0" fillId="0" borderId="0" xfId="0"/>
    <xf numFmtId="0" fontId="2" fillId="0" borderId="0" xfId="1" applyFont="1"/>
    <xf numFmtId="0" fontId="3" fillId="0" borderId="0" xfId="1" applyFont="1"/>
    <xf numFmtId="0" fontId="1" fillId="0" borderId="0" xfId="1" applyFont="1"/>
    <xf numFmtId="0" fontId="1" fillId="0" borderId="0" xfId="1" applyFont="1" applyAlignment="1">
      <alignment horizontal="center"/>
    </xf>
    <xf numFmtId="0" fontId="1" fillId="2" borderId="0" xfId="1" applyFont="1" applyFill="1"/>
    <xf numFmtId="0" fontId="4" fillId="2" borderId="0" xfId="0" applyFont="1" applyFill="1" applyAlignment="1">
      <alignment horizontal="right" vertical="center"/>
    </xf>
    <xf numFmtId="0" fontId="5" fillId="0" borderId="0" xfId="1" applyFont="1" applyAlignment="1">
      <alignment horizontal="center" vertical="center" wrapText="1"/>
    </xf>
    <xf numFmtId="0" fontId="6" fillId="0" borderId="0" xfId="1" applyFont="1"/>
    <xf numFmtId="0" fontId="7" fillId="0" borderId="0" xfId="1" applyFont="1" applyAlignment="1">
      <alignment horizontal="center" vertical="center" wrapText="1"/>
    </xf>
    <xf numFmtId="0" fontId="8" fillId="0" borderId="0" xfId="1" applyFont="1"/>
    <xf numFmtId="0" fontId="5" fillId="0" borderId="0" xfId="1" applyFont="1" applyAlignment="1">
      <alignment horizontal="center" vertical="center" wrapText="1"/>
    </xf>
    <xf numFmtId="0" fontId="5" fillId="0" borderId="0" xfId="1" applyFont="1" applyFill="1" applyAlignment="1">
      <alignment horizontal="center" vertical="center" wrapText="1"/>
    </xf>
    <xf numFmtId="0" fontId="1" fillId="0" borderId="0" xfId="1" applyFont="1" applyAlignment="1">
      <alignment horizontal="centerContinuous"/>
    </xf>
    <xf numFmtId="0" fontId="9" fillId="0" borderId="0" xfId="1" applyFont="1" applyAlignment="1">
      <alignment horizontal="centerContinuous"/>
    </xf>
    <xf numFmtId="0" fontId="9" fillId="0" borderId="0" xfId="1" applyFont="1" applyAlignment="1">
      <alignment horizontal="center"/>
    </xf>
    <xf numFmtId="0" fontId="10" fillId="0" borderId="0" xfId="1" applyFont="1" applyBorder="1" applyAlignment="1">
      <alignment horizontal="center"/>
    </xf>
    <xf numFmtId="0" fontId="10" fillId="0" borderId="1" xfId="1" applyFont="1" applyBorder="1" applyAlignment="1">
      <alignment horizontal="center"/>
    </xf>
    <xf numFmtId="0" fontId="10" fillId="0" borderId="1" xfId="1" applyFont="1" applyFill="1" applyBorder="1" applyAlignment="1">
      <alignment horizontal="center"/>
    </xf>
    <xf numFmtId="0" fontId="11" fillId="0" borderId="1" xfId="1" applyFont="1" applyFill="1" applyBorder="1" applyAlignment="1">
      <alignment horizontal="right"/>
    </xf>
    <xf numFmtId="0" fontId="12" fillId="0" borderId="0" xfId="1" applyFont="1" applyBorder="1" applyAlignment="1">
      <alignment horizontal="right"/>
    </xf>
    <xf numFmtId="0" fontId="6" fillId="0" borderId="2" xfId="1" applyFont="1" applyBorder="1" applyAlignment="1">
      <alignment horizontal="center" vertical="center" wrapText="1"/>
    </xf>
    <xf numFmtId="0" fontId="6" fillId="0" borderId="3" xfId="1" applyFont="1" applyBorder="1" applyAlignment="1">
      <alignment horizontal="center" vertical="center" wrapText="1"/>
    </xf>
    <xf numFmtId="0" fontId="6" fillId="0" borderId="4" xfId="1" applyFont="1" applyBorder="1" applyAlignment="1">
      <alignment horizontal="center" vertical="center" wrapText="1"/>
    </xf>
    <xf numFmtId="0" fontId="6" fillId="0" borderId="5" xfId="1" applyFont="1" applyBorder="1" applyAlignment="1">
      <alignment horizontal="center" vertical="center" wrapText="1"/>
    </xf>
    <xf numFmtId="0" fontId="6" fillId="0" borderId="6" xfId="1" applyFont="1" applyBorder="1" applyAlignment="1">
      <alignment vertical="center" wrapText="1"/>
    </xf>
    <xf numFmtId="0" fontId="6" fillId="0" borderId="7" xfId="1" applyFont="1" applyBorder="1" applyAlignment="1">
      <alignment vertical="center" wrapText="1"/>
    </xf>
    <xf numFmtId="0" fontId="6" fillId="0" borderId="4" xfId="1" applyFont="1" applyBorder="1" applyAlignment="1">
      <alignment vertical="center" wrapText="1"/>
    </xf>
    <xf numFmtId="0" fontId="6" fillId="0" borderId="5" xfId="1" applyFont="1" applyBorder="1" applyAlignment="1">
      <alignment vertical="center" wrapText="1"/>
    </xf>
    <xf numFmtId="0" fontId="6" fillId="0" borderId="3" xfId="1" applyFont="1" applyFill="1" applyBorder="1" applyAlignment="1">
      <alignment horizontal="center" vertical="center" wrapText="1"/>
    </xf>
    <xf numFmtId="0" fontId="6" fillId="0" borderId="4" xfId="1" applyFont="1" applyFill="1" applyBorder="1" applyAlignment="1">
      <alignment horizontal="center" vertical="center" wrapText="1"/>
    </xf>
    <xf numFmtId="0" fontId="6" fillId="0" borderId="5" xfId="1" applyFont="1" applyFill="1" applyBorder="1" applyAlignment="1">
      <alignment horizontal="center" vertical="center" wrapText="1"/>
    </xf>
    <xf numFmtId="0" fontId="6" fillId="0" borderId="8" xfId="1" applyFont="1" applyBorder="1" applyAlignment="1">
      <alignment vertical="center" wrapText="1"/>
    </xf>
    <xf numFmtId="0" fontId="6" fillId="0" borderId="0" xfId="1" applyFont="1" applyAlignment="1">
      <alignment horizontal="center"/>
    </xf>
    <xf numFmtId="0" fontId="6" fillId="0" borderId="9" xfId="1" applyFont="1" applyBorder="1" applyAlignment="1">
      <alignment horizontal="center" vertical="center" wrapText="1"/>
    </xf>
    <xf numFmtId="0" fontId="6" fillId="0" borderId="10" xfId="1" applyFont="1" applyBorder="1" applyAlignment="1">
      <alignment horizontal="center" vertical="center" wrapText="1"/>
    </xf>
    <xf numFmtId="0" fontId="6" fillId="0" borderId="1" xfId="1" applyFont="1" applyBorder="1" applyAlignment="1">
      <alignment horizontal="center" vertical="center" wrapText="1"/>
    </xf>
    <xf numFmtId="0" fontId="6" fillId="0" borderId="11" xfId="1" applyFont="1" applyBorder="1" applyAlignment="1">
      <alignment horizontal="center" vertical="center" wrapText="1"/>
    </xf>
    <xf numFmtId="0" fontId="6" fillId="0" borderId="6" xfId="1" applyFont="1" applyBorder="1" applyAlignment="1">
      <alignment horizontal="center" vertical="center" wrapText="1"/>
    </xf>
    <xf numFmtId="0" fontId="6" fillId="0" borderId="7" xfId="1" applyFont="1" applyBorder="1" applyAlignment="1">
      <alignment horizontal="center" vertical="center" wrapText="1"/>
    </xf>
    <xf numFmtId="0" fontId="6" fillId="0" borderId="1" xfId="1" applyFont="1" applyBorder="1" applyAlignment="1">
      <alignment vertical="center" wrapText="1"/>
    </xf>
    <xf numFmtId="0" fontId="6" fillId="0" borderId="11" xfId="1" applyFont="1" applyBorder="1" applyAlignment="1">
      <alignment vertical="center" wrapText="1"/>
    </xf>
    <xf numFmtId="0" fontId="6" fillId="0" borderId="10" xfId="1" applyFont="1" applyFill="1" applyBorder="1" applyAlignment="1">
      <alignment horizontal="center" vertical="center" wrapText="1"/>
    </xf>
    <xf numFmtId="0" fontId="6" fillId="0" borderId="1" xfId="1" applyFont="1" applyFill="1" applyBorder="1" applyAlignment="1">
      <alignment horizontal="center" vertical="center" wrapText="1"/>
    </xf>
    <xf numFmtId="0" fontId="6" fillId="0" borderId="11" xfId="1" applyFont="1" applyFill="1" applyBorder="1" applyAlignment="1">
      <alignment horizontal="center" vertical="center" wrapText="1"/>
    </xf>
    <xf numFmtId="0" fontId="6" fillId="0" borderId="8" xfId="1" applyFont="1" applyBorder="1" applyAlignment="1">
      <alignment horizontal="center" vertical="center" wrapText="1"/>
    </xf>
    <xf numFmtId="1" fontId="6" fillId="0" borderId="6" xfId="1" applyNumberFormat="1" applyFont="1" applyBorder="1" applyAlignment="1">
      <alignment vertical="center" wrapText="1"/>
    </xf>
    <xf numFmtId="1" fontId="6" fillId="0" borderId="7" xfId="1" applyNumberFormat="1" applyFont="1" applyBorder="1" applyAlignment="1">
      <alignment vertical="center" wrapText="1"/>
    </xf>
    <xf numFmtId="0" fontId="6" fillId="0" borderId="2" xfId="1" applyFont="1" applyFill="1" applyBorder="1" applyAlignment="1">
      <alignment horizontal="center" vertical="center" wrapText="1"/>
    </xf>
    <xf numFmtId="0" fontId="6" fillId="0" borderId="6" xfId="1" applyFont="1" applyFill="1" applyBorder="1" applyAlignment="1">
      <alignment horizontal="center" vertical="center" wrapText="1"/>
    </xf>
    <xf numFmtId="0" fontId="6" fillId="0" borderId="7" xfId="1" applyFont="1" applyFill="1" applyBorder="1" applyAlignment="1">
      <alignment horizontal="center" vertical="center" wrapText="1"/>
    </xf>
    <xf numFmtId="0" fontId="6" fillId="0" borderId="8" xfId="1" applyFont="1" applyFill="1" applyBorder="1" applyAlignment="1">
      <alignment horizontal="center" vertical="center" wrapText="1"/>
    </xf>
    <xf numFmtId="1" fontId="6" fillId="0" borderId="8" xfId="1" applyNumberFormat="1" applyFont="1" applyBorder="1" applyAlignment="1">
      <alignment vertical="center" wrapText="1"/>
    </xf>
    <xf numFmtId="0" fontId="12" fillId="0" borderId="6" xfId="1" applyFont="1" applyBorder="1" applyAlignment="1">
      <alignment horizontal="center" vertical="center" wrapText="1"/>
    </xf>
    <xf numFmtId="0" fontId="12" fillId="0" borderId="8" xfId="1" applyFont="1" applyBorder="1" applyAlignment="1">
      <alignment horizontal="center" vertical="center" wrapText="1"/>
    </xf>
    <xf numFmtId="0" fontId="6" fillId="0" borderId="12" xfId="1" applyFont="1" applyBorder="1" applyAlignment="1">
      <alignment horizontal="center" vertical="center" wrapText="1"/>
    </xf>
    <xf numFmtId="1" fontId="6" fillId="0" borderId="2" xfId="1" applyNumberFormat="1" applyFont="1" applyBorder="1" applyAlignment="1">
      <alignment horizontal="center" vertical="center" wrapText="1"/>
    </xf>
    <xf numFmtId="0" fontId="6" fillId="0" borderId="9" xfId="1" applyFont="1" applyFill="1" applyBorder="1" applyAlignment="1">
      <alignment horizontal="center" vertical="center" wrapText="1"/>
    </xf>
    <xf numFmtId="0" fontId="12" fillId="0" borderId="6" xfId="1" applyFont="1" applyFill="1" applyBorder="1" applyAlignment="1">
      <alignment horizontal="center" vertical="center" wrapText="1"/>
    </xf>
    <xf numFmtId="0" fontId="12" fillId="0" borderId="8" xfId="1" applyFont="1" applyFill="1" applyBorder="1" applyAlignment="1">
      <alignment horizontal="center" vertical="center" wrapText="1"/>
    </xf>
    <xf numFmtId="0" fontId="6" fillId="0" borderId="13" xfId="1" applyFont="1" applyBorder="1" applyAlignment="1">
      <alignment horizontal="center" vertical="center" wrapText="1"/>
    </xf>
    <xf numFmtId="0" fontId="12" fillId="0" borderId="13" xfId="1" applyFont="1" applyBorder="1" applyAlignment="1">
      <alignment horizontal="center" vertical="center" wrapText="1"/>
    </xf>
    <xf numFmtId="1" fontId="6" fillId="0" borderId="13" xfId="1" applyNumberFormat="1" applyFont="1" applyBorder="1" applyAlignment="1">
      <alignment horizontal="center" vertical="center" wrapText="1"/>
    </xf>
    <xf numFmtId="0" fontId="6" fillId="0" borderId="13" xfId="1" applyFont="1" applyFill="1" applyBorder="1" applyAlignment="1">
      <alignment horizontal="center" vertical="center" wrapText="1"/>
    </xf>
    <xf numFmtId="0" fontId="12" fillId="0" borderId="13" xfId="1" applyFont="1" applyFill="1" applyBorder="1" applyAlignment="1">
      <alignment horizontal="center" vertical="center" wrapText="1"/>
    </xf>
    <xf numFmtId="0" fontId="6" fillId="0" borderId="14" xfId="1" applyFont="1" applyBorder="1" applyAlignment="1">
      <alignment horizontal="center" vertical="center" wrapText="1"/>
    </xf>
    <xf numFmtId="0" fontId="6" fillId="0" borderId="14" xfId="1" applyFont="1" applyFill="1" applyBorder="1" applyAlignment="1">
      <alignment horizontal="center" vertical="center" wrapText="1"/>
    </xf>
    <xf numFmtId="0" fontId="13" fillId="3" borderId="15" xfId="1" applyFont="1" applyFill="1" applyBorder="1" applyAlignment="1">
      <alignment horizontal="center" vertical="center" wrapText="1"/>
    </xf>
    <xf numFmtId="164" fontId="13" fillId="3" borderId="15" xfId="1" applyNumberFormat="1" applyFont="1" applyFill="1" applyBorder="1" applyAlignment="1">
      <alignment horizontal="center" vertical="center" wrapText="1"/>
    </xf>
    <xf numFmtId="0" fontId="13" fillId="3" borderId="0" xfId="1" applyFont="1" applyFill="1" applyAlignment="1">
      <alignment horizontal="center"/>
    </xf>
    <xf numFmtId="2" fontId="6" fillId="4" borderId="16" xfId="0" applyNumberFormat="1" applyFont="1" applyFill="1" applyBorder="1" applyAlignment="1">
      <alignment horizontal="center"/>
    </xf>
    <xf numFmtId="2" fontId="15" fillId="4" borderId="16" xfId="2" applyNumberFormat="1" applyFont="1" applyFill="1" applyBorder="1" applyAlignment="1">
      <alignment horizontal="left" vertical="center" wrapText="1"/>
    </xf>
    <xf numFmtId="2" fontId="15" fillId="4" borderId="16" xfId="2" applyNumberFormat="1" applyFont="1" applyFill="1" applyBorder="1" applyAlignment="1">
      <alignment horizontal="center" vertical="center" wrapText="1"/>
    </xf>
    <xf numFmtId="164" fontId="15" fillId="4" borderId="16" xfId="3" applyNumberFormat="1" applyFont="1" applyFill="1" applyBorder="1" applyAlignment="1">
      <alignment horizontal="right" vertical="center" wrapText="1"/>
    </xf>
    <xf numFmtId="0" fontId="12" fillId="4" borderId="16" xfId="2" applyFont="1" applyFill="1" applyBorder="1" applyAlignment="1">
      <alignment vertical="center" wrapText="1"/>
    </xf>
    <xf numFmtId="2" fontId="6" fillId="4" borderId="0" xfId="0" applyNumberFormat="1" applyFont="1" applyFill="1"/>
    <xf numFmtId="1" fontId="6" fillId="4" borderId="0" xfId="0" applyNumberFormat="1" applyFont="1" applyFill="1"/>
    <xf numFmtId="49" fontId="15" fillId="5" borderId="17" xfId="2" applyNumberFormat="1" applyFont="1" applyFill="1" applyBorder="1" applyAlignment="1">
      <alignment horizontal="center" vertical="center" wrapText="1"/>
    </xf>
    <xf numFmtId="49" fontId="15" fillId="5" borderId="17" xfId="2" applyNumberFormat="1" applyFont="1" applyFill="1" applyBorder="1" applyAlignment="1">
      <alignment vertical="center" wrapText="1"/>
    </xf>
    <xf numFmtId="164" fontId="15" fillId="5" borderId="17" xfId="3" applyNumberFormat="1" applyFont="1" applyFill="1" applyBorder="1" applyAlignment="1">
      <alignment horizontal="right" vertical="center" wrapText="1"/>
    </xf>
    <xf numFmtId="1" fontId="15" fillId="5" borderId="17" xfId="2" applyNumberFormat="1" applyFont="1" applyFill="1" applyBorder="1" applyAlignment="1">
      <alignment horizontal="right" vertical="center" wrapText="1"/>
    </xf>
    <xf numFmtId="166" fontId="15" fillId="5" borderId="0" xfId="0" applyNumberFormat="1" applyFont="1" applyFill="1"/>
    <xf numFmtId="0" fontId="6" fillId="5" borderId="0" xfId="0" applyFont="1" applyFill="1"/>
    <xf numFmtId="49" fontId="15" fillId="0" borderId="17" xfId="2" applyNumberFormat="1" applyFont="1" applyBorder="1" applyAlignment="1">
      <alignment horizontal="center" vertical="center" wrapText="1"/>
    </xf>
    <xf numFmtId="49" fontId="15" fillId="0" borderId="17" xfId="2" applyNumberFormat="1" applyFont="1" applyBorder="1" applyAlignment="1">
      <alignment vertical="center" wrapText="1"/>
    </xf>
    <xf numFmtId="164" fontId="15" fillId="0" borderId="17" xfId="3" applyNumberFormat="1" applyFont="1" applyBorder="1" applyAlignment="1">
      <alignment horizontal="right" vertical="center" wrapText="1"/>
    </xf>
    <xf numFmtId="1" fontId="15" fillId="0" borderId="17" xfId="2" applyNumberFormat="1" applyFont="1" applyBorder="1" applyAlignment="1">
      <alignment horizontal="right" vertical="center" wrapText="1"/>
    </xf>
    <xf numFmtId="166" fontId="15" fillId="0" borderId="0" xfId="0" applyNumberFormat="1" applyFont="1"/>
    <xf numFmtId="0" fontId="6" fillId="0" borderId="0" xfId="0" applyFont="1"/>
    <xf numFmtId="49" fontId="16" fillId="0" borderId="17" xfId="2" applyNumberFormat="1" applyFont="1" applyBorder="1" applyAlignment="1">
      <alignment horizontal="center" vertical="center" wrapText="1"/>
    </xf>
    <xf numFmtId="49" fontId="16" fillId="0" borderId="17" xfId="2" applyNumberFormat="1" applyFont="1" applyBorder="1" applyAlignment="1">
      <alignment vertical="center" wrapText="1"/>
    </xf>
    <xf numFmtId="164" fontId="16" fillId="0" borderId="17" xfId="3" applyNumberFormat="1" applyFont="1" applyBorder="1" applyAlignment="1">
      <alignment horizontal="right" vertical="center" wrapText="1"/>
    </xf>
    <xf numFmtId="1" fontId="16" fillId="0" borderId="17" xfId="2" applyNumberFormat="1" applyFont="1" applyBorder="1" applyAlignment="1">
      <alignment horizontal="right" vertical="center" wrapText="1"/>
    </xf>
    <xf numFmtId="166" fontId="16" fillId="0" borderId="0" xfId="0" applyNumberFormat="1" applyFont="1"/>
    <xf numFmtId="0" fontId="16" fillId="0" borderId="0" xfId="0" applyFont="1"/>
    <xf numFmtId="0" fontId="6" fillId="0" borderId="17" xfId="2" applyFont="1" applyBorder="1" applyAlignment="1">
      <alignment horizontal="center" vertical="center"/>
    </xf>
    <xf numFmtId="0" fontId="6" fillId="0" borderId="17" xfId="2" applyFont="1" applyBorder="1" applyAlignment="1">
      <alignment horizontal="left" vertical="center" wrapText="1"/>
    </xf>
    <xf numFmtId="0" fontId="6" fillId="0" borderId="17" xfId="2" applyFont="1" applyBorder="1" applyAlignment="1">
      <alignment horizontal="center" vertical="center" wrapText="1"/>
    </xf>
    <xf numFmtId="49" fontId="6" fillId="0" borderId="17" xfId="2" applyNumberFormat="1" applyFont="1" applyBorder="1" applyAlignment="1">
      <alignment horizontal="center" vertical="center" wrapText="1"/>
    </xf>
    <xf numFmtId="164" fontId="6" fillId="0" borderId="17" xfId="3" applyNumberFormat="1" applyFont="1" applyBorder="1" applyAlignment="1">
      <alignment horizontal="right" vertical="center" wrapText="1"/>
    </xf>
    <xf numFmtId="164" fontId="6" fillId="0" borderId="16" xfId="3" applyNumberFormat="1" applyFont="1" applyBorder="1" applyAlignment="1">
      <alignment horizontal="right" vertical="center" wrapText="1"/>
    </xf>
    <xf numFmtId="164" fontId="6" fillId="0" borderId="17" xfId="2" applyNumberFormat="1" applyFont="1" applyBorder="1" applyAlignment="1">
      <alignment horizontal="right" vertical="center" wrapText="1"/>
    </xf>
    <xf numFmtId="0" fontId="6" fillId="0" borderId="17" xfId="2" applyFont="1" applyBorder="1" applyAlignment="1">
      <alignment vertical="center" wrapText="1"/>
    </xf>
    <xf numFmtId="166" fontId="6" fillId="0" borderId="0" xfId="0" applyNumberFormat="1" applyFont="1"/>
    <xf numFmtId="0" fontId="6" fillId="0" borderId="0" xfId="0" applyFont="1" applyAlignment="1">
      <alignment horizontal="center" vertical="center"/>
    </xf>
    <xf numFmtId="0" fontId="16" fillId="0" borderId="17" xfId="2" applyFont="1" applyBorder="1" applyAlignment="1">
      <alignment horizontal="left" vertical="center" wrapText="1"/>
    </xf>
    <xf numFmtId="164" fontId="17" fillId="0" borderId="17" xfId="3" applyNumberFormat="1" applyFont="1" applyBorder="1" applyAlignment="1">
      <alignment horizontal="right" vertical="center" wrapText="1"/>
    </xf>
    <xf numFmtId="166" fontId="6" fillId="0" borderId="18" xfId="0" applyNumberFormat="1" applyFont="1" applyBorder="1" applyAlignment="1">
      <alignment horizontal="center"/>
    </xf>
    <xf numFmtId="166" fontId="6" fillId="0" borderId="0" xfId="0" applyNumberFormat="1" applyFont="1" applyAlignment="1">
      <alignment horizontal="center"/>
    </xf>
    <xf numFmtId="0" fontId="6" fillId="0" borderId="0" xfId="0" applyFont="1" applyAlignment="1">
      <alignment horizontal="center" vertical="center"/>
    </xf>
    <xf numFmtId="166" fontId="6" fillId="0" borderId="18" xfId="0" applyNumberFormat="1" applyFont="1" applyBorder="1" applyAlignment="1">
      <alignment horizontal="center" vertical="center" wrapText="1"/>
    </xf>
    <xf numFmtId="166" fontId="6" fillId="0" borderId="0" xfId="0" applyNumberFormat="1" applyFont="1" applyAlignment="1">
      <alignment horizontal="center" vertical="center" wrapText="1"/>
    </xf>
    <xf numFmtId="0" fontId="16" fillId="0" borderId="17" xfId="2" applyFont="1" applyBorder="1" applyAlignment="1">
      <alignment horizontal="center" vertical="center"/>
    </xf>
    <xf numFmtId="0" fontId="16" fillId="0" borderId="17" xfId="2" applyFont="1" applyBorder="1" applyAlignment="1">
      <alignment horizontal="center" vertical="center" wrapText="1"/>
    </xf>
    <xf numFmtId="0" fontId="16" fillId="0" borderId="17" xfId="2" applyFont="1" applyBorder="1" applyAlignment="1">
      <alignment vertical="center" wrapText="1"/>
    </xf>
    <xf numFmtId="1" fontId="15" fillId="5" borderId="17" xfId="2" applyNumberFormat="1" applyFont="1" applyFill="1" applyBorder="1"/>
    <xf numFmtId="49" fontId="6" fillId="0" borderId="17" xfId="2" applyNumberFormat="1" applyFont="1" applyBorder="1" applyAlignment="1">
      <alignment vertical="center" wrapText="1"/>
    </xf>
    <xf numFmtId="0" fontId="6" fillId="0" borderId="17" xfId="0" applyFont="1" applyBorder="1" applyAlignment="1">
      <alignment vertical="center" wrapText="1"/>
    </xf>
    <xf numFmtId="0" fontId="16" fillId="0" borderId="17" xfId="0" applyFont="1" applyBorder="1" applyAlignment="1">
      <alignment vertical="center" wrapText="1"/>
    </xf>
    <xf numFmtId="166" fontId="6" fillId="0" borderId="18" xfId="0" applyNumberFormat="1" applyFont="1" applyBorder="1" applyAlignment="1">
      <alignment vertical="center"/>
    </xf>
    <xf numFmtId="166" fontId="6" fillId="0" borderId="0" xfId="0" applyNumberFormat="1" applyFont="1" applyAlignment="1">
      <alignment vertical="center"/>
    </xf>
    <xf numFmtId="166" fontId="6" fillId="0" borderId="18" xfId="0" applyNumberFormat="1" applyFont="1" applyBorder="1" applyAlignment="1">
      <alignment horizontal="left" vertical="center"/>
    </xf>
    <xf numFmtId="166" fontId="6" fillId="0" borderId="0" xfId="0" applyNumberFormat="1" applyFont="1" applyBorder="1" applyAlignment="1">
      <alignment horizontal="left" vertical="center"/>
    </xf>
    <xf numFmtId="0" fontId="6" fillId="5" borderId="17" xfId="2" applyFont="1" applyFill="1" applyBorder="1" applyAlignment="1">
      <alignment vertical="center" wrapText="1"/>
    </xf>
    <xf numFmtId="166" fontId="6" fillId="5" borderId="0" xfId="0" applyNumberFormat="1" applyFont="1" applyFill="1"/>
    <xf numFmtId="0" fontId="6" fillId="0" borderId="19" xfId="0" applyFont="1" applyBorder="1" applyAlignment="1">
      <alignment horizontal="left" vertical="center" wrapText="1"/>
    </xf>
    <xf numFmtId="0" fontId="6" fillId="0" borderId="19" xfId="0" applyFont="1" applyBorder="1" applyAlignment="1">
      <alignment horizontal="center" vertical="center" wrapText="1"/>
    </xf>
    <xf numFmtId="49" fontId="6" fillId="0" borderId="19" xfId="2" applyNumberFormat="1" applyFont="1" applyBorder="1" applyAlignment="1">
      <alignment horizontal="center" vertical="center" wrapText="1"/>
    </xf>
    <xf numFmtId="0" fontId="6" fillId="0" borderId="19" xfId="2" applyFont="1" applyBorder="1" applyAlignment="1">
      <alignment vertical="center" wrapText="1"/>
    </xf>
    <xf numFmtId="0" fontId="6" fillId="2" borderId="17" xfId="0" applyFont="1" applyFill="1" applyBorder="1" applyAlignment="1">
      <alignment horizontal="center" vertical="center" wrapText="1"/>
    </xf>
    <xf numFmtId="0" fontId="6" fillId="2" borderId="19" xfId="0" applyFont="1" applyFill="1" applyBorder="1" applyAlignment="1">
      <alignment horizontal="left" vertical="center" wrapText="1"/>
    </xf>
    <xf numFmtId="49" fontId="6" fillId="2" borderId="17" xfId="2" applyNumberFormat="1" applyFont="1" applyFill="1" applyBorder="1" applyAlignment="1">
      <alignment horizontal="center" vertical="center" wrapText="1"/>
    </xf>
    <xf numFmtId="167" fontId="6" fillId="2" borderId="17" xfId="3" applyNumberFormat="1" applyFont="1" applyFill="1" applyBorder="1" applyAlignment="1">
      <alignment horizontal="right" vertical="center" wrapText="1"/>
    </xf>
    <xf numFmtId="164" fontId="6" fillId="2" borderId="17" xfId="3" applyNumberFormat="1" applyFont="1" applyFill="1" applyBorder="1" applyAlignment="1">
      <alignment horizontal="right" vertical="center" wrapText="1"/>
    </xf>
    <xf numFmtId="164" fontId="6" fillId="2" borderId="16" xfId="3" applyNumberFormat="1" applyFont="1" applyFill="1" applyBorder="1" applyAlignment="1">
      <alignment horizontal="right" vertical="center" wrapText="1"/>
    </xf>
    <xf numFmtId="0" fontId="6" fillId="2" borderId="17" xfId="0" applyFont="1" applyFill="1" applyBorder="1" applyAlignment="1">
      <alignment vertical="center" wrapText="1"/>
    </xf>
    <xf numFmtId="166" fontId="6" fillId="2" borderId="0" xfId="0" applyNumberFormat="1" applyFont="1" applyFill="1"/>
    <xf numFmtId="0" fontId="6" fillId="2" borderId="0" xfId="0" applyFont="1" applyFill="1"/>
    <xf numFmtId="0" fontId="6" fillId="0" borderId="17" xfId="0" applyFont="1" applyBorder="1" applyAlignment="1">
      <alignment horizontal="center" vertical="center" wrapText="1"/>
    </xf>
    <xf numFmtId="167" fontId="6" fillId="0" borderId="17" xfId="3" applyNumberFormat="1" applyFont="1" applyBorder="1" applyAlignment="1">
      <alignment horizontal="right" vertical="center" wrapText="1"/>
    </xf>
    <xf numFmtId="0" fontId="16" fillId="0" borderId="19" xfId="0" applyFont="1" applyBorder="1" applyAlignment="1">
      <alignment horizontal="center" vertical="center" wrapText="1"/>
    </xf>
    <xf numFmtId="167" fontId="16" fillId="0" borderId="17" xfId="3" applyNumberFormat="1" applyFont="1" applyBorder="1" applyAlignment="1">
      <alignment horizontal="right" vertical="center" wrapText="1"/>
    </xf>
    <xf numFmtId="0" fontId="15" fillId="5" borderId="17" xfId="2" applyFont="1" applyFill="1" applyBorder="1" applyAlignment="1">
      <alignment horizontal="center" vertical="center"/>
    </xf>
    <xf numFmtId="0" fontId="15" fillId="5" borderId="17" xfId="0" applyFont="1" applyFill="1" applyBorder="1" applyAlignment="1">
      <alignment vertical="center" wrapText="1"/>
    </xf>
    <xf numFmtId="0" fontId="15" fillId="5" borderId="0" xfId="0" applyFont="1" applyFill="1"/>
    <xf numFmtId="0" fontId="6" fillId="2" borderId="17" xfId="2" applyFont="1" applyFill="1" applyBorder="1" applyAlignment="1">
      <alignment horizontal="center" vertical="center"/>
    </xf>
    <xf numFmtId="164" fontId="6" fillId="2" borderId="17" xfId="2" applyNumberFormat="1" applyFont="1" applyFill="1" applyBorder="1" applyAlignment="1">
      <alignment horizontal="right" vertical="center" wrapText="1"/>
    </xf>
    <xf numFmtId="0" fontId="6" fillId="2" borderId="19" xfId="0" applyFont="1" applyFill="1" applyBorder="1" applyAlignment="1">
      <alignment horizontal="center" vertical="center" wrapText="1"/>
    </xf>
    <xf numFmtId="49" fontId="6" fillId="2" borderId="17" xfId="2" applyNumberFormat="1" applyFont="1" applyFill="1" applyBorder="1" applyAlignment="1">
      <alignment vertical="center" wrapText="1"/>
    </xf>
    <xf numFmtId="1" fontId="15" fillId="5" borderId="17" xfId="0" applyNumberFormat="1" applyFont="1" applyFill="1" applyBorder="1" applyAlignment="1">
      <alignment horizontal="center" vertical="center" wrapText="1"/>
    </xf>
    <xf numFmtId="0" fontId="15" fillId="5" borderId="17" xfId="0" applyFont="1" applyFill="1" applyBorder="1" applyAlignment="1">
      <alignment horizontal="center" vertical="center" wrapText="1"/>
    </xf>
    <xf numFmtId="1" fontId="15" fillId="5" borderId="17" xfId="2" applyNumberFormat="1" applyFont="1" applyFill="1" applyBorder="1" applyAlignment="1">
      <alignment horizontal="right" vertical="center"/>
    </xf>
    <xf numFmtId="0" fontId="6" fillId="0" borderId="19" xfId="2" applyFont="1" applyBorder="1" applyAlignment="1">
      <alignment horizontal="center" vertical="center" wrapText="1"/>
    </xf>
    <xf numFmtId="0" fontId="16" fillId="0" borderId="19" xfId="2" applyFont="1" applyBorder="1" applyAlignment="1">
      <alignment horizontal="center" vertical="center" wrapText="1"/>
    </xf>
    <xf numFmtId="0" fontId="15" fillId="5" borderId="17" xfId="2" applyFont="1" applyFill="1" applyBorder="1" applyAlignment="1">
      <alignment horizontal="center" vertical="center" wrapText="1"/>
    </xf>
    <xf numFmtId="1" fontId="15" fillId="5" borderId="17" xfId="2" applyNumberFormat="1" applyFont="1" applyFill="1" applyBorder="1" applyAlignment="1">
      <alignment vertical="center" wrapText="1"/>
    </xf>
    <xf numFmtId="0" fontId="16" fillId="0" borderId="19" xfId="2" applyFont="1" applyBorder="1" applyAlignment="1">
      <alignment horizontal="left" vertical="center" wrapText="1"/>
    </xf>
    <xf numFmtId="0" fontId="16" fillId="0" borderId="19" xfId="2" applyFont="1" applyBorder="1" applyAlignment="1">
      <alignment vertical="center" wrapText="1"/>
    </xf>
    <xf numFmtId="0" fontId="16" fillId="0" borderId="0" xfId="0" applyFont="1" applyAlignment="1">
      <alignment horizontal="center"/>
    </xf>
    <xf numFmtId="0" fontId="6" fillId="0" borderId="17" xfId="2" applyFont="1" applyFill="1" applyBorder="1" applyAlignment="1">
      <alignment vertical="center" wrapText="1"/>
    </xf>
    <xf numFmtId="0" fontId="6" fillId="0" borderId="17" xfId="2" applyFont="1" applyFill="1" applyBorder="1" applyAlignment="1">
      <alignment horizontal="center" vertical="center" wrapText="1"/>
    </xf>
    <xf numFmtId="49" fontId="6" fillId="0" borderId="17" xfId="2" applyNumberFormat="1" applyFont="1" applyFill="1" applyBorder="1" applyAlignment="1">
      <alignment horizontal="center" vertical="center" wrapText="1"/>
    </xf>
    <xf numFmtId="164" fontId="6" fillId="0" borderId="17" xfId="3" applyNumberFormat="1" applyFont="1" applyFill="1" applyBorder="1" applyAlignment="1">
      <alignment horizontal="right" vertical="center" wrapText="1"/>
    </xf>
    <xf numFmtId="164" fontId="6" fillId="0" borderId="17" xfId="2" applyNumberFormat="1" applyFont="1" applyFill="1" applyBorder="1" applyAlignment="1">
      <alignment horizontal="right" vertical="center" wrapText="1"/>
    </xf>
    <xf numFmtId="0" fontId="6" fillId="0" borderId="0" xfId="0" applyFont="1" applyFill="1"/>
    <xf numFmtId="0" fontId="6" fillId="0" borderId="19" xfId="2" applyFont="1" applyBorder="1" applyAlignment="1">
      <alignment horizontal="left" vertical="center" wrapText="1"/>
    </xf>
    <xf numFmtId="164" fontId="6" fillId="0" borderId="19" xfId="3" applyNumberFormat="1" applyFont="1" applyBorder="1" applyAlignment="1">
      <alignment horizontal="right" vertical="center" wrapText="1"/>
    </xf>
    <xf numFmtId="0" fontId="6" fillId="2" borderId="17" xfId="2" applyFont="1" applyFill="1" applyBorder="1" applyAlignment="1">
      <alignment horizontal="left" vertical="center" wrapText="1"/>
    </xf>
    <xf numFmtId="0" fontId="6" fillId="2" borderId="17" xfId="2" applyFont="1" applyFill="1" applyBorder="1" applyAlignment="1">
      <alignment horizontal="center" vertical="center" wrapText="1"/>
    </xf>
    <xf numFmtId="0" fontId="6" fillId="2" borderId="17" xfId="2" applyFont="1" applyFill="1" applyBorder="1" applyAlignment="1">
      <alignment vertical="center" wrapText="1"/>
    </xf>
    <xf numFmtId="0" fontId="6" fillId="2" borderId="19" xfId="2" applyFont="1" applyFill="1" applyBorder="1" applyAlignment="1">
      <alignment horizontal="center" vertical="center" wrapText="1"/>
    </xf>
    <xf numFmtId="164" fontId="6" fillId="2" borderId="19" xfId="3" applyNumberFormat="1" applyFont="1" applyFill="1" applyBorder="1" applyAlignment="1">
      <alignment horizontal="right" vertical="center" wrapText="1"/>
    </xf>
    <xf numFmtId="0" fontId="6" fillId="2" borderId="19" xfId="2" applyFont="1" applyFill="1" applyBorder="1" applyAlignment="1">
      <alignment horizontal="right" vertical="center"/>
    </xf>
    <xf numFmtId="164" fontId="6" fillId="2" borderId="19" xfId="2" applyNumberFormat="1" applyFont="1" applyFill="1" applyBorder="1" applyAlignment="1">
      <alignment horizontal="right" vertical="center" wrapText="1"/>
    </xf>
    <xf numFmtId="0" fontId="6" fillId="2" borderId="19" xfId="2" applyFont="1" applyFill="1" applyBorder="1" applyAlignment="1">
      <alignment vertical="center" wrapText="1"/>
    </xf>
    <xf numFmtId="0" fontId="6" fillId="0" borderId="19" xfId="2" applyFont="1" applyBorder="1" applyAlignment="1">
      <alignment horizontal="right" vertical="center"/>
    </xf>
    <xf numFmtId="164" fontId="6" fillId="0" borderId="19" xfId="2" applyNumberFormat="1" applyFont="1" applyBorder="1" applyAlignment="1">
      <alignment horizontal="right" vertical="center" wrapText="1"/>
    </xf>
    <xf numFmtId="0" fontId="6" fillId="0" borderId="19" xfId="0" applyFont="1" applyFill="1" applyBorder="1" applyAlignment="1">
      <alignment horizontal="center" vertical="center" wrapText="1"/>
    </xf>
    <xf numFmtId="0" fontId="6" fillId="0" borderId="18" xfId="2" applyFont="1" applyBorder="1" applyAlignment="1">
      <alignment horizontal="left" vertical="center" wrapText="1"/>
    </xf>
    <xf numFmtId="0" fontId="6" fillId="0" borderId="0" xfId="2" applyFont="1" applyBorder="1" applyAlignment="1">
      <alignment horizontal="left" vertical="center" wrapText="1"/>
    </xf>
    <xf numFmtId="0" fontId="6" fillId="0" borderId="17" xfId="0" applyFont="1" applyFill="1" applyBorder="1" applyAlignment="1">
      <alignment horizontal="left" vertical="center" wrapText="1"/>
    </xf>
    <xf numFmtId="0" fontId="6" fillId="0" borderId="0" xfId="2" applyFont="1" applyBorder="1" applyAlignment="1">
      <alignment horizontal="left" vertical="center" wrapText="1"/>
    </xf>
    <xf numFmtId="0" fontId="6" fillId="0" borderId="0" xfId="0" applyFont="1" applyAlignment="1">
      <alignment horizontal="center"/>
    </xf>
    <xf numFmtId="0" fontId="6" fillId="0" borderId="19" xfId="2" applyFont="1" applyFill="1" applyBorder="1" applyAlignment="1">
      <alignment horizontal="center" vertical="center" wrapText="1"/>
    </xf>
    <xf numFmtId="164" fontId="6" fillId="0" borderId="19" xfId="3" applyNumberFormat="1" applyFont="1" applyFill="1" applyBorder="1" applyAlignment="1">
      <alignment horizontal="right" vertical="center" wrapText="1"/>
    </xf>
    <xf numFmtId="164" fontId="6" fillId="0" borderId="19" xfId="2" applyNumberFormat="1" applyFont="1" applyFill="1" applyBorder="1" applyAlignment="1">
      <alignment horizontal="right" vertical="center" wrapText="1"/>
    </xf>
    <xf numFmtId="0" fontId="15" fillId="5" borderId="17" xfId="2" applyFont="1" applyFill="1" applyBorder="1" applyAlignment="1">
      <alignment vertical="center" wrapText="1"/>
    </xf>
    <xf numFmtId="1" fontId="15" fillId="5" borderId="17" xfId="2" applyNumberFormat="1" applyFont="1" applyFill="1" applyBorder="1" applyAlignment="1"/>
    <xf numFmtId="0" fontId="15" fillId="0" borderId="17" xfId="2" applyFont="1" applyBorder="1" applyAlignment="1">
      <alignment horizontal="center" vertical="center"/>
    </xf>
    <xf numFmtId="0" fontId="15" fillId="0" borderId="17" xfId="2" applyFont="1" applyBorder="1" applyAlignment="1">
      <alignment horizontal="left" vertical="center" wrapText="1"/>
    </xf>
    <xf numFmtId="0" fontId="15" fillId="0" borderId="0" xfId="0" applyFont="1"/>
    <xf numFmtId="0" fontId="6" fillId="0" borderId="19" xfId="0" applyFont="1" applyBorder="1" applyAlignment="1">
      <alignment vertical="center" wrapText="1"/>
    </xf>
    <xf numFmtId="166" fontId="6" fillId="0" borderId="0" xfId="0" applyNumberFormat="1" applyFont="1" applyBorder="1" applyAlignment="1">
      <alignment horizontal="center"/>
    </xf>
    <xf numFmtId="166" fontId="6" fillId="0" borderId="0" xfId="0" applyNumberFormat="1" applyFont="1" applyAlignment="1">
      <alignment horizontal="center"/>
    </xf>
    <xf numFmtId="164" fontId="16" fillId="0" borderId="17" xfId="2" applyNumberFormat="1" applyFont="1" applyBorder="1" applyAlignment="1">
      <alignment horizontal="right" vertical="center" wrapText="1"/>
    </xf>
    <xf numFmtId="0" fontId="15" fillId="0" borderId="17" xfId="2" applyFont="1" applyBorder="1" applyAlignment="1">
      <alignment horizontal="center" vertical="center" wrapText="1"/>
    </xf>
    <xf numFmtId="0" fontId="15" fillId="5" borderId="19" xfId="2" applyFont="1" applyFill="1" applyBorder="1" applyAlignment="1">
      <alignment vertical="center" wrapText="1"/>
    </xf>
    <xf numFmtId="0" fontId="15" fillId="5" borderId="19" xfId="2" applyFont="1" applyFill="1" applyBorder="1" applyAlignment="1">
      <alignment horizontal="center" vertical="center" wrapText="1"/>
    </xf>
    <xf numFmtId="164" fontId="15" fillId="5" borderId="16" xfId="3" applyNumberFormat="1" applyFont="1" applyFill="1" applyBorder="1" applyAlignment="1">
      <alignment horizontal="right" vertical="center" wrapText="1"/>
    </xf>
    <xf numFmtId="0" fontId="6" fillId="5" borderId="19" xfId="2" applyFont="1" applyFill="1" applyBorder="1" applyAlignment="1">
      <alignment horizontal="left" vertical="center" wrapText="1"/>
    </xf>
    <xf numFmtId="0" fontId="15" fillId="5" borderId="17" xfId="2" applyFont="1" applyFill="1" applyBorder="1" applyAlignment="1">
      <alignment horizontal="left" vertical="center" wrapText="1"/>
    </xf>
    <xf numFmtId="164" fontId="13" fillId="5" borderId="16" xfId="3" applyNumberFormat="1" applyFont="1" applyFill="1" applyBorder="1" applyAlignment="1">
      <alignment horizontal="right" vertical="center" wrapText="1"/>
    </xf>
    <xf numFmtId="164" fontId="13" fillId="5" borderId="17" xfId="3" applyNumberFormat="1" applyFont="1" applyFill="1" applyBorder="1" applyAlignment="1">
      <alignment horizontal="right" vertical="center" wrapText="1"/>
    </xf>
    <xf numFmtId="0" fontId="15" fillId="5" borderId="16" xfId="2" applyFont="1" applyFill="1" applyBorder="1" applyAlignment="1">
      <alignment horizontal="center" vertical="center" wrapText="1"/>
    </xf>
    <xf numFmtId="0" fontId="6" fillId="5" borderId="9" xfId="2" applyFont="1" applyFill="1" applyBorder="1" applyAlignment="1">
      <alignment horizontal="left" vertical="center" wrapText="1"/>
    </xf>
    <xf numFmtId="0" fontId="15" fillId="4" borderId="16" xfId="1" applyFont="1" applyFill="1" applyBorder="1" applyAlignment="1">
      <alignment horizontal="center"/>
    </xf>
    <xf numFmtId="0" fontId="15" fillId="4" borderId="16" xfId="2" applyFont="1" applyFill="1" applyBorder="1" applyAlignment="1">
      <alignment horizontal="left" vertical="center" wrapText="1"/>
    </xf>
    <xf numFmtId="0" fontId="15" fillId="4" borderId="16" xfId="2" applyFont="1" applyFill="1" applyBorder="1" applyAlignment="1">
      <alignment horizontal="center" vertical="center" wrapText="1"/>
    </xf>
    <xf numFmtId="1" fontId="6" fillId="4" borderId="16" xfId="1" applyNumberFormat="1" applyFont="1" applyFill="1" applyBorder="1" applyAlignment="1">
      <alignment vertical="center" wrapText="1"/>
    </xf>
    <xf numFmtId="0" fontId="6" fillId="4" borderId="20" xfId="1" applyFont="1" applyFill="1" applyBorder="1"/>
    <xf numFmtId="1" fontId="6" fillId="4" borderId="21" xfId="1" applyNumberFormat="1" applyFont="1" applyFill="1" applyBorder="1" applyAlignment="1">
      <alignment horizontal="left" vertical="center" wrapText="1"/>
    </xf>
    <xf numFmtId="1" fontId="6" fillId="4" borderId="22" xfId="1" applyNumberFormat="1" applyFont="1" applyFill="1" applyBorder="1" applyAlignment="1">
      <alignment horizontal="left" vertical="center" wrapText="1"/>
    </xf>
    <xf numFmtId="0" fontId="1" fillId="4" borderId="20" xfId="1" applyFont="1" applyFill="1" applyBorder="1"/>
    <xf numFmtId="0" fontId="15" fillId="5" borderId="17" xfId="2" applyFont="1" applyFill="1" applyBorder="1"/>
    <xf numFmtId="1" fontId="12" fillId="5" borderId="20" xfId="1" applyNumberFormat="1" applyFont="1" applyFill="1" applyBorder="1"/>
    <xf numFmtId="0" fontId="6" fillId="5" borderId="20" xfId="1" applyFont="1" applyFill="1" applyBorder="1"/>
    <xf numFmtId="164" fontId="6" fillId="5" borderId="20" xfId="1" applyNumberFormat="1" applyFont="1" applyFill="1" applyBorder="1"/>
    <xf numFmtId="0" fontId="1" fillId="5" borderId="20" xfId="1" applyFont="1" applyFill="1" applyBorder="1"/>
    <xf numFmtId="1" fontId="13" fillId="0" borderId="17" xfId="1" applyNumberFormat="1" applyFont="1" applyBorder="1" applyAlignment="1">
      <alignment vertical="center" wrapText="1"/>
    </xf>
    <xf numFmtId="0" fontId="16" fillId="0" borderId="17" xfId="2" applyFont="1" applyBorder="1"/>
    <xf numFmtId="1" fontId="16" fillId="0" borderId="0" xfId="1" applyNumberFormat="1" applyFont="1" applyBorder="1"/>
    <xf numFmtId="0" fontId="16" fillId="0" borderId="0" xfId="1" applyFont="1" applyBorder="1"/>
    <xf numFmtId="164" fontId="19" fillId="0" borderId="0" xfId="1" applyNumberFormat="1" applyFont="1" applyBorder="1"/>
    <xf numFmtId="0" fontId="19" fillId="0" borderId="0" xfId="1" applyFont="1" applyBorder="1"/>
    <xf numFmtId="0" fontId="6" fillId="0" borderId="17" xfId="1" applyFont="1" applyBorder="1" applyAlignment="1">
      <alignment horizontal="center" vertical="center" wrapText="1"/>
    </xf>
    <xf numFmtId="1" fontId="6" fillId="0" borderId="17" xfId="1" applyNumberFormat="1" applyFont="1" applyBorder="1" applyAlignment="1">
      <alignment vertical="center" wrapText="1"/>
    </xf>
    <xf numFmtId="1" fontId="6" fillId="0" borderId="0" xfId="1" applyNumberFormat="1" applyFont="1" applyBorder="1"/>
    <xf numFmtId="0" fontId="6" fillId="0" borderId="0" xfId="1" applyFont="1" applyBorder="1"/>
    <xf numFmtId="0" fontId="1" fillId="0" borderId="0" xfId="1" applyFont="1" applyBorder="1"/>
    <xf numFmtId="164" fontId="16" fillId="0" borderId="17" xfId="3" applyNumberFormat="1" applyFont="1" applyFill="1" applyBorder="1" applyAlignment="1">
      <alignment horizontal="right" vertical="center" wrapText="1"/>
    </xf>
    <xf numFmtId="0" fontId="12" fillId="0" borderId="17" xfId="2" applyFont="1" applyBorder="1" applyAlignment="1">
      <alignment horizontal="center" vertical="center"/>
    </xf>
    <xf numFmtId="0" fontId="12" fillId="0" borderId="17" xfId="2" applyFont="1" applyBorder="1" applyAlignment="1">
      <alignment vertical="center" wrapText="1"/>
    </xf>
    <xf numFmtId="0" fontId="12" fillId="0" borderId="17" xfId="2" applyFont="1" applyBorder="1" applyAlignment="1">
      <alignment horizontal="center" vertical="center" wrapText="1"/>
    </xf>
    <xf numFmtId="0" fontId="12" fillId="0" borderId="17" xfId="1" applyFont="1" applyBorder="1" applyAlignment="1">
      <alignment horizontal="center" vertical="center" wrapText="1"/>
    </xf>
    <xf numFmtId="164" fontId="12" fillId="0" borderId="17" xfId="3" applyNumberFormat="1" applyFont="1" applyBorder="1" applyAlignment="1">
      <alignment horizontal="right" vertical="center" wrapText="1"/>
    </xf>
    <xf numFmtId="164" fontId="16" fillId="0" borderId="16" xfId="3" applyNumberFormat="1" applyFont="1" applyBorder="1" applyAlignment="1">
      <alignment horizontal="right" vertical="center" wrapText="1"/>
    </xf>
    <xf numFmtId="164" fontId="12" fillId="0" borderId="17" xfId="2" applyNumberFormat="1" applyFont="1" applyBorder="1" applyAlignment="1">
      <alignment horizontal="right" vertical="center" wrapText="1"/>
    </xf>
    <xf numFmtId="164" fontId="12" fillId="0" borderId="17" xfId="2" applyNumberFormat="1" applyFont="1" applyFill="1" applyBorder="1" applyAlignment="1">
      <alignment horizontal="right" vertical="center" wrapText="1"/>
    </xf>
    <xf numFmtId="1" fontId="12" fillId="0" borderId="17" xfId="1" applyNumberFormat="1" applyFont="1" applyBorder="1" applyAlignment="1">
      <alignment vertical="center" wrapText="1"/>
    </xf>
    <xf numFmtId="1" fontId="12" fillId="0" borderId="0" xfId="1" applyNumberFormat="1" applyFont="1" applyBorder="1"/>
    <xf numFmtId="0" fontId="12" fillId="0" borderId="0" xfId="1" applyFont="1" applyBorder="1"/>
    <xf numFmtId="0" fontId="20" fillId="0" borderId="0" xfId="1" applyFont="1" applyBorder="1"/>
    <xf numFmtId="164" fontId="15" fillId="0" borderId="16" xfId="3" applyNumberFormat="1" applyFont="1" applyBorder="1" applyAlignment="1">
      <alignment horizontal="right" vertical="center" wrapText="1"/>
    </xf>
    <xf numFmtId="1" fontId="6" fillId="5" borderId="17" xfId="1" applyNumberFormat="1" applyFont="1" applyFill="1" applyBorder="1" applyAlignment="1">
      <alignment vertical="center" wrapText="1"/>
    </xf>
    <xf numFmtId="1" fontId="16" fillId="0" borderId="17" xfId="1" applyNumberFormat="1" applyFont="1" applyBorder="1" applyAlignment="1">
      <alignment vertical="center" wrapText="1"/>
    </xf>
    <xf numFmtId="1" fontId="16" fillId="0" borderId="20" xfId="1" applyNumberFormat="1" applyFont="1" applyBorder="1"/>
    <xf numFmtId="0" fontId="16" fillId="0" borderId="20" xfId="1" applyFont="1" applyBorder="1"/>
    <xf numFmtId="0" fontId="19" fillId="0" borderId="20" xfId="1" applyFont="1" applyBorder="1"/>
    <xf numFmtId="1" fontId="12" fillId="0" borderId="0" xfId="1" applyNumberFormat="1" applyFont="1" applyBorder="1" applyAlignment="1">
      <alignment vertical="center" wrapText="1"/>
    </xf>
    <xf numFmtId="0" fontId="6" fillId="0" borderId="0" xfId="1" applyFont="1" applyBorder="1" applyAlignment="1">
      <alignment vertical="center" wrapText="1"/>
    </xf>
    <xf numFmtId="0" fontId="1" fillId="0" borderId="0" xfId="1" applyFont="1" applyBorder="1" applyAlignment="1">
      <alignment vertical="center" wrapText="1"/>
    </xf>
    <xf numFmtId="1" fontId="16" fillId="0" borderId="0" xfId="1" applyNumberFormat="1" applyFont="1" applyBorder="1" applyAlignment="1">
      <alignment vertical="center" wrapText="1"/>
    </xf>
    <xf numFmtId="0" fontId="16" fillId="0" borderId="0" xfId="1" applyFont="1" applyBorder="1" applyAlignment="1">
      <alignment vertical="center" wrapText="1"/>
    </xf>
    <xf numFmtId="0" fontId="19" fillId="0" borderId="0" xfId="1" applyFont="1" applyBorder="1" applyAlignment="1">
      <alignment vertical="center" wrapText="1"/>
    </xf>
    <xf numFmtId="0" fontId="6" fillId="0" borderId="17" xfId="1" applyFont="1" applyBorder="1" applyAlignment="1">
      <alignment horizontal="left" vertical="center" wrapText="1"/>
    </xf>
    <xf numFmtId="1" fontId="16" fillId="0" borderId="17" xfId="1" applyNumberFormat="1" applyFont="1" applyBorder="1" applyAlignment="1">
      <alignment horizontal="center" vertical="center" wrapText="1"/>
    </xf>
    <xf numFmtId="1" fontId="6" fillId="0" borderId="17" xfId="1" applyNumberFormat="1" applyFont="1" applyBorder="1" applyAlignment="1">
      <alignment horizontal="center" vertical="center" wrapText="1"/>
    </xf>
    <xf numFmtId="1" fontId="15" fillId="5" borderId="17" xfId="1" applyNumberFormat="1" applyFont="1" applyFill="1" applyBorder="1" applyAlignment="1">
      <alignment horizontal="center" vertical="center" wrapText="1"/>
    </xf>
    <xf numFmtId="1" fontId="15" fillId="5" borderId="17" xfId="1" applyNumberFormat="1" applyFont="1" applyFill="1" applyBorder="1" applyAlignment="1">
      <alignment vertical="center" wrapText="1"/>
    </xf>
    <xf numFmtId="1" fontId="15" fillId="5" borderId="0" xfId="1" applyNumberFormat="1" applyFont="1" applyFill="1" applyBorder="1"/>
    <xf numFmtId="0" fontId="15" fillId="5" borderId="0" xfId="1" applyFont="1" applyFill="1" applyBorder="1"/>
    <xf numFmtId="0" fontId="9" fillId="5" borderId="0" xfId="1" applyFont="1" applyFill="1" applyBorder="1"/>
    <xf numFmtId="49" fontId="15" fillId="6" borderId="17" xfId="2" applyNumberFormat="1" applyFont="1" applyFill="1" applyBorder="1" applyAlignment="1">
      <alignment horizontal="center" vertical="center" wrapText="1"/>
    </xf>
    <xf numFmtId="49" fontId="15" fillId="6" borderId="17" xfId="2" applyNumberFormat="1" applyFont="1" applyFill="1" applyBorder="1" applyAlignment="1">
      <alignment vertical="center" wrapText="1"/>
    </xf>
    <xf numFmtId="164" fontId="15" fillId="6" borderId="17" xfId="3" applyNumberFormat="1" applyFont="1" applyFill="1" applyBorder="1" applyAlignment="1">
      <alignment horizontal="right" vertical="center" wrapText="1"/>
    </xf>
    <xf numFmtId="0" fontId="15" fillId="6" borderId="17" xfId="2" applyFont="1" applyFill="1" applyBorder="1" applyAlignment="1">
      <alignment vertical="center" wrapText="1"/>
    </xf>
    <xf numFmtId="0" fontId="15" fillId="6" borderId="0" xfId="1" applyFont="1" applyFill="1"/>
    <xf numFmtId="3" fontId="6" fillId="0" borderId="17" xfId="4" applyNumberFormat="1" applyFont="1" applyFill="1" applyBorder="1" applyAlignment="1">
      <alignment horizontal="right" vertical="center" wrapText="1"/>
    </xf>
    <xf numFmtId="1" fontId="6" fillId="0" borderId="17" xfId="2" applyNumberFormat="1" applyFont="1" applyBorder="1" applyAlignment="1">
      <alignment horizontal="left" vertical="center" wrapText="1"/>
    </xf>
    <xf numFmtId="0" fontId="15" fillId="6" borderId="17" xfId="2" applyFont="1" applyFill="1" applyBorder="1" applyAlignment="1">
      <alignment horizontal="center" vertical="center"/>
    </xf>
    <xf numFmtId="0" fontId="15" fillId="6" borderId="17" xfId="2" applyFont="1" applyFill="1" applyBorder="1" applyAlignment="1">
      <alignment horizontal="left" vertical="center" wrapText="1"/>
    </xf>
    <xf numFmtId="0" fontId="15" fillId="6" borderId="17" xfId="2" applyFont="1" applyFill="1" applyBorder="1" applyAlignment="1">
      <alignment horizontal="center" vertical="center" wrapText="1"/>
    </xf>
    <xf numFmtId="1" fontId="15" fillId="6" borderId="17" xfId="2" applyNumberFormat="1" applyFont="1" applyFill="1" applyBorder="1" applyAlignment="1">
      <alignment horizontal="left" vertical="center" wrapText="1"/>
    </xf>
    <xf numFmtId="0" fontId="16" fillId="0" borderId="0" xfId="1" applyFont="1"/>
    <xf numFmtId="166" fontId="6" fillId="0" borderId="0" xfId="1" applyNumberFormat="1" applyFont="1"/>
    <xf numFmtId="0" fontId="6" fillId="0" borderId="22" xfId="1" applyFont="1" applyBorder="1" applyAlignment="1">
      <alignment horizontal="left" vertical="center"/>
    </xf>
    <xf numFmtId="164" fontId="15" fillId="5" borderId="19" xfId="3" applyNumberFormat="1" applyFont="1" applyFill="1" applyBorder="1" applyAlignment="1">
      <alignment horizontal="right" vertical="center" wrapText="1"/>
    </xf>
    <xf numFmtId="0" fontId="15" fillId="5" borderId="17" xfId="2" applyFont="1" applyFill="1" applyBorder="1" applyAlignment="1">
      <alignment horizontal="right" vertical="center" wrapText="1"/>
    </xf>
    <xf numFmtId="1" fontId="15" fillId="5" borderId="23" xfId="1" applyNumberFormat="1" applyFont="1" applyFill="1" applyBorder="1"/>
    <xf numFmtId="0" fontId="15" fillId="5" borderId="23" xfId="1" applyFont="1" applyFill="1" applyBorder="1"/>
    <xf numFmtId="0" fontId="9" fillId="5" borderId="23" xfId="1" applyFont="1" applyFill="1" applyBorder="1"/>
    <xf numFmtId="0" fontId="15" fillId="5" borderId="19" xfId="2" applyFont="1" applyFill="1" applyBorder="1" applyAlignment="1">
      <alignment horizontal="center" vertical="center"/>
    </xf>
    <xf numFmtId="0" fontId="15" fillId="5" borderId="19" xfId="2" applyFont="1" applyFill="1" applyBorder="1" applyAlignment="1">
      <alignment horizontal="right" vertical="center" wrapText="1"/>
    </xf>
    <xf numFmtId="1" fontId="6" fillId="5" borderId="19" xfId="1" applyNumberFormat="1" applyFont="1" applyFill="1" applyBorder="1" applyAlignment="1">
      <alignment vertical="center" wrapText="1"/>
    </xf>
    <xf numFmtId="0" fontId="6" fillId="0" borderId="24" xfId="2" applyFont="1" applyBorder="1" applyAlignment="1">
      <alignment horizontal="center" vertical="center" wrapText="1"/>
    </xf>
    <xf numFmtId="0" fontId="6" fillId="0" borderId="24" xfId="2" applyFont="1" applyBorder="1" applyAlignment="1">
      <alignment vertical="center" wrapText="1"/>
    </xf>
    <xf numFmtId="0" fontId="6" fillId="0" borderId="24" xfId="2" applyFont="1" applyBorder="1" applyAlignment="1">
      <alignment horizontal="right" vertical="center" wrapText="1"/>
    </xf>
    <xf numFmtId="1" fontId="6" fillId="0" borderId="24" xfId="1" applyNumberFormat="1" applyFont="1" applyBorder="1"/>
    <xf numFmtId="0" fontId="6" fillId="0" borderId="24" xfId="2" applyFont="1" applyFill="1" applyBorder="1" applyAlignment="1">
      <alignment horizontal="right" vertical="center" wrapText="1"/>
    </xf>
    <xf numFmtId="0" fontId="6" fillId="0" borderId="24" xfId="2" applyFont="1" applyBorder="1" applyAlignment="1">
      <alignment vertical="center"/>
    </xf>
    <xf numFmtId="1" fontId="6" fillId="0" borderId="25" xfId="1" applyNumberFormat="1" applyFont="1" applyBorder="1"/>
    <xf numFmtId="0" fontId="6" fillId="0" borderId="25" xfId="1" applyFont="1" applyBorder="1"/>
    <xf numFmtId="0" fontId="1" fillId="0" borderId="25" xfId="1" applyFont="1" applyBorder="1"/>
    <xf numFmtId="0" fontId="22" fillId="0" borderId="0" xfId="1" applyFont="1"/>
    <xf numFmtId="0" fontId="22" fillId="0" borderId="0" xfId="1" applyFont="1" applyAlignment="1">
      <alignment horizontal="center"/>
    </xf>
    <xf numFmtId="1" fontId="22" fillId="0" borderId="0" xfId="1" applyNumberFormat="1" applyFont="1"/>
    <xf numFmtId="1" fontId="22" fillId="0" borderId="0" xfId="1" applyNumberFormat="1" applyFont="1" applyFill="1"/>
    <xf numFmtId="0" fontId="22" fillId="0" borderId="0" xfId="1" applyFont="1" applyFill="1"/>
    <xf numFmtId="0" fontId="1" fillId="0" borderId="0" xfId="1" applyFont="1" applyFill="1"/>
    <xf numFmtId="0" fontId="1" fillId="0" borderId="0" xfId="1" applyFont="1" applyFill="1" applyAlignment="1">
      <alignment horizontal="center"/>
    </xf>
    <xf numFmtId="0" fontId="1" fillId="7" borderId="0" xfId="1" applyFont="1" applyFill="1"/>
  </cellXfs>
  <cellStyles count="5">
    <cellStyle name="Comma 2" xfId="3"/>
    <cellStyle name="Normal" xfId="0" builtinId="0"/>
    <cellStyle name="Normal 10 2" xfId="1"/>
    <cellStyle name="Normal_Bao cao XDCB 6 thang 2004" xfId="2"/>
    <cellStyle name="Normal_TPCM"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63" Type="http://schemas.openxmlformats.org/officeDocument/2006/relationships/externalLink" Target="externalLinks/externalLink62.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59" Type="http://schemas.openxmlformats.org/officeDocument/2006/relationships/externalLink" Target="externalLinks/externalLink158.xml"/><Relationship Id="rId170" Type="http://schemas.openxmlformats.org/officeDocument/2006/relationships/externalLink" Target="externalLinks/externalLink169.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26" Type="http://schemas.openxmlformats.org/officeDocument/2006/relationships/externalLink" Target="externalLinks/externalLink225.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53" Type="http://schemas.openxmlformats.org/officeDocument/2006/relationships/externalLink" Target="externalLinks/externalLink52.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149" Type="http://schemas.openxmlformats.org/officeDocument/2006/relationships/externalLink" Target="externalLinks/externalLink148.xml"/><Relationship Id="rId5" Type="http://schemas.openxmlformats.org/officeDocument/2006/relationships/externalLink" Target="externalLinks/externalLink4.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181" Type="http://schemas.openxmlformats.org/officeDocument/2006/relationships/externalLink" Target="externalLinks/externalLink180.xml"/><Relationship Id="rId216" Type="http://schemas.openxmlformats.org/officeDocument/2006/relationships/externalLink" Target="externalLinks/externalLink215.xml"/><Relationship Id="rId22" Type="http://schemas.openxmlformats.org/officeDocument/2006/relationships/externalLink" Target="externalLinks/externalLink21.xml"/><Relationship Id="rId43" Type="http://schemas.openxmlformats.org/officeDocument/2006/relationships/externalLink" Target="externalLinks/externalLink42.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139" Type="http://schemas.openxmlformats.org/officeDocument/2006/relationships/externalLink" Target="externalLinks/externalLink138.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71" Type="http://schemas.openxmlformats.org/officeDocument/2006/relationships/externalLink" Target="externalLinks/externalLink170.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27" Type="http://schemas.openxmlformats.org/officeDocument/2006/relationships/externalLink" Target="externalLinks/externalLink226.xml"/><Relationship Id="rId12" Type="http://schemas.openxmlformats.org/officeDocument/2006/relationships/externalLink" Target="externalLinks/externalLink11.xml"/><Relationship Id="rId33" Type="http://schemas.openxmlformats.org/officeDocument/2006/relationships/externalLink" Target="externalLinks/externalLink32.xml"/><Relationship Id="rId108" Type="http://schemas.openxmlformats.org/officeDocument/2006/relationships/externalLink" Target="externalLinks/externalLink107.xml"/><Relationship Id="rId129" Type="http://schemas.openxmlformats.org/officeDocument/2006/relationships/externalLink" Target="externalLinks/externalLink128.xml"/><Relationship Id="rId54" Type="http://schemas.openxmlformats.org/officeDocument/2006/relationships/externalLink" Target="externalLinks/externalLink53.xml"/><Relationship Id="rId75" Type="http://schemas.openxmlformats.org/officeDocument/2006/relationships/externalLink" Target="externalLinks/externalLink74.xml"/><Relationship Id="rId96" Type="http://schemas.openxmlformats.org/officeDocument/2006/relationships/externalLink" Target="externalLinks/externalLink95.xml"/><Relationship Id="rId140" Type="http://schemas.openxmlformats.org/officeDocument/2006/relationships/externalLink" Target="externalLinks/externalLink139.xml"/><Relationship Id="rId161" Type="http://schemas.openxmlformats.org/officeDocument/2006/relationships/externalLink" Target="externalLinks/externalLink160.xml"/><Relationship Id="rId182" Type="http://schemas.openxmlformats.org/officeDocument/2006/relationships/externalLink" Target="externalLinks/externalLink181.xml"/><Relationship Id="rId217" Type="http://schemas.openxmlformats.org/officeDocument/2006/relationships/externalLink" Target="externalLinks/externalLink216.xml"/><Relationship Id="rId6" Type="http://schemas.openxmlformats.org/officeDocument/2006/relationships/externalLink" Target="externalLinks/externalLink5.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44" Type="http://schemas.openxmlformats.org/officeDocument/2006/relationships/externalLink" Target="externalLinks/externalLink43.xml"/><Relationship Id="rId65" Type="http://schemas.openxmlformats.org/officeDocument/2006/relationships/externalLink" Target="externalLinks/externalLink64.xml"/><Relationship Id="rId86" Type="http://schemas.openxmlformats.org/officeDocument/2006/relationships/externalLink" Target="externalLinks/externalLink85.xml"/><Relationship Id="rId130" Type="http://schemas.openxmlformats.org/officeDocument/2006/relationships/externalLink" Target="externalLinks/externalLink129.xml"/><Relationship Id="rId151" Type="http://schemas.openxmlformats.org/officeDocument/2006/relationships/externalLink" Target="externalLinks/externalLink150.xml"/><Relationship Id="rId172" Type="http://schemas.openxmlformats.org/officeDocument/2006/relationships/externalLink" Target="externalLinks/externalLink171.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28" Type="http://schemas.openxmlformats.org/officeDocument/2006/relationships/externalLink" Target="externalLinks/externalLink227.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62" Type="http://schemas.openxmlformats.org/officeDocument/2006/relationships/externalLink" Target="externalLinks/externalLink161.xml"/><Relationship Id="rId183" Type="http://schemas.openxmlformats.org/officeDocument/2006/relationships/externalLink" Target="externalLinks/externalLink182.xml"/><Relationship Id="rId218" Type="http://schemas.openxmlformats.org/officeDocument/2006/relationships/externalLink" Target="externalLinks/externalLink217.xml"/><Relationship Id="rId24" Type="http://schemas.openxmlformats.org/officeDocument/2006/relationships/externalLink" Target="externalLinks/externalLink23.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31" Type="http://schemas.openxmlformats.org/officeDocument/2006/relationships/externalLink" Target="externalLinks/externalLink130.xml"/><Relationship Id="rId152" Type="http://schemas.openxmlformats.org/officeDocument/2006/relationships/externalLink" Target="externalLinks/externalLink151.xml"/><Relationship Id="rId173" Type="http://schemas.openxmlformats.org/officeDocument/2006/relationships/externalLink" Target="externalLinks/externalLink172.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29" Type="http://schemas.openxmlformats.org/officeDocument/2006/relationships/theme" Target="theme/theme1.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styles" Target="styles.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79" Type="http://schemas.openxmlformats.org/officeDocument/2006/relationships/externalLink" Target="externalLinks/externalLink178.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0" Type="http://schemas.openxmlformats.org/officeDocument/2006/relationships/externalLink" Target="externalLinks/externalLink219.xml"/><Relationship Id="rId225" Type="http://schemas.openxmlformats.org/officeDocument/2006/relationships/externalLink" Target="externalLinks/externalLink224.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48" Type="http://schemas.openxmlformats.org/officeDocument/2006/relationships/externalLink" Target="externalLinks/externalLink147.xml"/><Relationship Id="rId164" Type="http://schemas.openxmlformats.org/officeDocument/2006/relationships/externalLink" Target="externalLinks/externalLink163.xml"/><Relationship Id="rId169" Type="http://schemas.openxmlformats.org/officeDocument/2006/relationships/externalLink" Target="externalLinks/externalLink168.xml"/><Relationship Id="rId185" Type="http://schemas.openxmlformats.org/officeDocument/2006/relationships/externalLink" Target="externalLinks/externalLink184.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80" Type="http://schemas.openxmlformats.org/officeDocument/2006/relationships/externalLink" Target="externalLinks/externalLink179.xml"/><Relationship Id="rId210" Type="http://schemas.openxmlformats.org/officeDocument/2006/relationships/externalLink" Target="externalLinks/externalLink209.xml"/><Relationship Id="rId215" Type="http://schemas.openxmlformats.org/officeDocument/2006/relationships/externalLink" Target="externalLinks/externalLink214.xml"/><Relationship Id="rId26" Type="http://schemas.openxmlformats.org/officeDocument/2006/relationships/externalLink" Target="externalLinks/externalLink25.xml"/><Relationship Id="rId231" Type="http://schemas.openxmlformats.org/officeDocument/2006/relationships/sharedStrings" Target="sharedStrings.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calcChain" Target="calcChain.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customXml" Target="../customXml/item1.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customXml" Target="../customXml/item2.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customXml" Target="../customXml/item3.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s>
</file>

<file path=xl/drawings/drawing1.xml><?xml version="1.0" encoding="utf-8"?>
<xdr:wsDr xmlns:xdr="http://schemas.openxmlformats.org/drawingml/2006/spreadsheetDrawing" xmlns:a="http://schemas.openxmlformats.org/drawingml/2006/main">
  <xdr:twoCellAnchor>
    <xdr:from>
      <xdr:col>0</xdr:col>
      <xdr:colOff>383801</xdr:colOff>
      <xdr:row>2</xdr:row>
      <xdr:rowOff>22411</xdr:rowOff>
    </xdr:from>
    <xdr:to>
      <xdr:col>1</xdr:col>
      <xdr:colOff>548264</xdr:colOff>
      <xdr:row>2</xdr:row>
      <xdr:rowOff>22411</xdr:rowOff>
    </xdr:to>
    <xdr:cxnSp macro="">
      <xdr:nvCxnSpPr>
        <xdr:cNvPr id="2" name="Straight Connector 1"/>
        <xdr:cNvCxnSpPr/>
      </xdr:nvCxnSpPr>
      <xdr:spPr>
        <a:xfrm>
          <a:off x="383801" y="632011"/>
          <a:ext cx="659763"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i%20lieu%20CQ/Phong%20QLNS-THTK/Cong%20khai%20du%20toan/2019/Cong%20khai%20du%20toan%20NSNN%202019/Bieu%20mau%20cong%20khai%20du%20toan%20NSNN%20201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Long\gia\tham%20khao\My%20Documents\Worldbank\DOT1\mau.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Dutoan98\KHCB\Vat%20tu.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www.mpi.gov.vn/Annual%20SEDP/2012/KH%202012/Phu%20luc%20KH2012%20bao%20cao%20Quoc%20hoi%20FINAL%202011101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Tai%20lieu%20CQ/Phong%20QLNS-THTK/Cong%20khai%20du%20toan/2019/Cong%20khai%20du%20toan%20NSNN%202019/Phu%20gui/BIEU%20MAU%20KEM%20THEO%20BC.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iacong2\c\96Q2573\HE-7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istrator/Dropbox/0.%20STC/2.%20DU%20TOAN/BC%20TINH%20HINH%20THUC%20HIEN%20DU%20TOAN/2017/BC%20&#432;&#7899;c%20th&#7921;c%20hi&#7879;n%207%20thang%20n&#259;m%202017%20ph&#432;&#417;ng%20h&#432;&#7899;ng%202018/THAO%20LUAN%20DU%20TOAN%20VONG%201/1.%20BIEU%20KEM%20THEO%20BC%20BTC.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iangdtt318a\Users\Users\NTC\Downloads\Bi&#7875;u%2015%20TH%20CTMTQG%20(VX).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plhd.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lawsoftvb\TVPL_Document\Duong\BIEU%20MAU%20LUONG%20DT%20201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Nghi%20quyet%20387%20va%20ND%2073\NQ%20387%20hoan%20thien%20trinh%20Bo%20lan%202%20(20042016)\Bieu%2013_PL%20Danh%20gia%20thu%20NSNN%20theo%20sac%20thue_FIXED%20(P&#272;P).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ang/Bieu%20mau%20thu%202003%20vo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saomai.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T.phuong\tphuong\Tphuong\HSthietke\Dttk00\CTybia\Q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Public/Documents/KH%202016/Huong%20dan%20cac%20Vu/KCHKM/Huong%20dan%20cac%20Vu/HD%20%20trong%20VU/KCHKM%20Bieu%20mau%20huong%20dan%20trong%20Vu%20TH.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NGHI%20DINH%20VA%20THONG%20TU%20HUONG%20DAN%20LUAT/Bieu%20mau%20hoan%20thien%20sau%20yk%20Vu%20HCN%20ngay%208.7.2016/Bieu%20Vu%20HCSN%20gui%20Vu%20NSNN%208.7/Phu%20luc%202.%20bieu%20so%202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AMMYXU\TTK13.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64.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Z:\Dung%20Quat\Nhom%20GC\New%20Folder\My%20Documents\3533\98Q\98Q301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Long\gia\tham%20khao\My%20Documents\Huy\Phu%20thu%202000\Gia%20goi%20thau\DUTOAN.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uong_kh\dung_chung\My%20Documents\NHA%20CNVH%20KRONG%20BUK.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03.xml.rels><?xml version="1.0" encoding="UTF-8" standalone="yes"?>
<Relationships xmlns="http://schemas.openxmlformats.org/package/2006/relationships"><Relationship Id="rId1" Type="http://schemas.microsoft.com/office/2006/relationships/xlExternalLinkPath/xlPathMissing" Target="DTM.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13.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Users/Administrator/Desktop/ke%20hoach%20tai%20chinh%20ngan%20sach%2003%20nam%2018-20/KE%20HOACH%20TAI%20CHINH%20NGAN%20S&#193;CH.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18.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119.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gi&#173;a%20nam\MN\Chi&#170;u%20Y&#170;n\Sinh\THANH-NIAPP\thu&#253;on.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Book2.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147.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NHA/NAM%202012/DU%20TOAN%202013/VONG%20I-2013%20BO%20TAI%20CHINH/VONG%20I%20GUI%20BO%20TAI%20CHINH/TT%2099%20-%202013%20TINH%20CA%20MAU.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150.xml.rels><?xml version="1.0" encoding="UTF-8" standalone="yes"?>
<Relationships xmlns="http://schemas.openxmlformats.org/package/2006/relationships"><Relationship Id="rId1" Type="http://schemas.microsoft.com/office/2006/relationships/xlExternalLinkPath/xlPathMissing" Target="PLQN99.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Pc14\du%20toan\ANH%20THU\thuy\NHON\THUNHI\saomai.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156.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157.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hau-doc.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14\du%20toan\ANH%20THU\thuy\THUNHI\TRAMTKTC\TRAM110\LONGAN\TUCMON.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iacong2\c\2689\Q\&#22283;&#20839;\99Q3284INA&#24314;&#36896;\96\Q2573(2ND)\&#21488;&#22609;&#20013;&#27833;RFCC&#27604;&#36611;&#34920;.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SD1\P_TCKT$\HUYENKT\Duc+Ninh.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Duc\avanban\AVanban\Cong%20trinh%202005\Kim%20Binh%202005\CT%20Dong%20Cot%20CHoa\CNKBinh2%20204.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98Q2943e.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XLS\694-SLA\DM-VL.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I:\My%20Documents\Qua%20Tai\Sy\MR%20-%20Mai%20Dong\DDTBM.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02.xml.rels><?xml version="1.0" encoding="UTF-8" standalone="yes"?>
<Relationships xmlns="http://schemas.openxmlformats.org/package/2006/relationships"><Relationship Id="rId1" Type="http://schemas.microsoft.com/office/2006/relationships/xlExternalLinkPath/xlPathMissing" Target="TG%20Vinh.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Z:\Dung%20Quat\Goi%202\TH55.xls" TargetMode="External"/></Relationships>
</file>

<file path=xl/externalLinks/_rels/externalLink204.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Giacong2\c\98v\V0194\V0194-IDM.XLS" TargetMode="External"/></Relationships>
</file>

<file path=xl/externalLinks/_rels/externalLink207.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A:\Long\gia\tham%20khao\My%20Documents\HPhong\XLS\phu%20tho\dai%20tu\xdm\Dvt%20qui%202-98.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KETHEP\thep-mau.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Nam\d\1NAM\linh%20tinh.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224.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12 - R"/>
      <sheetName val="PL13 - R"/>
      <sheetName val="PL14 - R"/>
      <sheetName val="Bieu so 46"/>
      <sheetName val="Bieu so 47"/>
      <sheetName val="Bieu so 48"/>
      <sheetName val="Bieu so 49"/>
      <sheetName val="Bieu so 50"/>
      <sheetName val="Bieu so 51"/>
      <sheetName val="Bieu so 52"/>
      <sheetName val="Bieu so 53"/>
      <sheetName val="Bieu so 54"/>
      <sheetName val="Bieu so 55"/>
      <sheetName val="Bieu so 56"/>
      <sheetName val="bieu so 58"/>
      <sheetName val="PL17 - R"/>
      <sheetName val="PL18 - R"/>
      <sheetName val="PL3221 - R"/>
      <sheetName val="PL3829 SKH"/>
      <sheetName val="PL4126 - R"/>
      <sheetName val="PL4631 SK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
          <cell r="A5" t="str">
            <v>(Dự toán đã được Hội đồng nhân dân tỉnh quyết định)</v>
          </cell>
        </row>
      </sheetData>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VC"/>
      <sheetName val="Thanh phan"/>
      <sheetName val="Tong hop"/>
    </sheetNames>
    <sheetDataSet>
      <sheetData sheetId="0" refreshError="1"/>
      <sheetData sheetId="1" refreshError="1"/>
      <sheetData sheetId="2" refreshError="1"/>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1 - TH"/>
      <sheetName val="B.2. TL,TD"/>
      <sheetName val="B.3 PT-CL"/>
      <sheetName val="B.3. NL,TS"/>
      <sheetName val="B.4.CN"/>
      <sheetName val="B.5. DV"/>
      <sheetName val="B.6 XNK"/>
      <sheetName val="B.7. GDDT"/>
      <sheetName val="B.8. LD,VH,YT,XH"/>
      <sheetName val="B.9. VDTPT"/>
      <sheetName val="B.10. NSNN"/>
      <sheetName val="B.11 PTDN"/>
      <sheetName val="12. DTN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1"/>
      <sheetName val="02"/>
      <sheetName val="03"/>
      <sheetName val="04"/>
      <sheetName val="PL12"/>
      <sheetName val="PL13"/>
      <sheetName val="PL14"/>
      <sheetName val="PL15"/>
      <sheetName val="PL16"/>
      <sheetName val="PL17"/>
      <sheetName val="PL18"/>
      <sheetName val="XXXXXXXX"/>
      <sheetName val="XXXXXXX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XL4Poppy"/>
      <sheetName val="VTAcap"/>
      <sheetName val="DCVTACaP"/>
      <sheetName val="TKHC-35"/>
      <sheetName val="TKTK0,4"/>
      <sheetName val="BangPhanday"/>
      <sheetName val="DANBVE"/>
      <sheetName val="TKHC-0,4"/>
      <sheetName val="TKTK-35"/>
      <sheetName val="KL GD2 tong the"/>
      <sheetName val="TKHC-CT"/>
      <sheetName val="MC,MN"/>
      <sheetName val="X,TD"/>
      <sheetName val="TBA,CTO"/>
      <sheetName val="CD"/>
      <sheetName val="Cot"/>
      <sheetName val="TTGD2"/>
      <sheetName val="00000000"/>
      <sheetName val="10000000"/>
      <sheetName val="Giao"/>
      <sheetName val="CHIET TINH"/>
      <sheetName val="Bang gia Ca May"/>
      <sheetName val="Bang Gia VL"/>
      <sheetName val="Tong Hop KP"/>
      <sheetName val=" DON GIA"/>
      <sheetName val="CHIET TINH THEO KH.SAT"/>
      <sheetName val="DT thi ngiem"/>
      <sheetName val="TH DT thi nghiem"/>
      <sheetName val="TH DT"/>
      <sheetName val="DT2"/>
      <sheetName val="CT"/>
      <sheetName val="KL xa"/>
      <sheetName val="KL cot"/>
      <sheetName val="Xa su"/>
      <sheetName val="CP Xa"/>
      <sheetName val="THDT xa"/>
      <sheetName val="Cot dien"/>
      <sheetName val="TH cot"/>
      <sheetName val="CT VC cot"/>
      <sheetName val="VC CT ma"/>
      <sheetName val="CT cot thep"/>
      <sheetName val="CT ma kem"/>
      <sheetName val="PBKL"/>
      <sheetName val="CT be tong"/>
      <sheetName val="C.tinh"/>
      <sheetName val="D12TUVAN"/>
      <sheetName val="D7Longhiep"/>
      <sheetName val="NMNHUa"/>
      <sheetName val="DXMay"/>
      <sheetName val="D7TT3"/>
      <sheetName val="PXII"/>
      <sheetName val="Vaycuong"/>
      <sheetName val="DCUONG"/>
      <sheetName val="DVINA"/>
      <sheetName val="DCKCUONG"/>
      <sheetName val="D3KSVINA"/>
      <sheetName val="DOI 7"/>
      <sheetName val="DOI 3"/>
      <sheetName val="DOI1"/>
      <sheetName val="DOI6"/>
      <sheetName val="DOI5"/>
      <sheetName val="NC"/>
      <sheetName val="VL"/>
      <sheetName val="THD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Vatlieu"/>
      <sheetName val="DgDuong"/>
      <sheetName val="dgmo-tru"/>
      <sheetName val="dgdam"/>
      <sheetName val="Dam-Mo-Tru"/>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CP1-3nhip(L=130,4m)"/>
      <sheetName val="CP2-4nhip(L=170,4m)"/>
      <sheetName val="CP6-4nhip(L=170,4m)"/>
      <sheetName val="KL nhip"/>
      <sheetName val="KL-6cau"/>
      <sheetName val="BIA"/>
      <sheetName val="THQT"/>
      <sheetName val="CT HT"/>
      <sheetName val="B tinh"/>
      <sheetName val="XD"/>
      <sheetName val="TH VT A"/>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2001"/>
      <sheetName val="T.H 01"/>
      <sheetName val="2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BTH"/>
      <sheetName val="KLCT"/>
      <sheetName val="TH04"/>
      <sheetName val="VC"/>
      <sheetName val="BIA "/>
      <sheetName val="XL4Test5"/>
      <sheetName val="Chart1"/>
      <sheetName val="20000000"/>
      <sheetName val="30000000"/>
      <sheetName val="40000000"/>
      <sheetName val="50000000"/>
      <sheetName val="60000000"/>
      <sheetName val="7000000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NMQII-100"/>
      <sheetName val="NMQII"/>
      <sheetName val="MTQII"/>
      <sheetName val="CTYQII"/>
      <sheetName val="sent to"/>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QuyI"/>
      <sheetName val="QuyII"/>
      <sheetName val="QUYIII"/>
      <sheetName val="QUYIV"/>
      <sheetName val="quy1"/>
      <sheetName val="QUY2"/>
      <sheetName val="QUY3"/>
      <sheetName val="QUY4"/>
      <sheetName val="q2"/>
      <sheetName val="q3"/>
      <sheetName val="q4"/>
      <sheetName val="Chi tiet"/>
      <sheetName val="Bu gia"/>
      <sheetName val="Vat tu"/>
      <sheetName val="Thiet ke"/>
      <sheetName val="TH KL,VT,KP"/>
      <sheetName val="Den bu"/>
      <sheetName val="Phantich"/>
      <sheetName val="Toan_DA"/>
      <sheetName val="2004"/>
      <sheetName val="2005"/>
      <sheetName val="Outlets"/>
      <sheetName val="PGs"/>
      <sheetName val="UNIT"/>
      <sheetName val="Piers of Main Flyover (1)"/>
      <sheetName val="Cot Tru1"/>
      <sheetName val="P3-TanAn-Factored"/>
      <sheetName val="P4-TanAn-Factored"/>
      <sheetName val="DKTT"/>
      <sheetName val="N-luc"/>
      <sheetName val="TH-Tai trong"/>
      <sheetName val="Xamu"/>
      <sheetName val="Than tru"/>
      <sheetName val="Be coc"/>
      <sheetName val="PTDDat-Tru"/>
      <sheetName val="PTDDat-nhip"/>
      <sheetName val="PTDDat-nhipLT"/>
      <sheetName val="COC KHOAN M1"/>
      <sheetName val="COC KHOAN M2"/>
      <sheetName val="COC KHOAN T1"/>
      <sheetName val="COC KHOAN T5"/>
      <sheetName val="COC KHOAN T4"/>
      <sheetName val="COC DONG"/>
      <sheetName val="BANG"/>
      <sheetName val="Gia da dam"/>
      <sheetName val="Gia VLXD"/>
      <sheetName val="Thang_1"/>
      <sheetName val="Thang_2"/>
      <sheetName val="Thang_3"/>
      <sheetName val="Thang_4"/>
      <sheetName val="Chitiet"/>
      <sheetName val="PTich"/>
      <sheetName val="TongHop"/>
      <sheetName val="NhapCN"/>
      <sheetName val="THBaocao"/>
      <sheetName val="THThang"/>
      <sheetName val="CPTK"/>
      <sheetName val="DMTK"/>
      <sheetName val="DGiaCTiet"/>
      <sheetName val="DTCT"/>
      <sheetName val="THKP (2)"/>
      <sheetName val="TM"/>
      <sheetName val="BU-gian"/>
      <sheetName val="Bu-Ha"/>
      <sheetName val="Gia DAN"/>
      <sheetName val="Dan"/>
      <sheetName val="Cuoc"/>
      <sheetName val="Bugia"/>
      <sheetName val="VT"/>
      <sheetName val="KL57"/>
      <sheetName val="TH  - 8t DN  "/>
      <sheetName val="mau"/>
      <sheetName val="Theo doi GTGT"/>
      <sheetName val="Luong-04"/>
      <sheetName val="An trua-04"/>
      <sheetName val="TH-131"/>
      <sheetName val="TH-331 "/>
      <sheetName val="Bang CDTK-04 -NH"/>
      <sheetName val="NXT T1"/>
      <sheetName val="NXT T2"/>
      <sheetName val="S"/>
      <sheetName val="TH NL-VL "/>
      <sheetName val="NXT Nam Sua"/>
      <sheetName val="80000000"/>
      <sheetName val="90000000"/>
      <sheetName val="a0000000"/>
      <sheetName val="b0000000"/>
      <sheetName val="c0000000"/>
      <sheetName val="d0000000"/>
      <sheetName val="e0000000"/>
      <sheetName val="f0000000"/>
      <sheetName val="g0000000"/>
      <sheetName val="h0000000"/>
      <sheetName val="i0000000"/>
      <sheetName val="j0000000"/>
      <sheetName val="l0000000"/>
      <sheetName val="k0000000"/>
      <sheetName val="m0000000"/>
      <sheetName val="n0000000"/>
      <sheetName val="o0000000"/>
      <sheetName val="p0000000"/>
      <sheetName val="q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VLC"/>
      <sheetName val="VLP"/>
      <sheetName val="DTthicong"/>
      <sheetName val="Chiettinh"/>
      <sheetName val="Nhancongin"/>
      <sheetName val="vat tu giacong"/>
      <sheetName val="MayTC"/>
      <sheetName val="Thop"/>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GTXL"/>
      <sheetName val="dgchitiet"/>
      <sheetName val="DTCong"/>
      <sheetName val="KLuong(cong)"/>
      <sheetName val="DHai(banDUL-5x20,05m)"/>
      <sheetName val="KVinh(banDUL-3x21,05m)"/>
      <sheetName val="KLuong(Cau)"/>
      <sheetName val="M"/>
      <sheetName val="GTXLk"/>
      <sheetName val="dg(cau)"/>
      <sheetName val="DT(KVinh)"/>
      <sheetName val="DT(DHai)"/>
      <sheetName val="KL"/>
      <sheetName val="DT(cong)"/>
      <sheetName val="CTXD"/>
      <sheetName val="T12-01"/>
      <sheetName val="T1-02"/>
      <sheetName val="T5"/>
      <sheetName val="T6"/>
      <sheetName val="T7"/>
      <sheetName val="T8"/>
      <sheetName val="T9"/>
      <sheetName val="T10"/>
      <sheetName val="T11"/>
      <sheetName val="T12"/>
      <sheetName val="CTCN"/>
      <sheetName val="QTHD"/>
      <sheetName val="Sluong"/>
      <sheetName val="t1e21"/>
      <sheetName val="t1e20"/>
      <sheetName val="t1e18"/>
      <sheetName val="t2e17"/>
      <sheetName val="t1e17"/>
      <sheetName val="t1e15"/>
      <sheetName val="t2e14"/>
      <sheetName val="t1e14"/>
      <sheetName val="t2e13"/>
      <sheetName val="t1e13"/>
      <sheetName val="t2e12"/>
      <sheetName val="t1e12"/>
      <sheetName val="t2e11"/>
      <sheetName val="t1e11"/>
      <sheetName val="t2e10"/>
      <sheetName val="t1e10"/>
      <sheetName val="t3e9"/>
      <sheetName val="t2e9"/>
      <sheetName val="t1e9"/>
      <sheetName val="t3e8"/>
      <sheetName val="t2e8"/>
      <sheetName val="t1e8cu"/>
      <sheetName val="t3e5"/>
      <sheetName val="t2e5"/>
      <sheetName val="t1e5moi"/>
      <sheetName val="t1e5cu"/>
      <sheetName val="t2e2"/>
      <sheetName val="t1e2"/>
      <sheetName val="t3e1"/>
      <sheetName val="t2e1"/>
      <sheetName val="t1e1"/>
      <sheetName val="T3(9)"/>
      <sheetName val="T2(9)"/>
      <sheetName val="T5(10)"/>
      <sheetName val="T4(10)"/>
      <sheetName val="T3(10)"/>
      <sheetName val="T2(10)"/>
      <sheetName val="T1(10)"/>
      <sheetName val="T4(9)"/>
      <sheetName val="T1(9)"/>
      <sheetName val="T4(T8)"/>
      <sheetName val="T3(T8]"/>
      <sheetName val="T2(T8]"/>
      <sheetName val="T1(T8]"/>
      <sheetName val="T4(T7}"/>
      <sheetName val="T3(T7]"/>
      <sheetName val="T2(T7]"/>
      <sheetName val="T1(T7]"/>
      <sheetName val="T3[6]"/>
      <sheetName val="T2[6]"/>
      <sheetName val="T1(6)"/>
      <sheetName val="T4(05)"/>
      <sheetName val="T3(05)"/>
      <sheetName val="T2(05)"/>
      <sheetName val="T3(3)03"/>
      <sheetName val="T1(04)"/>
      <sheetName val="T5(03)"/>
      <sheetName val="T4(03)"/>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HC-01"/>
      <sheetName val="HC-02"/>
      <sheetName val="HC-03"/>
      <sheetName val="HC-04"/>
      <sheetName val="HC-05"/>
      <sheetName val="HC-06"/>
      <sheetName val="HC-07"/>
      <sheetName val="HC-08"/>
      <sheetName val="HC-09"/>
      <sheetName val="HC-10"/>
      <sheetName val="HC-11"/>
      <sheetName val="HC-12"/>
      <sheetName val="HC-13"/>
      <sheetName val="HC-14"/>
      <sheetName val="HC-15"/>
      <sheetName val="HC-16"/>
      <sheetName val="HC-17"/>
      <sheetName val="HC-18"/>
      <sheetName val="Bia1"/>
      <sheetName val="THKC"/>
      <sheetName val="THKC (2)"/>
      <sheetName val="THKC (3)"/>
      <sheetName val="VtuB"/>
      <sheetName val="VtuA"/>
      <sheetName val="CAMmoi"/>
      <sheetName val="CAM1"/>
      <sheetName val="CAMcu"/>
      <sheetName val="CAM2"/>
      <sheetName val="0002"/>
      <sheetName val="0003"/>
      <sheetName val="0004"/>
      <sheetName val="005"/>
      <sheetName val="0006"/>
      <sheetName val="0007"/>
      <sheetName val="0008"/>
      <sheetName val="009"/>
      <sheetName val="stabguide"/>
      <sheetName val="riser 02.01"/>
      <sheetName val="TONG CONG "/>
      <sheetName val="phu luc "/>
      <sheetName val="PT VT "/>
      <sheetName val="c. lech v t"/>
      <sheetName val="Q.Tc.xanh  "/>
      <sheetName val="Tang giam KL "/>
      <sheetName val="Bang TH"/>
      <sheetName val="ktcau"/>
      <sheetName val="KTcaulon"/>
      <sheetName val="DGia"/>
      <sheetName val="Vuot can(81-110)-ok"/>
      <sheetName val="L4,T5 nuoc(81-110)-ok"/>
      <sheetName val="L,T,nuoc+can(70-81)-ok"/>
      <sheetName val="Vuot can(35-70)-ok"/>
      <sheetName val="L,T,N nuoc (35-70)-ok"/>
      <sheetName val="L,T,N nuoc (0-35)-ok"/>
      <sheetName val="Vuot can(0-35)-ok"/>
      <sheetName val="Duong(0-35)-ok"/>
      <sheetName val="KL-Cau lon"/>
      <sheetName val="KL-Cau trung"/>
      <sheetName val="KL-Cau vuot nut"/>
      <sheetName val="1nhip"/>
      <sheetName val="TH Cau-PA kien nghi"/>
      <sheetName val="L(4),T(5) nuoc(81-110)"/>
      <sheetName val="Vuot can7 (81-110)"/>
      <sheetName val="BKBL"/>
      <sheetName val="DG"/>
      <sheetName val="SLX"/>
      <sheetName val="SLN"/>
      <sheetName val="SLT"/>
      <sheetName val="BKLCVT"/>
      <sheetName val="HH"/>
      <sheetName val="TK"/>
      <sheetName val="PTVT goc"/>
      <sheetName val="DG goc"/>
      <sheetName val="CLVL goc"/>
      <sheetName val="khoi luong"/>
      <sheetName val="ptxd"/>
      <sheetName val="ptnuoc"/>
      <sheetName val="bien ban"/>
      <sheetName val="Sheet3 (2)"/>
      <sheetName val="CP6-4nhip(L=170,5e)(OK)"/>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BA 35-Ldat"/>
      <sheetName val="TDT35TBA"/>
      <sheetName val="TDT-tram"/>
      <sheetName val="TDT-Cto"/>
      <sheetName val="TDT6DDK+TBA"/>
      <sheetName val="DG-Khao sat"/>
      <sheetName val="CT-Tuvan"/>
      <sheetName val="Chi tiet Vc"/>
      <sheetName val="Khoi luong van chuyen "/>
      <sheetName val="TONGDUTOAN"/>
      <sheetName val="Khao Sat"/>
      <sheetName val="ThuyetMinhDT"/>
      <sheetName val="VVVVVVVa"/>
      <sheetName val="Tien ung"/>
      <sheetName val="PHONG"/>
      <sheetName val="phi luong3"/>
      <sheetName val="CF"/>
      <sheetName val="Trich 154"/>
      <sheetName val="Van Son"/>
      <sheetName val="Nga"/>
      <sheetName val="Bac"/>
      <sheetName val="Dung"/>
      <sheetName val="Minh"/>
      <sheetName val="TSon"/>
      <sheetName val="THi-VAn"/>
      <sheetName val="Ky"/>
      <sheetName val="Tien"/>
      <sheetName val="Van"/>
      <sheetName val="Hoang "/>
      <sheetName val="MTuan"/>
      <sheetName val="VINH"/>
      <sheetName val="CUONG"/>
      <sheetName val="Hoai"/>
      <sheetName val="THANH"/>
      <sheetName val="Sau"/>
      <sheetName val="Linh"/>
      <sheetName val="ngatt"/>
      <sheetName val="Ba-02"/>
      <sheetName val="Bac-2"/>
      <sheetName val="Dong"/>
      <sheetName val="Hung"/>
      <sheetName val="CT3-138"/>
      <sheetName val="CT4-138-01"/>
      <sheetName val="CT138-1-02"/>
      <sheetName val="338"/>
      <sheetName val="BC ton quy"/>
      <sheetName val="Chi NH"/>
      <sheetName val="TT CAT KCN"/>
      <sheetName val="Chi KHAC"/>
      <sheetName val="THU BaNNHA"/>
      <sheetName val="THU KHAC"/>
      <sheetName val="TH"/>
      <sheetName val="Dot 2 (2)"/>
      <sheetName val="Lai qua han"/>
      <sheetName val="Lai QH 18-3"/>
      <sheetName val="TBao 1"/>
      <sheetName val="TBao 2"/>
      <sheetName val="TH Dot 1 SUA"/>
      <sheetName val="Dot 1 goc"/>
      <sheetName val="Dienthoai 1 Thi"/>
      <sheetName val="Dot 1 chuan"/>
      <sheetName val="TH Dot 2 SUA"/>
      <sheetName val="Nha tho 1"/>
      <sheetName val="Dienthoai 1"/>
      <sheetName val="Nha tho"/>
      <sheetName val="Dienthoai 2"/>
      <sheetName val="Nha tho 1 (2)"/>
      <sheetName val="Mat Bang - HD"/>
      <sheetName val="Lai QH 25-5"/>
      <sheetName val="Dot 2 chuan"/>
      <sheetName val="Dienthoai 2 Thi"/>
      <sheetName val="TH Dot 1 Thi"/>
      <sheetName val="TH Dot 2 Thi"/>
      <sheetName val="TB Noptien D2"/>
      <sheetName val="Dot 2 theo PT"/>
      <sheetName val="TH8T"/>
      <sheetName val="VT10"/>
      <sheetName val="VT11"/>
      <sheetName val="VT11 (2)"/>
      <sheetName val="Tach XL"/>
      <sheetName val="KL cau Bac Phu Cat"/>
      <sheetName val="Dam, mo, tru"/>
      <sheetName val="Tuong chan"/>
      <sheetName val="Luong"/>
      <sheetName val="dgchitiet-cau"/>
      <sheetName val="GTXL(03)"/>
      <sheetName val="Gia VL"/>
      <sheetName val="CPXD(03+04)"/>
      <sheetName val="dgphu"/>
      <sheetName val="GTXL(TT03)"/>
      <sheetName val="May"/>
      <sheetName val="VLieu"/>
      <sheetName val="GTXL(TT03-2005)"/>
      <sheetName val="CP1-3nhip(L=130,40m)"/>
      <sheetName val="CP2-4nhip(L=170,40m)"/>
      <sheetName val="KLTB- 2"/>
      <sheetName val="KLTB- 1"/>
      <sheetName val="Thep"/>
      <sheetName val="KL chi tiet"/>
      <sheetName val="THKP-TT03+04(sauduyet)"/>
      <sheetName val="KM0"/>
      <sheetName val="He so(TT03+04)"/>
      <sheetName val="PL Vua(DTTK)"/>
      <sheetName val="dgchitiet(TT03+04)"/>
      <sheetName val="Dieu phoi(DTTK)"/>
      <sheetName val="DTduong(TT03+04)"/>
      <sheetName val="KLduong(duyet)"/>
      <sheetName val="Cau chinh (dam)-TT03+04"/>
      <sheetName val="Cau chinh (motru)-TT03+04"/>
      <sheetName val="KC dam ban(TT03+04)"/>
      <sheetName val="KL-cau"/>
      <sheetName val="KL-nhip dam"/>
      <sheetName val="KL-coc"/>
      <sheetName val="Thi cong"/>
      <sheetName val="DG chitiet"/>
      <sheetName val="KLcau"/>
      <sheetName val="Yalop(5x33m)-TDUL"/>
      <sheetName val="Gia tri XLc"/>
      <sheetName val="6-Cau lon (CLH) ok"/>
      <sheetName val="#REF"/>
      <sheetName val="CW of Hoabinh  2002"/>
      <sheetName val="00000005"/>
      <sheetName val="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71-1"/>
      <sheetName val="71-2"/>
      <sheetName val="71-3"/>
      <sheetName val="71-3 (2)"/>
      <sheetName val="69-1"/>
      <sheetName val="69-2"/>
      <sheetName val="69-3"/>
      <sheetName val="69-4"/>
      <sheetName val="69-5 (Chị Hà)"/>
      <sheetName val="69-6 (chị hà) "/>
      <sheetName val="342-33 (SKH)"/>
      <sheetName val="342-34 (SKH)"/>
      <sheetName val="342-35"/>
      <sheetName val="342-11.2 (SKH)"/>
      <sheetName val="342-09"/>
      <sheetName val="342-13.1 (S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5"/>
      <sheetName val="Bieu 6"/>
      <sheetName val="Bieu 7"/>
      <sheetName val="Bieu 8"/>
      <sheetName val="Biểu 15"/>
    </sheetNames>
    <sheetDataSet>
      <sheetData sheetId="0"/>
      <sheetData sheetId="1"/>
      <sheetData sheetId="2"/>
      <sheetData sheetId="3"/>
      <sheetData sheetId="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AMY"/>
      <sheetName val="#REF"/>
      <sheetName val="#REF!"/>
      <sheetName val="GT&amp;CHI N04"/>
      <sheetName val="Sheet1"/>
      <sheetName val="GTNT04"/>
      <sheetName val="GTIEP"/>
      <sheetName val="KTTN"/>
      <sheetName val="TKD"/>
      <sheetName val="Sheet3"/>
      <sheetName val="DHTVNT04"/>
      <sheetName val="Sheet2"/>
      <sheetName val="DHTV"/>
      <sheetName val="DCNT04"/>
      <sheetName val="DC1"/>
      <sheetName val="KTNT&amp;CHI N04"/>
      <sheetName val="XLD"/>
      <sheetName val="Sheet4"/>
      <sheetName val="DC2"/>
      <sheetName val="XL4Poppy"/>
      <sheetName val="CT"/>
      <sheetName val="TH"/>
      <sheetName val="KL"/>
      <sheetName val="VC"/>
      <sheetName val="TC"/>
      <sheetName val="THTN"/>
      <sheetName val="TN"/>
      <sheetName val="TL0,4KV"/>
      <sheetName val="00000000"/>
      <sheetName val="00000001"/>
      <sheetName val="00000002"/>
      <sheetName val="XL4Test5"/>
      <sheetName val="MTL$-INTER"/>
      <sheetName val="chitimc"/>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bo LV 2013-1050"/>
      <sheetName val="Phan bo LV 2014"/>
    </sheetNames>
    <sheetDataSet>
      <sheetData sheetId="0"/>
      <sheetData sheetId="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sheetName val="#REF"/>
    </sheetNames>
    <sheetDataSet>
      <sheetData sheetId="0"/>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 (CTbia)"/>
      <sheetName val="TMinh (CTbia)"/>
      <sheetName val="thop (CTbia)"/>
      <sheetName val="#REF"/>
      <sheetName val="CH3-TBA"/>
      <sheetName val="CH3-DZ"/>
      <sheetName val="260 - ABB"/>
      <sheetName val="VTTB DD"/>
      <sheetName val="98 - PIDI"/>
      <sheetName val="VT A cap"/>
      <sheetName val=" QTvan hoa"/>
      <sheetName val="QT bao tang"/>
      <sheetName val=" QTnha xe C5"/>
      <sheetName val="QTTTDVVL"/>
      <sheetName val=" QTQuan su"/>
      <sheetName val=" QT 164"/>
      <sheetName val=" QTTB1"/>
      <sheetName val=" QTSoCN"/>
      <sheetName val="Kho 2003"/>
      <sheetName val=" TTDVVL2"/>
      <sheetName val=" N Xe TTDVVL"/>
      <sheetName val="Sheet13"/>
      <sheetName val="Sheet14"/>
      <sheetName val="Sheet15"/>
      <sheetName val="Sheet16"/>
      <sheetName val="GThic D5"/>
      <sheetName val="GThic BENH XA 24"/>
      <sheetName val="GThic MIEN 1"/>
      <sheetName val="QT5 MIEN 1"/>
      <sheetName val="304"/>
      <sheetName val="QT HY"/>
      <sheetName val="QT 5 HOANG 1"/>
      <sheetName val="GD203"/>
      <sheetName val="00000000"/>
      <sheetName val="10000000"/>
      <sheetName val="TH-XLap"/>
      <sheetName val="DGchitiet "/>
      <sheetName val="Sum"/>
      <sheetName val="Sheet1"/>
      <sheetName val="1-Bangia"/>
      <sheetName val="2-Phado"/>
      <sheetName val="3-VK"/>
      <sheetName val="4-Thep"/>
      <sheetName val="5-BT"/>
      <sheetName val="6-Xaytrat"/>
      <sheetName val="7-Langtrat"/>
      <sheetName val="8-oplat"/>
      <sheetName val="Dat"/>
      <sheetName val="dtct8"/>
      <sheetName val="_REF"/>
      <sheetName val=" QTQuan su_x0000__x0000__x0000__x0000__x0000__x0000__x0000__x0000__x0000__x0000__x0000_랐ɉ_x0000__x0004__x0000__x0000__x0000__x0000__x0000__x0000_"/>
      <sheetName val=""/>
      <sheetName val="KPVC-BD "/>
      <sheetName val="Vat tu"/>
      <sheetName val="?_x0000__x0004__x0000__x0000__x0000__x0000__x0000__x0000_??_x0000__x0000__x0000__x0000__x0000__x0000__x0000__x0000_??_x0000__x0000__x0010__x0000__x0000__x0000__x0000__x0000__x0000__x0000_"/>
      <sheetName val="TH QT"/>
      <sheetName val="Sheet2"/>
      <sheetName val="Sheet3"/>
      <sheetName val="SILO"/>
      <sheetName val="Chart2"/>
      <sheetName val="Chart1"/>
      <sheetName val="Macro4"/>
      <sheetName val="Macro3"/>
      <sheetName val="Macro2"/>
      <sheetName val="Macro1"/>
      <sheetName val="THIEU"/>
      <sheetName val="XL4Poppy"/>
      <sheetName val=" QTQuan su???????????랐ɉ?_x0004_??????"/>
      <sheetName val="#REF!"/>
      <sheetName val="??_x0004_????????????????????_x0010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18" refreshError="1">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0">
          <cell r="C110">
            <v>6320</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ional Evaluation REV.1"/>
      <sheetName val="4.1 (2)"/>
      <sheetName val="4.2"/>
      <sheetName val="4.3"/>
      <sheetName val="4.4"/>
      <sheetName val="4.5"/>
      <sheetName val="4.6"/>
      <sheetName val="4.7"/>
      <sheetName val="4.8"/>
      <sheetName val="4.9"/>
      <sheetName val="ELECTRICAL MTO REV.1"/>
      <sheetName val="ELECTRICAL MTO REV.0"/>
      <sheetName val="4.1"/>
      <sheetName val="BULK"/>
      <sheetName val="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sheet12"/>
      <sheetName val="Du_lieu"/>
      <sheetName val="#REF!"/>
      <sheetName val="vchu甜en"/>
      <sheetName val="_REF_"/>
      <sheetName val="CTNC"/>
      <sheetName val="CTVL"/>
      <sheetName val="vchu?en"/>
      <sheetName val="gVL"/>
      <sheetName val="thop`toan"/>
      <sheetName val="gia vt,nc,may"/>
      <sheetName val="BK04"/>
      <sheetName val="vchu_en"/>
      <sheetName val="vt2_x0000__x0000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ow r="19">
          <cell r="J19">
            <v>102751598</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cell r="E3">
            <v>16776</v>
          </cell>
          <cell r="F3"/>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cell r="E5">
            <v>10890</v>
          </cell>
          <cell r="F5"/>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cell r="G7" t="str">
            <v>03.1123</v>
          </cell>
        </row>
        <row r="8">
          <cell r="A8" t="str">
            <v>03.1132</v>
          </cell>
          <cell r="B8" t="str">
            <v>Ñaøo moùng baèng TC ñaát C2  saâu £ 3 m dieän tích ñaùy moùng £ 15 m2</v>
          </cell>
          <cell r="C8" t="str">
            <v>m 3</v>
          </cell>
          <cell r="D8">
            <v>1670.4761904761904</v>
          </cell>
          <cell r="E8">
            <v>11773</v>
          </cell>
          <cell r="F8"/>
          <cell r="G8" t="str">
            <v>03.1132</v>
          </cell>
        </row>
        <row r="9">
          <cell r="A9" t="str">
            <v>03.1133</v>
          </cell>
          <cell r="B9" t="str">
            <v>Ñaøo moùng baèng TC ñaát C3  saâu £ 3 m dieän tích ñaùy moùng £ 15 m2</v>
          </cell>
          <cell r="C9" t="str">
            <v>m 3</v>
          </cell>
          <cell r="D9">
            <v>1.3</v>
          </cell>
          <cell r="E9">
            <v>17659</v>
          </cell>
          <cell r="F9"/>
          <cell r="G9" t="str">
            <v>03.1133</v>
          </cell>
        </row>
        <row r="10">
          <cell r="A10" t="str">
            <v>03.1152</v>
          </cell>
          <cell r="B10" t="str">
            <v>Ñaøo moùng baèng TC ñaát C2  saâu £ 2 m dieän tích ñaùy moùng £ 25 m2</v>
          </cell>
          <cell r="C10" t="str">
            <v>m 3</v>
          </cell>
          <cell r="D10">
            <v>1</v>
          </cell>
          <cell r="E10">
            <v>11478</v>
          </cell>
          <cell r="F10"/>
          <cell r="G10" t="str">
            <v>03.1152</v>
          </cell>
        </row>
        <row r="11">
          <cell r="A11" t="str">
            <v>03.1153</v>
          </cell>
          <cell r="B11" t="str">
            <v>Ñaøo moùng baèng TC ñaát C3  saâu £ 2 m dieän tích ñaùy moùng £ 25 m2</v>
          </cell>
          <cell r="C11" t="str">
            <v>m 3</v>
          </cell>
          <cell r="D11">
            <v>0.2</v>
          </cell>
          <cell r="E11">
            <v>17365</v>
          </cell>
          <cell r="F11"/>
          <cell r="G11" t="str">
            <v>03.1153</v>
          </cell>
        </row>
        <row r="12">
          <cell r="A12" t="str">
            <v>03.1162</v>
          </cell>
          <cell r="B12" t="str">
            <v>Ñaøo moùng baèng TC ñaát C2  saâu £ 3 m dieän tích ñaùy moùng £ 25 m2</v>
          </cell>
          <cell r="C12" t="str">
            <v>m 3</v>
          </cell>
          <cell r="D12">
            <v>34538</v>
          </cell>
          <cell r="E12">
            <v>12508</v>
          </cell>
          <cell r="F12"/>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cell r="G14" t="str">
            <v>03.1182</v>
          </cell>
        </row>
        <row r="15">
          <cell r="A15" t="str">
            <v>03.1183</v>
          </cell>
          <cell r="B15" t="str">
            <v>Ñaøo moùng baèng TC ñaát C3  saâu £ 2 m dieän tích ñaùy moùng £ 35 m2</v>
          </cell>
          <cell r="C15" t="str">
            <v>m 3</v>
          </cell>
          <cell r="D15">
            <v>5.5600000000000005</v>
          </cell>
          <cell r="E15">
            <v>18100</v>
          </cell>
          <cell r="F15"/>
          <cell r="G15" t="str">
            <v>03.1183</v>
          </cell>
        </row>
        <row r="16">
          <cell r="A16" t="str">
            <v>03.1192</v>
          </cell>
          <cell r="B16" t="str">
            <v>Ñaøo moùng baèng TC ñaát C2  saâu £ 3 m dieän tích ñaùy moùng £ 35 m2</v>
          </cell>
          <cell r="C16" t="str">
            <v>m 3</v>
          </cell>
          <cell r="D16"/>
          <cell r="E16">
            <v>13097</v>
          </cell>
          <cell r="F16"/>
          <cell r="G16" t="str">
            <v>03.1192</v>
          </cell>
        </row>
        <row r="17">
          <cell r="A17" t="str">
            <v>03.1193</v>
          </cell>
          <cell r="B17" t="str">
            <v>Ñaøo moùng baèng TC ñaát C3  saâu £ 3 m dieän tích ñaùy moùng £ 35 m2</v>
          </cell>
          <cell r="C17" t="str">
            <v>m 3</v>
          </cell>
          <cell r="D17"/>
          <cell r="E17">
            <v>19425</v>
          </cell>
          <cell r="F17"/>
          <cell r="G17" t="str">
            <v>03.1193</v>
          </cell>
        </row>
        <row r="18">
          <cell r="A18" t="str">
            <v>03.1212</v>
          </cell>
          <cell r="B18" t="str">
            <v>Ñaøo moùng baèng TC ñaát C2  saâu £ 2 m dieän tích ñaùy moùng £ 50 m2</v>
          </cell>
          <cell r="C18" t="str">
            <v>m 3</v>
          </cell>
          <cell r="D18">
            <v>5.5</v>
          </cell>
          <cell r="E18">
            <v>12803</v>
          </cell>
          <cell r="F18"/>
          <cell r="G18" t="str">
            <v>03.1212</v>
          </cell>
        </row>
        <row r="19">
          <cell r="A19" t="str">
            <v>03.1213</v>
          </cell>
          <cell r="B19" t="str">
            <v>Ñaøo moùng baèng TC ñaát C3  saâu £ 2 m dieän tích ñaùy moùng £ 50 m2</v>
          </cell>
          <cell r="C19" t="str">
            <v>m 3</v>
          </cell>
          <cell r="D19">
            <v>4.5199999999999996</v>
          </cell>
          <cell r="E19">
            <v>19130</v>
          </cell>
          <cell r="F19"/>
          <cell r="G19" t="str">
            <v>03.1213</v>
          </cell>
        </row>
        <row r="20">
          <cell r="A20" t="str">
            <v>03.1222</v>
          </cell>
          <cell r="B20" t="str">
            <v>Ñaøo moùng baèng TC ñaát C2  saâu £ 3 m dieän tích ñaùy moùng £ 50 m2</v>
          </cell>
          <cell r="C20" t="str">
            <v>m 3</v>
          </cell>
          <cell r="D20">
            <v>25.06</v>
          </cell>
          <cell r="E20">
            <v>13833</v>
          </cell>
          <cell r="F20"/>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cell r="E27">
            <v>20308</v>
          </cell>
          <cell r="F27"/>
          <cell r="G27" t="str">
            <v>03.1293</v>
          </cell>
        </row>
        <row r="28">
          <cell r="A28" t="str">
            <v>03.1302</v>
          </cell>
          <cell r="B28" t="str">
            <v>Ñaøo moùng baèng TC ñaát C2  saâu £ 3 m dieän tích ñaùy moùng £ 100 m2</v>
          </cell>
          <cell r="C28" t="str">
            <v>m 3</v>
          </cell>
          <cell r="D28"/>
          <cell r="E28">
            <v>14569</v>
          </cell>
          <cell r="F28"/>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cell r="E30">
            <v>14127</v>
          </cell>
          <cell r="F30"/>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cell r="G32" t="str">
            <v>03.1342</v>
          </cell>
        </row>
        <row r="33">
          <cell r="A33" t="str">
            <v>03.1343</v>
          </cell>
          <cell r="B33" t="str">
            <v>Ñaøo moùng baèng TC ñaát C3  saâu £ 3 m dieän tích ñaùy moùng £ 150 m2</v>
          </cell>
          <cell r="C33" t="str">
            <v>m 3</v>
          </cell>
          <cell r="D33">
            <v>1670.4761904761904</v>
          </cell>
          <cell r="E33">
            <v>22809</v>
          </cell>
          <cell r="F33"/>
          <cell r="G33" t="str">
            <v>03.1343</v>
          </cell>
        </row>
        <row r="34">
          <cell r="A34" t="str">
            <v>03.1352</v>
          </cell>
          <cell r="B34" t="str">
            <v>Ñaøo moùng baèng TC ñaát C2  saâu £ 4 m dieän tích ñaùy moùng £ 150 m2</v>
          </cell>
          <cell r="C34" t="str">
            <v>m 3</v>
          </cell>
          <cell r="D34">
            <v>1.3</v>
          </cell>
          <cell r="E34">
            <v>16629</v>
          </cell>
          <cell r="F34"/>
          <cell r="G34" t="str">
            <v>03.1352</v>
          </cell>
        </row>
        <row r="35">
          <cell r="A35" t="str">
            <v>03.1353</v>
          </cell>
          <cell r="B35" t="str">
            <v>Ñaøo moùng baèng TC ñaát C3  saâu £ 4 m dieän tích ñaùy moùng £ 150 m2</v>
          </cell>
          <cell r="C35" t="str">
            <v>m 3</v>
          </cell>
          <cell r="D35">
            <v>1</v>
          </cell>
          <cell r="E35">
            <v>24134</v>
          </cell>
          <cell r="F35"/>
          <cell r="G35" t="str">
            <v>03.1353</v>
          </cell>
        </row>
        <row r="36">
          <cell r="A36" t="str">
            <v>03.1372</v>
          </cell>
          <cell r="B36" t="str">
            <v>Ñaøo moùng baèng TC ñaát C2  saâu £ 2 m dieän tích ñaùy moùng £ 200 m2</v>
          </cell>
          <cell r="C36" t="str">
            <v>m 3</v>
          </cell>
          <cell r="D36">
            <v>0.2</v>
          </cell>
          <cell r="E36">
            <v>14716</v>
          </cell>
          <cell r="F36"/>
          <cell r="G36" t="str">
            <v>03.1372</v>
          </cell>
        </row>
        <row r="37">
          <cell r="A37" t="str">
            <v>03.1373</v>
          </cell>
          <cell r="B37" t="str">
            <v>Ñaøo moùng baèng TC ñaát C3  saâu £ 2 m dieän tích ñaùy moùng £ 200 m2</v>
          </cell>
          <cell r="C37" t="str">
            <v>m 3</v>
          </cell>
          <cell r="D37">
            <v>34538</v>
          </cell>
          <cell r="E37">
            <v>22074</v>
          </cell>
          <cell r="F37"/>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cell r="G39" t="str">
            <v>03.1383</v>
          </cell>
        </row>
        <row r="40">
          <cell r="A40" t="str">
            <v>03.1392</v>
          </cell>
          <cell r="B40" t="str">
            <v>Ñaøo moùng baèng TC ñaát C2  saâu £ 3 m dieän tích ñaùy moùng £ 200 m2</v>
          </cell>
          <cell r="C40" t="str">
            <v>m 3</v>
          </cell>
          <cell r="D40">
            <v>4.7</v>
          </cell>
          <cell r="E40">
            <v>17512</v>
          </cell>
          <cell r="F40"/>
          <cell r="G40" t="str">
            <v>03.1392</v>
          </cell>
        </row>
        <row r="41">
          <cell r="A41" t="str">
            <v>03.1393</v>
          </cell>
          <cell r="B41" t="str">
            <v>Ñaøo moùng baèng TC ñaát C3  saâu £ 3 m dieän tích ñaùy moùng £ 200 m2</v>
          </cell>
          <cell r="C41" t="str">
            <v>m 3</v>
          </cell>
          <cell r="D41"/>
          <cell r="E41">
            <v>25311</v>
          </cell>
          <cell r="F41"/>
          <cell r="G41" t="str">
            <v>03.1393</v>
          </cell>
        </row>
        <row r="42">
          <cell r="A42" t="str">
            <v>03.1422</v>
          </cell>
          <cell r="B42" t="str">
            <v>Ñaøo moùng baèng TC ñaát C2  saâu £ 2 m dieän tích ñaùy moùng &gt; 200 m2</v>
          </cell>
          <cell r="C42" t="str">
            <v>m 3</v>
          </cell>
          <cell r="D42"/>
          <cell r="E42">
            <v>16187</v>
          </cell>
          <cell r="F42"/>
          <cell r="G42" t="str">
            <v>03.1422</v>
          </cell>
        </row>
        <row r="43">
          <cell r="A43" t="str">
            <v>03.1423</v>
          </cell>
          <cell r="B43" t="str">
            <v>Ñaøo moùng baèng TC ñaát C3  saâu £ 2 m dieän tích ñaùy moùng &gt; 200 m2</v>
          </cell>
          <cell r="C43" t="str">
            <v>m 3</v>
          </cell>
          <cell r="D43">
            <v>4.7</v>
          </cell>
          <cell r="E43">
            <v>24281</v>
          </cell>
          <cell r="F43"/>
          <cell r="G43" t="str">
            <v>03.1423</v>
          </cell>
        </row>
        <row r="44">
          <cell r="A44" t="str">
            <v>03.1432</v>
          </cell>
          <cell r="B44" t="str">
            <v>Ñaøo moùng baèng TC ñaát C2  saâu £ 3 m dieän tích ñaùy moùng &gt; 200 m2</v>
          </cell>
          <cell r="C44" t="str">
            <v>m 3</v>
          </cell>
          <cell r="D44">
            <v>4.5199999999999996</v>
          </cell>
          <cell r="E44">
            <v>17217</v>
          </cell>
          <cell r="F44"/>
          <cell r="G44" t="str">
            <v>03.1432</v>
          </cell>
        </row>
        <row r="45">
          <cell r="A45" t="str">
            <v>03.1433</v>
          </cell>
          <cell r="B45" t="str">
            <v>Ñaøo moùng baèng TC ñaát C3  saâu £ 3 m dieän tích ñaùy moùng &gt; 200 m2</v>
          </cell>
          <cell r="C45" t="str">
            <v>m 3</v>
          </cell>
          <cell r="D45">
            <v>21.443999999999999</v>
          </cell>
          <cell r="E45">
            <v>25458</v>
          </cell>
          <cell r="F45"/>
          <cell r="G45" t="str">
            <v>03.1433</v>
          </cell>
        </row>
        <row r="46">
          <cell r="A46" t="str">
            <v>03.1442</v>
          </cell>
          <cell r="B46" t="str">
            <v>Ñaøo moùng baèng TC ñaát C2  saâu £ 3 m dieän tích ñaùy moùng &gt; 200 m2</v>
          </cell>
          <cell r="C46" t="str">
            <v>m 3</v>
          </cell>
          <cell r="D46">
            <v>34538</v>
          </cell>
          <cell r="E46">
            <v>18836</v>
          </cell>
          <cell r="F46"/>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cell r="E52">
            <v>8682</v>
          </cell>
          <cell r="F52"/>
          <cell r="G52" t="str">
            <v>03.3202</v>
          </cell>
        </row>
        <row r="53">
          <cell r="A53" t="str">
            <v>03.3203</v>
          </cell>
          <cell r="B53" t="str">
            <v>Laáp ñaát raõnh tieáp ñòa ñaát C3</v>
          </cell>
          <cell r="C53" t="str">
            <v>m 3</v>
          </cell>
          <cell r="D53"/>
          <cell r="E53">
            <v>10007</v>
          </cell>
          <cell r="F53"/>
          <cell r="G53" t="str">
            <v>03.3203</v>
          </cell>
        </row>
        <row r="54">
          <cell r="A54" t="str">
            <v>03.4001</v>
          </cell>
          <cell r="B54" t="str">
            <v>Ñaép bôø bao ñoä saâu buøn nöôùc £ 30cm</v>
          </cell>
          <cell r="C54" t="str">
            <v>m</v>
          </cell>
          <cell r="D54"/>
          <cell r="E54">
            <v>5592</v>
          </cell>
          <cell r="F54"/>
          <cell r="G54" t="str">
            <v>03.4001</v>
          </cell>
        </row>
        <row r="55">
          <cell r="A55" t="str">
            <v>03.4002</v>
          </cell>
          <cell r="B55" t="str">
            <v>Ñaép bôø bao ñoä saâu buøn nöôùc £ 50cm</v>
          </cell>
          <cell r="C55" t="str">
            <v>m</v>
          </cell>
          <cell r="D55">
            <v>22400</v>
          </cell>
          <cell r="E55">
            <v>8241</v>
          </cell>
          <cell r="F55"/>
          <cell r="G55" t="str">
            <v>03.4002</v>
          </cell>
        </row>
        <row r="56">
          <cell r="A56" t="str">
            <v>03.4003</v>
          </cell>
          <cell r="B56" t="str">
            <v>Ñaép bôø bao ñoä saâu buøn nöôùc £ 80cm</v>
          </cell>
          <cell r="C56" t="str">
            <v>m</v>
          </cell>
          <cell r="D56">
            <v>35000</v>
          </cell>
          <cell r="E56">
            <v>12655</v>
          </cell>
          <cell r="F56"/>
          <cell r="G56" t="str">
            <v>03.4003</v>
          </cell>
        </row>
        <row r="57">
          <cell r="A57" t="str">
            <v>03.4004</v>
          </cell>
          <cell r="B57" t="str">
            <v>Ñaép bôø bao ñoä saâu buøn nöôùc £ 100cm</v>
          </cell>
          <cell r="C57" t="str">
            <v>m</v>
          </cell>
          <cell r="D57">
            <v>42000</v>
          </cell>
          <cell r="E57">
            <v>16187</v>
          </cell>
          <cell r="F57"/>
          <cell r="G57" t="str">
            <v>03.4004</v>
          </cell>
        </row>
        <row r="58">
          <cell r="A58" t="str">
            <v>03.5100</v>
          </cell>
          <cell r="B58" t="str">
            <v xml:space="preserve">Bôm taùt nöôùc baèng thuû coâng </v>
          </cell>
          <cell r="C58" t="str">
            <v>m 3</v>
          </cell>
          <cell r="D58"/>
          <cell r="E58"/>
          <cell r="F58"/>
          <cell r="G58" t="str">
            <v>03.5100</v>
          </cell>
        </row>
        <row r="59">
          <cell r="A59" t="str">
            <v>03.5200</v>
          </cell>
          <cell r="B59" t="str">
            <v>Bôm taùt nöôùc baèng maùy</v>
          </cell>
          <cell r="C59" t="str">
            <v>m 3</v>
          </cell>
          <cell r="D59"/>
          <cell r="E59"/>
          <cell r="F59"/>
          <cell r="G59" t="str">
            <v>03.5200</v>
          </cell>
        </row>
        <row r="60">
          <cell r="A60" t="str">
            <v>03.7001</v>
          </cell>
          <cell r="B60" t="str">
            <v>Ñaép caùt coâng trình</v>
          </cell>
          <cell r="C60" t="str">
            <v>m 3</v>
          </cell>
          <cell r="D60">
            <v>27750</v>
          </cell>
          <cell r="E60">
            <v>9124</v>
          </cell>
          <cell r="F60"/>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cell r="G65" t="str">
            <v>04.3210</v>
          </cell>
        </row>
        <row r="66">
          <cell r="A66" t="str">
            <v>04.3210</v>
          </cell>
          <cell r="B66" t="str">
            <v>Beâ toâng loùt M#150 ñaù 4x6</v>
          </cell>
          <cell r="C66" t="str">
            <v>m 3</v>
          </cell>
          <cell r="D66">
            <v>306285</v>
          </cell>
          <cell r="E66">
            <v>39732</v>
          </cell>
          <cell r="F66"/>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cell r="E74">
            <v>24214</v>
          </cell>
          <cell r="F74"/>
          <cell r="G74" t="str">
            <v>04.3802</v>
          </cell>
        </row>
        <row r="75">
          <cell r="A75" t="str">
            <v>04.3803</v>
          </cell>
          <cell r="B75" t="str">
            <v>Laép ñaët moùng neùo troïng löôïng &gt; 0,5T</v>
          </cell>
          <cell r="C75" t="str">
            <v>caùi</v>
          </cell>
          <cell r="D75"/>
          <cell r="E75">
            <v>42252</v>
          </cell>
          <cell r="F75"/>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cell r="G85" t="str">
            <v>05.5103</v>
          </cell>
        </row>
        <row r="86">
          <cell r="A86" t="str">
            <v>05.5211</v>
          </cell>
          <cell r="B86" t="str">
            <v>Döïng coät beâ toâng baèng thuû coâng (chieáu cao £ 8m)</v>
          </cell>
          <cell r="C86" t="str">
            <v>coät</v>
          </cell>
          <cell r="D86">
            <v>8490</v>
          </cell>
          <cell r="E86">
            <v>74917</v>
          </cell>
          <cell r="F86"/>
          <cell r="G86" t="str">
            <v>05.5211</v>
          </cell>
        </row>
        <row r="87">
          <cell r="A87" t="str">
            <v>05.5212</v>
          </cell>
          <cell r="B87" t="str">
            <v>Döïng coät beâ toâng baèng thuû coâng (chieáu cao £ 10m)</v>
          </cell>
          <cell r="C87" t="str">
            <v>coät</v>
          </cell>
          <cell r="D87">
            <v>8490</v>
          </cell>
          <cell r="E87">
            <v>80605</v>
          </cell>
          <cell r="F87"/>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cell r="G91" t="str">
            <v>05.5216</v>
          </cell>
        </row>
        <row r="92">
          <cell r="A92" t="str">
            <v>05.5217</v>
          </cell>
          <cell r="B92" t="str">
            <v>Döïng coät beâ toâng baèng thuû coâng (chieáu cao £ 20m)</v>
          </cell>
          <cell r="C92" t="str">
            <v>coät</v>
          </cell>
          <cell r="D92">
            <v>9854</v>
          </cell>
          <cell r="E92">
            <v>177460</v>
          </cell>
          <cell r="F92"/>
          <cell r="G92" t="str">
            <v>05.5217</v>
          </cell>
        </row>
        <row r="93">
          <cell r="A93" t="str">
            <v>05.5218</v>
          </cell>
          <cell r="B93" t="str">
            <v>Döïng coät beâ toâng baèng thuû coâng (chieáu cao &gt; 20m)</v>
          </cell>
          <cell r="C93" t="str">
            <v>coät</v>
          </cell>
          <cell r="D93">
            <v>9854</v>
          </cell>
          <cell r="E93">
            <v>193711</v>
          </cell>
          <cell r="F93"/>
          <cell r="G93" t="str">
            <v>05.5218</v>
          </cell>
        </row>
        <row r="94">
          <cell r="A94" t="str">
            <v>05.6011</v>
          </cell>
          <cell r="B94" t="str">
            <v>Laép ñaët xaø theùp cho coät ñôõ (troïng löôïng 25 kg)</v>
          </cell>
          <cell r="C94" t="str">
            <v>boä</v>
          </cell>
          <cell r="D94">
            <v>1</v>
          </cell>
          <cell r="E94">
            <v>13161</v>
          </cell>
          <cell r="F94"/>
          <cell r="G94" t="str">
            <v>05.6011</v>
          </cell>
        </row>
        <row r="95">
          <cell r="A95" t="str">
            <v>05.6021</v>
          </cell>
          <cell r="B95" t="str">
            <v>Laép ñaët xaø theùp cho coät ñôõ (troïng löôïng 50 kg)</v>
          </cell>
          <cell r="C95" t="str">
            <v>boä</v>
          </cell>
          <cell r="D95">
            <v>0.2</v>
          </cell>
          <cell r="E95">
            <v>17806</v>
          </cell>
          <cell r="F95"/>
          <cell r="G95" t="str">
            <v>05.6021</v>
          </cell>
        </row>
        <row r="96">
          <cell r="A96" t="str">
            <v>05.6031</v>
          </cell>
          <cell r="B96" t="str">
            <v>Laép ñaët xaø theùp cho coät ñôõ (troïng löôïng 100 kg)</v>
          </cell>
          <cell r="C96" t="str">
            <v>boä</v>
          </cell>
          <cell r="D96">
            <v>34538</v>
          </cell>
          <cell r="E96">
            <v>23999</v>
          </cell>
          <cell r="F96"/>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cell r="G98" t="str">
            <v>05.6051</v>
          </cell>
        </row>
        <row r="99">
          <cell r="A99" t="str">
            <v>05.6061</v>
          </cell>
          <cell r="B99" t="str">
            <v>Laép ñaët xaø theùp cho coät ñôõ (troïng löôïng 320 kg)</v>
          </cell>
          <cell r="C99" t="str">
            <v>boä</v>
          </cell>
          <cell r="D99">
            <v>4.96</v>
          </cell>
          <cell r="E99">
            <v>50785</v>
          </cell>
          <cell r="F99"/>
          <cell r="G99" t="str">
            <v>05.6061</v>
          </cell>
        </row>
        <row r="100">
          <cell r="A100" t="str">
            <v>05.6071</v>
          </cell>
          <cell r="B100" t="str">
            <v>Laép ñaët xaø theùp cho coät ñôõ (troïng löôïng 410 kg)</v>
          </cell>
          <cell r="C100" t="str">
            <v>boä</v>
          </cell>
          <cell r="D100"/>
          <cell r="E100">
            <v>59920</v>
          </cell>
          <cell r="F100"/>
          <cell r="G100" t="str">
            <v>05.6071</v>
          </cell>
        </row>
        <row r="101">
          <cell r="A101" t="str">
            <v>05.6081</v>
          </cell>
          <cell r="B101" t="str">
            <v>Laép ñaët xaø theùp cho coät ñôõ (troïng löôïng 500 kg)</v>
          </cell>
          <cell r="C101" t="str">
            <v>boä</v>
          </cell>
          <cell r="D101"/>
          <cell r="E101">
            <v>70759</v>
          </cell>
          <cell r="F101"/>
          <cell r="G101" t="str">
            <v>05.6081</v>
          </cell>
        </row>
        <row r="102">
          <cell r="A102" t="str">
            <v>05.6012</v>
          </cell>
          <cell r="B102" t="str">
            <v>Laép ñaët xaø theùp cho coät neùo (troïng löôïng 25 kg)</v>
          </cell>
          <cell r="C102" t="str">
            <v>boä</v>
          </cell>
          <cell r="D102">
            <v>4.3</v>
          </cell>
          <cell r="E102">
            <v>17496</v>
          </cell>
          <cell r="F102"/>
          <cell r="G102" t="str">
            <v>05.6012</v>
          </cell>
        </row>
        <row r="103">
          <cell r="A103" t="str">
            <v>05.6022</v>
          </cell>
          <cell r="B103" t="str">
            <v>Laép ñaët xaø theùp cho coät neùoõ (troïng löôïng 50 kg)</v>
          </cell>
          <cell r="C103" t="str">
            <v>boä</v>
          </cell>
          <cell r="D103">
            <v>4.5199999999999996</v>
          </cell>
          <cell r="E103">
            <v>23689</v>
          </cell>
          <cell r="F103"/>
          <cell r="G103" t="str">
            <v>05.6022</v>
          </cell>
        </row>
        <row r="104">
          <cell r="A104" t="str">
            <v>05.6032</v>
          </cell>
          <cell r="B104" t="str">
            <v>Laép ñaët xaø theùp cho coät neùo (troïng löôïng 100 kg)</v>
          </cell>
          <cell r="C104" t="str">
            <v>boä</v>
          </cell>
          <cell r="D104">
            <v>19.635999999999996</v>
          </cell>
          <cell r="E104">
            <v>31896</v>
          </cell>
          <cell r="F104"/>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cell r="E111">
            <v>46295</v>
          </cell>
          <cell r="F111"/>
          <cell r="G111" t="str">
            <v>05.6053</v>
          </cell>
        </row>
        <row r="112">
          <cell r="A112" t="str">
            <v>05.6063</v>
          </cell>
          <cell r="B112" t="str">
            <v>Laép ñaët xaø theùp cho coät ñuùp (troïng löôïng 320 kg)</v>
          </cell>
          <cell r="C112" t="str">
            <v>boä</v>
          </cell>
          <cell r="D112"/>
          <cell r="E112">
            <v>58062</v>
          </cell>
          <cell r="F112" t="str">
            <v xml:space="preserve">         </v>
          </cell>
          <cell r="G112" t="str">
            <v>05.6063</v>
          </cell>
        </row>
        <row r="113">
          <cell r="A113" t="str">
            <v>05.6073</v>
          </cell>
          <cell r="B113" t="str">
            <v>Laép ñaët xaø theùp cho coät ñuùp (troïng löôïng 410 kg)</v>
          </cell>
          <cell r="C113" t="str">
            <v>boä</v>
          </cell>
          <cell r="D113"/>
          <cell r="E113">
            <v>64101</v>
          </cell>
          <cell r="F113"/>
          <cell r="G113" t="str">
            <v>05.6073</v>
          </cell>
        </row>
        <row r="114">
          <cell r="A114" t="str">
            <v>05.6083</v>
          </cell>
          <cell r="B114" t="str">
            <v>Laép ñaët xaø theùp cho coät ñuùp (troïng löôïng 500 kg)</v>
          </cell>
          <cell r="C114" t="str">
            <v>boä</v>
          </cell>
          <cell r="D114"/>
          <cell r="E114">
            <v>69985</v>
          </cell>
          <cell r="F114"/>
          <cell r="G114" t="str">
            <v>05.6083</v>
          </cell>
        </row>
        <row r="115">
          <cell r="A115" t="str">
            <v>05.6093</v>
          </cell>
          <cell r="B115" t="str">
            <v>Laép ñaët xaø theùp cho coät ñuùp (troïng löôïng 750 kg)</v>
          </cell>
          <cell r="C115" t="str">
            <v>boä</v>
          </cell>
          <cell r="D115"/>
          <cell r="E115">
            <v>89648</v>
          </cell>
          <cell r="F115"/>
          <cell r="G115" t="str">
            <v>05.6093</v>
          </cell>
        </row>
        <row r="116">
          <cell r="A116" t="str">
            <v>05.6103</v>
          </cell>
          <cell r="B116" t="str">
            <v>Laép ñaët xaø theùp cho coät ñuùp (troïng löôïng 1000 kg)</v>
          </cell>
          <cell r="C116" t="str">
            <v>boä</v>
          </cell>
          <cell r="D116"/>
          <cell r="E116">
            <v>105751</v>
          </cell>
          <cell r="F116"/>
          <cell r="G116" t="str">
            <v>05.6103</v>
          </cell>
        </row>
        <row r="117">
          <cell r="A117" t="str">
            <v>05.6044</v>
          </cell>
          <cell r="B117" t="str">
            <v>Laép ñaët xaø theùp cho coät ñuùp (troïng löôïng 140 kg)</v>
          </cell>
          <cell r="C117" t="str">
            <v>boä</v>
          </cell>
          <cell r="D117"/>
          <cell r="E117">
            <v>36076</v>
          </cell>
          <cell r="F117"/>
          <cell r="G117" t="str">
            <v>05.6044</v>
          </cell>
        </row>
        <row r="118">
          <cell r="A118" t="str">
            <v>05.6054</v>
          </cell>
          <cell r="B118" t="str">
            <v>Laép ñaët xaø theùp cho coät ñuùp (troïng löôïng 230 kg)</v>
          </cell>
          <cell r="C118" t="str">
            <v>boä</v>
          </cell>
          <cell r="D118"/>
          <cell r="E118">
            <v>51559</v>
          </cell>
          <cell r="F118"/>
          <cell r="G118" t="str">
            <v>05.6054</v>
          </cell>
        </row>
        <row r="119">
          <cell r="A119" t="str">
            <v>05.6064</v>
          </cell>
          <cell r="B119" t="str">
            <v>Laép ñaët xaø theùp cho coät ñuùp (troïng löôïng 320 kg)</v>
          </cell>
          <cell r="C119" t="str">
            <v>boä</v>
          </cell>
          <cell r="D119"/>
          <cell r="E119">
            <v>64565</v>
          </cell>
          <cell r="F119"/>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cell r="E121">
            <v>77726</v>
          </cell>
          <cell r="F121"/>
          <cell r="G121" t="str">
            <v>05.6084</v>
          </cell>
        </row>
        <row r="122">
          <cell r="A122" t="str">
            <v>05.6094</v>
          </cell>
          <cell r="B122" t="str">
            <v>Laép ñaët xaø theùp cho coät ñuùp (troïng löôïng 750 kg)</v>
          </cell>
          <cell r="C122" t="str">
            <v>boä</v>
          </cell>
          <cell r="D122"/>
          <cell r="E122">
            <v>99558</v>
          </cell>
          <cell r="F122">
            <v>1.3</v>
          </cell>
          <cell r="G122" t="str">
            <v>05.6094</v>
          </cell>
        </row>
        <row r="123">
          <cell r="A123" t="str">
            <v>05.6104</v>
          </cell>
          <cell r="B123" t="str">
            <v>Laép ñaët xaø theùp cho coät ñuùp (troïng löôïng 1000 kg)</v>
          </cell>
          <cell r="C123" t="str">
            <v>boä</v>
          </cell>
          <cell r="D123"/>
          <cell r="E123">
            <v>117518</v>
          </cell>
          <cell r="F123">
            <v>1.3</v>
          </cell>
          <cell r="G123" t="str">
            <v>05.6104</v>
          </cell>
        </row>
        <row r="124">
          <cell r="A124" t="str">
            <v>06.1105</v>
          </cell>
          <cell r="B124" t="str">
            <v>Laép ñaët söù ñöùng 22 kV</v>
          </cell>
          <cell r="C124" t="str">
            <v>söù</v>
          </cell>
          <cell r="D124">
            <v>155</v>
          </cell>
          <cell r="E124">
            <v>3499.2</v>
          </cell>
          <cell r="F124"/>
          <cell r="G124" t="str">
            <v>06.1105</v>
          </cell>
        </row>
        <row r="125">
          <cell r="A125" t="str">
            <v>06.1106</v>
          </cell>
          <cell r="B125" t="str">
            <v>Laép ñaët söù ñöùng 35 kV</v>
          </cell>
          <cell r="C125" t="str">
            <v>söù</v>
          </cell>
          <cell r="D125">
            <v>155</v>
          </cell>
          <cell r="E125">
            <v>4459.2</v>
          </cell>
          <cell r="F125"/>
          <cell r="G125" t="str">
            <v>06.1106</v>
          </cell>
        </row>
        <row r="126">
          <cell r="A126" t="str">
            <v>06.1213</v>
          </cell>
          <cell r="B126" t="str">
            <v>Laép ñaët söù ñöùng haï theá loaïi 2 söù</v>
          </cell>
          <cell r="C126" t="str">
            <v>söù</v>
          </cell>
          <cell r="D126">
            <v>4735.5</v>
          </cell>
          <cell r="E126">
            <v>2884.3</v>
          </cell>
          <cell r="F126"/>
          <cell r="G126" t="str">
            <v>06.1213</v>
          </cell>
        </row>
        <row r="127">
          <cell r="A127" t="str">
            <v>06.1214</v>
          </cell>
          <cell r="B127" t="str">
            <v>Laép ñaët söù ñöùng haï theá loaïi 3 söù</v>
          </cell>
          <cell r="C127" t="str">
            <v>söù</v>
          </cell>
          <cell r="D127">
            <v>14490</v>
          </cell>
          <cell r="E127">
            <v>4017.4</v>
          </cell>
          <cell r="F127"/>
          <cell r="G127" t="str">
            <v>06.1214</v>
          </cell>
        </row>
        <row r="128">
          <cell r="A128" t="str">
            <v>06.1215</v>
          </cell>
          <cell r="B128" t="str">
            <v>Laép ñaët söù ñöùng haï theá loaïi 4 söù</v>
          </cell>
          <cell r="C128" t="str">
            <v>söù</v>
          </cell>
          <cell r="D128">
            <v>21000</v>
          </cell>
          <cell r="E128">
            <v>5665.5</v>
          </cell>
          <cell r="F128"/>
          <cell r="G128" t="str">
            <v>06.1215</v>
          </cell>
        </row>
        <row r="129">
          <cell r="A129" t="str">
            <v>06.1411</v>
          </cell>
          <cell r="B129" t="str">
            <v>Laép ñaët chuoãi söù ñôõ £ 2 baùt chieàu cao £ 20m</v>
          </cell>
          <cell r="C129" t="str">
            <v>chuoãi</v>
          </cell>
          <cell r="D129">
            <v>405</v>
          </cell>
          <cell r="E129">
            <v>2925</v>
          </cell>
          <cell r="F129"/>
          <cell r="G129" t="str">
            <v>06.1411</v>
          </cell>
        </row>
        <row r="130">
          <cell r="A130" t="str">
            <v>06.1412</v>
          </cell>
          <cell r="B130" t="str">
            <v>Laép ñaët chuoãi söù ñôõ £ 2 baùt chieàu cao £ 30m</v>
          </cell>
          <cell r="C130" t="str">
            <v>chuoãi</v>
          </cell>
          <cell r="D130">
            <v>405</v>
          </cell>
          <cell r="E130">
            <v>3738</v>
          </cell>
          <cell r="F130"/>
          <cell r="G130" t="str">
            <v>06.1412</v>
          </cell>
        </row>
        <row r="131">
          <cell r="A131" t="str">
            <v>06.1421</v>
          </cell>
          <cell r="B131" t="str">
            <v>Laép ñaët chuoãi söù ñôõ £ 5 baùt chieàu cao £ 20m</v>
          </cell>
          <cell r="C131" t="str">
            <v>chuoãi</v>
          </cell>
          <cell r="D131">
            <v>610</v>
          </cell>
          <cell r="E131">
            <v>6500</v>
          </cell>
          <cell r="F131"/>
          <cell r="G131" t="str">
            <v>06.1421</v>
          </cell>
        </row>
        <row r="132">
          <cell r="A132" t="str">
            <v>06.1422</v>
          </cell>
          <cell r="B132" t="str">
            <v>Laép ñaët chuoãi söù ñôõ £ 5 baùt chieàu cao £ 30m</v>
          </cell>
          <cell r="C132" t="str">
            <v>chuoãi</v>
          </cell>
          <cell r="D132">
            <v>610</v>
          </cell>
          <cell r="E132">
            <v>6825</v>
          </cell>
          <cell r="F132"/>
          <cell r="G132" t="str">
            <v>06.1422</v>
          </cell>
        </row>
        <row r="133">
          <cell r="A133" t="str">
            <v>06.1431</v>
          </cell>
          <cell r="B133" t="str">
            <v>Laép ñaët chuoãi söù ñôõ £ 8 baùt chieàu cao £ 20m</v>
          </cell>
          <cell r="C133" t="str">
            <v>chuoãi</v>
          </cell>
          <cell r="D133">
            <v>975</v>
          </cell>
          <cell r="E133">
            <v>10401</v>
          </cell>
          <cell r="F133"/>
          <cell r="G133" t="str">
            <v>06.1431</v>
          </cell>
        </row>
        <row r="134">
          <cell r="A134" t="str">
            <v>06.1432</v>
          </cell>
          <cell r="B134" t="str">
            <v>Laép ñaët chuoãi söù ñôõ £ 8 baùt chieàu cao £ 30m</v>
          </cell>
          <cell r="C134" t="str">
            <v>chuoãi</v>
          </cell>
          <cell r="D134">
            <v>975</v>
          </cell>
          <cell r="E134">
            <v>10888</v>
          </cell>
          <cell r="F134"/>
          <cell r="G134" t="str">
            <v>06.1432</v>
          </cell>
        </row>
        <row r="135">
          <cell r="A135" t="str">
            <v>06.1441</v>
          </cell>
          <cell r="B135" t="str">
            <v>Laép ñaët chuoãi söù ñôõ £ 11 baùt chieàu cao £ 20m</v>
          </cell>
          <cell r="C135" t="str">
            <v>chuoãi</v>
          </cell>
          <cell r="D135">
            <v>1335</v>
          </cell>
          <cell r="E135">
            <v>14626</v>
          </cell>
          <cell r="F135"/>
          <cell r="G135" t="str">
            <v>06.1441</v>
          </cell>
        </row>
        <row r="136">
          <cell r="A136" t="str">
            <v>06.1442</v>
          </cell>
          <cell r="B136" t="str">
            <v>Laép ñaët chuoãi söù ñôõ £ 11 baùt chieàu cao £ 30m</v>
          </cell>
          <cell r="C136" t="str">
            <v>chuoãi</v>
          </cell>
          <cell r="D136">
            <v>1335</v>
          </cell>
          <cell r="E136">
            <v>15438</v>
          </cell>
          <cell r="F136"/>
          <cell r="G136" t="str">
            <v>06.1442</v>
          </cell>
        </row>
        <row r="137">
          <cell r="A137" t="str">
            <v>06.1511</v>
          </cell>
          <cell r="B137" t="str">
            <v>Laép ñaët chuoãi söù neùo £ 2 baùt chieàu cao £ 20m</v>
          </cell>
          <cell r="C137" t="str">
            <v>chuoãi</v>
          </cell>
          <cell r="D137">
            <v>405</v>
          </cell>
          <cell r="E137">
            <v>3088</v>
          </cell>
          <cell r="F137"/>
          <cell r="G137" t="str">
            <v>06.1511</v>
          </cell>
        </row>
        <row r="138">
          <cell r="A138" t="str">
            <v>06.1512</v>
          </cell>
          <cell r="B138" t="str">
            <v>Laép ñaët chuoãi söù neùo £ 2 baùt chieàu cao £ 30m</v>
          </cell>
          <cell r="C138" t="str">
            <v>chuoãi</v>
          </cell>
          <cell r="D138">
            <v>405</v>
          </cell>
          <cell r="E138">
            <v>3900</v>
          </cell>
          <cell r="F138"/>
          <cell r="G138" t="str">
            <v>06.1512</v>
          </cell>
        </row>
        <row r="139">
          <cell r="A139" t="str">
            <v>06.1521</v>
          </cell>
          <cell r="B139" t="str">
            <v>Laép ñaët chuoãi söù neùo £ 5 baùt chieàu cao £ 20m</v>
          </cell>
          <cell r="C139" t="str">
            <v>chuoãi</v>
          </cell>
          <cell r="D139">
            <v>610</v>
          </cell>
          <cell r="E139">
            <v>7313</v>
          </cell>
          <cell r="F139"/>
          <cell r="G139" t="str">
            <v>06.1521</v>
          </cell>
        </row>
        <row r="140">
          <cell r="A140" t="str">
            <v>06.1522</v>
          </cell>
          <cell r="B140" t="str">
            <v>Laép ñaët chuoãi söù neùo £ 5 baùt chieàu cao £ 30m</v>
          </cell>
          <cell r="C140" t="str">
            <v>chuoãi</v>
          </cell>
          <cell r="D140">
            <v>610</v>
          </cell>
          <cell r="E140">
            <v>7638</v>
          </cell>
          <cell r="F140"/>
          <cell r="G140" t="str">
            <v>06.1522</v>
          </cell>
        </row>
        <row r="141">
          <cell r="A141" t="str">
            <v>06.1531</v>
          </cell>
          <cell r="B141" t="str">
            <v>Laép ñaët chuoãi söù neùo £ 8 baùt chieàu cao £ 20m</v>
          </cell>
          <cell r="C141" t="str">
            <v>chuoãi</v>
          </cell>
          <cell r="D141">
            <v>975</v>
          </cell>
          <cell r="E141">
            <v>11538</v>
          </cell>
          <cell r="F141"/>
          <cell r="G141" t="str">
            <v>06.1531</v>
          </cell>
        </row>
        <row r="142">
          <cell r="A142" t="str">
            <v>06.1532</v>
          </cell>
          <cell r="B142" t="str">
            <v>Laép ñaët chuoãi söù neùo £ 8 baùt chieàu cao £ 30m</v>
          </cell>
          <cell r="C142" t="str">
            <v>chuoãi</v>
          </cell>
          <cell r="D142">
            <v>975</v>
          </cell>
          <cell r="E142">
            <v>12188</v>
          </cell>
          <cell r="F142"/>
          <cell r="G142" t="str">
            <v>06.1532</v>
          </cell>
        </row>
        <row r="143">
          <cell r="A143" t="str">
            <v>06.1541</v>
          </cell>
          <cell r="B143" t="str">
            <v>Laép ñaët chuoãi söù neùo £ 11 baùt chieàu cao £ 20m</v>
          </cell>
          <cell r="C143" t="str">
            <v>chuoãi</v>
          </cell>
          <cell r="D143">
            <v>1335</v>
          </cell>
          <cell r="E143">
            <v>16413</v>
          </cell>
          <cell r="F143"/>
          <cell r="G143" t="str">
            <v>06.1541</v>
          </cell>
        </row>
        <row r="144">
          <cell r="A144" t="str">
            <v>06.1542</v>
          </cell>
          <cell r="B144" t="str">
            <v>Laép ñaët chuoãi söù neùo £ 11 baùt chieàu cao £ 30m</v>
          </cell>
          <cell r="C144" t="str">
            <v>chuoãi</v>
          </cell>
          <cell r="D144">
            <v>1335</v>
          </cell>
          <cell r="E144">
            <v>17389</v>
          </cell>
          <cell r="F144"/>
          <cell r="G144" t="str">
            <v>06.1542</v>
          </cell>
        </row>
        <row r="145">
          <cell r="A145" t="str">
            <v>06.2011</v>
          </cell>
          <cell r="B145" t="str">
            <v>Laép taï choáng rung (Coät coù chieàu cao £ 20m)</v>
          </cell>
          <cell r="C145" t="str">
            <v>boä</v>
          </cell>
          <cell r="D145"/>
          <cell r="E145">
            <v>5850</v>
          </cell>
          <cell r="F145"/>
          <cell r="G145" t="str">
            <v>06.2011</v>
          </cell>
        </row>
        <row r="146">
          <cell r="A146" t="str">
            <v>06.2012</v>
          </cell>
          <cell r="B146" t="str">
            <v>Laép taï choáng rung (Coät coù chieàu cao £ 30m)</v>
          </cell>
          <cell r="C146" t="str">
            <v>boä</v>
          </cell>
          <cell r="D146"/>
          <cell r="E146">
            <v>6175</v>
          </cell>
          <cell r="F146"/>
          <cell r="G146" t="str">
            <v>06.2012</v>
          </cell>
        </row>
        <row r="147">
          <cell r="A147" t="str">
            <v>06.2013</v>
          </cell>
          <cell r="B147" t="str">
            <v>Laép taï choáng rung (Coät coù chieàu cao £ 40m)</v>
          </cell>
          <cell r="C147" t="str">
            <v>boä</v>
          </cell>
          <cell r="D147"/>
          <cell r="E147">
            <v>6988</v>
          </cell>
          <cell r="F147"/>
          <cell r="G147" t="str">
            <v>06.2013</v>
          </cell>
        </row>
        <row r="148">
          <cell r="A148" t="str">
            <v>06.2014</v>
          </cell>
          <cell r="B148" t="str">
            <v>Laép taï choáng rung (Coät coù chieàu cao £ 50m)</v>
          </cell>
          <cell r="C148" t="str">
            <v>boä</v>
          </cell>
          <cell r="D148"/>
          <cell r="E148">
            <v>7963</v>
          </cell>
          <cell r="F148"/>
          <cell r="G148" t="str">
            <v>06.2014</v>
          </cell>
        </row>
        <row r="149">
          <cell r="A149" t="str">
            <v>06.2015</v>
          </cell>
          <cell r="B149" t="str">
            <v>Laép taï choáng rung (Coät coù chieàu cao &gt; 50m)</v>
          </cell>
          <cell r="C149" t="str">
            <v>boä</v>
          </cell>
          <cell r="D149"/>
          <cell r="E149">
            <v>8776</v>
          </cell>
          <cell r="F149"/>
          <cell r="G149" t="str">
            <v>06.2015</v>
          </cell>
        </row>
        <row r="150">
          <cell r="A150" t="str">
            <v>06.2110</v>
          </cell>
          <cell r="B150" t="str">
            <v>Laép ñaët coå deà</v>
          </cell>
          <cell r="C150" t="str">
            <v>boä</v>
          </cell>
          <cell r="D150"/>
          <cell r="E150">
            <v>5688</v>
          </cell>
          <cell r="F150"/>
          <cell r="G150" t="str">
            <v>06.2110</v>
          </cell>
        </row>
        <row r="151">
          <cell r="A151" t="str">
            <v>06.2120</v>
          </cell>
          <cell r="B151" t="str">
            <v xml:space="preserve">Laép ñaët daây neùo </v>
          </cell>
          <cell r="C151" t="str">
            <v>boä</v>
          </cell>
          <cell r="D151"/>
          <cell r="E151">
            <v>7313</v>
          </cell>
          <cell r="F151"/>
          <cell r="G151" t="str">
            <v>06.2120</v>
          </cell>
        </row>
        <row r="152">
          <cell r="A152" t="str">
            <v>06.2141</v>
          </cell>
          <cell r="B152" t="str">
            <v>Laép ñaët khoùa ñôõ daây choáng seùt tieát dieän £ 70 (Coät coù chieàu cao £ 20m)</v>
          </cell>
          <cell r="C152" t="str">
            <v>boä</v>
          </cell>
          <cell r="D152"/>
          <cell r="E152">
            <v>1788</v>
          </cell>
          <cell r="F152"/>
          <cell r="G152" t="str">
            <v>06.2141</v>
          </cell>
        </row>
        <row r="153">
          <cell r="A153" t="str">
            <v>06.2142</v>
          </cell>
          <cell r="B153" t="str">
            <v>Laép ñaët khoùa ñôõ daây choáng seùt tieát dieän £ 70 (Coät coù chieàu cao £ 30m)</v>
          </cell>
          <cell r="C153" t="str">
            <v>boä</v>
          </cell>
          <cell r="D153"/>
          <cell r="E153">
            <v>1950</v>
          </cell>
          <cell r="F153"/>
          <cell r="G153" t="str">
            <v>06.2142</v>
          </cell>
        </row>
        <row r="154">
          <cell r="A154" t="str">
            <v>06.2151</v>
          </cell>
          <cell r="B154" t="str">
            <v>Laép ñaët khoùa ñôõ daây choáng seùt tieát dieän £ 240 (Coät coù chieàu cao £ 20m)</v>
          </cell>
          <cell r="C154" t="str">
            <v>boä</v>
          </cell>
          <cell r="D154">
            <v>75046</v>
          </cell>
          <cell r="E154">
            <v>2763</v>
          </cell>
          <cell r="F154"/>
          <cell r="G154" t="str">
            <v>06.2151</v>
          </cell>
        </row>
        <row r="155">
          <cell r="A155" t="str">
            <v>06.2152</v>
          </cell>
          <cell r="B155" t="str">
            <v>Laép ñaët khoùa ñôõ daây choáng seùt tieát dieän £ 240 (Coät coù chieàu cao £ 30m)</v>
          </cell>
          <cell r="C155" t="str">
            <v>boä</v>
          </cell>
          <cell r="D155"/>
          <cell r="E155">
            <v>2925</v>
          </cell>
          <cell r="F155"/>
          <cell r="G155" t="str">
            <v>06.2152</v>
          </cell>
        </row>
        <row r="156">
          <cell r="A156" t="str">
            <v>06.2161</v>
          </cell>
          <cell r="B156" t="str">
            <v>Laép ñaët khoùa ñôõ daây choáng seùt tieát dieän &gt; 240 (Coät coù chieàu cao £ 20m)</v>
          </cell>
          <cell r="C156" t="str">
            <v>boä</v>
          </cell>
          <cell r="D156"/>
          <cell r="E156">
            <v>5688</v>
          </cell>
          <cell r="F156"/>
          <cell r="G156" t="str">
            <v>06.2161</v>
          </cell>
        </row>
        <row r="157">
          <cell r="A157" t="str">
            <v>06.2162</v>
          </cell>
          <cell r="B157" t="str">
            <v>Laép ñaët khoùa ñôõ daây choáng seùt tieát dieän &gt; 240 (Coät coù chieàu cao £ 30m)</v>
          </cell>
          <cell r="C157" t="str">
            <v>boä</v>
          </cell>
          <cell r="D157"/>
          <cell r="E157">
            <v>5850</v>
          </cell>
          <cell r="F157"/>
          <cell r="G157" t="str">
            <v>06.2162</v>
          </cell>
        </row>
        <row r="158">
          <cell r="A158" t="str">
            <v>06.5011</v>
          </cell>
          <cell r="B158" t="str">
            <v>Vöôït ñöôøng daây thoâng tin tieát dieän daây £ 50</v>
          </cell>
          <cell r="C158" t="str">
            <v>V.trí</v>
          </cell>
          <cell r="D158">
            <v>75046</v>
          </cell>
          <cell r="E158">
            <v>78346</v>
          </cell>
          <cell r="F158"/>
          <cell r="G158" t="str">
            <v>06.5011</v>
          </cell>
        </row>
        <row r="159">
          <cell r="A159" t="str">
            <v>06.5012</v>
          </cell>
          <cell r="B159" t="str">
            <v>Vöôït ñöôøng daây thoâng tin tieát dieän daây £ 95</v>
          </cell>
          <cell r="C159" t="str">
            <v>V.trí</v>
          </cell>
          <cell r="D159">
            <v>104623</v>
          </cell>
          <cell r="E159">
            <v>90887</v>
          </cell>
          <cell r="F159"/>
          <cell r="G159" t="str">
            <v>06.5012</v>
          </cell>
        </row>
        <row r="160">
          <cell r="A160" t="str">
            <v>06.5013</v>
          </cell>
          <cell r="B160" t="str">
            <v>Vöôït ñöôøng daây thoâng tin tieát dieän daây £ 150</v>
          </cell>
          <cell r="C160" t="str">
            <v>V.trí</v>
          </cell>
          <cell r="D160">
            <v>134516</v>
          </cell>
          <cell r="E160">
            <v>127737</v>
          </cell>
          <cell r="F160"/>
          <cell r="G160" t="str">
            <v>06.5013</v>
          </cell>
        </row>
        <row r="161">
          <cell r="A161" t="str">
            <v>06.5014</v>
          </cell>
          <cell r="B161" t="str">
            <v>Vöôït ñöôøng daây thoâng tin tieát dieän daây £ 240</v>
          </cell>
          <cell r="C161" t="str">
            <v>V.trí</v>
          </cell>
          <cell r="D161">
            <v>163462</v>
          </cell>
          <cell r="E161">
            <v>143530</v>
          </cell>
          <cell r="F161"/>
          <cell r="G161" t="str">
            <v>06.5014</v>
          </cell>
        </row>
        <row r="162">
          <cell r="A162" t="str">
            <v>06.5015</v>
          </cell>
          <cell r="B162" t="str">
            <v>Vöôït ñöôøng daây thoâng tin tieát dieän daây &gt; 240</v>
          </cell>
          <cell r="C162" t="str">
            <v>V.trí</v>
          </cell>
          <cell r="D162">
            <v>223247</v>
          </cell>
          <cell r="E162">
            <v>226521</v>
          </cell>
          <cell r="F162"/>
          <cell r="G162" t="str">
            <v>06.5015</v>
          </cell>
        </row>
        <row r="163">
          <cell r="A163" t="str">
            <v>06.5011</v>
          </cell>
          <cell r="B163" t="str">
            <v>Vöôït ñöôøng daây haï theá tieát dieän daây £ 50</v>
          </cell>
          <cell r="C163" t="str">
            <v>V.trí</v>
          </cell>
          <cell r="D163">
            <v>75046</v>
          </cell>
          <cell r="E163">
            <v>78346</v>
          </cell>
          <cell r="F163"/>
          <cell r="G163" t="str">
            <v>06.5011</v>
          </cell>
        </row>
        <row r="164">
          <cell r="A164" t="str">
            <v>06.5012</v>
          </cell>
          <cell r="B164" t="str">
            <v>Vöôït ñöôøng daây haï theá tieát dieän daây £ 95</v>
          </cell>
          <cell r="C164" t="str">
            <v>V.trí</v>
          </cell>
          <cell r="D164">
            <v>104623</v>
          </cell>
          <cell r="E164">
            <v>90887</v>
          </cell>
          <cell r="F164"/>
          <cell r="G164" t="str">
            <v>06.5012</v>
          </cell>
        </row>
        <row r="165">
          <cell r="A165" t="str">
            <v>06.5013</v>
          </cell>
          <cell r="B165" t="str">
            <v>Vöôït ñöôøng daây haï theá tieát dieän daây £ 150</v>
          </cell>
          <cell r="C165" t="str">
            <v>V.trí</v>
          </cell>
          <cell r="D165">
            <v>134516</v>
          </cell>
          <cell r="E165">
            <v>127737</v>
          </cell>
          <cell r="F165"/>
          <cell r="G165" t="str">
            <v>06.5013</v>
          </cell>
        </row>
        <row r="166">
          <cell r="A166" t="str">
            <v>06.5014</v>
          </cell>
          <cell r="B166" t="str">
            <v>Vöôït ñöôøng daây haï theá tieát dieän daây £ 240</v>
          </cell>
          <cell r="C166" t="str">
            <v>V.trí</v>
          </cell>
          <cell r="D166">
            <v>163462</v>
          </cell>
          <cell r="E166">
            <v>143530</v>
          </cell>
          <cell r="F166"/>
          <cell r="G166" t="str">
            <v>06.5014</v>
          </cell>
        </row>
        <row r="167">
          <cell r="A167" t="str">
            <v>06.5015</v>
          </cell>
          <cell r="B167" t="str">
            <v>Vöôït ñöôøng daây haï theá tieát dieän daây &gt; 240</v>
          </cell>
          <cell r="C167" t="str">
            <v>V.trí</v>
          </cell>
          <cell r="D167">
            <v>223247</v>
          </cell>
          <cell r="E167">
            <v>226521</v>
          </cell>
          <cell r="F167"/>
          <cell r="G167" t="str">
            <v>06.5015</v>
          </cell>
        </row>
        <row r="168">
          <cell r="A168" t="str">
            <v>06.5021</v>
          </cell>
          <cell r="B168" t="str">
            <v>Vöôït ñöôøng daây 35 kV tieát dieän daây £ 50</v>
          </cell>
          <cell r="C168" t="str">
            <v>V.trí</v>
          </cell>
          <cell r="D168">
            <v>119570</v>
          </cell>
          <cell r="E168">
            <v>105596</v>
          </cell>
          <cell r="F168"/>
          <cell r="G168" t="str">
            <v>06.5021</v>
          </cell>
        </row>
        <row r="169">
          <cell r="A169" t="str">
            <v>06.5022</v>
          </cell>
          <cell r="B169" t="str">
            <v>Vöôït ñöôøng daây 35 kV tieát dieän daây £ 95</v>
          </cell>
          <cell r="C169" t="str">
            <v>V.trí</v>
          </cell>
          <cell r="D169">
            <v>149462</v>
          </cell>
          <cell r="E169">
            <v>121544</v>
          </cell>
          <cell r="F169"/>
          <cell r="G169" t="str">
            <v>06.5022</v>
          </cell>
        </row>
        <row r="170">
          <cell r="A170" t="str">
            <v>06.5023</v>
          </cell>
          <cell r="B170" t="str">
            <v>Vöôït ñöôøng daây 35 kV tieát dieän daây £ 150</v>
          </cell>
          <cell r="C170" t="str">
            <v>V.trí</v>
          </cell>
          <cell r="D170">
            <v>178093</v>
          </cell>
          <cell r="E170">
            <v>148495</v>
          </cell>
          <cell r="F170"/>
          <cell r="G170" t="str">
            <v>06.5023</v>
          </cell>
        </row>
        <row r="171">
          <cell r="A171" t="str">
            <v>06.5024</v>
          </cell>
          <cell r="B171" t="str">
            <v>Vöôït ñöôøng daây 35 kV tieát dieän daây £ 240</v>
          </cell>
          <cell r="C171" t="str">
            <v>V.trí</v>
          </cell>
          <cell r="D171">
            <v>224193</v>
          </cell>
          <cell r="E171">
            <v>166446</v>
          </cell>
          <cell r="F171"/>
          <cell r="G171" t="str">
            <v>06.5024</v>
          </cell>
        </row>
        <row r="172">
          <cell r="A172" t="str">
            <v>06.5025</v>
          </cell>
          <cell r="B172" t="str">
            <v>Vöôït ñöôøng daây 35 kV tieát dieän daây &gt; 240</v>
          </cell>
          <cell r="C172" t="str">
            <v>V.trí</v>
          </cell>
          <cell r="D172">
            <v>313870</v>
          </cell>
          <cell r="E172">
            <v>290467</v>
          </cell>
          <cell r="F172"/>
          <cell r="G172" t="str">
            <v>06.5025</v>
          </cell>
        </row>
        <row r="173">
          <cell r="A173" t="str">
            <v>06.5061</v>
          </cell>
          <cell r="B173" t="str">
            <v>Vöôït ñöôøng giao thoâng &gt;10m tieát dieän daây £ 50</v>
          </cell>
          <cell r="C173" t="str">
            <v>V.trí</v>
          </cell>
          <cell r="D173">
            <v>177462</v>
          </cell>
          <cell r="E173">
            <v>143995</v>
          </cell>
          <cell r="F173"/>
          <cell r="G173" t="str">
            <v>06.5061</v>
          </cell>
        </row>
        <row r="174">
          <cell r="A174" t="str">
            <v>06.5062</v>
          </cell>
          <cell r="B174" t="str">
            <v>Vöôït ñöôøng giao thoâng &gt;10m tieát dieän daây £ 95</v>
          </cell>
          <cell r="C174" t="str">
            <v>V.trí</v>
          </cell>
          <cell r="D174">
            <v>252130</v>
          </cell>
          <cell r="E174">
            <v>190445</v>
          </cell>
          <cell r="F174"/>
          <cell r="G174" t="str">
            <v>06.5062</v>
          </cell>
        </row>
        <row r="175">
          <cell r="A175" t="str">
            <v>06.5063</v>
          </cell>
          <cell r="B175" t="str">
            <v>Vöôït ñöôøng giao thoâng &gt;10m tieát dieän daây £ 150</v>
          </cell>
          <cell r="C175" t="str">
            <v>V.trí</v>
          </cell>
          <cell r="D175">
            <v>328186</v>
          </cell>
          <cell r="E175">
            <v>233024</v>
          </cell>
          <cell r="F175"/>
          <cell r="G175" t="str">
            <v>06.5063</v>
          </cell>
        </row>
        <row r="176">
          <cell r="A176" t="str">
            <v>06.5064</v>
          </cell>
          <cell r="B176" t="str">
            <v>Vöôït ñöôøng giao thoâng &gt;10m tieát dieän daây £ 240</v>
          </cell>
          <cell r="C176" t="str">
            <v>V.trí</v>
          </cell>
          <cell r="D176">
            <v>285447</v>
          </cell>
          <cell r="E176">
            <v>261823</v>
          </cell>
          <cell r="F176"/>
          <cell r="G176" t="str">
            <v>06.5064</v>
          </cell>
        </row>
        <row r="177">
          <cell r="A177" t="str">
            <v>06.5065</v>
          </cell>
          <cell r="B177" t="str">
            <v>Vöôït ñöôøng giao thoâng &gt;10m tieát dieän daây &gt; 240</v>
          </cell>
          <cell r="C177" t="str">
            <v>V.trí</v>
          </cell>
          <cell r="D177">
            <v>532260</v>
          </cell>
          <cell r="E177">
            <v>410618</v>
          </cell>
          <cell r="F177"/>
          <cell r="G177" t="str">
            <v>06.5065</v>
          </cell>
        </row>
        <row r="178">
          <cell r="A178" t="str">
            <v>06.5071</v>
          </cell>
          <cell r="B178" t="str">
            <v>Vò trí beû goùc tieát dieän daây £ 50</v>
          </cell>
          <cell r="C178" t="str">
            <v>V.trí</v>
          </cell>
          <cell r="D178"/>
          <cell r="E178">
            <v>30697</v>
          </cell>
          <cell r="F178"/>
          <cell r="G178" t="str">
            <v>06.5071</v>
          </cell>
        </row>
        <row r="179">
          <cell r="A179" t="str">
            <v>06.5072</v>
          </cell>
          <cell r="B179" t="str">
            <v>Vò trí beû goùc tieát dieän daây £ 95</v>
          </cell>
          <cell r="C179" t="str">
            <v>V.trí</v>
          </cell>
          <cell r="D179"/>
          <cell r="E179">
            <v>61933</v>
          </cell>
          <cell r="F179"/>
          <cell r="G179" t="str">
            <v>06.5072</v>
          </cell>
        </row>
        <row r="180">
          <cell r="A180" t="str">
            <v>06.5073</v>
          </cell>
          <cell r="B180" t="str">
            <v>Vò trí beû goùc tieát dieän daây £ 150</v>
          </cell>
          <cell r="C180" t="str">
            <v>V.trí</v>
          </cell>
          <cell r="D180"/>
          <cell r="E180">
            <v>78346</v>
          </cell>
          <cell r="F180"/>
          <cell r="G180" t="str">
            <v>06.5073</v>
          </cell>
        </row>
        <row r="181">
          <cell r="A181" t="str">
            <v>06.5074</v>
          </cell>
          <cell r="B181" t="str">
            <v>Vò trí beû goùc tieát dieän daây £ 240</v>
          </cell>
          <cell r="C181" t="str">
            <v>V.trí</v>
          </cell>
          <cell r="D181"/>
          <cell r="E181">
            <v>80978</v>
          </cell>
          <cell r="F181"/>
          <cell r="G181" t="str">
            <v>06.5074</v>
          </cell>
        </row>
        <row r="182">
          <cell r="A182" t="str">
            <v>06.5075</v>
          </cell>
          <cell r="B182" t="str">
            <v>Vò trí beû goùc tieát dieän daây &gt; 240</v>
          </cell>
          <cell r="C182" t="str">
            <v>V.trí</v>
          </cell>
          <cell r="D182"/>
          <cell r="E182">
            <v>150188</v>
          </cell>
          <cell r="F182"/>
          <cell r="G182" t="str">
            <v>06.5075</v>
          </cell>
        </row>
        <row r="183">
          <cell r="A183" t="str">
            <v>06.6104</v>
          </cell>
          <cell r="B183" t="str">
            <v>Raûi caêng daây laáy ñoä voõng daây AC-50mm 2</v>
          </cell>
          <cell r="C183" t="str">
            <v>km</v>
          </cell>
          <cell r="D183">
            <v>212189</v>
          </cell>
          <cell r="E183">
            <v>261153</v>
          </cell>
          <cell r="F183"/>
          <cell r="G183" t="str">
            <v>06.6104</v>
          </cell>
        </row>
        <row r="184">
          <cell r="A184" t="str">
            <v>06.6105</v>
          </cell>
          <cell r="B184" t="str">
            <v>Raûi caêng daây laáy ñoä voõng daây AC-70mm 2</v>
          </cell>
          <cell r="C184" t="str">
            <v>km</v>
          </cell>
          <cell r="D184">
            <v>212789</v>
          </cell>
          <cell r="E184">
            <v>348908</v>
          </cell>
          <cell r="F184"/>
          <cell r="G184" t="str">
            <v>06.6105</v>
          </cell>
        </row>
        <row r="185">
          <cell r="A185" t="str">
            <v>06.6106</v>
          </cell>
          <cell r="B185" t="str">
            <v>Raûi caêng daây laáy ñoä voõng daây AC-95mm 2</v>
          </cell>
          <cell r="C185" t="str">
            <v>km</v>
          </cell>
          <cell r="D185">
            <v>212789</v>
          </cell>
          <cell r="E185">
            <v>475178</v>
          </cell>
          <cell r="F185"/>
          <cell r="G185" t="str">
            <v>06.6106</v>
          </cell>
        </row>
        <row r="186">
          <cell r="A186" t="str">
            <v>06.6107</v>
          </cell>
          <cell r="B186" t="str">
            <v>Raûi caêng daây laáy ñoä voõng daây AC-120mm 2</v>
          </cell>
          <cell r="C186" t="str">
            <v>km</v>
          </cell>
          <cell r="D186">
            <v>298671</v>
          </cell>
          <cell r="E186">
            <v>588862</v>
          </cell>
          <cell r="F186"/>
          <cell r="G186" t="str">
            <v>06.6107</v>
          </cell>
        </row>
        <row r="187">
          <cell r="A187" t="str">
            <v>06.6108</v>
          </cell>
          <cell r="B187" t="str">
            <v>Raûi caêng daây laáy ñoä voõng daây AC-150mm 2</v>
          </cell>
          <cell r="C187" t="str">
            <v>km</v>
          </cell>
          <cell r="D187">
            <v>298671</v>
          </cell>
          <cell r="E187">
            <v>712550</v>
          </cell>
          <cell r="F187"/>
          <cell r="G187" t="str">
            <v>06.6108</v>
          </cell>
        </row>
        <row r="188">
          <cell r="A188" t="str">
            <v>06.6109</v>
          </cell>
          <cell r="B188" t="str">
            <v>Raûi caêng daây laáy ñoä voõng daây AC-185mm 2</v>
          </cell>
          <cell r="C188" t="str">
            <v>km</v>
          </cell>
          <cell r="D188">
            <v>298671</v>
          </cell>
          <cell r="E188">
            <v>840899</v>
          </cell>
          <cell r="F188"/>
          <cell r="G188" t="str">
            <v>06.6109</v>
          </cell>
        </row>
        <row r="189">
          <cell r="A189" t="str">
            <v>06.6110</v>
          </cell>
          <cell r="B189" t="str">
            <v>Raûi caêng daây laáy ñoä voõng daây AC-240mm 2</v>
          </cell>
          <cell r="C189" t="str">
            <v>km</v>
          </cell>
          <cell r="D189">
            <v>298671</v>
          </cell>
          <cell r="E189">
            <v>924792</v>
          </cell>
          <cell r="F189"/>
          <cell r="G189" t="str">
            <v>06.6110</v>
          </cell>
        </row>
        <row r="190">
          <cell r="A190" t="str">
            <v>06.6124</v>
          </cell>
          <cell r="B190" t="str">
            <v>Raûi caêng daây laáy ñoä voõng daây A-50mm 2</v>
          </cell>
          <cell r="C190" t="str">
            <v>km</v>
          </cell>
          <cell r="D190">
            <v>212189</v>
          </cell>
          <cell r="E190">
            <v>208012</v>
          </cell>
          <cell r="F190"/>
          <cell r="G190" t="str">
            <v>06.6124</v>
          </cell>
        </row>
        <row r="191">
          <cell r="A191" t="str">
            <v>06.6125</v>
          </cell>
          <cell r="B191" t="str">
            <v>Raûi caêng daây laáy ñoä voõng daây A-70mm 2</v>
          </cell>
          <cell r="C191" t="str">
            <v>km</v>
          </cell>
          <cell r="D191">
            <v>212189</v>
          </cell>
          <cell r="E191">
            <v>279516</v>
          </cell>
          <cell r="F191"/>
          <cell r="G191" t="str">
            <v>06.6125</v>
          </cell>
        </row>
        <row r="192">
          <cell r="A192" t="str">
            <v>06.6126</v>
          </cell>
          <cell r="B192" t="str">
            <v>Raûi caêng daây laáy ñoä voõng daây A-95mm 2</v>
          </cell>
          <cell r="C192" t="str">
            <v>km</v>
          </cell>
          <cell r="D192">
            <v>212189</v>
          </cell>
          <cell r="E192">
            <v>381897</v>
          </cell>
          <cell r="F192"/>
          <cell r="G192" t="str">
            <v>06.6126</v>
          </cell>
        </row>
        <row r="193">
          <cell r="A193" t="str">
            <v>06.6133</v>
          </cell>
          <cell r="B193" t="str">
            <v>Raûi caêng daây choáng seùt tieát dieän 35mm 2</v>
          </cell>
          <cell r="C193" t="str">
            <v>km</v>
          </cell>
          <cell r="D193">
            <v>211789</v>
          </cell>
          <cell r="E193">
            <v>365484</v>
          </cell>
          <cell r="F193"/>
          <cell r="G193" t="str">
            <v>06.6133</v>
          </cell>
        </row>
        <row r="194">
          <cell r="A194" t="str">
            <v>06.6134</v>
          </cell>
          <cell r="B194" t="str">
            <v>Raûi caêng daây choáng seùt tieát dieän 50mm 2</v>
          </cell>
          <cell r="C194" t="str">
            <v>km</v>
          </cell>
          <cell r="D194">
            <v>211789</v>
          </cell>
          <cell r="E194">
            <v>409524</v>
          </cell>
          <cell r="F194"/>
          <cell r="G194" t="str">
            <v>06.6134</v>
          </cell>
        </row>
        <row r="195">
          <cell r="A195" t="str">
            <v>06.6135</v>
          </cell>
          <cell r="B195" t="str">
            <v>Raûi caêng daây choáng seùt tieát dieän 70mm 2</v>
          </cell>
          <cell r="C195" t="str">
            <v>km</v>
          </cell>
          <cell r="D195">
            <v>211789</v>
          </cell>
          <cell r="E195">
            <v>491429</v>
          </cell>
          <cell r="F195"/>
          <cell r="G195" t="str">
            <v>06.6135</v>
          </cell>
        </row>
        <row r="197">
          <cell r="A197" t="str">
            <v>02.1211</v>
          </cell>
          <cell r="B197" t="str">
            <v>Vaän chuyeån xi maêng cöï ly 100m</v>
          </cell>
          <cell r="C197" t="str">
            <v>taán</v>
          </cell>
          <cell r="D197"/>
          <cell r="E197">
            <v>71813</v>
          </cell>
        </row>
        <row r="198">
          <cell r="A198" t="str">
            <v>02.1212</v>
          </cell>
          <cell r="B198" t="str">
            <v>Vaän chuyeån xi maêng cöï ly 300m</v>
          </cell>
          <cell r="C198" t="str">
            <v>taán</v>
          </cell>
          <cell r="D198"/>
          <cell r="E198">
            <v>67545</v>
          </cell>
        </row>
        <row r="199">
          <cell r="A199" t="str">
            <v>02.1213</v>
          </cell>
          <cell r="B199" t="str">
            <v>Vaän chuyeån xi maêng cöï ly 500m</v>
          </cell>
          <cell r="C199" t="str">
            <v>taán</v>
          </cell>
          <cell r="D199"/>
          <cell r="E199">
            <v>66956</v>
          </cell>
        </row>
        <row r="200">
          <cell r="A200" t="str">
            <v>02.1214</v>
          </cell>
          <cell r="B200" t="str">
            <v>Vaän chuyeån xi maêng cöï ly &gt;500m</v>
          </cell>
          <cell r="C200" t="str">
            <v>taán</v>
          </cell>
          <cell r="D200"/>
          <cell r="E200">
            <v>66515</v>
          </cell>
        </row>
        <row r="202">
          <cell r="A202" t="str">
            <v>02.1241</v>
          </cell>
          <cell r="B202" t="str">
            <v xml:space="preserve">Vaän chuyeån ñaù </v>
          </cell>
          <cell r="C202" t="str">
            <v>m3</v>
          </cell>
          <cell r="D202"/>
          <cell r="E202">
            <v>70635</v>
          </cell>
        </row>
        <row r="203">
          <cell r="A203" t="str">
            <v>02.1242</v>
          </cell>
          <cell r="B203" t="str">
            <v xml:space="preserve">Vaän chuyeån ñaù </v>
          </cell>
          <cell r="C203" t="str">
            <v>m3</v>
          </cell>
          <cell r="D203"/>
          <cell r="E203">
            <v>67692</v>
          </cell>
        </row>
        <row r="204">
          <cell r="A204" t="str">
            <v>02.1243</v>
          </cell>
          <cell r="B204" t="str">
            <v xml:space="preserve">Vaän chuyeån ñaù </v>
          </cell>
          <cell r="C204" t="str">
            <v>m3</v>
          </cell>
          <cell r="D204"/>
          <cell r="E204">
            <v>67104</v>
          </cell>
        </row>
        <row r="205">
          <cell r="A205" t="str">
            <v>02.1244</v>
          </cell>
          <cell r="B205" t="str">
            <v xml:space="preserve">Vaän chuyeån ñaù </v>
          </cell>
          <cell r="C205" t="str">
            <v>m3</v>
          </cell>
          <cell r="D205"/>
          <cell r="E205">
            <v>66662</v>
          </cell>
        </row>
        <row r="206">
          <cell r="A206" t="str">
            <v>02.1232</v>
          </cell>
          <cell r="B206" t="str">
            <v>Vaän chuyeån caÙt</v>
          </cell>
          <cell r="C206" t="str">
            <v>m3</v>
          </cell>
        </row>
        <row r="207">
          <cell r="A207" t="str">
            <v>02.1231</v>
          </cell>
          <cell r="B207" t="str">
            <v>Vaän chuyeån caùt</v>
          </cell>
          <cell r="C207" t="str">
            <v>m3</v>
          </cell>
          <cell r="D207"/>
          <cell r="E207">
            <v>67251</v>
          </cell>
        </row>
        <row r="208">
          <cell r="A208" t="str">
            <v>02.1232</v>
          </cell>
          <cell r="B208" t="str">
            <v>Vaän chuyeån caùt</v>
          </cell>
          <cell r="C208" t="str">
            <v>m3</v>
          </cell>
          <cell r="D208"/>
          <cell r="E208">
            <v>64308</v>
          </cell>
        </row>
        <row r="209">
          <cell r="A209" t="str">
            <v>02.1233</v>
          </cell>
          <cell r="B209" t="str">
            <v>Vaän chuyeån caùt</v>
          </cell>
          <cell r="C209" t="str">
            <v>m3</v>
          </cell>
          <cell r="D209"/>
          <cell r="E209">
            <v>63719</v>
          </cell>
        </row>
        <row r="210">
          <cell r="A210" t="str">
            <v>02.1234</v>
          </cell>
          <cell r="B210" t="str">
            <v>Vaän chuyeån caùt</v>
          </cell>
          <cell r="C210" t="str">
            <v>m3</v>
          </cell>
          <cell r="D210"/>
          <cell r="E210">
            <v>62983</v>
          </cell>
        </row>
        <row r="212">
          <cell r="A212" t="str">
            <v>02.1351</v>
          </cell>
          <cell r="B212" t="str">
            <v>Vaän chuyeån coát theùp + bulon</v>
          </cell>
          <cell r="C212" t="str">
            <v>Taán</v>
          </cell>
          <cell r="D212"/>
          <cell r="E212">
            <v>110221</v>
          </cell>
        </row>
        <row r="213">
          <cell r="A213" t="str">
            <v>02.1352</v>
          </cell>
          <cell r="B213" t="str">
            <v>Vaän chuyeån coát theùp + bulon</v>
          </cell>
          <cell r="C213" t="str">
            <v>Taán</v>
          </cell>
          <cell r="D213"/>
          <cell r="E213">
            <v>103451</v>
          </cell>
        </row>
        <row r="214">
          <cell r="A214" t="str">
            <v>02.1353</v>
          </cell>
          <cell r="B214" t="str">
            <v>Vaän chuyeån coát theùp + bulon</v>
          </cell>
          <cell r="C214" t="str">
            <v>Taán</v>
          </cell>
          <cell r="D214"/>
          <cell r="E214">
            <v>102127</v>
          </cell>
        </row>
        <row r="215">
          <cell r="A215" t="str">
            <v>02.1354</v>
          </cell>
          <cell r="B215" t="str">
            <v>Vaän chuyeån coát theùp + bulon</v>
          </cell>
          <cell r="C215" t="str">
            <v>Taán</v>
          </cell>
          <cell r="D215"/>
          <cell r="E215">
            <v>93739</v>
          </cell>
        </row>
        <row r="217">
          <cell r="A217" t="str">
            <v>02.1331</v>
          </cell>
          <cell r="B217" t="str">
            <v>Vaän chuyeån vaùn khuoân</v>
          </cell>
          <cell r="C217" t="str">
            <v>m3</v>
          </cell>
          <cell r="D217"/>
          <cell r="E217">
            <v>57391</v>
          </cell>
        </row>
        <row r="218">
          <cell r="A218" t="str">
            <v>02.1332</v>
          </cell>
          <cell r="B218" t="str">
            <v>Vaän chuyeån vaùn khuoân</v>
          </cell>
          <cell r="C218" t="str">
            <v>m3</v>
          </cell>
          <cell r="D218"/>
          <cell r="E218">
            <v>55037</v>
          </cell>
        </row>
        <row r="219">
          <cell r="A219" t="str">
            <v>02.1333</v>
          </cell>
          <cell r="B219" t="str">
            <v>Vaän chuyeån vaùn khuoân</v>
          </cell>
          <cell r="C219" t="str">
            <v>m3</v>
          </cell>
          <cell r="D219"/>
          <cell r="E219">
            <v>54301</v>
          </cell>
        </row>
        <row r="220">
          <cell r="A220" t="str">
            <v>02.1334</v>
          </cell>
          <cell r="B220" t="str">
            <v>Vaän chuyeån vaùn khuoân</v>
          </cell>
          <cell r="C220" t="str">
            <v>m3</v>
          </cell>
          <cell r="D220"/>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cell r="E223">
            <v>56950</v>
          </cell>
        </row>
        <row r="224">
          <cell r="A224" t="str">
            <v>02.1323</v>
          </cell>
          <cell r="B224" t="str">
            <v>Vaän chuyeån nöôùc</v>
          </cell>
          <cell r="C224" t="str">
            <v>m3</v>
          </cell>
          <cell r="D224"/>
          <cell r="E224">
            <v>49592</v>
          </cell>
        </row>
        <row r="225">
          <cell r="A225" t="str">
            <v>02.1324</v>
          </cell>
          <cell r="B225" t="str">
            <v>Vaän chuyeån nöôùc</v>
          </cell>
          <cell r="C225" t="str">
            <v>m3</v>
          </cell>
          <cell r="D225"/>
          <cell r="E225">
            <v>48415</v>
          </cell>
        </row>
        <row r="227">
          <cell r="A227" t="str">
            <v>02.1391</v>
          </cell>
          <cell r="B227" t="str">
            <v>Vaän chuyeån coïc tre</v>
          </cell>
          <cell r="C227" t="str">
            <v>coïc</v>
          </cell>
          <cell r="D227"/>
          <cell r="E227">
            <v>17953</v>
          </cell>
        </row>
        <row r="228">
          <cell r="A228" t="str">
            <v>02.1392</v>
          </cell>
          <cell r="B228" t="str">
            <v>Vaän chuyeån coïc tre</v>
          </cell>
          <cell r="C228" t="str">
            <v>coïc</v>
          </cell>
          <cell r="D228"/>
          <cell r="E228">
            <v>16923</v>
          </cell>
        </row>
        <row r="229">
          <cell r="A229" t="str">
            <v>02.1393</v>
          </cell>
          <cell r="B229" t="str">
            <v>Vaän chuyeån coïc tre</v>
          </cell>
          <cell r="C229" t="str">
            <v>coïc</v>
          </cell>
          <cell r="D229"/>
          <cell r="E229">
            <v>16776</v>
          </cell>
        </row>
        <row r="230">
          <cell r="A230" t="str">
            <v>02.1394</v>
          </cell>
          <cell r="B230" t="str">
            <v>Vaän chuyeån coïc tre</v>
          </cell>
          <cell r="C230" t="str">
            <v>coïc</v>
          </cell>
          <cell r="D230"/>
          <cell r="E230">
            <v>16629</v>
          </cell>
        </row>
        <row r="232">
          <cell r="A232" t="str">
            <v>02.1391</v>
          </cell>
          <cell r="B232" t="str">
            <v>Vaän chuyeån coùt eùp</v>
          </cell>
          <cell r="C232" t="str">
            <v>taám</v>
          </cell>
          <cell r="D232"/>
          <cell r="E232">
            <v>17953</v>
          </cell>
        </row>
        <row r="233">
          <cell r="A233" t="str">
            <v>02.1392</v>
          </cell>
          <cell r="B233" t="str">
            <v>Vaän chuyeån coùt eùp</v>
          </cell>
          <cell r="C233" t="str">
            <v>taám</v>
          </cell>
          <cell r="D233"/>
          <cell r="E233">
            <v>16923</v>
          </cell>
        </row>
        <row r="234">
          <cell r="A234" t="str">
            <v>02.1393</v>
          </cell>
          <cell r="B234" t="str">
            <v>Vaän chuyeån coùt eùp</v>
          </cell>
          <cell r="C234" t="str">
            <v>taám</v>
          </cell>
          <cell r="D234"/>
          <cell r="E234">
            <v>16776</v>
          </cell>
        </row>
        <row r="235">
          <cell r="A235" t="str">
            <v>02.1394</v>
          </cell>
          <cell r="B235" t="str">
            <v>Vaän chuyeån coùt eùp</v>
          </cell>
          <cell r="C235" t="str">
            <v>taám</v>
          </cell>
          <cell r="D235"/>
          <cell r="E235">
            <v>16629</v>
          </cell>
        </row>
        <row r="237">
          <cell r="A237" t="str">
            <v>02.1481</v>
          </cell>
          <cell r="B237" t="str">
            <v>Vaän chuyeån DCTC</v>
          </cell>
          <cell r="C237" t="str">
            <v>Taán</v>
          </cell>
          <cell r="D237"/>
          <cell r="E237">
            <v>91090</v>
          </cell>
        </row>
        <row r="238">
          <cell r="A238" t="str">
            <v>02.1482</v>
          </cell>
          <cell r="B238" t="str">
            <v>Vaän chuyeån DCTC</v>
          </cell>
          <cell r="C238" t="str">
            <v>Taán</v>
          </cell>
          <cell r="D238"/>
          <cell r="E238">
            <v>84615</v>
          </cell>
        </row>
        <row r="239">
          <cell r="A239" t="str">
            <v>02.1483</v>
          </cell>
          <cell r="B239" t="str">
            <v>Vaän chuyeån DCTC</v>
          </cell>
          <cell r="C239" t="str">
            <v>Taán</v>
          </cell>
          <cell r="D239"/>
          <cell r="E239">
            <v>83585</v>
          </cell>
        </row>
        <row r="240">
          <cell r="A240" t="str">
            <v>02.1484</v>
          </cell>
          <cell r="B240" t="str">
            <v>Vaän chuyeån DCTC</v>
          </cell>
          <cell r="C240" t="str">
            <v>Taán</v>
          </cell>
          <cell r="D240"/>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CTCP"/>
      <sheetName val="VT-TB"/>
      <sheetName val="NC-MTC"/>
      <sheetName val="DMNC(xntk)"/>
      <sheetName val="____"/>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chvt"/>
      <sheetName val="TIENLUONG1"/>
      <sheetName val="kinhphi (2)"/>
      <sheetName val="tonghop"/>
      <sheetName val="tonghop (2)"/>
      <sheetName val="Tonghop (3)"/>
      <sheetName val="clechvt (2)"/>
      <sheetName val="kinhphi"/>
      <sheetName val="tienluong"/>
      <sheetName val="Sheet2"/>
      <sheetName val="#REF"/>
      <sheetName val="Sheet1"/>
      <sheetName val="chi phi sX tram"/>
      <sheetName val="Coc nhoi T10 (2)"/>
      <sheetName val="Coc nhoi T10"/>
      <sheetName val="PXMTB"/>
      <sheetName val="Doi 10"/>
      <sheetName val="TH T10"/>
      <sheetName val="TH 24-12-04"/>
      <sheetName val="TH31-3-05"/>
      <sheetName val="NVL"/>
      <sheetName val="CNo "/>
      <sheetName val="00000000"/>
      <sheetName val="XXXXXXXX"/>
      <sheetName val="10000000"/>
      <sheetName val="20000000"/>
      <sheetName val="30000000"/>
      <sheetName val="40000000"/>
      <sheetName val="50000000"/>
      <sheetName val="60000000"/>
      <sheetName val="70000000"/>
      <sheetName val="80000000"/>
      <sheetName val="90000000"/>
      <sheetName val="a0000000"/>
      <sheetName val="b0000000"/>
      <sheetName val="00000001"/>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REF!"/>
      <sheetName val="Thang1"/>
      <sheetName val="TK1.04"/>
      <sheetName val="Thang2"/>
      <sheetName val="TKT2.04"/>
      <sheetName val="Thang3"/>
      <sheetName val="TKT3,04"/>
      <sheetName val="Thang4"/>
      <sheetName val="TKT4,04"/>
      <sheetName val="Thang5"/>
      <sheetName val="TKT5.04"/>
      <sheetName val="Thang6"/>
      <sheetName val="TKT6.04"/>
      <sheetName val="Thang7"/>
      <sheetName val="TKT7.04"/>
      <sheetName val="Thang8"/>
      <sheetName val="TKT8.04"/>
      <sheetName val="Thang9"/>
      <sheetName val="TKT9.04"/>
      <sheetName val="Thang10"/>
      <sheetName val="TKT10.04"/>
      <sheetName val="Thang11"/>
      <sheetName val="TKT11.04"/>
      <sheetName val="Thang12"/>
      <sheetName val="TKT12.04"/>
      <sheetName val="XL4Test5"/>
      <sheetName val="_x0000_i_x0000_hphi (2)"/>
      <sheetName val=""/>
      <sheetName val="Checksection1"/>
      <sheetName val="MTO REV.2(ARMOR)"/>
      <sheetName val="?i?hphi (2)"/>
      <sheetName val="Sheet10_x0000__x0000_䍬_x0008_陷_x0008_䳔գ_x0000__x0004__x0000__x0000__x0000__x0000__x0000__x0000_䞠գ_x0000__x0000__x0000__x0000__x0000__x0000_"/>
      <sheetName val="sat"/>
      <sheetName val="ptvt"/>
      <sheetName val="NHA CNVH KRONG BUK"/>
      <sheetName val="Don gia"/>
      <sheetName val="clechvp (2)"/>
      <sheetName val="SILIC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cell r="E124">
            <v>38450.121955328686</v>
          </cell>
        </row>
        <row r="125">
          <cell r="B125" t="str">
            <v>§æ bª t«ng M150</v>
          </cell>
          <cell r="E125">
            <v>80005.66363611196</v>
          </cell>
        </row>
        <row r="126">
          <cell r="B126" t="str">
            <v>§æ bª t«ng M200</v>
          </cell>
          <cell r="C126" t="str">
            <v>kg</v>
          </cell>
          <cell r="D126"/>
          <cell r="E126">
            <v>80005.66363611196</v>
          </cell>
        </row>
        <row r="127">
          <cell r="B127" t="str">
            <v>Gia c«ng ®Æt buéc cèt thÐp</v>
          </cell>
          <cell r="E127">
            <v>203.0776975307258</v>
          </cell>
        </row>
        <row r="128">
          <cell r="B128" t="str">
            <v xml:space="preserve">ThÐp lµm xµ </v>
          </cell>
          <cell r="C128" t="str">
            <v>VT</v>
          </cell>
          <cell r="D128">
            <v>7600</v>
          </cell>
          <cell r="E128"/>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dau tien"/>
      <sheetName val="HSDC GOC"/>
      <sheetName val="Th Thao do 0,4"/>
      <sheetName val="TH thao do 22"/>
      <sheetName val="TH-TBA THAO DO"/>
      <sheetName val="Bia Thao do 0,4"/>
      <sheetName val="Bia Thao do 22"/>
      <sheetName val="LK-CS"/>
      <sheetName val="DM 85"/>
      <sheetName val="Bia CS"/>
      <sheetName val="TN-CS"/>
      <sheetName val="VCDD CS"/>
      <sheetName val="DGVCTC 67"/>
      <sheetName val="Bia thao do TBA"/>
      <sheetName val="bang dien"/>
      <sheetName val="TD-CS"/>
      <sheetName val="Cl lech-cs"/>
      <sheetName val="vt CS"/>
      <sheetName val="SLVC CS"/>
      <sheetName val="Chi tiet - CS"/>
      <sheetName val="th CS"/>
      <sheetName val="TH VTCS"/>
      <sheetName val="th CT"/>
      <sheetName val="TH-XL"/>
      <sheetName val="th-cpk"/>
      <sheetName val="TKP"/>
      <sheetName val="KS-KT"/>
      <sheetName val="chiet tinh"/>
      <sheetName val="DLNS"/>
      <sheetName val="CPTV"/>
      <sheetName val="LP-BTC"/>
      <sheetName val="DM 67"/>
      <sheetName val="Gvlcht"/>
      <sheetName val="VCDD 22"/>
      <sheetName val="Chlech -22"/>
      <sheetName val="TNGHIEM 22"/>
      <sheetName val="chi tiet dz 22 kv"/>
      <sheetName val="vt A cap"/>
      <sheetName val="vc vat tu CHUNG "/>
      <sheetName val="PQ tuyen"/>
      <sheetName val="Trung chuyen"/>
      <sheetName val="T T CL VC DZ 22"/>
      <sheetName val="TH dz 22"/>
      <sheetName val="bia22KV"/>
      <sheetName val="CPDB"/>
      <sheetName val="TNGHIEM 0,4"/>
      <sheetName val="DG 89"/>
      <sheetName val="SLVC 0.4"/>
      <sheetName val="VCDD 0.4"/>
      <sheetName val="Ch lech -0,4"/>
      <sheetName val="TDIEN-PHAn PHOI"/>
      <sheetName val="CHITIET 0.4 KV"/>
      <sheetName val="VT ds 0,4"/>
      <sheetName val="Th 0,4"/>
      <sheetName val="Bia 0.4"/>
      <sheetName val="TU BU"/>
      <sheetName val="TU DIEN"/>
      <sheetName val="chi tiet TBA"/>
      <sheetName val="VT_TB TBA"/>
      <sheetName val="TH 400"/>
      <sheetName val="Bia 400"/>
      <sheetName val="DM 66"/>
      <sheetName val="SLVC TBA"/>
      <sheetName val="VC TBA"/>
      <sheetName val="DTCD"/>
      <sheetName val="kl tt"/>
      <sheetName val="TONG KE DZ 22 KV"/>
      <sheetName val="chitietdatdao"/>
      <sheetName val="SLVC 22"/>
      <sheetName val="TH VT0,4"/>
      <sheetName val="TH VT22"/>
      <sheetName val="TONG DZ 0.4 KV"/>
      <sheetName val="DG vat tu"/>
      <sheetName val="HSKVUC"/>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DG_VTTB"/>
      <sheetName val="HS Dia ban"/>
      <sheetName val="TH"/>
      <sheetName val="VCDD_22"/>
      <sheetName val="SLVC-22"/>
      <sheetName val="VC VT_TB"/>
      <sheetName val="SLVC_0.4"/>
      <sheetName val="vt 22"/>
      <sheetName val="VCDD_0.4"/>
      <sheetName val="Kho Tam"/>
      <sheetName val="EA"/>
      <sheetName val="Bia 0,4"/>
      <sheetName val="Bia TBA"/>
      <sheetName val="TH 50"/>
      <sheetName val="Bia 50"/>
      <sheetName val="TH 75"/>
      <sheetName val="TH 31,5"/>
      <sheetName val="Bia 31,5"/>
      <sheetName val="Bia 75"/>
      <sheetName val="TH 100"/>
      <sheetName val="Bia  100"/>
      <sheetName val="VCDD_TBA"/>
      <sheetName val="Bia 31ۨ_x0000_"/>
      <sheetName val="PHAN DS 22 KV"/>
      <sheetName val="VC CS"/>
      <sheetName val="Bia 31?_x0000_"/>
    </sheetNames>
    <sheetDataSet>
      <sheetData sheetId="0" refreshError="1">
        <row r="2">
          <cell r="F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cell r="E20">
            <v>19130</v>
          </cell>
          <cell r="F20"/>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cell r="E106">
            <v>17496</v>
          </cell>
          <cell r="F106"/>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E25">
            <v>12341</v>
          </cell>
        </row>
        <row r="26">
          <cell r="A26" t="str">
            <v>BA.1364</v>
          </cell>
          <cell r="B26" t="str">
            <v>Ñaøo ñaát moùng baêng roäng &gt; 3m, saâu £ 2 m ñaát C4</v>
          </cell>
          <cell r="C26" t="str">
            <v>m3</v>
          </cell>
          <cell r="E26">
            <v>18390</v>
          </cell>
        </row>
        <row r="27">
          <cell r="A27" t="str">
            <v>BA.1372</v>
          </cell>
          <cell r="B27" t="str">
            <v>Ñaøo ñaát moùng baêng roäng &gt; 3m, saâu £ 3 m ñaát C2</v>
          </cell>
          <cell r="C27" t="str">
            <v>m3</v>
          </cell>
          <cell r="E27">
            <v>8832</v>
          </cell>
        </row>
        <row r="28">
          <cell r="A28" t="str">
            <v>BA.1373</v>
          </cell>
          <cell r="B28" t="str">
            <v>Ñaøo ñaát moùng baêng roäng &gt; 3m, saâu £ 3 m ñaát C3</v>
          </cell>
          <cell r="C28" t="str">
            <v>m3</v>
          </cell>
          <cell r="E28">
            <v>13188</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E30">
            <v>9679</v>
          </cell>
        </row>
        <row r="31">
          <cell r="A31" t="str">
            <v>BA.1383</v>
          </cell>
          <cell r="B31" t="str">
            <v>Ñaøo ñaát moùng baêng roäng &gt; 3m, saâu &gt; 3 m ñaát C3</v>
          </cell>
          <cell r="C31" t="str">
            <v>m3</v>
          </cell>
          <cell r="E31">
            <v>14035</v>
          </cell>
        </row>
        <row r="32">
          <cell r="A32" t="str">
            <v>BA.1384</v>
          </cell>
          <cell r="B32" t="str">
            <v>Ñaøo ñaát moùng baêng roäng &gt; 3m, saâu &gt; 3 m ñaát C4</v>
          </cell>
          <cell r="C32" t="str">
            <v>m3</v>
          </cell>
          <cell r="E32">
            <v>20568</v>
          </cell>
        </row>
        <row r="33">
          <cell r="A33" t="str">
            <v>BA.1411</v>
          </cell>
          <cell r="B33" t="str">
            <v>Ñaøo ñaát moùng coät roäng £ 1m, saâu £ 1 m ñaát C1</v>
          </cell>
          <cell r="C33" t="str">
            <v>m3</v>
          </cell>
          <cell r="E33">
            <v>9195</v>
          </cell>
        </row>
        <row r="34">
          <cell r="A34" t="str">
            <v>BA.1412</v>
          </cell>
          <cell r="B34" t="str">
            <v>Ñaøo ñaát moùng coät roäng £ 1m, saâu £ 1 m ñaát C2</v>
          </cell>
          <cell r="C34" t="str">
            <v>m3</v>
          </cell>
          <cell r="E34">
            <v>14398</v>
          </cell>
        </row>
        <row r="35">
          <cell r="A35" t="str">
            <v>BA.1413</v>
          </cell>
          <cell r="B35" t="str">
            <v>Ñaøo ñaát moùng coät roäng £ 1m, saâu £ 1 m ñaát C3</v>
          </cell>
          <cell r="C35" t="str">
            <v>m3</v>
          </cell>
          <cell r="E35">
            <v>22988</v>
          </cell>
        </row>
        <row r="36">
          <cell r="A36" t="str">
            <v>BA.1414</v>
          </cell>
          <cell r="B36" t="str">
            <v>Ñaøo ñaát moùng coät roäng £ 1m, saâu £ 1 m ñaát C4</v>
          </cell>
          <cell r="C36" t="str">
            <v>m3</v>
          </cell>
          <cell r="E36">
            <v>37507</v>
          </cell>
        </row>
        <row r="37">
          <cell r="A37" t="str">
            <v>BA.1422</v>
          </cell>
          <cell r="B37" t="str">
            <v>Ñaøo ñaát moùng coät roäng £ 1m, saâu &gt; 1 m ñaát C2</v>
          </cell>
          <cell r="C37" t="str">
            <v>m3</v>
          </cell>
          <cell r="E37">
            <v>19116</v>
          </cell>
        </row>
        <row r="38">
          <cell r="A38" t="str">
            <v>BA.1423</v>
          </cell>
          <cell r="B38" t="str">
            <v>Ñaøo ñaát moùng coät roäng £ 1m, saâu &gt; 1 m ñaát C3</v>
          </cell>
          <cell r="C38" t="str">
            <v>m3</v>
          </cell>
          <cell r="E38">
            <v>28312</v>
          </cell>
        </row>
        <row r="39">
          <cell r="A39" t="str">
            <v>BA.1424</v>
          </cell>
          <cell r="B39" t="str">
            <v>Ñaøo ñaát moùng coät roäng £ 1m, saâu &gt; 1 m ñaát C4</v>
          </cell>
          <cell r="C39" t="str">
            <v>m3</v>
          </cell>
          <cell r="E39">
            <v>43556</v>
          </cell>
        </row>
        <row r="40">
          <cell r="A40" t="str">
            <v>BA.1431</v>
          </cell>
          <cell r="B40" t="str">
            <v>Ñaøo ñaát moùng coät roäng &gt; 1m, saâu £ 1 m ñaát C1</v>
          </cell>
          <cell r="C40" t="str">
            <v>m3</v>
          </cell>
          <cell r="E40">
            <v>6050</v>
          </cell>
        </row>
        <row r="41">
          <cell r="A41" t="str">
            <v>BA.1432</v>
          </cell>
          <cell r="B41" t="str">
            <v>Ñaøo ñaát moùng coät roäng &gt; 1m, saâu £ 1 m ñaát C2</v>
          </cell>
          <cell r="C41" t="str">
            <v>m3</v>
          </cell>
          <cell r="E41">
            <v>9316</v>
          </cell>
        </row>
        <row r="42">
          <cell r="A42" t="str">
            <v>BA.1433</v>
          </cell>
          <cell r="B42" t="str">
            <v>Ñaøo ñaát moùng coät roäng &gt; 1m, saâu £ 1 m ñaát C3</v>
          </cell>
          <cell r="C42" t="str">
            <v>m3</v>
          </cell>
          <cell r="E42">
            <v>15124</v>
          </cell>
        </row>
        <row r="43">
          <cell r="A43" t="str">
            <v>BA.1434</v>
          </cell>
          <cell r="B43" t="str">
            <v>Ñaøo ñaát moùng coät roäng &gt; 1m, saâu £ 1 m ñaát C4</v>
          </cell>
          <cell r="C43" t="str">
            <v>m3</v>
          </cell>
          <cell r="E43">
            <v>24198</v>
          </cell>
        </row>
        <row r="44">
          <cell r="A44" t="str">
            <v>BA.1442</v>
          </cell>
          <cell r="B44" t="str">
            <v>Ñaøo ñaát moùng coät roäng &gt; 1m, saâu &gt; 1 m ñaát C2</v>
          </cell>
          <cell r="C44" t="str">
            <v>m3</v>
          </cell>
          <cell r="E44">
            <v>12583</v>
          </cell>
        </row>
        <row r="45">
          <cell r="A45" t="str">
            <v>BA.1443</v>
          </cell>
          <cell r="B45" t="str">
            <v>Ñaøo ñaát moùng coät roäng &gt; 1m, saâu &gt; 1 m ñaát C3</v>
          </cell>
          <cell r="C45" t="str">
            <v>m3</v>
          </cell>
          <cell r="E45">
            <v>18269</v>
          </cell>
        </row>
        <row r="46">
          <cell r="A46" t="str">
            <v>BA.1444</v>
          </cell>
          <cell r="B46" t="str">
            <v>Ñaøo ñaát moùng coät roäng &gt; 1m, saâu &gt; 1 m ñaát C4</v>
          </cell>
          <cell r="C46" t="str">
            <v>m3</v>
          </cell>
          <cell r="E46">
            <v>28312</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E48">
            <v>11010</v>
          </cell>
        </row>
        <row r="49">
          <cell r="A49" t="str">
            <v>BA.1513</v>
          </cell>
          <cell r="B49" t="str">
            <v>Ñaøo keânh möông, raõnh thoaùt nöôùc roäng £ 3m, roäng £ 1 m ñaát loaïi 3</v>
          </cell>
          <cell r="C49" t="str">
            <v>m3</v>
          </cell>
          <cell r="E49">
            <v>16334</v>
          </cell>
        </row>
        <row r="50">
          <cell r="A50" t="str">
            <v>BA.1514</v>
          </cell>
          <cell r="B50" t="str">
            <v>Ñaøo keânh möông, raõnh thoaùt nöôùc roäng £ 3m, roäng £ 1 m ñaát loaïi 4</v>
          </cell>
          <cell r="C50" t="str">
            <v>m3</v>
          </cell>
          <cell r="E50">
            <v>24924</v>
          </cell>
        </row>
        <row r="51">
          <cell r="A51" t="str">
            <v>BA.1522</v>
          </cell>
          <cell r="B51" t="str">
            <v>Ñaøo keânh möông, raõnh thoaùt nöôùc roäng £ 3m, roäng £ 2 m ñaát loaïi 2</v>
          </cell>
          <cell r="C51" t="str">
            <v>m3</v>
          </cell>
          <cell r="E51">
            <v>11373</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E53">
            <v>25166</v>
          </cell>
        </row>
        <row r="54">
          <cell r="A54" t="str">
            <v>BA.1532</v>
          </cell>
          <cell r="B54" t="str">
            <v>Ñaøo keânh möông, raõnh thoaùt nöôùc roäng £ 3m, roäng £ 3 m ñaát loaïi 2</v>
          </cell>
          <cell r="C54" t="str">
            <v>m3</v>
          </cell>
          <cell r="E54">
            <v>12099</v>
          </cell>
        </row>
        <row r="55">
          <cell r="A55" t="str">
            <v>BA.1533</v>
          </cell>
          <cell r="B55" t="str">
            <v>Ñaøo keânh möông, raõnh thoaùt nöôùc roäng £ 3m, roäng £ 3 m ñaát loaïi 3</v>
          </cell>
          <cell r="C55" t="str">
            <v>m3</v>
          </cell>
          <cell r="E55">
            <v>17423</v>
          </cell>
        </row>
        <row r="56">
          <cell r="A56" t="str">
            <v>BA.1534</v>
          </cell>
          <cell r="B56" t="str">
            <v>Ñaøo keânh möông, raõnh thoaùt nöôùc roäng £ 3m, roäng £ 3 m ñaát loaïi 4</v>
          </cell>
          <cell r="C56" t="str">
            <v>m3</v>
          </cell>
          <cell r="E56">
            <v>26255</v>
          </cell>
        </row>
        <row r="57">
          <cell r="A57" t="str">
            <v>BA.1542</v>
          </cell>
          <cell r="B57" t="str">
            <v>Ñaøo keânh möông, raõnh thoaùt nöôùc roäng £ 3m, roäng &gt; 3 m ñaát loaïi 2</v>
          </cell>
          <cell r="C57" t="str">
            <v>m3</v>
          </cell>
          <cell r="E57">
            <v>13188</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E59">
            <v>28796</v>
          </cell>
        </row>
        <row r="60">
          <cell r="A60" t="str">
            <v>BA.1552</v>
          </cell>
          <cell r="B60" t="str">
            <v>Ñaøo keânh möông, raõnh thoaùt nöôùc roäng &gt; 3m, roäng £ 1 m ñaát loaïi 2</v>
          </cell>
          <cell r="C60" t="str">
            <v>m3</v>
          </cell>
          <cell r="E60">
            <v>8469</v>
          </cell>
        </row>
        <row r="61">
          <cell r="A61" t="str">
            <v>BA.1553</v>
          </cell>
          <cell r="B61" t="str">
            <v>Ñaøo keânh möông, raõnh thoaùt nöôùc roäng &gt; 3m, roäng £ 1 m ñaát loaïi 3</v>
          </cell>
          <cell r="C61" t="str">
            <v>m3</v>
          </cell>
          <cell r="E61">
            <v>12704</v>
          </cell>
        </row>
        <row r="62">
          <cell r="A62" t="str">
            <v>BA.1554</v>
          </cell>
          <cell r="B62" t="str">
            <v>Ñaøo keânh möông, raõnh thoaùt nöôùc roäng &gt; 3m, roäng £ 1 m ñaát loaïi 4</v>
          </cell>
          <cell r="C62" t="str">
            <v>m3</v>
          </cell>
          <cell r="E62">
            <v>18995</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E64">
            <v>13067</v>
          </cell>
        </row>
        <row r="65">
          <cell r="A65" t="str">
            <v>BA.1564</v>
          </cell>
          <cell r="B65" t="str">
            <v>Ñaøo keânh möông, raõnh thoaùt nöôùc roäng &gt; 3m, roäng £ 2 m ñaát loaïi 4</v>
          </cell>
          <cell r="C65" t="str">
            <v>m3</v>
          </cell>
          <cell r="E65">
            <v>19327</v>
          </cell>
        </row>
        <row r="66">
          <cell r="A66" t="str">
            <v>BA.1572</v>
          </cell>
          <cell r="B66" t="str">
            <v>Ñaøo keânh möông, raõnh thoaùt nöôùc roäng &gt; 3m, roäng £ 3 m ñaát loaïi 3</v>
          </cell>
          <cell r="C66" t="str">
            <v>m3</v>
          </cell>
          <cell r="E66">
            <v>10042</v>
          </cell>
        </row>
        <row r="67">
          <cell r="A67" t="str">
            <v>BA.1573</v>
          </cell>
          <cell r="B67" t="str">
            <v>Ñaøo keânh möông, raõnh thoaùt nöôùc roäng &gt; 3m, roäng £ 3 m ñaát loaïi 3</v>
          </cell>
          <cell r="C67" t="str">
            <v>m3</v>
          </cell>
          <cell r="E67">
            <v>13672</v>
          </cell>
        </row>
        <row r="68">
          <cell r="A68" t="str">
            <v>BA.1574</v>
          </cell>
          <cell r="B68" t="str">
            <v>Ñaøo keânh möông, raõnh thoaùt nöôùc roäng &gt; 3m, roäng £ 3 m ñaát loaïi 4</v>
          </cell>
          <cell r="C68" t="str">
            <v>m3</v>
          </cell>
          <cell r="E68">
            <v>19963</v>
          </cell>
        </row>
        <row r="69">
          <cell r="A69" t="str">
            <v>BA.1582</v>
          </cell>
          <cell r="B69" t="str">
            <v>Ñaøo keânh möông, raõnh thoaùt nöôùc roäng &gt; 3m, roäng &gt; 3 m ñaát loaïi 2</v>
          </cell>
          <cell r="C69" t="str">
            <v>m3</v>
          </cell>
          <cell r="E69">
            <v>10889</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E71">
            <v>20931</v>
          </cell>
        </row>
        <row r="72">
          <cell r="A72" t="str">
            <v>BA.1612</v>
          </cell>
          <cell r="B72" t="str">
            <v>Ñaøo neàn ñöôøng môû roäng baèng TC ñaát C2</v>
          </cell>
          <cell r="C72" t="str">
            <v>m3</v>
          </cell>
          <cell r="E72">
            <v>8953</v>
          </cell>
        </row>
        <row r="73">
          <cell r="A73" t="str">
            <v>BA.1613</v>
          </cell>
          <cell r="B73" t="str">
            <v>Ñaøo neàn ñöôøng môû roäng baèng TC ñaát C3</v>
          </cell>
          <cell r="C73" t="str">
            <v>m3</v>
          </cell>
          <cell r="E73">
            <v>12946</v>
          </cell>
        </row>
        <row r="74">
          <cell r="A74" t="str">
            <v>BA.1614</v>
          </cell>
          <cell r="B74" t="str">
            <v>Ñaøo neàn ñöôøng môû roäng baèng TC ñaát C4</v>
          </cell>
          <cell r="C74" t="str">
            <v>m3</v>
          </cell>
          <cell r="E74">
            <v>19116</v>
          </cell>
        </row>
        <row r="75">
          <cell r="A75" t="str">
            <v>BA.1622</v>
          </cell>
          <cell r="B75" t="str">
            <v>Ñaøo neàn ñöôøng môû laøm môùi baèng TC ñaát C2</v>
          </cell>
          <cell r="C75" t="str">
            <v>m3</v>
          </cell>
          <cell r="E75">
            <v>6533</v>
          </cell>
        </row>
        <row r="76">
          <cell r="A76" t="str">
            <v>BA.1623</v>
          </cell>
          <cell r="B76" t="str">
            <v>Ñaøo neàn ñöôøng môû laøm môùi baèng TC ñaát C3</v>
          </cell>
          <cell r="C76" t="str">
            <v>m3</v>
          </cell>
          <cell r="E76">
            <v>10526</v>
          </cell>
        </row>
        <row r="77">
          <cell r="A77" t="str">
            <v>BA.1624</v>
          </cell>
          <cell r="B77" t="str">
            <v>Ñaøo neàn ñöôøng môû laøm môùi baèng TC ñaát C4</v>
          </cell>
          <cell r="C77" t="str">
            <v>m3</v>
          </cell>
          <cell r="E77">
            <v>16697</v>
          </cell>
        </row>
        <row r="78">
          <cell r="A78" t="str">
            <v>BA.1712</v>
          </cell>
          <cell r="B78" t="str">
            <v>Ñaøo khuoân ñöôøng baèng TC saâu £ 15 cm ñaát C2</v>
          </cell>
          <cell r="C78" t="str">
            <v>m3</v>
          </cell>
          <cell r="E78">
            <v>11615</v>
          </cell>
        </row>
        <row r="79">
          <cell r="A79" t="str">
            <v>BA.1713</v>
          </cell>
          <cell r="B79" t="str">
            <v>Ñaøo khuoân ñöôøng baèng TC saâu £ 15 cm ñaát C3</v>
          </cell>
          <cell r="C79" t="str">
            <v>m3</v>
          </cell>
          <cell r="E79">
            <v>16818</v>
          </cell>
        </row>
        <row r="80">
          <cell r="A80" t="str">
            <v>BA.1714</v>
          </cell>
          <cell r="B80" t="str">
            <v>Ñaøo khuoân ñöôøng baèng TC saâu £ 15 cm ñaát C4</v>
          </cell>
          <cell r="C80" t="str">
            <v>m3</v>
          </cell>
          <cell r="E80">
            <v>25650</v>
          </cell>
        </row>
        <row r="81">
          <cell r="A81" t="str">
            <v>BA.1722</v>
          </cell>
          <cell r="B81" t="str">
            <v>Ñaøo khuoân ñöôøng baèng TC saâu £ 30 cm ñaát C2</v>
          </cell>
          <cell r="C81" t="str">
            <v>m3</v>
          </cell>
          <cell r="E81">
            <v>10526</v>
          </cell>
        </row>
        <row r="82">
          <cell r="A82" t="str">
            <v>BA.1723</v>
          </cell>
          <cell r="B82" t="str">
            <v>Ñaøo khuoân ñöôøng baèng TC saâu £ 30 cm ñaát C3</v>
          </cell>
          <cell r="C82" t="str">
            <v>m3</v>
          </cell>
          <cell r="E82">
            <v>15366</v>
          </cell>
        </row>
        <row r="83">
          <cell r="A83" t="str">
            <v>BA.1724</v>
          </cell>
          <cell r="B83" t="str">
            <v>Ñaøo khuoân ñöôøng baèng TC saâu £ 30 cm ñaát C4</v>
          </cell>
          <cell r="C83" t="str">
            <v>m3</v>
          </cell>
          <cell r="E83">
            <v>23593</v>
          </cell>
        </row>
        <row r="84">
          <cell r="A84" t="str">
            <v>BA.1732</v>
          </cell>
          <cell r="B84" t="str">
            <v>Ñaøo khuoân ñöôøng baèng TC saâu &gt; 30 cm ñaát C2</v>
          </cell>
          <cell r="C84" t="str">
            <v>m3</v>
          </cell>
          <cell r="E84">
            <v>9679</v>
          </cell>
        </row>
        <row r="85">
          <cell r="A85" t="str">
            <v>BA.1733</v>
          </cell>
          <cell r="B85" t="str">
            <v>Ñaøo khuoân ñöôøng baèng TC saâu &gt; 30 cm ñaát C3</v>
          </cell>
          <cell r="C85" t="str">
            <v>m3</v>
          </cell>
          <cell r="E85">
            <v>14156</v>
          </cell>
        </row>
        <row r="86">
          <cell r="A86" t="str">
            <v>BA.1734</v>
          </cell>
          <cell r="B86" t="str">
            <v>Ñaøo khuoân ñöôøng baèng TC saâu &gt; 30 cm ñaát C4</v>
          </cell>
          <cell r="C86" t="str">
            <v>m3</v>
          </cell>
          <cell r="E86">
            <v>22020</v>
          </cell>
        </row>
        <row r="87">
          <cell r="A87" t="str">
            <v>BB.1112</v>
          </cell>
          <cell r="B87" t="str">
            <v>Laáp ñaát neàn moùng ñaát C2</v>
          </cell>
          <cell r="C87" t="str">
            <v>m3</v>
          </cell>
          <cell r="E87">
            <v>7448</v>
          </cell>
        </row>
        <row r="88">
          <cell r="A88" t="str">
            <v>BB.1113</v>
          </cell>
          <cell r="B88" t="str">
            <v>Laáp ñaát neàn moùng ñaát C3</v>
          </cell>
          <cell r="C88" t="str">
            <v>m3</v>
          </cell>
          <cell r="E88">
            <v>8317</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E90">
            <v>6703</v>
          </cell>
        </row>
        <row r="91">
          <cell r="A91" t="str">
            <v>BB.1123</v>
          </cell>
          <cell r="B91" t="str">
            <v>Laáp ñaát neàn moùng ñöôøng oáng ñaát C3</v>
          </cell>
          <cell r="C91" t="str">
            <v>m3</v>
          </cell>
          <cell r="E91">
            <v>7696</v>
          </cell>
        </row>
        <row r="92">
          <cell r="A92" t="str">
            <v>BB.1124</v>
          </cell>
          <cell r="B92" t="str">
            <v>Laáp ñaát neàn moùng ñöôøng oáng ñaát C4</v>
          </cell>
          <cell r="C92" t="str">
            <v>m3</v>
          </cell>
          <cell r="E92">
            <v>7696</v>
          </cell>
        </row>
        <row r="93">
          <cell r="A93" t="str">
            <v>BB.1212</v>
          </cell>
          <cell r="B93" t="str">
            <v>Ñaép bôø keânh möông, ñeâ ñaäp roäng &lt;=2m, dung troïng &lt;=1,45T/m3 ñaát caáp 2</v>
          </cell>
          <cell r="C93" t="str">
            <v>m3</v>
          </cell>
          <cell r="E93">
            <v>4345</v>
          </cell>
        </row>
        <row r="94">
          <cell r="A94" t="str">
            <v>BB.1213</v>
          </cell>
          <cell r="B94" t="str">
            <v>Ñaép bôø keânh möông, ñeâ ñaäp roäng &lt;=2m, dung troïng &lt;=1,45T/m3 ñaát caáp 3</v>
          </cell>
          <cell r="C94" t="str">
            <v>m3</v>
          </cell>
          <cell r="E94">
            <v>3352</v>
          </cell>
        </row>
        <row r="95">
          <cell r="A95" t="str">
            <v>BB.1222</v>
          </cell>
          <cell r="B95" t="str">
            <v>Ñaép bôø keânh möông, ñeâ ñaäp roäng &lt;=2m, dung troïng &gt;1,45T/m3 ñaát caáp 2</v>
          </cell>
          <cell r="C95" t="str">
            <v>m3</v>
          </cell>
          <cell r="E95">
            <v>4345</v>
          </cell>
        </row>
        <row r="96">
          <cell r="A96" t="str">
            <v>BB.1223</v>
          </cell>
          <cell r="B96" t="str">
            <v>Ñaép bôø keânh möông, ñeâ ñaäp roäng &lt;=2m, dung troïng &gt;1,45T/m3 ñaát caáp 3</v>
          </cell>
          <cell r="C96" t="str">
            <v>m3</v>
          </cell>
          <cell r="E96">
            <v>3352</v>
          </cell>
        </row>
        <row r="97">
          <cell r="A97" t="str">
            <v>BB.1232</v>
          </cell>
          <cell r="B97" t="str">
            <v>Ñaép bôø keânh möông, ñeâ ñaäp roäng &gt;2m, dung troïng &lt;=1,45T/m3 ñaát caáp 2</v>
          </cell>
          <cell r="C97" t="str">
            <v>m3</v>
          </cell>
          <cell r="E97">
            <v>3972</v>
          </cell>
        </row>
        <row r="98">
          <cell r="A98" t="str">
            <v>BB.1233</v>
          </cell>
          <cell r="B98" t="str">
            <v>Ñaép bôø keânh möông, ñeâ ñaäp roäng &gt;2m, dung troïng &lt;=1,45T/m3 ñaát caáp 3</v>
          </cell>
          <cell r="C98" t="str">
            <v>m3</v>
          </cell>
          <cell r="E98">
            <v>2855</v>
          </cell>
        </row>
        <row r="99">
          <cell r="A99" t="str">
            <v>BB.1242</v>
          </cell>
          <cell r="B99" t="str">
            <v>Ñaép bôø keânh möông, ñeâ ñaäp roäng &gt;2m, dung troïng &lt;=1,5T/m3 ñaát caáp 2</v>
          </cell>
          <cell r="C99" t="str">
            <v>m3</v>
          </cell>
          <cell r="E99">
            <v>4469</v>
          </cell>
        </row>
        <row r="100">
          <cell r="A100" t="str">
            <v>BB.1243</v>
          </cell>
          <cell r="B100" t="str">
            <v>Ñaép bôø keânh möông, ñeâ ñaäp roäng &gt;2m, dung troïng &lt;=1,5T/m3 ñaát caáp 3</v>
          </cell>
          <cell r="C100" t="str">
            <v>m3</v>
          </cell>
          <cell r="E100">
            <v>3227</v>
          </cell>
        </row>
        <row r="101">
          <cell r="A101" t="str">
            <v>BB.1252</v>
          </cell>
          <cell r="B101" t="str">
            <v>Ñaép bôø keânh möông, ñeâ ñaäp roäng &gt;2m, dung troïng &lt;=1,55T/m3 ñaát caáp 2</v>
          </cell>
          <cell r="C101" t="str">
            <v>m3</v>
          </cell>
          <cell r="E101">
            <v>5710</v>
          </cell>
        </row>
        <row r="102">
          <cell r="A102" t="str">
            <v>BB.1253</v>
          </cell>
          <cell r="B102" t="str">
            <v>Ñaép bôø keânh möông, ñeâ ñaäp roäng &gt;2m, dung troïng &lt;=1,55T/m3 ñaát caáp 3</v>
          </cell>
          <cell r="C102" t="str">
            <v>m3</v>
          </cell>
          <cell r="E102">
            <v>3600</v>
          </cell>
        </row>
        <row r="103">
          <cell r="A103" t="str">
            <v>BB.1262</v>
          </cell>
          <cell r="B103" t="str">
            <v>Ñaép bôø keânh möông, ñeâ ñaäp roäng &gt;2m, dung troïng &lt;=1,6T/m3 ñaát caáp 2</v>
          </cell>
          <cell r="C103" t="str">
            <v>m3</v>
          </cell>
          <cell r="E103">
            <v>15765</v>
          </cell>
        </row>
        <row r="104">
          <cell r="A104" t="str">
            <v>BB.1263</v>
          </cell>
          <cell r="B104" t="str">
            <v>Ñaép bôø keânh möông, ñeâ ñaäp roäng &gt;2m, dung troïng &lt;=1,6T/m3 ñaát caáp 3</v>
          </cell>
          <cell r="C104" t="str">
            <v>m3</v>
          </cell>
          <cell r="E104">
            <v>8937</v>
          </cell>
        </row>
        <row r="105">
          <cell r="A105" t="str">
            <v>BB.1272</v>
          </cell>
          <cell r="B105" t="str">
            <v>Ñaép bôø keânh möông, ñeâ ñaäp roäng &gt;2m, dung troïng &lt;=1,65T/m3 ñaát caáp 2</v>
          </cell>
          <cell r="C105" t="str">
            <v>m3</v>
          </cell>
          <cell r="E105">
            <v>22840</v>
          </cell>
        </row>
        <row r="106">
          <cell r="A106" t="str">
            <v>BB.1273</v>
          </cell>
          <cell r="B106" t="str">
            <v>Ñaép bôø keânh möông, ñeâ ñaäp roäng &gt;2m, dung troïng &lt;=1,65T/m3 ñaát caáp 3</v>
          </cell>
          <cell r="C106" t="str">
            <v>m3</v>
          </cell>
          <cell r="E106">
            <v>12041</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E108">
            <v>17006</v>
          </cell>
        </row>
        <row r="109">
          <cell r="A109" t="str">
            <v>BB.1322</v>
          </cell>
          <cell r="B109" t="str">
            <v>Ñaép neàn ñöôøngmôû roäng K=0,9 ñaát caáp 2</v>
          </cell>
          <cell r="C109" t="str">
            <v>m3</v>
          </cell>
          <cell r="E109">
            <v>11010</v>
          </cell>
        </row>
        <row r="110">
          <cell r="A110" t="str">
            <v>BB.1323</v>
          </cell>
          <cell r="B110" t="str">
            <v>Ñaép neàn ñöôøngmôû roäng K=0,9 ñaát caáp 3</v>
          </cell>
          <cell r="C110" t="str">
            <v>m3</v>
          </cell>
          <cell r="E110">
            <v>13067</v>
          </cell>
        </row>
        <row r="111">
          <cell r="A111" t="str">
            <v>BB.1332</v>
          </cell>
          <cell r="B111" t="str">
            <v>Ñaép neàn ñöôøngmôû roäng K=0,95 ñaát caáp 2</v>
          </cell>
          <cell r="C111" t="str">
            <v>m3</v>
          </cell>
          <cell r="E111">
            <v>16334</v>
          </cell>
        </row>
        <row r="112">
          <cell r="A112" t="str">
            <v>BB.1333</v>
          </cell>
          <cell r="B112" t="str">
            <v>Ñaép neàn ñöôøngmôû roäng K=0,95 ñaát caáp 3</v>
          </cell>
          <cell r="C112" t="str">
            <v>m3</v>
          </cell>
          <cell r="E112">
            <v>21536</v>
          </cell>
        </row>
        <row r="113">
          <cell r="A113" t="str">
            <v>BB.1352</v>
          </cell>
          <cell r="B113" t="str">
            <v>Ñaép neàn ñöôøng laøm môùi K=0,9 ñaát caáp 2</v>
          </cell>
          <cell r="C113" t="str">
            <v>m3</v>
          </cell>
          <cell r="E113">
            <v>10405</v>
          </cell>
        </row>
        <row r="114">
          <cell r="A114" t="str">
            <v>BB.1353</v>
          </cell>
          <cell r="B114" t="str">
            <v>Ñaép neàn ñöôøng laøm môùi K=0,9 ñaát caáp 3</v>
          </cell>
          <cell r="C114" t="str">
            <v>m3</v>
          </cell>
          <cell r="E114">
            <v>12583</v>
          </cell>
        </row>
        <row r="115">
          <cell r="A115" t="str">
            <v>BB.1362</v>
          </cell>
          <cell r="B115" t="str">
            <v>Ñaép neàn ñöôøng laøm môùi K=0,95 ñaát caáp 2</v>
          </cell>
          <cell r="C115" t="str">
            <v>m3</v>
          </cell>
          <cell r="E115">
            <v>15608</v>
          </cell>
        </row>
        <row r="116">
          <cell r="A116" t="str">
            <v>BB.1363</v>
          </cell>
          <cell r="B116" t="str">
            <v>Ñaép neàn ñöôøng laøm môùi K=0,95 ñaát caáp 3</v>
          </cell>
          <cell r="C116" t="str">
            <v>m3</v>
          </cell>
          <cell r="E116">
            <v>21052</v>
          </cell>
        </row>
        <row r="117">
          <cell r="A117" t="str">
            <v>BB.1411</v>
          </cell>
          <cell r="B117" t="str">
            <v xml:space="preserve">Ñaép caùt coâng trình baèng thuû coâng </v>
          </cell>
          <cell r="C117" t="str">
            <v>m3</v>
          </cell>
          <cell r="D117">
            <v>49776</v>
          </cell>
          <cell r="E117">
            <v>6775</v>
          </cell>
        </row>
        <row r="118">
          <cell r="B118" t="str">
            <v xml:space="preserve"> Cöï ly  300m</v>
          </cell>
        </row>
        <row r="119">
          <cell r="A119" t="str">
            <v>BC.1112</v>
          </cell>
          <cell r="B119" t="str">
            <v>Ñaøo san ñaát baèng maùy ñaøo £ 0,4m3. OÂtoâ 5T, maùy uûi £ 110 CV phaïm vi 300m ñaát C2</v>
          </cell>
          <cell r="C119" t="str">
            <v>m3</v>
          </cell>
          <cell r="E119">
            <v>80.680000000000007</v>
          </cell>
          <cell r="F119">
            <v>4939.6499999999996</v>
          </cell>
        </row>
        <row r="120">
          <cell r="A120" t="str">
            <v>BC.1113</v>
          </cell>
          <cell r="B120" t="str">
            <v>Ñaøo san ñaát baèng maùy ñaøo £ 0,4m3. OÂtoâ 5T, maùy uûi £ 110 CV phaïm vi 300m ñaát C3</v>
          </cell>
          <cell r="C120" t="str">
            <v>m3</v>
          </cell>
          <cell r="E120">
            <v>100.55</v>
          </cell>
          <cell r="F120">
            <v>6280.8</v>
          </cell>
        </row>
        <row r="121">
          <cell r="A121" t="str">
            <v>BC.1122</v>
          </cell>
          <cell r="B121" t="str">
            <v>Ñaøo san ñaát baèng maùy ñaøo £ 0,8m3. OÂtoâ 5T, maùy uûi £ 110 CV phaïm vi 300m ñaát C2</v>
          </cell>
          <cell r="C121" t="str">
            <v>m3</v>
          </cell>
          <cell r="E121">
            <v>80.680000000000007</v>
          </cell>
          <cell r="F121">
            <v>4917.2299999999996</v>
          </cell>
        </row>
        <row r="122">
          <cell r="A122" t="str">
            <v>BC.1123</v>
          </cell>
          <cell r="B122" t="str">
            <v>Ñaøo san ñaát baèng maùy ñaøo £ 0,8m3. OÂtoâ 5T, maùy uûi £ 110 CV phaïm vi 300m ñaát C3</v>
          </cell>
          <cell r="C122" t="str">
            <v>m3</v>
          </cell>
          <cell r="E122">
            <v>100.55</v>
          </cell>
          <cell r="F122">
            <v>6031.34</v>
          </cell>
        </row>
        <row r="123">
          <cell r="A123" t="str">
            <v>BC.1124</v>
          </cell>
          <cell r="B123" t="str">
            <v>Ñaøo san ñaát baèng maùy ñaøo £ 0,8m3. OÂtoâ 5T, maùy uûi £ 110 CV phaïm vi 300m ñaát C4</v>
          </cell>
          <cell r="C123" t="str">
            <v>m3</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E125">
            <v>100.55</v>
          </cell>
          <cell r="F125">
            <v>6222.61</v>
          </cell>
        </row>
        <row r="126">
          <cell r="A126" t="str">
            <v>BC.1134</v>
          </cell>
          <cell r="B126" t="str">
            <v>Ñaøo san ñaát baèng maùy ñaøo £ 0,8m3. OÂtoâ 7T, maùy uûi £ 110 CV phaïm vi 300m ñaát C4</v>
          </cell>
          <cell r="C126" t="str">
            <v>m3</v>
          </cell>
          <cell r="E126">
            <v>142.75</v>
          </cell>
          <cell r="F126">
            <v>6848.5</v>
          </cell>
        </row>
        <row r="127">
          <cell r="A127" t="str">
            <v>BC.1142</v>
          </cell>
          <cell r="B127" t="str">
            <v>Ñaøo san ñaát baèng maùy ñaøo £ 0,8m3. OÂtoâ 10T, maùy uûi £ 110 CV phaïm vi 300m ñaát C2</v>
          </cell>
          <cell r="C127" t="str">
            <v>m3</v>
          </cell>
          <cell r="E127">
            <v>80.680000000000007</v>
          </cell>
          <cell r="F127">
            <v>5254.11</v>
          </cell>
        </row>
        <row r="128">
          <cell r="A128" t="str">
            <v>BC.1143</v>
          </cell>
          <cell r="B128" t="str">
            <v>Ñaøo san ñaát baèng maùy ñaøo £ 0,8m3. OÂtoâ 10T, maùy uûi £ 110 CV phaïm vi 300m ñaát C3</v>
          </cell>
          <cell r="C128" t="str">
            <v>m3</v>
          </cell>
          <cell r="E128">
            <v>100.55</v>
          </cell>
          <cell r="F128">
            <v>608737</v>
          </cell>
        </row>
        <row r="129">
          <cell r="A129" t="str">
            <v>BC.1144</v>
          </cell>
          <cell r="B129" t="str">
            <v>Ñaøo san ñaát baèng maùy ñaøo £ 0,8m3. OÂtoâ 10T, maùy uûi £ 110 CV phaïm vi 300m ñaát C4</v>
          </cell>
          <cell r="C129" t="str">
            <v>m3</v>
          </cell>
          <cell r="E129">
            <v>142.75</v>
          </cell>
          <cell r="F129">
            <v>671752</v>
          </cell>
        </row>
        <row r="130">
          <cell r="A130" t="str">
            <v>BC.1152</v>
          </cell>
          <cell r="B130" t="str">
            <v>Ñaøo san ñaát baèng maùy ñaøo £ 0,8m3. OÂtoâ 12T, maùy uûi £ 110 CV phaïm vi 300m ñaát C2</v>
          </cell>
          <cell r="C130" t="str">
            <v>m3</v>
          </cell>
          <cell r="E130">
            <v>80.680000000000007</v>
          </cell>
          <cell r="F130">
            <v>5018.78</v>
          </cell>
        </row>
        <row r="131">
          <cell r="A131" t="str">
            <v>BC.1153</v>
          </cell>
          <cell r="B131" t="str">
            <v>Ñaøo san ñaát baèng maùy ñaøo £ 0,8m3. OÂtoâ 12T, maùy uûi £ 110 CV phaïm vi 300m ñaát C3</v>
          </cell>
          <cell r="C131" t="str">
            <v>m3</v>
          </cell>
          <cell r="E131">
            <v>100.55</v>
          </cell>
          <cell r="F131">
            <v>6048.13</v>
          </cell>
        </row>
        <row r="132">
          <cell r="A132" t="str">
            <v>BC.1154</v>
          </cell>
          <cell r="B132" t="str">
            <v>Ñaøo san ñaát baèng maùy ñaøo £ 0,8m3. OÂtoâ 12T, maùy uûi £ 110 CV phaïm vi 300m ñaát C4</v>
          </cell>
          <cell r="C132" t="str">
            <v>m3</v>
          </cell>
          <cell r="E132">
            <v>142.75</v>
          </cell>
          <cell r="F132">
            <v>6593.59</v>
          </cell>
        </row>
        <row r="133">
          <cell r="A133" t="str">
            <v>BC.1162</v>
          </cell>
          <cell r="B133" t="str">
            <v>Ñaøo san ñaát baèng maùy ñaøo £ 1,25m3. OÂtoâ 7T, maùy uûi £ 110 CV phaïm vi 300m ñaát C2</v>
          </cell>
          <cell r="C133" t="str">
            <v>m3</v>
          </cell>
          <cell r="E133">
            <v>80.680000000000007</v>
          </cell>
          <cell r="F133">
            <v>5575.88</v>
          </cell>
        </row>
        <row r="134">
          <cell r="A134" t="str">
            <v>BC.1163</v>
          </cell>
          <cell r="B134" t="str">
            <v>Ñaøo san ñaát baèng maùy ñaøo £ 1,25m3. OÂtoâ 7T, maùy uûi £ 110 CV phaïm vi 300m ñaát C3</v>
          </cell>
          <cell r="C134" t="str">
            <v>m3</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E136">
            <v>80.680000000000007</v>
          </cell>
          <cell r="F136">
            <v>5879.78</v>
          </cell>
        </row>
        <row r="137">
          <cell r="A137" t="str">
            <v>BC.1173</v>
          </cell>
          <cell r="B137" t="str">
            <v>Ñaøo san ñaát baèng maùy ñaøo £ 1,25m3. OÂtoâ 10T, maùy uûi £ 110 CV phaïm vi 300m ñaát C3</v>
          </cell>
          <cell r="C137" t="str">
            <v>m3</v>
          </cell>
          <cell r="E137">
            <v>100.55</v>
          </cell>
          <cell r="F137">
            <v>6570.04</v>
          </cell>
        </row>
        <row r="138">
          <cell r="A138" t="str">
            <v>BC.1174</v>
          </cell>
          <cell r="B138" t="str">
            <v>Ñaøo san ñaát baèng maùy ñaøo £ 1,25m3. OÂtoâ 10T, maùy uûi £ 110 CV phaïm vi 300m ñaát C4</v>
          </cell>
          <cell r="C138" t="str">
            <v>m3</v>
          </cell>
          <cell r="E138">
            <v>142.75</v>
          </cell>
          <cell r="F138">
            <v>8091.23</v>
          </cell>
        </row>
        <row r="139">
          <cell r="A139" t="str">
            <v>BC.1182</v>
          </cell>
          <cell r="B139" t="str">
            <v>Ñaøo san ñaát baèng maùy ñaøo £ 1,25m3. OÂtoâ 12T, maùy uûi £ 110 CV phaïm vi 300m ñaát C2</v>
          </cell>
          <cell r="C139" t="str">
            <v>m3</v>
          </cell>
          <cell r="E139">
            <v>80.680000000000007</v>
          </cell>
          <cell r="F139">
            <v>5644.45</v>
          </cell>
        </row>
        <row r="140">
          <cell r="A140" t="str">
            <v>BC.1183</v>
          </cell>
          <cell r="B140" t="str">
            <v>Ñaøo san ñaát baèng maùy ñaøo £ 1,25m3. OÂtoâ 12T, maùy uûi £ 110 CV phaïm vi 300m ñaát C3</v>
          </cell>
          <cell r="C140" t="str">
            <v>m3</v>
          </cell>
          <cell r="E140">
            <v>100.55</v>
          </cell>
          <cell r="F140">
            <v>6583.37</v>
          </cell>
        </row>
        <row r="141">
          <cell r="A141" t="str">
            <v>BC.1184</v>
          </cell>
          <cell r="B141" t="str">
            <v>Ñaøo san ñaát baèng maùy ñaøo £ 1,25m3. OÂtoâ 12T, maùy uûi £ 110 CV phaïm vi 300m ñaát C4</v>
          </cell>
          <cell r="C141" t="str">
            <v>m3</v>
          </cell>
          <cell r="E141">
            <v>142.75</v>
          </cell>
          <cell r="F141">
            <v>8019.87</v>
          </cell>
        </row>
        <row r="142">
          <cell r="A142" t="str">
            <v>BC.1192</v>
          </cell>
          <cell r="B142" t="str">
            <v>Ñaøo san ñaát baèng maùy ñaøo £ 1,6m3. OÂtoâ 10T, maùy uûi £ 110 CV phaïm vi 300m ñaát C2</v>
          </cell>
          <cell r="C142" t="str">
            <v>m3</v>
          </cell>
          <cell r="E142">
            <v>80.680000000000007</v>
          </cell>
          <cell r="F142">
            <v>5770.13</v>
          </cell>
        </row>
        <row r="143">
          <cell r="A143" t="str">
            <v>BC.1193</v>
          </cell>
          <cell r="B143" t="str">
            <v>Ñaøo san ñaát baèng maùy ñaøo £ 1,6m3. OÂtoâ 10T, maùy uûi £ 110 CV phaïm vi 300m ñaát C3</v>
          </cell>
          <cell r="C143" t="str">
            <v>m3</v>
          </cell>
          <cell r="E143">
            <v>100.55</v>
          </cell>
          <cell r="F143">
            <v>6483</v>
          </cell>
        </row>
        <row r="144">
          <cell r="A144" t="str">
            <v>BC.1194</v>
          </cell>
          <cell r="B144" t="str">
            <v>Ñaøo san ñaát baèng maùy ñaøo £ 1,6m3. OÂtoâ 10T, maùy uûi £ 110 CV phaïm vi 300m ñaát C4</v>
          </cell>
          <cell r="C144" t="str">
            <v>m3</v>
          </cell>
          <cell r="E144">
            <v>142.75</v>
          </cell>
          <cell r="F144">
            <v>8244.07</v>
          </cell>
        </row>
        <row r="145">
          <cell r="A145" t="str">
            <v>BC.1202</v>
          </cell>
          <cell r="B145" t="str">
            <v>Ñaøo san ñaát baèng maùy ñaøo £ 1,6m3. OÂtoâ 12T, maùy uûi £ 110 CV phaïm vi 300m ñaát C2</v>
          </cell>
          <cell r="C145" t="str">
            <v>m3</v>
          </cell>
          <cell r="E145">
            <v>80.680000000000007</v>
          </cell>
          <cell r="F145">
            <v>5534.8</v>
          </cell>
        </row>
        <row r="146">
          <cell r="A146" t="str">
            <v>BC.1203</v>
          </cell>
          <cell r="B146" t="str">
            <v>Ñaøo san ñaát baèng maùy ñaøo £ 1,6m3. OÂtoâ 12T, maùy uûi £ 110 CV phaïm vi 300m ñaát C3</v>
          </cell>
          <cell r="C146" t="str">
            <v>m3</v>
          </cell>
          <cell r="E146">
            <v>100.55</v>
          </cell>
          <cell r="F146">
            <v>6496.33</v>
          </cell>
        </row>
        <row r="147">
          <cell r="A147" t="str">
            <v>BC.1204</v>
          </cell>
          <cell r="B147" t="str">
            <v>Ñaøo san ñaát baèng maùy ñaøo £ 1,6m3. OÂtoâ 12T, maùy uûi £ 110 CV phaïm vi 300m ñaát C4</v>
          </cell>
          <cell r="C147" t="str">
            <v>m3</v>
          </cell>
          <cell r="E147">
            <v>142.75</v>
          </cell>
          <cell r="F147">
            <v>8172.71</v>
          </cell>
        </row>
        <row r="148">
          <cell r="A148" t="str">
            <v>BC.1212</v>
          </cell>
          <cell r="B148" t="str">
            <v>Ñaøo san ñaát baèng maùy ñaøo £ 2,3m3. OÂtoâ 12T, maùy uûi £ 110 CV phaïm vi 300m ñaát C2</v>
          </cell>
          <cell r="C148" t="str">
            <v>m3</v>
          </cell>
          <cell r="E148">
            <v>80.680000000000007</v>
          </cell>
          <cell r="F148">
            <v>5599.41</v>
          </cell>
        </row>
        <row r="149">
          <cell r="A149" t="str">
            <v>BC.1213</v>
          </cell>
          <cell r="B149" t="str">
            <v>Ñaøo san ñaát baèng maùy ñaøo £ 1,6m3. OÂtoâ 10T, maùy uûi £ 110 CV phaïm vi 300m ñaát C3</v>
          </cell>
          <cell r="C149" t="str">
            <v>m3</v>
          </cell>
          <cell r="E149">
            <v>100.55</v>
          </cell>
          <cell r="F149">
            <v>6785.15</v>
          </cell>
        </row>
        <row r="150">
          <cell r="A150" t="str">
            <v>BC.1214</v>
          </cell>
          <cell r="B150" t="str">
            <v>Ñaøo san ñaát baèng maùy ñaøo £ 1,6m3. OÂtoâ 10T, maùy uûi £ 110 CV phaïm vi 300m ñaát C4</v>
          </cell>
          <cell r="C150" t="str">
            <v>m3</v>
          </cell>
          <cell r="E150">
            <v>142.75</v>
          </cell>
          <cell r="F150">
            <v>8488.08</v>
          </cell>
        </row>
        <row r="151">
          <cell r="B151" t="str">
            <v xml:space="preserve"> Cöï ly  500m</v>
          </cell>
        </row>
        <row r="152">
          <cell r="A152" t="str">
            <v>BC.1312</v>
          </cell>
          <cell r="B152" t="str">
            <v>Ñaøo san ñaát baèng maùy ñaøo £ 0,4m3. OÂtoâ 5T, maùy uûi £ 110 CV phaïm vi 500m ñaát C2</v>
          </cell>
          <cell r="C152" t="str">
            <v>m3</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E154">
            <v>80.680000000000007</v>
          </cell>
          <cell r="F154">
            <v>5285.94</v>
          </cell>
        </row>
        <row r="155">
          <cell r="A155" t="str">
            <v>BC.1323</v>
          </cell>
          <cell r="B155" t="str">
            <v>Ñaøo san ñaát baèng maùy ñaøo £ 0,8m3. OÂtoâ 5T, maùy uûi £ 110 CV phaïm vi 500m ñaát C3</v>
          </cell>
          <cell r="C155" t="str">
            <v>m3</v>
          </cell>
          <cell r="E155">
            <v>100.55</v>
          </cell>
          <cell r="F155">
            <v>6743.97</v>
          </cell>
        </row>
        <row r="156">
          <cell r="A156" t="str">
            <v>BC.1324</v>
          </cell>
          <cell r="B156" t="str">
            <v>Ñaøo san ñaát baèng maùy ñaøo £ 0,8m3. OÂtoâ 5T, maùy uûi £ 110 CV phaïm vi 500m ñaát C4</v>
          </cell>
          <cell r="C156" t="str">
            <v>m3</v>
          </cell>
          <cell r="E156">
            <v>142.75</v>
          </cell>
          <cell r="F156">
            <v>7151.64</v>
          </cell>
        </row>
        <row r="157">
          <cell r="A157" t="str">
            <v>BC.1332</v>
          </cell>
          <cell r="B157" t="str">
            <v>Ñaøo san ñaát baèng maùy ñaøo £ 0,8m3. OÂtoâ 7T, maùy uûi £ 110 CV phaïm vi 500m ñaát C2</v>
          </cell>
          <cell r="C157" t="str">
            <v>m3</v>
          </cell>
          <cell r="E157">
            <v>80.680000000000007</v>
          </cell>
          <cell r="F157">
            <v>5754.85</v>
          </cell>
        </row>
        <row r="158">
          <cell r="A158" t="str">
            <v>BC.1333</v>
          </cell>
          <cell r="B158" t="str">
            <v>Ñaøo san ñaát baèng maùy ñaøo £ 0,8m3. OÂtoâ 7T, maùy uûi £ 110 CV phaïm vi 500m ñaát C3</v>
          </cell>
          <cell r="C158" t="str">
            <v>m3</v>
          </cell>
          <cell r="E158">
            <v>100.55</v>
          </cell>
          <cell r="F158">
            <v>6756.07</v>
          </cell>
        </row>
        <row r="159">
          <cell r="A159" t="str">
            <v>BC.1334</v>
          </cell>
          <cell r="B159" t="str">
            <v>Ñaøo san ñaát baèng maùy ñaøo £ 0,8m3. OÂtoâ 7T, maùy uûi £ 110 CV phaïm vi 500m ñaát C4</v>
          </cell>
          <cell r="C159" t="str">
            <v>m3</v>
          </cell>
          <cell r="E159">
            <v>142.75</v>
          </cell>
          <cell r="F159">
            <v>7381.96</v>
          </cell>
        </row>
        <row r="160">
          <cell r="A160" t="str">
            <v>BC.1342</v>
          </cell>
          <cell r="B160" t="str">
            <v>Ñaøo san ñaát baèng maùy ñaøo £ 0,8m3. OÂtoâ 10T, maùy uûi £ 110 CV phaïm vi 500m ñaát C2</v>
          </cell>
          <cell r="C160" t="str">
            <v>m3</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E162">
            <v>142.75</v>
          </cell>
          <cell r="F162">
            <v>7032.97</v>
          </cell>
        </row>
        <row r="163">
          <cell r="A163" t="str">
            <v>BC.1352</v>
          </cell>
          <cell r="B163" t="str">
            <v>Ñaøo san ñaát baèng maùy ñaøo £ 0,8m3. OÂtoâ 12T, maùy uûi £ 110 CV phaïm vi 500m ñaát C2</v>
          </cell>
          <cell r="C163" t="str">
            <v>m3</v>
          </cell>
          <cell r="E163">
            <v>80.680000000000007</v>
          </cell>
          <cell r="F163">
            <v>5416.83</v>
          </cell>
        </row>
        <row r="164">
          <cell r="A164" t="str">
            <v>BC.1353</v>
          </cell>
          <cell r="B164" t="str">
            <v>Ñaøo san ñaát baèng maùy ñaøo £ 0,8m3. OÂtoâ 12T, maùy uûi £ 110 CV phaïm vi 500m ñaát C3</v>
          </cell>
          <cell r="C164" t="str">
            <v>m3</v>
          </cell>
          <cell r="E164">
            <v>100.55</v>
          </cell>
          <cell r="F164">
            <v>6394.26</v>
          </cell>
        </row>
        <row r="165">
          <cell r="A165" t="str">
            <v>BC.1354</v>
          </cell>
          <cell r="B165" t="str">
            <v>Ñaøo san ñaát baèng maùy ñaøo £ 0,8m3. OÂtoâ 12T, maùy uûi £ 110 CV phaïm vi 500m ñaát C4</v>
          </cell>
          <cell r="C165" t="str">
            <v>m3</v>
          </cell>
          <cell r="E165">
            <v>142.75</v>
          </cell>
          <cell r="F165">
            <v>6997.41</v>
          </cell>
        </row>
        <row r="166">
          <cell r="A166" t="str">
            <v>BC.1362</v>
          </cell>
          <cell r="B166" t="str">
            <v>Ñaøo san ñaát baèng maùy ñaøo £ 1,25m3. OÂtoâ 7T, maùy uûi £ 110 CV phaïm vi 500m ñaát C2</v>
          </cell>
          <cell r="C166" t="str">
            <v>m3</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E168">
            <v>142.75</v>
          </cell>
          <cell r="F168">
            <v>8808.24</v>
          </cell>
        </row>
        <row r="169">
          <cell r="A169" t="str">
            <v>BC.1372</v>
          </cell>
          <cell r="B169" t="str">
            <v>Ñaøo san ñaát baèng maùy ñaøo £ 1,25m3. OÂtoâ 10T, maùy uûi £ 110 CV phaïm vi 500m ñaát C2</v>
          </cell>
          <cell r="C169" t="str">
            <v>m3</v>
          </cell>
          <cell r="E169">
            <v>80.680000000000007</v>
          </cell>
          <cell r="F169">
            <v>6142.65</v>
          </cell>
        </row>
        <row r="170">
          <cell r="A170" t="str">
            <v>BC.1373</v>
          </cell>
          <cell r="B170" t="str">
            <v>Ñaøo san ñaát baèng maùy ñaøo £ 1,25m3. OÂtoâ 10T, maùy uûi £ 110 CV phaïm vi 500m ñaát C3</v>
          </cell>
          <cell r="C170" t="str">
            <v>m3</v>
          </cell>
          <cell r="E170">
            <v>100.55</v>
          </cell>
          <cell r="F170">
            <v>6938.05</v>
          </cell>
        </row>
        <row r="171">
          <cell r="A171" t="str">
            <v>BC.1374</v>
          </cell>
          <cell r="B171" t="str">
            <v>Ñaøo san ñaát baèng maùy ñaøo £ 1,25m3. OÂtoâ 10T, maùy uûi £ 110 CV phaïm vi 500m ñaát C4</v>
          </cell>
          <cell r="C171" t="str">
            <v>m3</v>
          </cell>
          <cell r="E171">
            <v>142.75</v>
          </cell>
          <cell r="F171">
            <v>8459.25</v>
          </cell>
        </row>
        <row r="172">
          <cell r="A172" t="str">
            <v>BC.1382</v>
          </cell>
          <cell r="B172" t="str">
            <v>Ñaøo san ñaát baèng maùy ñaøo £ 1,25m3. OÂtoâ 12T, maùy uûi £ 110 CV phaïm vi 500m ñaát C2</v>
          </cell>
          <cell r="C172" t="str">
            <v>m3</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E174">
            <v>142.75</v>
          </cell>
          <cell r="F174">
            <v>8423.69</v>
          </cell>
        </row>
        <row r="175">
          <cell r="A175" t="str">
            <v>BC.1392</v>
          </cell>
          <cell r="B175" t="str">
            <v>Ñaøo san ñaát baèng maùy ñaøo £ 1,6m3. OÂtoâ 10T, maùy uûi £ 110 CV phaïm vi 500m ñaát C2</v>
          </cell>
          <cell r="C175" t="str">
            <v>m3</v>
          </cell>
          <cell r="E175">
            <v>80.680000000000007</v>
          </cell>
          <cell r="F175">
            <v>6033</v>
          </cell>
        </row>
        <row r="176">
          <cell r="A176" t="str">
            <v>BC.1393</v>
          </cell>
          <cell r="B176" t="str">
            <v>Ñaøo san ñaát baèng maùy ñaøo £ 1,6m3. OÂtoâ 10T, maùy uûi £ 110 CV phaïm vi 500m ñaát C3</v>
          </cell>
          <cell r="C176" t="str">
            <v>m3</v>
          </cell>
          <cell r="E176">
            <v>100.55</v>
          </cell>
          <cell r="F176">
            <v>6851.01</v>
          </cell>
        </row>
        <row r="177">
          <cell r="A177" t="str">
            <v>BC.1394</v>
          </cell>
          <cell r="B177" t="str">
            <v>Ñaøo san ñaát baèng maùy ñaøo £ 1,6m3. OÂtoâ 10T, maùy uûi £ 110 CV phaïm vi 500m ñaát C4</v>
          </cell>
          <cell r="C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E179">
            <v>100.55</v>
          </cell>
          <cell r="F179">
            <v>6842.46</v>
          </cell>
        </row>
        <row r="180">
          <cell r="A180" t="str">
            <v>BC.1404</v>
          </cell>
          <cell r="B180" t="str">
            <v>Ñaøo san ñaát baèng maùy ñaøo £ 1,6m3. OÂtoâ 12T, maùy uûi £ 110 CV phaïm vi 500m ñaát C4</v>
          </cell>
          <cell r="C180" t="str">
            <v>m3</v>
          </cell>
          <cell r="E180">
            <v>142.75</v>
          </cell>
          <cell r="F180">
            <v>8576.5300000000007</v>
          </cell>
        </row>
        <row r="181">
          <cell r="A181" t="str">
            <v>BC.1412</v>
          </cell>
          <cell r="B181" t="str">
            <v>Ñaøo san ñaát baèng maùy ñaøo £ 2,3m3. OÂtoâ 12T, maùy uûi £ 110 CV phaïm vi 500m ñaát C2</v>
          </cell>
          <cell r="C181" t="str">
            <v>m3</v>
          </cell>
          <cell r="E181">
            <v>80.680000000000007</v>
          </cell>
          <cell r="F181">
            <v>5997.46</v>
          </cell>
        </row>
        <row r="182">
          <cell r="A182" t="str">
            <v>BC.1413</v>
          </cell>
          <cell r="B182" t="str">
            <v>Ñaøo san ñaát baèng maùy ñaøo £ 2,3m3. OÂtoâ 12T, maùy uûi £ 110 CV phaïm vi 500m ñaát C3</v>
          </cell>
          <cell r="C182" t="str">
            <v>m3</v>
          </cell>
          <cell r="E182">
            <v>100.55</v>
          </cell>
          <cell r="F182">
            <v>7131.28</v>
          </cell>
        </row>
        <row r="183">
          <cell r="A183" t="str">
            <v>BC.1414</v>
          </cell>
          <cell r="B183" t="str">
            <v>Ñaøo san ñaát baèng maùy ñaøo £ 2,3m3. OÂtoâ 12T, maùy uûi £ 110 CV phaïm vi 500m ñaát C4</v>
          </cell>
          <cell r="C183" t="str">
            <v>m3</v>
          </cell>
          <cell r="E183">
            <v>142.75</v>
          </cell>
          <cell r="F183">
            <v>8891.9</v>
          </cell>
        </row>
        <row r="184">
          <cell r="B184" t="str">
            <v xml:space="preserve"> Cöï ly  700m</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E186">
            <v>100.55</v>
          </cell>
          <cell r="F186">
            <v>7458.2</v>
          </cell>
        </row>
        <row r="187">
          <cell r="A187" t="str">
            <v>BC.1522</v>
          </cell>
          <cell r="B187" t="str">
            <v>Ñaøo san ñaát baèng maùy ñaøo £ 0,4m3. OÂtoâ 5T, maùy uûi £ 110 CV phaïm vi 700m ñaát C2</v>
          </cell>
          <cell r="C187" t="str">
            <v>m3</v>
          </cell>
          <cell r="E187">
            <v>80.680000000000007</v>
          </cell>
          <cell r="F187">
            <v>5778.58</v>
          </cell>
        </row>
        <row r="188">
          <cell r="A188" t="str">
            <v>BC.1523</v>
          </cell>
          <cell r="B188" t="str">
            <v>Ñaøo san ñaát baèng maùy ñaøo £ 0,4m3. OÂtoâ 5T, maùy uûi £ 110 CV phaïm vi 700m ñaát C3</v>
          </cell>
          <cell r="C188" t="str">
            <v>m3</v>
          </cell>
          <cell r="E188">
            <v>100.55</v>
          </cell>
          <cell r="F188">
            <v>7208.74</v>
          </cell>
        </row>
        <row r="189">
          <cell r="A189" t="str">
            <v>BC.1524</v>
          </cell>
          <cell r="B189" t="str">
            <v>Ñaøo san ñaát baèng maùy ñaøo £ 0,4m3. OÂtoâ 5T, maùy uûi £ 110 CV phaïm vi 700m ñaát C4</v>
          </cell>
          <cell r="C189" t="str">
            <v>m3</v>
          </cell>
          <cell r="E189">
            <v>142.75</v>
          </cell>
          <cell r="F189">
            <v>7672.17</v>
          </cell>
        </row>
        <row r="190">
          <cell r="B190" t="str">
            <v xml:space="preserve"> Cöï ly  1000m</v>
          </cell>
        </row>
        <row r="191">
          <cell r="A191" t="str">
            <v>BC.1742</v>
          </cell>
          <cell r="B191" t="str">
            <v>Ñaøo san ñaát baèng maùy ñaøo £ 0,8m3. OÂtoâ 7T,maùy uûi £ 110 CV phaïm vi 1000m ñaát C2</v>
          </cell>
          <cell r="C191" t="str">
            <v>m3</v>
          </cell>
          <cell r="E191">
            <v>80.680000000000007</v>
          </cell>
          <cell r="F191">
            <v>6781.76</v>
          </cell>
        </row>
        <row r="192">
          <cell r="A192" t="str">
            <v>BC.1743</v>
          </cell>
          <cell r="B192" t="str">
            <v>Ñaøo san ñaát baèng maùy ñaøo £ 0,8m3. OÂtoâ 7T,maùy uûi £ 110 CV phaïm vi 1000m ñaát C3</v>
          </cell>
          <cell r="C192" t="str">
            <v>m3</v>
          </cell>
          <cell r="E192">
            <v>100.55</v>
          </cell>
          <cell r="F192">
            <v>8267.5400000000009</v>
          </cell>
        </row>
        <row r="193">
          <cell r="A193" t="str">
            <v>BC.1744</v>
          </cell>
          <cell r="B193" t="str">
            <v>Ñaøo san ñaát baèng maùy ñaøo £ 0,8m3. OÂtoâ 7T,maùy uûi £ 110 CV phaïm vi 1000m ñaát C4</v>
          </cell>
          <cell r="C193" t="str">
            <v>m3</v>
          </cell>
          <cell r="E193">
            <v>142.75</v>
          </cell>
          <cell r="F193">
            <v>8937.89</v>
          </cell>
        </row>
        <row r="194">
          <cell r="A194" t="str">
            <v>BC.1752</v>
          </cell>
          <cell r="B194" t="str">
            <v>Ñaøo san ñaát baèng maùy ñaøo £ 0,8m3. OÂtoâ 10T,maùy uûi £ 110 CV phaïm vi 1000m ñaát C2</v>
          </cell>
          <cell r="C194" t="str">
            <v>m3</v>
          </cell>
          <cell r="E194">
            <v>80.680000000000007</v>
          </cell>
          <cell r="F194">
            <v>5837.68</v>
          </cell>
        </row>
        <row r="195">
          <cell r="A195" t="str">
            <v>BC.1753</v>
          </cell>
          <cell r="B195" t="str">
            <v>Ñaøo san ñaát baèng maùy ñaøo £ 0,8m3. OÂtoâ 10T,maùy uûi £ 110 CV phaïm vi 1000m ñaát C3</v>
          </cell>
          <cell r="C195" t="str">
            <v>m3</v>
          </cell>
          <cell r="E195">
            <v>100.55</v>
          </cell>
          <cell r="F195">
            <v>7349.15</v>
          </cell>
        </row>
        <row r="196">
          <cell r="A196" t="str">
            <v>BC.1754</v>
          </cell>
          <cell r="B196" t="str">
            <v>Ñaøo san ñaát baèng maùy ñaøo £ 0,8m3. OÂtoâ 10T,maùy uûi £ 110 CV phaïm vi 1000m ñaát C4</v>
          </cell>
          <cell r="C196" t="str">
            <v>m3</v>
          </cell>
          <cell r="E196">
            <v>142.75</v>
          </cell>
          <cell r="F196">
            <v>8084.45</v>
          </cell>
        </row>
        <row r="197">
          <cell r="A197" t="str">
            <v>BC.1762</v>
          </cell>
          <cell r="B197" t="str">
            <v>Ñaøo san ñaát baèng maùy ñaøo £ 0,8m3. OÂtoâ 12T,maùy uûi £ 110 CV phaïm vi 1000m ñaát C2</v>
          </cell>
          <cell r="C197" t="str">
            <v>m3</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E200">
            <v>80.680000000000007</v>
          </cell>
          <cell r="F200">
            <v>7407.43</v>
          </cell>
        </row>
        <row r="201">
          <cell r="A201" t="str">
            <v>BC.1773</v>
          </cell>
          <cell r="B201" t="str">
            <v>Ñaøo san ñaát baèng maùy ñaøo £ 1,25m3. OÂtoâ 7T,maùy uûi £ 110 CV phaïm vi 1000m ñaát C3</v>
          </cell>
          <cell r="C201" t="str">
            <v>m3</v>
          </cell>
          <cell r="E201">
            <v>100.55</v>
          </cell>
          <cell r="F201">
            <v>8802.7800000000007</v>
          </cell>
        </row>
        <row r="202">
          <cell r="A202" t="str">
            <v>BC.1774</v>
          </cell>
          <cell r="B202" t="str">
            <v>Ñaøo san ñaát baèng maùy ñaøo £ 1,25m3. OÂtoâ 7T,maùy uûi £ 110 CV phaïm vi 1000m ñaát C4</v>
          </cell>
          <cell r="C202" t="str">
            <v>m3</v>
          </cell>
          <cell r="E202">
            <v>142.75</v>
          </cell>
          <cell r="F202">
            <v>10364.17</v>
          </cell>
        </row>
        <row r="203">
          <cell r="A203" t="str">
            <v>BC.1782</v>
          </cell>
          <cell r="B203" t="str">
            <v>Ñaøo san ñaát baèng maùy ñaøo £ 1,25m3. OÂtoâ 10T,maùy uûi £ 110 CV phaïm vi 1000m ñaát C2</v>
          </cell>
          <cell r="C203" t="str">
            <v>m3</v>
          </cell>
          <cell r="E203">
            <v>80.680000000000007</v>
          </cell>
          <cell r="F203">
            <v>6989.09</v>
          </cell>
        </row>
        <row r="204">
          <cell r="A204" t="str">
            <v>BC.1783</v>
          </cell>
          <cell r="B204" t="str">
            <v>Ñaøo san ñaát baèng maùy ñaøo £ 1,25m3. OÂtoâ 10T,maùy uûi £ 110 CV phaïm vi 1000m ñaát C3</v>
          </cell>
          <cell r="C204" t="str">
            <v>m3</v>
          </cell>
          <cell r="E204">
            <v>100.55</v>
          </cell>
          <cell r="F204">
            <v>7884.39</v>
          </cell>
        </row>
        <row r="205">
          <cell r="A205" t="str">
            <v>BC.1784</v>
          </cell>
          <cell r="B205" t="str">
            <v>Ñaøo san ñaát baèng maùy ñaøo £ 1,25m3. OÂtoâ 10T,maùy uûi £ 110 CV phaïm vi 1000m ñaát C4</v>
          </cell>
          <cell r="C205" t="str">
            <v>m3</v>
          </cell>
          <cell r="E205">
            <v>142.75</v>
          </cell>
          <cell r="F205">
            <v>9510.73</v>
          </cell>
        </row>
        <row r="206">
          <cell r="A206" t="str">
            <v>BC.1792</v>
          </cell>
          <cell r="B206" t="str">
            <v>Ñaøo san ñaát baèng maùy ñaøo £ 1,25m3. OÂtoâ 12T,maùy uûi £ 110 CV phaïm vi 1000m ñaát C2</v>
          </cell>
          <cell r="C206" t="str">
            <v>m3</v>
          </cell>
          <cell r="E206">
            <v>80.680000000000007</v>
          </cell>
          <cell r="F206">
            <v>6942.45</v>
          </cell>
        </row>
        <row r="207">
          <cell r="A207" t="str">
            <v>BC.1793</v>
          </cell>
          <cell r="B207" t="str">
            <v>Ñaøo san ñaát baèng maùy ñaøo £ 1,25m3. OÂtoâ 12T,maùy uûi £ 110 CV phaïm vi 1000m ñaát C3</v>
          </cell>
          <cell r="C207" t="str">
            <v>m3</v>
          </cell>
          <cell r="E207">
            <v>100.55</v>
          </cell>
          <cell r="F207">
            <v>7910.21</v>
          </cell>
        </row>
        <row r="208">
          <cell r="A208" t="str">
            <v>BC.1794</v>
          </cell>
          <cell r="B208" t="str">
            <v>Ñaøo san ñaát baèng maùy ñaøo £ 1,25m3. OÂtoâ 12T,maùy uûi £ 110 CV phaïm vi 1000m ñaát C4</v>
          </cell>
          <cell r="C208" t="str">
            <v>m3</v>
          </cell>
          <cell r="E208">
            <v>142.75</v>
          </cell>
          <cell r="F208">
            <v>9519.7800000000007</v>
          </cell>
        </row>
        <row r="209">
          <cell r="A209" t="str">
            <v>BC.1802</v>
          </cell>
          <cell r="B209" t="str">
            <v>Ñaøo san ñaát baèng maùy ñaøo £ 1,6m3. OÂtoâ 10T,maùy uûi £ 110 CV phaïm vi 1000m ñaát C2</v>
          </cell>
          <cell r="C209" t="str">
            <v>m3</v>
          </cell>
          <cell r="E209">
            <v>80.680000000000007</v>
          </cell>
          <cell r="F209">
            <v>6879.44</v>
          </cell>
        </row>
        <row r="210">
          <cell r="A210" t="str">
            <v>BC.1803</v>
          </cell>
          <cell r="B210" t="str">
            <v>Ñaøo san ñaát baèng maùy ñaøo £ 1,6m3. OÂtoâ 10T,maùy uûi £ 110 CV phaïm vi 1000m ñaát C3</v>
          </cell>
          <cell r="C210" t="str">
            <v>m3</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E212">
            <v>80.680000000000007</v>
          </cell>
          <cell r="F212">
            <v>6832.8</v>
          </cell>
        </row>
        <row r="213">
          <cell r="A213" t="str">
            <v>BC.1813</v>
          </cell>
          <cell r="B213" t="str">
            <v>Ñaøo san ñaát baèng maùy ñaøo £ 1,6m3. OÂtoâ 12T,maùy uûi £ 110 CV phaïm vi 1000m ñaát C3</v>
          </cell>
          <cell r="C213" t="str">
            <v>m3</v>
          </cell>
          <cell r="E213">
            <v>100.55</v>
          </cell>
          <cell r="F213">
            <v>7823.17</v>
          </cell>
        </row>
        <row r="214">
          <cell r="A214" t="str">
            <v>BC.1814</v>
          </cell>
          <cell r="B214" t="str">
            <v>Ñaøo san ñaát baèng maùy ñaøo £ 1,6m3. OÂtoâ 12T,maùy uûi £ 110 CV phaïm vi 1000m ñaát C4</v>
          </cell>
          <cell r="C214" t="str">
            <v>m3</v>
          </cell>
          <cell r="E214">
            <v>142.75</v>
          </cell>
          <cell r="F214">
            <v>9672.6200000000008</v>
          </cell>
        </row>
        <row r="215">
          <cell r="A215" t="str">
            <v>BC.1822</v>
          </cell>
          <cell r="B215" t="str">
            <v>Ñaøo san ñaát baèng maùy ñaøo £ 2,3m3. OÂtoâ 12T,maùy uûi £ 110 CV phaïm vi 1000m ñaát C2</v>
          </cell>
          <cell r="C215" t="str">
            <v>m3</v>
          </cell>
          <cell r="E215">
            <v>80.680000000000007</v>
          </cell>
          <cell r="F215">
            <v>6897.41</v>
          </cell>
        </row>
        <row r="216">
          <cell r="A216" t="str">
            <v>BC.1823</v>
          </cell>
          <cell r="B216" t="str">
            <v>Ñaøo san ñaát baèng maùy ñaøo £ 2,3m3. OÂtoâ 12T,maùy uûi £ 110 CV phaïm vi 1000m ñaát C3</v>
          </cell>
          <cell r="C216" t="str">
            <v>m3</v>
          </cell>
          <cell r="E216">
            <v>100.55</v>
          </cell>
          <cell r="F216">
            <v>8111.99</v>
          </cell>
        </row>
        <row r="217">
          <cell r="A217" t="str">
            <v>BC.1824</v>
          </cell>
          <cell r="B217" t="str">
            <v>Ñaøo san ñaát baèng maùy ñaøo £ 2,3m3. OÂtoâ 12T,maùy uûi £ 110 CV phaïm vi 1000m ñaát C4</v>
          </cell>
          <cell r="C217" t="str">
            <v>m3</v>
          </cell>
          <cell r="E217">
            <v>142.75</v>
          </cell>
          <cell r="F217">
            <v>9987.99</v>
          </cell>
        </row>
        <row r="218">
          <cell r="B218" t="str">
            <v>ÑAØO XUÙC ÑAÁT ÑEÅ ÑAÉP HOAËC ÑOÅI ÑI</v>
          </cell>
        </row>
        <row r="219">
          <cell r="B219" t="str">
            <v>Phaïm vi 300m</v>
          </cell>
        </row>
        <row r="220">
          <cell r="A220" t="str">
            <v>BD.1112</v>
          </cell>
          <cell r="B220" t="str">
            <v>Ñaøo xuùc ñaát phaïm vi £ 300m (baèng oâtoâ 5T, maùy uûi £110CV, maùy ñaøo £ 0,4 m3) ñaát C2</v>
          </cell>
          <cell r="C220" t="str">
            <v>m3</v>
          </cell>
          <cell r="E220">
            <v>80.680000000000007</v>
          </cell>
          <cell r="F220">
            <v>4710.99</v>
          </cell>
        </row>
        <row r="221">
          <cell r="A221" t="str">
            <v>BD.1113</v>
          </cell>
          <cell r="B221" t="str">
            <v>Ñaøo xuùc ñaát phaïm vi £ 300m (baèng oâtoâ 5T, maùy uûi £110CV, maùy ñaøo £ 0,4 m3) ñaát C3</v>
          </cell>
          <cell r="C221" t="str">
            <v>m3</v>
          </cell>
          <cell r="E221">
            <v>100.55</v>
          </cell>
          <cell r="F221">
            <v>5977.37</v>
          </cell>
        </row>
        <row r="222">
          <cell r="A222" t="str">
            <v>BD.1122</v>
          </cell>
          <cell r="B222" t="str">
            <v>Ñaøo xuùc ñaát phaïm vi £ 300m (baèng oâtoâ 5T, maùy uûi £110CV, maùy ñaøo £ 0,8 m3) ñaát C2</v>
          </cell>
          <cell r="C222" t="str">
            <v>m3</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E224">
            <v>100.55</v>
          </cell>
          <cell r="F224">
            <v>6353.11</v>
          </cell>
        </row>
        <row r="225">
          <cell r="B225" t="str">
            <v>Phaïm vi 500m</v>
          </cell>
        </row>
        <row r="226">
          <cell r="A226" t="str">
            <v>BD.1313</v>
          </cell>
          <cell r="B226" t="str">
            <v xml:space="preserve">Ñaøo xuùc ñaát phaïm vi £ 500m ñaát loaïi 3 (baèng oâtoâ 5T, maùy uûi £110CV, maùy ñaøo £ 0,4 m3) </v>
          </cell>
          <cell r="C226" t="str">
            <v>m3</v>
          </cell>
          <cell r="E226">
            <v>100.55</v>
          </cell>
          <cell r="F226">
            <v>6690</v>
          </cell>
        </row>
        <row r="227">
          <cell r="A227" t="str">
            <v>BD.1323</v>
          </cell>
          <cell r="B227" t="str">
            <v xml:space="preserve">Ñaøo xuùc ñaát phaïm vi £ 500m ñaát loaïi 3 (baèng oâtoâ 5T, maùy uûi £110CV, maùy ñaøo £ 0,8 m3) </v>
          </cell>
          <cell r="C227" t="str">
            <v>m3</v>
          </cell>
          <cell r="E227">
            <v>100.55</v>
          </cell>
          <cell r="F227">
            <v>6483.9</v>
          </cell>
        </row>
        <row r="228">
          <cell r="B228" t="str">
            <v>Phaïm vi 700m</v>
          </cell>
        </row>
        <row r="229">
          <cell r="A229" t="str">
            <v>BD.1513</v>
          </cell>
          <cell r="B229" t="str">
            <v xml:space="preserve">Ñaøo xuùc ñaát phaïm vi £ 700m ñaát loaïi 3 (baèng oâtoâ 5T, maùy uûi £110CV, maùy ñaøo £ 0,4 m3) </v>
          </cell>
          <cell r="C229" t="str">
            <v>m3</v>
          </cell>
          <cell r="E229">
            <v>100.55</v>
          </cell>
          <cell r="F229">
            <v>7154.77</v>
          </cell>
        </row>
        <row r="230">
          <cell r="A230" t="str">
            <v>BD.1523</v>
          </cell>
          <cell r="B230" t="str">
            <v xml:space="preserve">Ñaøo xuùc ñaát phaïm vi £ 700m ñaát loaïi 3 (baèng oâtoâ 5T, maùy uûi £110CV, maùy ñaøo £ 0,8 m3) </v>
          </cell>
          <cell r="C230" t="str">
            <v>m3</v>
          </cell>
          <cell r="E230">
            <v>100.55</v>
          </cell>
          <cell r="F230">
            <v>6855.71</v>
          </cell>
        </row>
        <row r="231">
          <cell r="B231" t="str">
            <v>Phaïm vi 1000m</v>
          </cell>
        </row>
        <row r="232">
          <cell r="A232" t="str">
            <v>BD.1712</v>
          </cell>
          <cell r="B232" t="str">
            <v>Ñaøo xuùc ñaát phaïm vi £ 1000m (baèng oâtoâ 5T, maùy uûi £110CV, maùy ñaøo £ 0,4 m3) ñaát C2</v>
          </cell>
          <cell r="C232" t="str">
            <v>m3</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E234">
            <v>80.680000000000007</v>
          </cell>
          <cell r="F234">
            <v>6755.52</v>
          </cell>
        </row>
        <row r="235">
          <cell r="A235" t="str">
            <v>BD.1723</v>
          </cell>
          <cell r="B235" t="str">
            <v>Ñaøo xuùc ñaát phaïm vi £ 1000m (baèng oâtoâ 7T, maùy uûi £110CV, maùy ñaøo £ 0,4 m3) ñaát C3</v>
          </cell>
          <cell r="C235" t="str">
            <v>m3</v>
          </cell>
          <cell r="E235">
            <v>100.55</v>
          </cell>
          <cell r="F235">
            <v>8213.57</v>
          </cell>
        </row>
        <row r="236">
          <cell r="A236" t="str">
            <v>BD.1732</v>
          </cell>
          <cell r="B236" t="str">
            <v>Ñaøo xuùc ñaát phaïm vi £ 1000m (baèng oâtoâ 5T, maùy uûi £110CV, maùy ñaøo £ 0,8 m3) ñaát C2</v>
          </cell>
          <cell r="C236" t="str">
            <v>m3</v>
          </cell>
          <cell r="E236">
            <v>80.680000000000007</v>
          </cell>
          <cell r="F236">
            <v>6240.28</v>
          </cell>
        </row>
        <row r="237">
          <cell r="A237" t="str">
            <v>BD.1733</v>
          </cell>
          <cell r="B237" t="str">
            <v>Ñaøo xuùc ñaát phaïm vi £ 1000m (baèng oâtoâ 5T, maùy uûi £110CV, maùy ñaøo £ 0,8 m3) ñaát C3</v>
          </cell>
          <cell r="C237" t="str">
            <v>m3</v>
          </cell>
          <cell r="E237">
            <v>100.55</v>
          </cell>
          <cell r="F237">
            <v>7630.32</v>
          </cell>
        </row>
        <row r="238">
          <cell r="A238" t="str">
            <v>BD.1734</v>
          </cell>
          <cell r="B238" t="str">
            <v>Ñaøo xuùc ñaát phaïm vi £ 1000m (baèng oâtoâ 5T, maùy uûi £110CV, maùy ñaøo £ 0,8 m3) ñaát C4</v>
          </cell>
          <cell r="C238" t="str">
            <v>m3</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E240">
            <v>100.55</v>
          </cell>
          <cell r="F240">
            <v>8007.47</v>
          </cell>
        </row>
        <row r="241">
          <cell r="A241" t="str">
            <v>BD.1744</v>
          </cell>
          <cell r="B241" t="str">
            <v>Ñaøo xuùc ñaát phaïm vi £ 1000m (baèng oâtoâ 7T, maùy uûi £110CV, maùy ñaøo £ 0,8 m3) ñaát C4</v>
          </cell>
          <cell r="C241" t="str">
            <v>m3</v>
          </cell>
          <cell r="E241">
            <v>142.75</v>
          </cell>
          <cell r="F241">
            <v>8635.11</v>
          </cell>
        </row>
        <row r="242">
          <cell r="A242" t="str">
            <v>BD.1752</v>
          </cell>
          <cell r="B242" t="str">
            <v>Ñaøo xuùc ñaát phaïm vi £ 1000m (baèng oâtoâ 10T, maùy uûi £110CV, maùy ñaøo £ 0,8 m3) ñaát C2</v>
          </cell>
          <cell r="C242" t="str">
            <v>m3</v>
          </cell>
          <cell r="E242">
            <v>80.680000000000007</v>
          </cell>
          <cell r="F242">
            <v>6152.76</v>
          </cell>
        </row>
        <row r="243">
          <cell r="A243" t="str">
            <v>BD.1753</v>
          </cell>
          <cell r="B243" t="str">
            <v>Ñaøo xuùc ñaát phaïm vi £ 1000m (baèng oâtoâ 10T, maùy uûi £110CV, maùy ñaøo £ 0,8 m3) ñaát C3</v>
          </cell>
          <cell r="C243" t="str">
            <v>m3</v>
          </cell>
          <cell r="E243">
            <v>100.55</v>
          </cell>
          <cell r="F243">
            <v>7089.08</v>
          </cell>
        </row>
        <row r="244">
          <cell r="A244" t="str">
            <v>BD.1754</v>
          </cell>
          <cell r="B244" t="str">
            <v>Ñaøo xuùc ñaát phaïm vi £ 1000m (baèng oâtoâ 10T, maùy uûi £110CV, maùy ñaøo £ 0,8 m3) ñaát C4</v>
          </cell>
          <cell r="C244" t="str">
            <v>m3</v>
          </cell>
          <cell r="E244">
            <v>142.75</v>
          </cell>
          <cell r="F244">
            <v>7781.67</v>
          </cell>
        </row>
        <row r="245">
          <cell r="A245" t="str">
            <v>BD.1762</v>
          </cell>
          <cell r="B245" t="str">
            <v>Ñaøo xuùc ñaát phaïm vi £ 1000m (baèng oâtoâ 12T, maùy uûi £110CV, maùy ñaøo £ 0,8 m3) ñaát C2</v>
          </cell>
          <cell r="C245" t="str">
            <v>m3</v>
          </cell>
          <cell r="E245">
            <v>80.680000000000007</v>
          </cell>
          <cell r="F245">
            <v>6106.12</v>
          </cell>
        </row>
        <row r="246">
          <cell r="A246" t="str">
            <v>BD.1763</v>
          </cell>
          <cell r="B246" t="str">
            <v>Ñaøo xuùc ñaát phaïm vi £ 1000m (baèng oâtoâ 12T, maùy uûi £110CV, maùy ñaøo £ 0,8 m3) ñaát C3</v>
          </cell>
          <cell r="C246" t="str">
            <v>m3</v>
          </cell>
          <cell r="E246">
            <v>100.55</v>
          </cell>
          <cell r="F246">
            <v>7114.9</v>
          </cell>
        </row>
        <row r="247">
          <cell r="A247" t="str">
            <v>BD.1764</v>
          </cell>
          <cell r="B247" t="str">
            <v>Ñaøo xuùc ñaát phaïm vi £ 1000m (baèng oâtoâ 12T, maùy uûi £110CV, maùy ñaøo £ 0,8 m3) ñaát C4</v>
          </cell>
          <cell r="C247" t="str">
            <v>m3</v>
          </cell>
          <cell r="E247">
            <v>142.75</v>
          </cell>
          <cell r="F247">
            <v>7790.72</v>
          </cell>
        </row>
        <row r="248">
          <cell r="A248" t="str">
            <v>BD.1772</v>
          </cell>
          <cell r="B248" t="str">
            <v>Ñaøo xuùc ñaát phaïm vi £ 1000m (baèng oâtoâ 7T, maùy uûi £110CV, maùy ñaøo £ 1,25 m3) ñaát C2</v>
          </cell>
          <cell r="C248" t="str">
            <v>m3</v>
          </cell>
          <cell r="E248">
            <v>80.680000000000007</v>
          </cell>
          <cell r="F248">
            <v>7139.56</v>
          </cell>
        </row>
        <row r="249">
          <cell r="A249" t="str">
            <v>BD.1773</v>
          </cell>
          <cell r="B249" t="str">
            <v>Ñaøo xuùc ñaát phaïm vi £ 1000m (baèng oâtoâ 7T, maùy uûi £110CV, maùy ñaøo £ 1,25 m3) ñaát C3</v>
          </cell>
          <cell r="C249" t="str">
            <v>m3</v>
          </cell>
          <cell r="E249">
            <v>100.55</v>
          </cell>
          <cell r="F249">
            <v>8472.9699999999993</v>
          </cell>
        </row>
        <row r="250">
          <cell r="A250" t="str">
            <v>BD.1774</v>
          </cell>
          <cell r="B250" t="str">
            <v>Ñaøo xuùc ñaát phaïm vi £ 1000m (baèng oâtoâ 7T, maùy uûi £110CV, maùy ñaøo £ 1,25 m3) ñaát C4</v>
          </cell>
          <cell r="C250" t="str">
            <v>m3</v>
          </cell>
          <cell r="E250">
            <v>142.75</v>
          </cell>
          <cell r="F250">
            <v>9954.33</v>
          </cell>
        </row>
        <row r="251">
          <cell r="A251" t="str">
            <v>BD.1782</v>
          </cell>
          <cell r="B251" t="str">
            <v>Ñaøo xuùc ñaát phaïm vi £ 1000m (baèng oâtoâ 10T, maùy uûi £110CV, maùy ñaøo £ 1,25 m3) ñaát C2</v>
          </cell>
          <cell r="C251" t="str">
            <v>m3</v>
          </cell>
          <cell r="E251">
            <v>80.680000000000007</v>
          </cell>
          <cell r="F251">
            <v>6721.22</v>
          </cell>
        </row>
        <row r="252">
          <cell r="A252" t="str">
            <v>BD.1783</v>
          </cell>
          <cell r="B252" t="str">
            <v>Ñaøo xuùc ñaát phaïm vi £ 1000m (baèng oâtoâ 10T, maùy uûi £110CV, maùy ñaøo £ 1,25 m3) ñaát C3</v>
          </cell>
          <cell r="C252" t="str">
            <v>m3</v>
          </cell>
          <cell r="E252">
            <v>100.55</v>
          </cell>
          <cell r="F252">
            <v>7554.58</v>
          </cell>
        </row>
        <row r="253">
          <cell r="A253" t="str">
            <v>BD.1784</v>
          </cell>
          <cell r="B253" t="str">
            <v>Ñaøo xuùc ñaát phaïm vi £ 1000m (baèng oâtoâ 10T, maùy uûi £110CV, maùy ñaøo £ 1,25 m3) ñaát C4</v>
          </cell>
          <cell r="C253" t="str">
            <v>m3</v>
          </cell>
          <cell r="E253">
            <v>142.75</v>
          </cell>
          <cell r="F253">
            <v>9100.89</v>
          </cell>
        </row>
        <row r="254">
          <cell r="A254" t="str">
            <v>BD.1792</v>
          </cell>
          <cell r="B254" t="str">
            <v>Ñaøo xuùc ñaát phaïm vi £ 1000m (baèng oâtoâ 12T, maùy uûi £110CV, maùy ñaøo £ 1,25 m3) ñaát C2</v>
          </cell>
          <cell r="C254" t="str">
            <v>m3</v>
          </cell>
          <cell r="E254">
            <v>80.680000000000007</v>
          </cell>
          <cell r="F254">
            <v>6674.58</v>
          </cell>
        </row>
        <row r="255">
          <cell r="A255" t="str">
            <v>BD.1793</v>
          </cell>
          <cell r="B255" t="str">
            <v>Ñaøo xuùc ñaát phaïm vi £ 1000m (baèng oâtoâ 12T, maùy uûi £110CV, maùy ñaøo £ 1,25 m3) ñaát C3</v>
          </cell>
          <cell r="C255" t="str">
            <v>m3</v>
          </cell>
          <cell r="E255">
            <v>100.55</v>
          </cell>
          <cell r="F255">
            <v>7580.4</v>
          </cell>
        </row>
        <row r="256">
          <cell r="A256" t="str">
            <v>BD.1794</v>
          </cell>
          <cell r="B256" t="str">
            <v>Ñaøo xuùc ñaát phaïm vi £ 1000m (baèng oâtoâ 12T, maùy uûi £110CV, maùy ñaøo £ 1,25 m3) ñaát C4</v>
          </cell>
          <cell r="C256" t="str">
            <v>m3</v>
          </cell>
          <cell r="E256">
            <v>142.75</v>
          </cell>
          <cell r="F256">
            <v>9109.94</v>
          </cell>
        </row>
        <row r="257">
          <cell r="A257" t="str">
            <v>BD.1802</v>
          </cell>
          <cell r="B257" t="str">
            <v>Ñaøo xuùc ñaát phaïm vi £ 1000m (baèng oâtoâ 10T, maùy uûi £110CV, maùy ñaøo £ 1,6 m3) ñaát C2</v>
          </cell>
          <cell r="C257" t="str">
            <v>m3</v>
          </cell>
          <cell r="E257">
            <v>80.680000000000007</v>
          </cell>
          <cell r="F257">
            <v>6625.04</v>
          </cell>
        </row>
        <row r="258">
          <cell r="A258" t="str">
            <v>BD.1803</v>
          </cell>
          <cell r="B258" t="str">
            <v>Ñaøo xuùc ñaát phaïm vi £ 1000m (baèng oâtoâ 10T, maùy uûi £110CV, maùy ñaøo £ 1,6 m3) ñaát C3</v>
          </cell>
          <cell r="C258" t="str">
            <v>m3</v>
          </cell>
          <cell r="E258">
            <v>100.55</v>
          </cell>
          <cell r="F258">
            <v>7501.61</v>
          </cell>
        </row>
        <row r="259">
          <cell r="A259" t="str">
            <v>BD.1804</v>
          </cell>
          <cell r="B259" t="str">
            <v>Ñaøo xuùc ñaát phaïm vi £ 1000m (baèng oâtoâ 10T, maùy uûi £110CV, maùy ñaøo £ 1,6 m3) ñaát C4</v>
          </cell>
          <cell r="C259" t="str">
            <v>m3</v>
          </cell>
          <cell r="E259">
            <v>142.75</v>
          </cell>
          <cell r="F259">
            <v>9209.1299999999992</v>
          </cell>
        </row>
        <row r="260">
          <cell r="A260" t="str">
            <v>BD.1812</v>
          </cell>
          <cell r="B260" t="str">
            <v>Ñaøo xuùc ñaát phaïm vi £ 1000m (baèng oâtoâ 12T, maùy uûi £110CV, maùy ñaøo £ 1,6 m3) ñaát C2</v>
          </cell>
          <cell r="C260" t="str">
            <v>m3</v>
          </cell>
          <cell r="E260">
            <v>80.680000000000007</v>
          </cell>
          <cell r="F260">
            <v>6578.4</v>
          </cell>
        </row>
        <row r="261">
          <cell r="A261" t="str">
            <v>BD.1813</v>
          </cell>
          <cell r="B261" t="str">
            <v>Ñaøo xuùc ñaát phaïm vi £ 1000m (baèng oâtoâ 12T, maùy uûi £110CV, maùy ñaøo £ 1,6 m3) ñaát C3</v>
          </cell>
          <cell r="C261" t="str">
            <v>m3</v>
          </cell>
          <cell r="E261">
            <v>100.55</v>
          </cell>
          <cell r="F261">
            <v>7527.43</v>
          </cell>
        </row>
        <row r="262">
          <cell r="A262" t="str">
            <v>BD.1814</v>
          </cell>
          <cell r="B262" t="str">
            <v>Ñaøo xuùc ñaát phaïm vi £ 1000m (baèng oâtoâ 12T, maùy uûi £110CV, maùy ñaøo £ 1,6 m3) ñaát C4</v>
          </cell>
          <cell r="C262" t="str">
            <v>m3</v>
          </cell>
          <cell r="E262">
            <v>142.75</v>
          </cell>
          <cell r="F262">
            <v>9218.18</v>
          </cell>
        </row>
        <row r="263">
          <cell r="A263" t="str">
            <v>BD.1822</v>
          </cell>
          <cell r="B263" t="str">
            <v>Ñaøo xuùc ñaát phaïm vi £ 1000m (baèng oâtoâ 12T, maùy uûi £110CV, maùy ñaøo £ 2,3 m3) ñaát C2</v>
          </cell>
          <cell r="C263" t="str">
            <v>m3</v>
          </cell>
          <cell r="E263">
            <v>80.680000000000007</v>
          </cell>
          <cell r="F263">
            <v>6530.92</v>
          </cell>
        </row>
        <row r="264">
          <cell r="A264" t="str">
            <v>BD.1823</v>
          </cell>
          <cell r="B264" t="str">
            <v>Ñaøo xuùc ñaát phaïm vi £ 1000m (baèng oâtoâ 12T, maùy uûi £110CV, maùy ñaøo £ 2,3 m3) ñaát C3</v>
          </cell>
          <cell r="C264" t="str">
            <v>m3</v>
          </cell>
          <cell r="E264">
            <v>100.55</v>
          </cell>
          <cell r="F264">
            <v>7712.5</v>
          </cell>
        </row>
        <row r="265">
          <cell r="A265" t="str">
            <v>BD.1824</v>
          </cell>
          <cell r="B265" t="str">
            <v>Ñaøo xuùc ñaát phaïm vi £ 1000m (baèng oâtoâ 12T, maùy uûi £110CV, maùy ñaøo £ 2,3 m3) ñaát C4</v>
          </cell>
          <cell r="C265" t="str">
            <v>m3</v>
          </cell>
          <cell r="E265">
            <v>142.75</v>
          </cell>
          <cell r="F265">
            <v>9496.23</v>
          </cell>
        </row>
        <row r="266">
          <cell r="B266" t="str">
            <v>ÑAØO MOÙNG COÂNG TRÌNH</v>
          </cell>
        </row>
        <row r="267">
          <cell r="B267" t="str">
            <v>Ñaøo moùng beø treân caïn</v>
          </cell>
        </row>
        <row r="268">
          <cell r="A268" t="str">
            <v>BE.1112</v>
          </cell>
          <cell r="B268" t="str">
            <v>Ñaøo moùng beø treân caïn baèng maùy ñaøo £ 0,8 m3, maùy uûi £ 110Cv ñaát C2</v>
          </cell>
          <cell r="C268" t="str">
            <v>m3</v>
          </cell>
          <cell r="E268">
            <v>320.26</v>
          </cell>
          <cell r="F268">
            <v>2725.56</v>
          </cell>
        </row>
        <row r="269">
          <cell r="A269" t="str">
            <v>BE.1113</v>
          </cell>
          <cell r="B269" t="str">
            <v>Ñaøo moùng beø treân caïn baèng maùy ñaøo £ 0,8 m3, maùy uûi £ 110Cv ñaát C3</v>
          </cell>
          <cell r="C269" t="str">
            <v>m3</v>
          </cell>
          <cell r="E269">
            <v>394.73</v>
          </cell>
          <cell r="F269">
            <v>3435.18</v>
          </cell>
        </row>
        <row r="270">
          <cell r="A270" t="str">
            <v>BE.1114</v>
          </cell>
          <cell r="B270" t="str">
            <v>Ñaøo moùng beø treân caïn baèng maùy ñaøo £ 0,8 m3, maùy uûi £ 110Cv ñaát C4</v>
          </cell>
          <cell r="C270" t="str">
            <v>m3</v>
          </cell>
          <cell r="E270">
            <v>629.34</v>
          </cell>
          <cell r="F270">
            <v>4391.8500000000004</v>
          </cell>
        </row>
        <row r="271">
          <cell r="A271" t="str">
            <v>BE.1122</v>
          </cell>
          <cell r="B271" t="str">
            <v>Ñaøo moùng beø treân caïn baèng maùy ñaøo £ 1,25 m3, maùy uûi £ 110Cv ñaát C2</v>
          </cell>
          <cell r="C271" t="str">
            <v>m3</v>
          </cell>
          <cell r="E271">
            <v>320.26</v>
          </cell>
          <cell r="F271">
            <v>3474.58</v>
          </cell>
        </row>
        <row r="272">
          <cell r="A272" t="str">
            <v>BE.1123</v>
          </cell>
          <cell r="B272" t="str">
            <v>Ñaøo moùng beø treân caïn baèng maùy ñaøo £ 1,25 m3, maùy uûi £ 110Cv ñaát C3</v>
          </cell>
          <cell r="C272" t="str">
            <v>m3</v>
          </cell>
          <cell r="E272">
            <v>394.73</v>
          </cell>
          <cell r="F272">
            <v>4079.95</v>
          </cell>
        </row>
        <row r="273">
          <cell r="A273" t="str">
            <v>BE.1124</v>
          </cell>
          <cell r="B273" t="str">
            <v>Ñaøo moùng beø treân caïn baèng maùy ñaøo £ 1,25 m3, maùy uûi £ 110Cv ñaát C4</v>
          </cell>
          <cell r="C273" t="str">
            <v>m3</v>
          </cell>
          <cell r="E273">
            <v>629.34</v>
          </cell>
          <cell r="F273">
            <v>5515.4</v>
          </cell>
        </row>
        <row r="274">
          <cell r="A274" t="str">
            <v>BE.1132</v>
          </cell>
          <cell r="B274" t="str">
            <v>Ñaøo moùng beø treân caïn baèng maùy ñaøo £ 1,6 m3, maùy uûi £ 110Cv ñaát C2</v>
          </cell>
          <cell r="C274" t="str">
            <v>m3</v>
          </cell>
          <cell r="E274">
            <v>320.26</v>
          </cell>
          <cell r="F274">
            <v>3342.16</v>
          </cell>
        </row>
        <row r="275">
          <cell r="A275" t="str">
            <v>BE.1133</v>
          </cell>
          <cell r="B275" t="str">
            <v>Ñaøo moùng beø treân caïn baèng maùy ñaøo £ 1,6 m3, maùy uûi £ 110Cv ñaát C3</v>
          </cell>
          <cell r="C275" t="str">
            <v>m3</v>
          </cell>
          <cell r="E275">
            <v>394.73</v>
          </cell>
          <cell r="F275">
            <v>3967.51</v>
          </cell>
        </row>
        <row r="276">
          <cell r="A276" t="str">
            <v>BE.1134</v>
          </cell>
          <cell r="B276" t="str">
            <v>Ñaøo moùng beø treân caïn baèng maùy ñaøo £ 1,6 m3, maùy uûi £ 110Cv ñaát C4</v>
          </cell>
          <cell r="C276" t="str">
            <v>m3</v>
          </cell>
          <cell r="E276">
            <v>629.34</v>
          </cell>
          <cell r="F276">
            <v>5695.5</v>
          </cell>
        </row>
        <row r="277">
          <cell r="A277" t="str">
            <v>BE.1142</v>
          </cell>
          <cell r="B277" t="str">
            <v>Ñaøo moùng beø treân caïn baèng maùy ñaøo £ 2,3 m3, maùy uûi £ 110Cv ñaát C2</v>
          </cell>
          <cell r="C277" t="str">
            <v>m3</v>
          </cell>
          <cell r="E277">
            <v>320.26</v>
          </cell>
          <cell r="F277">
            <v>3424.67</v>
          </cell>
        </row>
        <row r="278">
          <cell r="A278" t="str">
            <v>BE.1143</v>
          </cell>
          <cell r="B278" t="str">
            <v>Ñaøo moùng beø treân caïn baèng maùy ñaøo £ 2,3 m3, maùy uûi £ 110Cv ñaát C3</v>
          </cell>
          <cell r="C278" t="str">
            <v>m3</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row>
        <row r="281">
          <cell r="A281" t="str">
            <v>BE.1211</v>
          </cell>
          <cell r="B281" t="str">
            <v>Ñaøo moùng beø döôùi nöôùc baèng maùy gaàu ngoaëm 1,5m3 saâu &lt;=2 ñaát C1</v>
          </cell>
          <cell r="C281" t="str">
            <v>m3</v>
          </cell>
          <cell r="E281">
            <v>286.74</v>
          </cell>
          <cell r="F281">
            <v>4713.8</v>
          </cell>
        </row>
        <row r="282">
          <cell r="A282" t="str">
            <v>BE.1212</v>
          </cell>
          <cell r="B282" t="str">
            <v>Ñaøo moùng beø döôùi nöôùc baèng maùy gaàu ngoaëm 1,5m3 saâu &lt;=2 ñaát C2</v>
          </cell>
          <cell r="C282" t="str">
            <v>m3</v>
          </cell>
          <cell r="E282">
            <v>417.08</v>
          </cell>
          <cell r="F282">
            <v>4713.8</v>
          </cell>
        </row>
        <row r="283">
          <cell r="A283" t="str">
            <v>BE.1221</v>
          </cell>
          <cell r="B283" t="str">
            <v>Ñaøo moùng beø döôùi nöôùc baèng maùy gaàu ngoaëm 1,5m3 saâu &lt;=5 ñaát C1</v>
          </cell>
          <cell r="C283" t="str">
            <v>m3</v>
          </cell>
          <cell r="E283">
            <v>343.84</v>
          </cell>
          <cell r="F283">
            <v>13217.94</v>
          </cell>
        </row>
        <row r="284">
          <cell r="A284" t="str">
            <v>BE.1222</v>
          </cell>
          <cell r="B284" t="str">
            <v>Ñaøo moùng beø döôùi nöôùc baèng maùy gaàu ngoaëm 1,5m3 saâu &lt;=5 ñaát C2</v>
          </cell>
          <cell r="C284" t="str">
            <v>m3</v>
          </cell>
          <cell r="E284">
            <v>500.24</v>
          </cell>
          <cell r="F284">
            <v>13217.94</v>
          </cell>
        </row>
        <row r="285">
          <cell r="A285" t="str">
            <v>BE.1231</v>
          </cell>
          <cell r="B285" t="str">
            <v>Ñaøo moùng beø döôùi nöôùc baèng maùy gaàu ngoaëm 1,5m3 saâu &gt;5 ñaát C1</v>
          </cell>
          <cell r="C285" t="str">
            <v>m3</v>
          </cell>
          <cell r="E285">
            <v>372.39</v>
          </cell>
          <cell r="F285">
            <v>14044.65</v>
          </cell>
        </row>
        <row r="286">
          <cell r="A286" t="str">
            <v>BE.1232</v>
          </cell>
          <cell r="B286" t="str">
            <v>Ñaøo moùng beø döôùi nöôùc baèng maùy gaàu ngoaëm 1,5m3 saâu &gt;5 ñaát C2</v>
          </cell>
          <cell r="C286" t="str">
            <v>m3</v>
          </cell>
          <cell r="E286">
            <v>556.1</v>
          </cell>
          <cell r="F286">
            <v>14044.65</v>
          </cell>
        </row>
        <row r="287">
          <cell r="B287" t="str">
            <v xml:space="preserve">Ñaøo moùng coät </v>
          </cell>
        </row>
        <row r="288">
          <cell r="A288" t="str">
            <v>BE.1312</v>
          </cell>
          <cell r="B288" t="str">
            <v>Ñaøo moùng coät baèng maùy ñaøo &lt;=0,4 ñaát C2</v>
          </cell>
          <cell r="C288" t="str">
            <v>m3</v>
          </cell>
          <cell r="E288">
            <v>480.38</v>
          </cell>
          <cell r="F288">
            <v>2475.42</v>
          </cell>
        </row>
        <row r="289">
          <cell r="A289" t="str">
            <v>BE.1313</v>
          </cell>
          <cell r="B289" t="str">
            <v>Ñaøo moùng coät baèng maùy ñaøo &lt;=0,4 ñaát C3</v>
          </cell>
          <cell r="C289" t="str">
            <v>m3</v>
          </cell>
          <cell r="E289">
            <v>592.1</v>
          </cell>
          <cell r="F289">
            <v>3085.42</v>
          </cell>
        </row>
        <row r="290">
          <cell r="A290" t="str">
            <v>BE.1314</v>
          </cell>
          <cell r="B290" t="str">
            <v>Ñaøo moùng coät baèng maùy ñaøo &lt;=0,4 ñaát C4</v>
          </cell>
          <cell r="C290" t="str">
            <v>m3</v>
          </cell>
          <cell r="E290">
            <v>969.46</v>
          </cell>
          <cell r="F290">
            <v>4329.04</v>
          </cell>
        </row>
        <row r="291">
          <cell r="B291" t="str">
            <v>ÑAØO NEÀN ÑÖÔØNG LAØM MÔÙI</v>
          </cell>
        </row>
        <row r="292">
          <cell r="B292" t="str">
            <v>Phaïm vi 300m</v>
          </cell>
        </row>
        <row r="293">
          <cell r="A293" t="str">
            <v>BG.1112</v>
          </cell>
          <cell r="B293" t="str">
            <v>Ñaøo neàn ñöôøng laøm môùi phaïm vi £ 300m (baèng oâtoâ 5T, maùy uûi £110CV, maùy ñaøo £ 0,4 m3) ñaát C2</v>
          </cell>
          <cell r="C293" t="str">
            <v>m3</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E294">
            <v>2420.54</v>
          </cell>
          <cell r="F294">
            <v>6843.64</v>
          </cell>
        </row>
        <row r="295">
          <cell r="A295" t="str">
            <v>BG.1122</v>
          </cell>
          <cell r="B295" t="str">
            <v>Ñaøo neàn ñöôøng laøm môùi phaïm vi £ 300m (baèng oâtoâ 5T, maùy uûi £110CV, maùy ñaøo £ 0,8 m3) ñaát C2</v>
          </cell>
          <cell r="C295" t="str">
            <v>m3</v>
          </cell>
          <cell r="E295">
            <v>2025.8</v>
          </cell>
          <cell r="F295">
            <v>5361.67</v>
          </cell>
        </row>
        <row r="296">
          <cell r="A296" t="str">
            <v>BG.1123</v>
          </cell>
          <cell r="B296" t="str">
            <v>Ñaøo neàn ñöôøng laøm môùi phaïm vi £ 300m (baèng oâtoâ 5T, maùy uûi £110CV, maùy ñaøo £ 0,8 m3) ñaát C3</v>
          </cell>
          <cell r="C296" t="str">
            <v>m3</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E298">
            <v>2025.8</v>
          </cell>
          <cell r="F298">
            <v>5394.65</v>
          </cell>
        </row>
        <row r="299">
          <cell r="A299" t="str">
            <v>BG.1133</v>
          </cell>
          <cell r="B299" t="str">
            <v>Ñaøo neàn ñöôøng laøm môùi phaïm vi £ 300m (baèng oâtoâ 7T, maùy uûi £110CV, maùy ñaøo £ 0,8 m3) ñaát C3</v>
          </cell>
          <cell r="C299" t="str">
            <v>m3</v>
          </cell>
          <cell r="E299">
            <v>2420.54</v>
          </cell>
          <cell r="F299">
            <v>6744.7</v>
          </cell>
        </row>
        <row r="300">
          <cell r="A300" t="str">
            <v>BG.1134</v>
          </cell>
          <cell r="B300" t="str">
            <v>Ñaøo neàn ñöôøng laøm môùi phaïm vi £ 300m (baèng oâtoâ 7T, maùy uûi £110CV, maùy ñaøo £ 0,8 m3) ñaát C4</v>
          </cell>
          <cell r="C300" t="str">
            <v>m3</v>
          </cell>
          <cell r="E300">
            <v>2805.34</v>
          </cell>
          <cell r="F300">
            <v>7412.93</v>
          </cell>
        </row>
        <row r="301">
          <cell r="A301" t="str">
            <v>BG.1142</v>
          </cell>
          <cell r="B301" t="str">
            <v>Ñaøo neàn ñöôøng laøm môùi phaïm vi £ 300m (baèng oâtoâ 10T, maùy uûi £110CV, maùy ñaøo £ 0,8 m3) ñaát C2</v>
          </cell>
          <cell r="C301" t="str">
            <v>m3</v>
          </cell>
          <cell r="E301">
            <v>2025.8</v>
          </cell>
          <cell r="F301">
            <v>5698.55</v>
          </cell>
        </row>
        <row r="302">
          <cell r="A302" t="str">
            <v>BG.1143</v>
          </cell>
          <cell r="B302" t="str">
            <v>Ñaøo neàn ñöôøng laøm môùi phaïm vi £ 300m (baèng oâtoâ 10T, maùy uûi £110CV, maùy ñaøo £ 0,8 m3) ñaát C3</v>
          </cell>
          <cell r="C302" t="str">
            <v>m3</v>
          </cell>
          <cell r="E302">
            <v>2420.54</v>
          </cell>
          <cell r="F302">
            <v>6556.89</v>
          </cell>
        </row>
        <row r="303">
          <cell r="A303" t="str">
            <v>BG.1144</v>
          </cell>
          <cell r="B303" t="str">
            <v>Ñaøo neàn ñöôøng laøm môùi phaïm vi £ 300m (baèng oâtoâ 10T, maùy uûi £110CV, maùy ñaøo £ 0,8 m3) ñaát C4</v>
          </cell>
          <cell r="C303" t="str">
            <v>m3</v>
          </cell>
          <cell r="E303">
            <v>2805.34</v>
          </cell>
          <cell r="F303">
            <v>7229.38</v>
          </cell>
        </row>
        <row r="304">
          <cell r="A304" t="str">
            <v>BG.1152</v>
          </cell>
          <cell r="B304" t="str">
            <v>Ñaøo neàn ñöôøng laøm môùi phaïm vi £ 300m (baèng oâtoâ 12T, maùy uûi £110CV, maùy ñaøo £ 0,8 m3) ñaát C2</v>
          </cell>
          <cell r="C304" t="str">
            <v>m3</v>
          </cell>
          <cell r="E304">
            <v>2025.8</v>
          </cell>
          <cell r="F304">
            <v>5463.22</v>
          </cell>
        </row>
        <row r="305">
          <cell r="A305" t="str">
            <v>BG.1153</v>
          </cell>
          <cell r="B305" t="str">
            <v>Ñaøo neàn ñöôøng laøm môùi phaïm vi £ 300m (baèng oâtoâ 12T, maùy uûi £110CV, maùy ñaøo £ 0,8 m3) ñaát C3</v>
          </cell>
          <cell r="C305" t="str">
            <v>m3</v>
          </cell>
          <cell r="E305">
            <v>2420.54</v>
          </cell>
          <cell r="F305">
            <v>6570.22</v>
          </cell>
        </row>
        <row r="306">
          <cell r="A306" t="str">
            <v>BG.1154</v>
          </cell>
          <cell r="B306" t="str">
            <v>Ñaøo neàn ñöôøng laøm môùi phaïm vi £ 300m (baèng oâtoâ 12T, maùy uûi £110CV, maùy ñaøo £ 0,8 m3) ñaát C4</v>
          </cell>
          <cell r="C306" t="str">
            <v>m3</v>
          </cell>
          <cell r="E306">
            <v>2805.34</v>
          </cell>
          <cell r="F306">
            <v>7158.02</v>
          </cell>
        </row>
        <row r="307">
          <cell r="A307" t="str">
            <v>BG.1162</v>
          </cell>
          <cell r="B307" t="str">
            <v>Ñaøo neàn ñöôøng laøm môùi phaïm vi £ 300m (baèng oâtoâ 7T, maùy uûi £110CV, maùy ñaøo £ 1,25 m3) ñaát C2</v>
          </cell>
          <cell r="C307" t="str">
            <v>m3</v>
          </cell>
          <cell r="E307">
            <v>2025.8</v>
          </cell>
          <cell r="F307">
            <v>6118.59</v>
          </cell>
        </row>
        <row r="308">
          <cell r="A308" t="str">
            <v>BG.1163</v>
          </cell>
          <cell r="B308" t="str">
            <v>Ñaøo neàn ñöôøng laøm môùi phaïm vi £ 300m (baèng oâtoâ 7T, maùy uûi £110CV, maùy ñaøo £ 1,25 m3) ñaát C3</v>
          </cell>
          <cell r="C308" t="str">
            <v>m3</v>
          </cell>
          <cell r="E308">
            <v>2420.54</v>
          </cell>
          <cell r="F308">
            <v>7362.52</v>
          </cell>
        </row>
        <row r="309">
          <cell r="A309" t="str">
            <v>BG.1164</v>
          </cell>
          <cell r="B309" t="str">
            <v>Ñaøo neàn ñöôøng laøm môùi phaïm vi £ 300m (baèng oâtoâ 7T, maùy uûi £110CV, maùy ñaøo £ 1,25 m3) ñaát C4</v>
          </cell>
          <cell r="C309" t="str">
            <v>m3</v>
          </cell>
          <cell r="E309">
            <v>2805.34</v>
          </cell>
          <cell r="F309">
            <v>9052.89</v>
          </cell>
        </row>
        <row r="310">
          <cell r="A310" t="str">
            <v>BG.1172</v>
          </cell>
          <cell r="B310" t="str">
            <v>Ñaøo neàn ñöôøng laøm môùi phaïm vi £ 300m (baèng oâtoâ 10T, maùy uûi £110CV, maùy ñaøo £ 1,25 m3) ñaát C2</v>
          </cell>
          <cell r="C310" t="str">
            <v>m3</v>
          </cell>
          <cell r="E310">
            <v>2025.8</v>
          </cell>
          <cell r="F310">
            <v>6422.49</v>
          </cell>
        </row>
        <row r="311">
          <cell r="A311" t="str">
            <v>BG.1173</v>
          </cell>
          <cell r="B311" t="str">
            <v>Ñaøo neàn ñöôøng laøm môùi phaïm vi £ 300m (baèng oâtoâ 10T, maùy uûi £110CV, maùy ñaøo £ 1,25 m3) ñaát C3</v>
          </cell>
          <cell r="C311" t="str">
            <v>m3</v>
          </cell>
          <cell r="E311">
            <v>2420.54</v>
          </cell>
          <cell r="F311">
            <v>7174.71</v>
          </cell>
        </row>
        <row r="312">
          <cell r="A312" t="str">
            <v>BG.1174</v>
          </cell>
          <cell r="B312" t="str">
            <v>Ñaøo neàn ñöôøng laøm môùi phaïm vi £ 300m (baèng oâtoâ 10T, maùy uûi £110CV, maùy ñaøo £ 1,25 m3) ñaát C4</v>
          </cell>
          <cell r="C312" t="str">
            <v>m3</v>
          </cell>
          <cell r="E312">
            <v>2805.34</v>
          </cell>
          <cell r="F312">
            <v>8869.34</v>
          </cell>
        </row>
        <row r="313">
          <cell r="A313" t="str">
            <v>BG.1182</v>
          </cell>
          <cell r="B313" t="str">
            <v>Ñaøo neàn ñöôøng laøm môùi phaïm vi £ 300m (baèng oâtoâ 12T, maùy uûi £110CV, maùy ñaøo £ 1,25 m3) ñaát C2</v>
          </cell>
          <cell r="C313" t="str">
            <v>m3</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B646" t="str">
            <v>Xaây gaïch theû 4x8x19</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definedNames>
      <definedName name="dongdongia"/>
      <definedName name="Module1.giagoc"/>
      <definedName name="Module1.giatamtinh"/>
      <definedName name="phanbtct"/>
      <definedName name="phandien"/>
      <definedName name="phanhoanthien"/>
      <definedName name="phannuoc"/>
      <definedName name="phanxay"/>
    </definedNames>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row r="39">
          <cell r="C39" t="b">
            <v>1</v>
          </cell>
        </row>
      </sheetData>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LVC3285"/>
      <sheetName val="th"/>
      <sheetName val="phu luc"/>
      <sheetName val="vc dd tba"/>
      <sheetName val="bia TBA "/>
      <sheetName val="250 KVA"/>
      <sheetName val="chi tiet TBA"/>
      <sheetName val="chi tiet C"/>
      <sheetName val="DM 85"/>
      <sheetName val="tong HOP TBA"/>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VC dd TBA "/>
      <sheetName val="TB TBA"/>
      <sheetName val="Phan dien TBA "/>
      <sheetName val="DM 66"/>
      <sheetName val="TH TBA"/>
      <sheetName val="tkct"/>
      <sheetName val="CLVCTC DZ 0.4"/>
      <sheetName val="KHOI LUONG XA"/>
      <sheetName val="chitietdatdao"/>
      <sheetName val="TON DZ 0.4 KV"/>
      <sheetName val="TONG KE DZ 22 KV"/>
      <sheetName val="THVT0,4 6 TBA"/>
      <sheetName val="tieuhaoVT DZ 22"/>
      <sheetName val="THVT0,4 3 TBA"/>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HPDMoi  (2)"/>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ONG KE DZ 0.4 KV"/>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5 (2)"/>
      <sheetName val="Sheet1"/>
      <sheetName val="Sheet2"/>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definedNames>
      <definedName name="K_1"/>
      <definedName name="K_2"/>
    </definedNames>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on gia vung III"/>
      <sheetName val="KPVC-BD "/>
      <sheetName val="Chi tiet"/>
      <sheetName val="Dinh Muc VT"/>
      <sheetName val="Tien Luong"/>
      <sheetName val="coctuatrend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s>
    <sheetDataSet>
      <sheetData sheetId="0" refreshError="1"/>
      <sheetData sheetId="1" refreshError="1"/>
      <sheetData sheetId="2" refreshError="1"/>
      <sheetData sheetId="3"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s>
    <sheetDataSet>
      <sheetData sheetId="0" refreshError="1"/>
      <sheetData sheetId="1"/>
      <sheetData sheetId="2" refreshError="1"/>
      <sheetData sheetId="3" refreshError="1"/>
      <sheetData sheetId="4" refreshError="1"/>
      <sheetData sheetId="5"/>
      <sheetData sheetId="6"/>
      <sheetData sheetId="7"/>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
      <sheetName val="KP-2"/>
      <sheetName val="TB-ch.doc"/>
      <sheetName val="LD-ch.doc"/>
      <sheetName val="san-nen"/>
      <sheetName val="NDK"/>
      <sheetName val="NT"/>
      <sheetName val="NTC"/>
      <sheetName val="TN-HC"/>
      <sheetName val="dau-noi"/>
      <sheetName val="san-nen-SS"/>
      <sheetName val="XL4Poppy"/>
      <sheetName val="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6">
          <cell r="A26" t="b">
            <v>1</v>
          </cell>
        </row>
      </sheetData>
      <sheetData sheetId="12"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s>
    <sheetDataSet>
      <sheetData sheetId="0"/>
      <sheetData sheetId="1" refreshError="1">
        <row r="38">
          <cell r="I38">
            <v>3796545</v>
          </cell>
          <cell r="J38">
            <v>7140136</v>
          </cell>
          <cell r="K38">
            <v>6113655</v>
          </cell>
        </row>
      </sheetData>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表"/>
      <sheetName val="比較表 (2)"/>
      <sheetName val="MH比較表"/>
      <sheetName val="ENG比較表 (2)"/>
      <sheetName val="Sheet3"/>
      <sheetName val="00000000"/>
      <sheetName val="10000000"/>
      <sheetName val="20000000"/>
      <sheetName val="KSTK"/>
      <sheetName val="CVC"/>
      <sheetName val="CLVT"/>
      <sheetName val="vatTu"/>
      <sheetName val="STKLD"/>
      <sheetName val="SoBac"/>
      <sheetName val="DUOI"/>
      <sheetName val="XL4Poppy"/>
      <sheetName val="QL6A"/>
      <sheetName val="QL32"/>
      <sheetName val="QL1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Quý I.2001"/>
      <sheetName val="Quý II .2001"/>
      <sheetName val="Quý III.2001"/>
      <sheetName val="T10"/>
      <sheetName val="T11"/>
      <sheetName val="T12.2001"/>
      <sheetName val="Quý IV.2001"/>
      <sheetName val="Nam 2001"/>
      <sheetName val="DoiT"/>
      <sheetName val="Da NThu"/>
      <sheetName val="HBT"/>
      <sheetName val="SCL - 01"/>
      <sheetName val="XDCB - 00"/>
      <sheetName val="SCL-2000"/>
      <sheetName val="2000"/>
      <sheetName val="KtoanHBT"/>
      <sheetName val="BB"/>
      <sheetName val="KH"/>
      <sheetName val="TH"/>
      <sheetName val="Sheet2"/>
      <sheetName val="Sheet1"/>
      <sheetName val="Btong"/>
      <sheetName val="CTiet"/>
      <sheetName val="Thop VL"/>
      <sheetName val="VC"/>
      <sheetName val="THDT"/>
      <sheetName val="LKVL"/>
      <sheetName val="TKVL"/>
      <sheetName val="TH VL"/>
      <sheetName val="TH-1"/>
      <sheetName val="TH-DT"/>
      <sheetName val="QT3"/>
      <sheetName val="QT4"/>
      <sheetName val="TONGXL"/>
      <sheetName val="DON GIA CHI TIET TL"/>
      <sheetName val="DD35"/>
      <sheetName val="TBA35"/>
      <sheetName val="TH quyettoan"/>
      <sheetName val="biaQT"/>
      <sheetName val="TKe"/>
      <sheetName val="ks-tk"/>
      <sheetName val="dtctiet"/>
      <sheetName val="Cong"/>
      <sheetName val="thnen"/>
      <sheetName val="klnen"/>
      <sheetName val="DONGIA-NGHIAKY"/>
      <sheetName val="d c1"/>
      <sheetName val="d c2"/>
      <sheetName val="VL-NC-M"/>
      <sheetName val="22KV"/>
      <sheetName val="CT-TBA"/>
      <sheetName val="CT-TN"/>
      <sheetName val="DTCT KSTK"/>
      <sheetName val="THKS"/>
      <sheetName val="DTCTKS"/>
      <sheetName val="00000001"/>
      <sheetName val="XL4Test5"/>
      <sheetName val="PTho"/>
      <sheetName val="MTe"/>
      <sheetName val="SHo"/>
      <sheetName val="TDuong"/>
      <sheetName val="ThanUyen"/>
      <sheetName val="Nganh"/>
      <sheetName val="BQLDA"/>
      <sheetName val="DC1605"/>
      <sheetName val="DcnamTV"/>
      <sheetName val="ppnamdaibieu"/>
      <sheetName val="TyleAdreyanop"/>
      <sheetName val="ppAdreyanop"/>
      <sheetName val="ketqua"/>
      <sheetName val="maxminth"/>
      <sheetName val="XXXXXXXX"/>
      <sheetName val="NAM2002"/>
      <sheetName val="QI-02"/>
      <sheetName val="QUYII-02 "/>
      <sheetName val="QUYIII"/>
      <sheetName val="QUYIV-12"/>
      <sheetName val="QUYIV-11"/>
      <sheetName val="_x0000_畑⃽⹉〲㄰_x000c_儀ﵵ䤠⁉㈮〰ఱ_x0000_畑⃽滯⁧㔲欠⥧̂_x0000_潢匀敨瑥ز_x0000_桓"/>
      <sheetName val="Dthu noi bo"/>
      <sheetName val="Dieu chinh Dthu"/>
      <sheetName val="Doanh thu SX#"/>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1"/>
      <sheetName val="T 2"/>
      <sheetName val="t 3"/>
      <sheetName val="t4"/>
      <sheetName val="t5"/>
      <sheetName val="t6"/>
      <sheetName val="t7"/>
      <sheetName val="t8"/>
      <sheetName val="t9"/>
      <sheetName val="t12-1"/>
      <sheetName val="cong no cuoi ky"/>
      <sheetName val="TH03"/>
      <sheetName val="Gia "/>
      <sheetName val="TONGHOPTHAU"/>
      <sheetName val="CLVT cau tau"/>
      <sheetName val="BUVC cau tau"/>
      <sheetName val="CLVT ke"/>
      <sheetName val="CLVT bai nua nghieng"/>
      <sheetName val="BVC ke"/>
      <sheetName val="Bu van chuyen ben nua nghieng"/>
      <sheetName val="CHITIETTHAU"/>
      <sheetName val="CLGXS"/>
      <sheetName val="thasat"/>
      <sheetName val="P.TAIVU"/>
      <sheetName val="Chart1"/>
      <sheetName val="TCHC"/>
      <sheetName val="CT45-3"/>
      <sheetName val="CT TR THDHA"/>
      <sheetName val="CT KHU CTSMY"/>
      <sheetName val="CT DNGHE DVVL"/>
      <sheetName val="CT TR NBLOAN"/>
      <sheetName val="SGIANH T3"/>
      <sheetName val="CT NMXMSG T9"/>
      <sheetName val="CT NMXM SGIANH"/>
      <sheetName val="TO COKHI"/>
      <sheetName val="CNUOC NTP"/>
      <sheetName val="NGAV CN2"/>
      <sheetName val="NGAV BVE"/>
      <sheetName val="NGIO AVUONG CN1"/>
      <sheetName val="NGIO AVUONG-KT"/>
      <sheetName val="N GioSGIANH"/>
      <sheetName val="Ngoaigio"/>
      <sheetName val="CT T D A.VUONG KT-LXE"/>
      <sheetName val="gia cong cokhi "/>
      <sheetName val="CT KENH N10-11"/>
      <sheetName val="DNNThach"/>
      <sheetName val="CT BVSONTINH"/>
      <sheetName val="CT TRUONG TSON"/>
      <sheetName val="CTCN CHOHK"/>
      <sheetName val="Thuong tet"/>
      <sheetName val="CTTTDDDC"/>
      <sheetName val="CT TTDDAC DIA CHINH"/>
      <sheetName val="CT VKS Son Tay"/>
      <sheetName val="CT AV-BVE-CDUONG"/>
      <sheetName val="CT A.VUONG CN"/>
      <sheetName val="PTCHC BSUNG"/>
      <sheetName val="PKT LUONG OM"/>
      <sheetName val="PK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Mar1"/>
      <sheetName val="Mar3"/>
      <sheetName val="Mar4"/>
      <sheetName val="Mar5"/>
      <sheetName val="Mar6"/>
      <sheetName val="Mar7"/>
      <sheetName val="Mar8"/>
      <sheetName val="Mar10"/>
      <sheetName val="Mar11"/>
      <sheetName val="Mar12"/>
      <sheetName val="Mar13"/>
      <sheetName val="Mar14"/>
      <sheetName val="Mar15"/>
      <sheetName val="Mar17"/>
      <sheetName val="Mar18"/>
      <sheetName val="Mar19"/>
      <sheetName val="Mar20"/>
      <sheetName val="Mar21"/>
      <sheetName val="Mar22"/>
      <sheetName val="Mar24"/>
      <sheetName val="Mar25"/>
      <sheetName val="Mar26"/>
      <sheetName val="Mar27"/>
      <sheetName val="Mar28"/>
      <sheetName val="Mar29"/>
      <sheetName val="Mar31"/>
      <sheetName val="Mar31 (2)"/>
      <sheetName val="Outlets"/>
      <sheetName val="PGs"/>
      <sheetName val="NAM"/>
      <sheetName val="HUNG"/>
      <sheetName val="HAI"/>
      <sheetName val="LAM"/>
      <sheetName val="Bang gia"/>
      <sheetName val="HANG TIEN BAO"/>
      <sheetName val="TH NHAP TON"/>
      <sheetName val="TH BAN"/>
      <sheetName val="t10-9"/>
      <sheetName val="t9-8"/>
      <sheetName val="tk cty"/>
      <sheetName val="T2"/>
      <sheetName val="T3"/>
      <sheetName val="T12"/>
      <sheetName val="bieu so2a (2)"/>
      <sheetName val="bieu so2b (2)"/>
      <sheetName val="Bieu so 2c"/>
      <sheetName val="Bieu so 2d"/>
      <sheetName val="mau 4a (2)"/>
      <sheetName val="mau 4b (2)"/>
      <sheetName val="bieu so4c (2)"/>
      <sheetName val="mau 6a"/>
      <sheetName val="bieu so6b"/>
      <sheetName val="mau 8a "/>
      <sheetName val="mau 8b "/>
      <sheetName val="bieu so8C "/>
      <sheetName val="phu cap dai bieu HDND 2005"/>
      <sheetName val="bieu so2b mau don vi "/>
      <sheetName val="HSMT-02"/>
      <sheetName val="KD"/>
      <sheetName val="HTTC-01"/>
      <sheetName val="KCB-01"/>
      <sheetName val="HTTC-02"/>
      <sheetName val="KCB-02"/>
      <sheetName val="HTTC-03"/>
      <sheetName val="KCB-03"/>
      <sheetName val="PHUONG"/>
      <sheetName val="HAO"/>
      <sheetName val="KIET"/>
      <sheetName val="ANH"/>
      <sheetName val="HUYNH"/>
      <sheetName val="TONGHOP"/>
      <sheetName val="TONKHO"/>
      <sheetName val="BANLE"/>
      <sheetName val="NHAPKHO"/>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KE PHI"/>
      <sheetName val="KE THUE"/>
      <sheetName val="KE CHI PHI"/>
      <sheetName val="TINH GIA THANH"/>
      <sheetName val="TONG HOP KHAU HAO"/>
      <sheetName val="TONG HOP CHI PHI"/>
      <sheetName val="DA SAN XUAT TRONG THANG"/>
      <sheetName val="THANH TOAN TIEN UNG"/>
      <sheetName val="KHAU HAO DAY CHUYEN DA"/>
      <sheetName val="Q1-03"/>
      <sheetName val="Q2-03"/>
      <sheetName val="Congv50x50"/>
      <sheetName val="v75x75"/>
      <sheetName val="tronD75"/>
      <sheetName val="klnen+mat623-anphu"/>
      <sheetName val="DCML T10"/>
      <sheetName val="X DAU"/>
      <sheetName val="BS Men"/>
      <sheetName val="AN CA TT"/>
      <sheetName val="AN CA VP"/>
      <sheetName val="VAN PHONG"/>
      <sheetName val="TTDTDD"/>
      <sheetName val="R.BIA"/>
      <sheetName val="DIEN TU"/>
      <sheetName val="Ca"/>
      <sheetName val="THUOC LA"/>
      <sheetName val="THUOC LA Cuong"/>
      <sheetName val="THUOC LA UNG (2)"/>
      <sheetName val="VLDX"/>
      <sheetName val="CD"/>
      <sheetName val="NHUA"/>
      <sheetName val="Le"/>
      <sheetName val="XD"/>
      <sheetName val="Ung XD (3)"/>
      <sheetName val="NHOT"/>
      <sheetName val="Sam, lop"/>
      <sheetName val="ML LG"/>
      <sheetName val="so tien"/>
      <sheetName val="Ung THAN DA 3"/>
      <sheetName val="#REF"/>
      <sheetName val="XDCB"/>
      <sheetName val="XL"/>
      <sheetName val="CN.VLXD"/>
      <sheetName val="shop DW"/>
      <sheetName val="phan tich KLQT"/>
      <sheetName val="TH KLQT"/>
      <sheetName val="QT SON"/>
      <sheetName val="Sheet1 (2)"/>
      <sheetName val="Vatlieu"/>
      <sheetName val="He so"/>
      <sheetName val="PL Vua"/>
      <sheetName val="DgDuong"/>
      <sheetName val="dgmo-tru"/>
      <sheetName val="dgdam"/>
      <sheetName val="Dam-Mo-Tru"/>
      <sheetName val="dgcong"/>
      <sheetName val="DPD"/>
      <sheetName val="DTDuong"/>
      <sheetName val="GTXLc"/>
      <sheetName val="CPXLk"/>
      <sheetName val="DBu"/>
      <sheetName val="KPTH"/>
      <sheetName val="Bang KL ket cau"/>
      <sheetName val="Bang VL"/>
      <sheetName val="VL(No V-c)"/>
      <sheetName val="Chitieu-dam cac loai"/>
      <sheetName val="DG Dam"/>
      <sheetName val="DG chung"/>
      <sheetName val="DGdg"/>
      <sheetName val="VL-dac chung"/>
      <sheetName val="CocKN1m"/>
      <sheetName val="Coc40x40cm"/>
      <sheetName val="CT 1md &amp; dau cong"/>
      <sheetName val="Tong hop"/>
      <sheetName val="CT cong"/>
      <sheetName val="dg cong"/>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BIA"/>
      <sheetName val="T 01"/>
      <sheetName val="GTXL"/>
      <sheetName val="dgchitiet"/>
      <sheetName val="DTCong"/>
      <sheetName val="KLuong(cong)"/>
      <sheetName val="DHai(banDUL-5x20,05m)"/>
      <sheetName val="KVinh(banDUL-3x21,05m)"/>
      <sheetName val="KLuong(Cau)"/>
      <sheetName val="M"/>
      <sheetName val="NC"/>
      <sheetName val="VL"/>
      <sheetName val="DT(KVinh)"/>
      <sheetName val="DT(DHai)"/>
      <sheetName val="KL"/>
      <sheetName val="dg(cau)"/>
      <sheetName val="DT(cong)"/>
      <sheetName val="GTXLk"/>
      <sheetName val="CTXD"/>
      <sheetName val="30000000"/>
      <sheetName val="NSXC"/>
      <sheetName val="DD35KV"/>
      <sheetName val="HM PHUTRO"/>
      <sheetName val="lt-tl"/>
      <sheetName val="px3-tl"/>
      <sheetName val="px1-tl"/>
      <sheetName val="vp-tl"/>
      <sheetName val="px2,tb-tl"/>
      <sheetName val="th-qt"/>
      <sheetName val="bqt"/>
      <sheetName val="tl-khovt"/>
      <sheetName val="dtkhov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
      <sheetName val="Chart45"/>
      <sheetName val="Chart44"/>
      <sheetName val="Chart43"/>
      <sheetName val="Chart42"/>
      <sheetName val="Chart41"/>
      <sheetName val="Chart40"/>
      <sheetName val="Chart39"/>
      <sheetName val="Chart38"/>
      <sheetName val="Chart37"/>
      <sheetName val="Chart36"/>
      <sheetName val="Chart35"/>
      <sheetName val="Chart34"/>
      <sheetName val="Chart33"/>
      <sheetName val="Chart32"/>
      <sheetName val="Chart31"/>
      <sheetName val="Chart30"/>
      <sheetName val="Chart29"/>
      <sheetName val="Chart28"/>
      <sheetName val="Chart27"/>
      <sheetName val="Chart26"/>
      <sheetName val="Chart25"/>
      <sheetName val="Chart24"/>
      <sheetName val="Chart23"/>
      <sheetName val="Chart22"/>
      <sheetName val="Chart21"/>
      <sheetName val="Chart20"/>
      <sheetName val="Chart19"/>
      <sheetName val="Chart18"/>
      <sheetName val="Chart17"/>
      <sheetName val="Chart16"/>
      <sheetName val="Chart15"/>
      <sheetName val="Chart14"/>
      <sheetName val="Chart13"/>
      <sheetName val="Chart12"/>
      <sheetName val="Chart11"/>
      <sheetName val="Chart10"/>
      <sheetName val="Chart9"/>
      <sheetName val="Chart8"/>
      <sheetName val="Chart7"/>
      <sheetName val="Chart6"/>
      <sheetName val="Chart5"/>
      <sheetName val="Chart4"/>
      <sheetName val="Chart3"/>
      <sheetName val="Chart2"/>
      <sheetName val="Old_KL"/>
      <sheetName val="mau"/>
      <sheetName val="Binh Phu"/>
      <sheetName val="XUAN"/>
      <sheetName val="GIAU"/>
      <sheetName val="HUU TIN"/>
      <sheetName val="GC truong Thanh"/>
      <sheetName val="mua TruongThanh "/>
      <sheetName val="TRONG"/>
      <sheetName val="TVU"/>
      <sheetName val="CUONG"/>
      <sheetName val="D HOANG"/>
      <sheetName val="THUY"/>
      <sheetName val="TANnamPhat"/>
      <sheetName val="vinatafong2"/>
      <sheetName val="ViNaTaFong"/>
      <sheetName val="DaiNam"/>
      <sheetName val="SAPA"/>
      <sheetName val="BICH QUANG"/>
      <sheetName val="DAI HOA"/>
      <sheetName val="DAI HOA (2)"/>
      <sheetName val="DTXD"/>
      <sheetName val="THUAN HIEN"/>
      <sheetName val="       A.TY       "/>
      <sheetName val="SON VIET (2)"/>
      <sheetName val="SON VIET"/>
      <sheetName val="TRUONG PHAT"/>
      <sheetName val="PHU CHAU"/>
      <sheetName val="DA LOI"/>
      <sheetName val="MUA NGOAI"/>
      <sheetName val="HOAN CHAU"/>
      <sheetName val="HUU LIEN"/>
      <sheetName val="VAN PHAT"/>
      <sheetName val="    MCC   "/>
      <sheetName val="CTY QUOC HUNG"/>
      <sheetName val="TIEN NHUNG"/>
      <sheetName val="ANH SAO"/>
      <sheetName val="MUOI HOI"/>
      <sheetName val="TanPhuCuong"/>
      <sheetName val="THIEN CO"/>
      <sheetName val="HUNG PHAT"/>
      <sheetName val="TAN VIET"/>
      <sheetName val="TKH (37)"/>
      <sheetName val="TKH (38)"/>
      <sheetName val="TKH (39)"/>
      <sheetName val="TKH (40)"/>
      <sheetName val="TOTAL"/>
      <sheetName val="DT dat "/>
      <sheetName val="Dt dat Doan ket I"/>
      <sheetName val="DT datBan O"/>
      <sheetName val="DT dat Bon + D.Muong"/>
      <sheetName val="Hoa mau ban bon+D.muong "/>
      <sheetName val="Hoa mau ban o"/>
      <sheetName val="Hoa mau Ban Xa Can"/>
      <sheetName val="Hoa mau Doan Ket I+II"/>
      <sheetName val=" Bang tong hop KL"/>
      <sheetName val="TH Hoa mau cac ban"/>
      <sheetName val="Hoa mau, tai san ban Tra"/>
      <sheetName val="TH Dat cac Ban"/>
      <sheetName val=" Bieu TH Bon, DMuong tai san ho"/>
      <sheetName val="Bieu TH ban D. Ket"/>
      <sheetName val="Bieu TH TRa"/>
      <sheetName val="Bieu TH O"/>
      <sheetName val="DGXDCB"/>
      <sheetName val="DEM"/>
      <sheetName val="KHOILUONG"/>
      <sheetName val="DONGIA"/>
      <sheetName val="CPKSTK"/>
      <sheetName val="THIETBI"/>
      <sheetName val="TDT"/>
      <sheetName val="VC1"/>
      <sheetName val="VC2"/>
      <sheetName val="VC3"/>
      <sheetName val="VC4"/>
      <sheetName val="VC5"/>
      <sheetName val="BaoCao"/>
      <sheetName val="PTVL"/>
      <sheetName val="TT"/>
      <sheetName val="CO SO DU LIEU PTVL"/>
      <sheetName val="Thoat nuoc"/>
      <sheetName val="XXXXXXX0"/>
      <sheetName val="XXXXXXX1"/>
      <sheetName val="?畑⃽⹉〲㄰_x000c_儀ﵵ䤠⁉㈮〰ఱ?畑⃽滯⁧㔲欠⥧̂?潢匀敨瑥ز?桓"/>
      <sheetName val="KL cau Bac Phu Cat"/>
      <sheetName val="Dam, mo, tru"/>
      <sheetName val="Gia VL"/>
      <sheetName val="Luong"/>
      <sheetName val="Tuong chan"/>
      <sheetName val="KL-cau"/>
      <sheetName val="KL-nhip dam"/>
      <sheetName val="THKP"/>
      <sheetName val="KL-coc"/>
      <sheetName val="dgphu"/>
      <sheetName val="Thi cong"/>
      <sheetName val="XLK"/>
      <sheetName val="DG chitiet"/>
      <sheetName val="KLcau"/>
      <sheetName val="Cong(KM1+640-KM5+540)"/>
      <sheetName val="KM 209(1x18m)-Tthuong"/>
      <sheetName val="KM 205(1x12m)-BanDUL"/>
      <sheetName val="Gia tri XLc"/>
      <sheetName val="GTXL(TT03)"/>
      <sheetName val="May"/>
      <sheetName val="VLieu"/>
      <sheetName val="GTXL(TT03-2005)"/>
      <sheetName val="CP1-3nhip(L=130,40m)"/>
      <sheetName val="CP2-4nhip(L=170,40m)"/>
      <sheetName val="KLTB- 2"/>
      <sheetName val="KLTB- 1"/>
      <sheetName val="Thep"/>
      <sheetName val="KL chi tiet"/>
      <sheetName val="Vat Lieu"/>
      <sheetName val="CP4-7nhip(L=290,418m)"/>
      <sheetName val="KL toan bo"/>
      <sheetName val="Vat Lieu "/>
      <sheetName val="CP3-3nhip(L=130,423m)"/>
      <sheetName val="KLTB- 3"/>
      <sheetName val="CP5-3nhip(L=130,27m)"/>
      <sheetName val="KLTB- 5"/>
      <sheetName val="CP6-4nhip(L=170,40m)"/>
      <sheetName val="GTXL(TT03+04)"/>
      <sheetName val="KLTB- 6"/>
      <sheetName val="GTXL-Cau"/>
      <sheetName val="DHai(ban-5x20,05m;coc40x40)"/>
      <sheetName val="DT THU CHI NS2004"/>
      <sheetName val="TongKe"/>
      <sheetName val="Chitiet-VL"/>
      <sheetName val="ChiTiet-NC"/>
      <sheetName val="TH-VLNC"/>
      <sheetName val="Chenhlech"/>
      <sheetName val="t"/>
      <sheetName val="ngay le"/>
      <sheetName val="soquy"/>
      <sheetName val="d.sach"/>
      <sheetName val="DSACH"/>
      <sheetName val="Q1-02"/>
      <sheetName val="Q2-02"/>
      <sheetName val="Q3-02"/>
      <sheetName val="GTSP"/>
      <sheetName val="CHD"/>
      <sheetName val="BC10N"/>
      <sheetName val="TTSP"/>
      <sheetName val="GD-2006"/>
      <sheetName val="GD"/>
      <sheetName val="THPT"/>
      <sheetName val="KVinh(ban-3x21,05m;PA2)"/>
      <sheetName val="KVinh(ban-3x24m;PA1)"/>
      <sheetName val="thl 2003"/>
      <sheetName val="SD31-12-03"/>
      <sheetName val="CDKT-HANG "/>
      <sheetName val="Ngoai bang"/>
      <sheetName val="KQKD-HANG"/>
      <sheetName val="THUE"/>
      <sheetName val="thue VAT"/>
      <sheetName val="ChitieuTC-HANG"/>
      <sheetName val="BS"/>
      <sheetName val="OFF-BS"/>
      <sheetName val="PL"/>
      <sheetName val="TAX"/>
      <sheetName val="VAT (2)"/>
      <sheetName val="tѨasat"/>
      <sheetName val="Chi tiet"/>
      <sheetName val="THCT"/>
      <sheetName val="PTDG"/>
      <sheetName val="Chi tiet (2)"/>
      <sheetName val="THKL"/>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hai_VAT (9)"/>
      <sheetName val="HH_Muavao T9"/>
      <sheetName val="HH_Banra (9)"/>
      <sheetName val="HH_Banra (10)"/>
      <sheetName val="HH_Muavao T11"/>
      <sheetName val="HH_Banra (11)"/>
      <sheetName val="Tokhai_VAT (11)"/>
      <sheetName val="HH_Muavao T12 "/>
      <sheetName val="HH_Banra (12)"/>
      <sheetName val="Tokhai_VAT (12)"/>
      <sheetName val="Tokhai_VAT bo sung12"/>
      <sheetName val="HH_Muavao T1-2000"/>
      <sheetName val="Tokhai_VAT T1-2000"/>
      <sheetName val="HH_Banra 1-2000"/>
      <sheetName val="HHBanra bo sung T12"/>
      <sheetName val="HHBanra bo sung T12 (2)"/>
      <sheetName val="HH_Muavao bo sung T12-1999"/>
      <sheetName val="HH_Muavao bo sung T12-1999 (2)C"/>
      <sheetName val="Tokhai_VAT bo sung T12 (2)"/>
      <sheetName val="Tokhai_VAT 2-2000"/>
      <sheetName val="HH_Muavao T2-2000 "/>
      <sheetName val="HHBanra T2-2000"/>
      <sheetName val="HH_Muavao T2-2000  (2)"/>
      <sheetName val="Tokhai_VAT T2"/>
      <sheetName val="Tokhai_VAT T4-2000"/>
      <sheetName val="HH_Muavao T4-2000 "/>
      <sheetName val="HHBanra T4-2000"/>
      <sheetName val="HHBanra BSQT"/>
      <sheetName val="Sheet1"/>
      <sheetName val="Sheet2"/>
      <sheetName val="Sheet3"/>
      <sheetName val="PTH"/>
      <sheetName val="#REF"/>
      <sheetName val="Bang CC (2)"/>
      <sheetName val="Nhat trinh"/>
      <sheetName val="Tien An T11"/>
      <sheetName val="DNPD-QL"/>
      <sheetName val="Bang luong"/>
      <sheetName val="Bang CC"/>
      <sheetName val=" Luong nghien "/>
      <sheetName val="QT-LN"/>
      <sheetName val="Giantiep"/>
      <sheetName val="Tong hop"/>
      <sheetName val="Phuc vu"/>
      <sheetName val="May Phat"/>
      <sheetName val="1813"/>
      <sheetName val="XL4Test5"/>
      <sheetName val="HH_Muavao bo sung T12-1999 (6)C"/>
      <sheetName val=""/>
      <sheetName val="DM-BCQT"/>
      <sheetName val="BCTHTC"/>
      <sheetName val="thuephan2"/>
      <sheetName val="thuephan3"/>
      <sheetName val="1111"/>
      <sheetName val="1121"/>
      <sheetName val="1311."/>
      <sheetName val="1312"/>
      <sheetName val="1388"/>
      <sheetName val="3312."/>
      <sheetName val="141"/>
      <sheetName val="1421"/>
      <sheetName val="3311"/>
      <sheetName val="338"/>
      <sheetName val="242"/>
      <sheetName val="BHXH&amp;KFCD"/>
      <sheetName val="THNVNNuoc"/>
      <sheetName val="Bke nop thue"/>
      <sheetName val="THNVcap tren"/>
      <sheetName val="SDquyluong"/>
      <sheetName val="TH-TSCD (2)"/>
      <sheetName val="TH-TSCD-LK"/>
      <sheetName val="khau hao"/>
      <sheetName val="CP_QLDN"/>
      <sheetName val="Lai vay"/>
      <sheetName val="Phantich chi tieu TC"/>
      <sheetName val="CDSL"/>
      <sheetName val="Luyke"/>
      <sheetName val="KQKD quy 3"/>
      <sheetName val="KQKD 9 thang"/>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tiÕt"/>
      <sheetName val="BXVL2"/>
      <sheetName val="CLVC"/>
      <sheetName val="THDT"/>
      <sheetName val="KTCBK"/>
      <sheetName val="KSDC BX"/>
      <sheetName val="KSDH BX"/>
      <sheetName val="THKL"/>
      <sheetName val="TH   UNICEF "/>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B"/>
      <sheetName val="BM0A"/>
      <sheetName val="REQ PAGE CABLE"/>
      <sheetName val="STAHL (2)"/>
      <sheetName val="#REF"/>
    </sheetNames>
    <sheetDataSet>
      <sheetData sheetId="0"/>
      <sheetData sheetId="1"/>
      <sheetData sheetId="2"/>
      <sheetData sheetId="3"/>
      <sheetData sheetId="4"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tra-vat-lieu"/>
      <sheetName val="`u lun"/>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may"/>
      <sheetName val="Vatlieu cau"/>
      <sheetName val="cau DS11"/>
      <sheetName val="cau DS12"/>
      <sheetName val="THCDS12"/>
      <sheetName val="dgcau"/>
      <sheetName val="THCDS11"/>
      <sheetName val="DGCT"/>
      <sheetName val="DGCong"/>
      <sheetName val="Vatlieu"/>
      <sheetName val="nhancong"/>
      <sheetName val="KL"/>
      <sheetName val="dt-iphi"/>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Kluong"/>
      <sheetName val="Giatri"/>
      <sheetName val="Sheet3 (2)"/>
      <sheetName val="dam"/>
      <sheetName val="Mocantho"/>
      <sheetName val="MoQL91"/>
      <sheetName val="tru"/>
      <sheetName val="dg"/>
      <sheetName val="10mduongsaumo"/>
      <sheetName val="ctt"/>
      <sheetName val="thanmkhao"/>
      <sheetName val="monho"/>
      <sheetName val="ìtoan"/>
      <sheetName val="sut&lt;1 0"/>
      <sheetName val="coc duc"/>
      <sheetName val="Khu xu ly nuoc THiep-XD"/>
      <sheetName val="nhan cong"/>
      <sheetName val="Box-Girder"/>
      <sheetName val="PTCT"/>
      <sheetName val="SPL4"/>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GCT_x0006_"/>
      <sheetName val="NhapSl"/>
      <sheetName val="Nluc"/>
      <sheetName val="Tohop"/>
      <sheetName val="KT_Tthan"/>
      <sheetName val="Tra_TTT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Nhap don gia VL dia _x0003__x0000_uong"/>
      <sheetName val="Sheet_x0001_1"/>
      <sheetName val="FPPN"/>
      <sheetName val="CHI_x0000_TIET"/>
      <sheetName val="ESTI."/>
      <sheetName val="DI-ESTI"/>
      <sheetName val="Don gia chi tiet"/>
      <sheetName val="Du thau"/>
      <sheetName val="Tro giup"/>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_x0000_Ё_x0000__x0000__x0000__x0000_䀤_x0001__x0000__x0000__x0000__x0000_䀶_x0001__x0000_晦晦晦䀙_x0001__x0000__x0000__x0000__x0000_㿰_x0001_H-_x0000_ਈ_x0000_"/>
      <sheetName val="P3-PanAn-Factored"/>
      <sheetName val="HK1"/>
      <sheetName val="HK2"/>
      <sheetName val="CANAM"/>
      <sheetName val="ma-pt"/>
      <sheetName val="bao cao ngay 13-02"/>
      <sheetName val="CBG"/>
      <sheetName val="DGduong"/>
      <sheetName val="ctTBA"/>
      <sheetName val="T1"/>
      <sheetName val="T2"/>
      <sheetName val="T3"/>
      <sheetName val="T4"/>
      <sheetName val="T5"/>
      <sheetName val="T6"/>
      <sheetName val="T7"/>
      <sheetName val="T8"/>
      <sheetName val="T9"/>
      <sheetName val="T10"/>
      <sheetName val="T11"/>
      <sheetName val="T12"/>
      <sheetName val="t1.3"/>
      <sheetName val="Số liệu"/>
      <sheetName val="TKKYI"/>
      <sheetName val="TKKYII"/>
      <sheetName val="Tổng hợp theo học sinh"/>
      <sheetName val="XL4Test5 (2)"/>
      <sheetName val="Du_lieu"/>
      <sheetName val="ktduong"/>
      <sheetName val="cu"/>
      <sheetName val="KTcau2004"/>
      <sheetName val="KT2004XL#moi"/>
      <sheetName val="denbu"/>
      <sheetName val="thop"/>
      <sheetName val="coctuatrenda"/>
      <sheetName val="IBASE"/>
      <sheetName val="IN__x000e_X"/>
      <sheetName val="3cau"/>
      <sheetName val="266+623"/>
      <sheetName val="TXL(266+623"/>
      <sheetName val="DDCT"/>
      <sheetName val="M"/>
      <sheetName val="vln"/>
      <sheetName val="He so"/>
      <sheetName val="PL Vua"/>
      <sheetName val="DPD"/>
      <sheetName val="dgmo-tru"/>
      <sheetName val="dgdam"/>
      <sheetName val="Dam-Mo-Tru"/>
      <sheetName val="DTDuong"/>
      <sheetName val="GTXLc"/>
      <sheetName val="CPXLk"/>
      <sheetName val="KPTH"/>
      <sheetName val="Bang KL ket cau"/>
      <sheetName val="NHAP"/>
      <sheetName val="CHI"/>
      <sheetName val="Nhap don gia VL dia _x0003_"/>
      <sheetName val="Dbþgia"/>
      <sheetName val="tuong"/>
      <sheetName val="TT_35NH"/>
      <sheetName val="GiaVL"/>
      <sheetName val="She_x0000_t9"/>
      <sheetName val="dv-kphi-cviet"/>
      <sheetName val="bvh-kphi"/>
      <sheetName val="PCCPCHUNG CHO CAC DTUONG"/>
      <sheetName val="Piers of Main Flyower (1)"/>
      <sheetName val="CHI?TIET"/>
      <sheetName val="Nhap don gia VL dia _x0003_?uong"/>
      <sheetName val="dt-kphi-ÿÿo-ctiet"/>
      <sheetName val="md5!-52"/>
      <sheetName val="Piers of Main Flylyer (1)"/>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inhToan"/>
      <sheetName val="NVBH(HOAN"/>
      <sheetName val="dt-cphi-ctieT"/>
      <sheetName val="TN"/>
      <sheetName val="ND"/>
      <sheetName val="tai"/>
      <sheetName val="hoang"/>
      <sheetName val="hoang (2)"/>
      <sheetName val="hoang (3)"/>
      <sheetName val="DG೼�_02"/>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Quantity"/>
      <sheetName val="S? li?u"/>
      <sheetName val="T?ng h?p theo h?c sinh"/>
      <sheetName val="Tuong-ٺ_x0001_an"/>
      <sheetName val="tra_x0000__x0000__x0000__x0000__x0000_±@Z"/>
      <sheetName val="Thuc thanh"/>
      <sheetName val="Don gia"/>
      <sheetName val="KLDGTT&lt;1ü_x000c__x0000__x0000_(2)"/>
      <sheetName val="Du toan chi tiet_x0000_coc nuoc"/>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INV"/>
      <sheetName val="XXXXXXX2"/>
      <sheetName val="XXXXXXX3"/>
      <sheetName val="XXXXXXX4"/>
      <sheetName val="Piers of Mai. Flyover (1)"/>
      <sheetName val="CTC_x000f_NG_02"/>
      <sheetName val="_x0004_GCong"/>
      <sheetName val="0_x0000__x0000_ﱸ͕_x0000__x0004__x0000__x0000__x0000__x0000__x0000__x0000_͕_x0000__x0000__x0000__x0000__x0000__x0000__x0000__x0000_列͕_x0000__x0000__x0013__x0000__x0000__x0000_"/>
      <sheetName val="Sheet1 (3)"/>
      <sheetName val="Sheet1 (2)"/>
      <sheetName val="YE2_x0000__x0000_ CONG"/>
      <sheetName val="Pier"/>
      <sheetName val="Pile"/>
      <sheetName val="CDPS"/>
      <sheetName val="NKC"/>
      <sheetName val="SoCaiT"/>
      <sheetName val="THDU"/>
      <sheetName val="_x0000_?_x0000__x0000__x0000__x0000_?_x0001__x0000__x0000__x0000__x0000_?_x0001__x0000_????_x0001__x0000__x0000__x0000__x0000_?_x0001_H-_x0000_?_x0000_"/>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10mduongsa{ío"/>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___x0001____x0001_______x0001____x0001_H-___"/>
      <sheetName val="Gca may Buu dien"/>
      <sheetName val="882"/>
      <sheetName val="Giamay"/>
      <sheetName val="DM_GVT"/>
      <sheetName val="May chuyen nganh"/>
      <sheetName val="TT06"/>
      <sheetName val="NC"/>
      <sheetName val="PC-summary"/>
      <sheetName val="vua_x0000__x0000__x0000__x0000__x0000__x0000__x0000__x0000__x0000__x0000__x0000_韘࿊_x0000__x0004__x0000__x0000__x0000__x0000__x0000__x0000_酐࿊_x0000__x0000__x0000__x0000__x0000_"/>
      <sheetName val="DEF"/>
      <sheetName val="KLDGTT&lt;1ü_x000c_??(2)"/>
      <sheetName val="ptvì0-1"/>
      <sheetName val="vua_x0000_韘࿊_x0000__x0004__x0000_酐࿊_x0000_須࿊_x0000__x0004__x0000__x0016_[dtTKKT-98-10"/>
      <sheetName val="0??ﱸ͕?_x0004_??????͕????????列͕??_x0013_???"/>
      <sheetName val="dtct cong"/>
      <sheetName val="PBCPCHUNG CHO CAC _x0007_{WÑNG"/>
      <sheetName val="ma_pt"/>
      <sheetName val="Sheet3ٺ_x0001_2)"/>
      <sheetName val="[dtTKKT-98-106.xlsၝTHCDS11"/>
      <sheetName val="[dtTKKT-98-106.xls?THCDS11"/>
      <sheetName val="Giai trinh"/>
      <sheetName val="GTGT"/>
      <sheetName val="Mua vao TT"/>
      <sheetName val="Mua vao GTGT"/>
      <sheetName val="Bra"/>
      <sheetName val="BC HDon"/>
      <sheetName val="BC HDon Qui"/>
      <sheetName val="KE KHAI HDONG"/>
      <sheetName val="Recovered_Sheet1"/>
      <sheetName val="Recovered_Sheet2"/>
      <sheetName val="CPVUE_03"/>
      <sheetName val="t1_3"/>
      <sheetName val="Don_gia_chi_tiet"/>
      <sheetName val="Du_thau"/>
      <sheetName val="Tro_giup"/>
      <sheetName val="COC KHOAN0T5"/>
      <sheetName val="TD &quot;DIEM"/>
      <sheetName val="0000000!"/>
      <sheetName val="sat"/>
      <sheetName val="ptvt"/>
      <sheetName val="YE2"/>
      <sheetName val="Du toan chi tiet"/>
      <sheetName val="dt-kphi-isoiendo"/>
      <sheetName val="NHTN"/>
      <sheetName val="QLDD"/>
      <sheetName val="Moi truong"/>
      <sheetName val="KHĐ"/>
      <sheetName val="fej"/>
      <sheetName val="DT1__x0010_3"/>
      <sheetName val="DGKE_00"/>
      <sheetName val="P4-T`nAn-Factored"/>
      <sheetName val="khluong"/>
      <sheetName val="CtVKdam_x0000_Ʀ_x0000__x0000__x0000__x0000__x0000_"/>
      <sheetName val="Giathanh1m3BT"/>
      <sheetName val="S_ li_u"/>
      <sheetName val="T_ng h_p theo h_c sinh"/>
      <sheetName val="TT"/>
      <sheetName val="Du toan c`i tiet coc nuoc"/>
      <sheetName val="vua???????????韘࿊?_x0004_??????酐࿊?????"/>
      <sheetName val="vua?韘࿊?_x0004_?酐࿊?須࿊?_x0004_?_x0016_[dtTKKT-98-10"/>
      <sheetName val="TM_JCTC"/>
      <sheetName val="RCCPCHUNG CHO CAC DTUONG"/>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sheetData sheetId="6" refreshError="1">
        <row r="33">
          <cell r="Q33">
            <v>13636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sheetData sheetId="578"/>
      <sheetData sheetId="579"/>
      <sheetData sheetId="580" refreshError="1"/>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sheetData sheetId="591"/>
      <sheetData sheetId="592"/>
      <sheetData sheetId="593"/>
      <sheetData sheetId="594" refreshError="1"/>
      <sheetData sheetId="595" refreshError="1"/>
      <sheetData sheetId="596" refreshError="1"/>
      <sheetData sheetId="597"/>
      <sheetData sheetId="598" refreshError="1"/>
      <sheetData sheetId="599"/>
      <sheetData sheetId="600"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s>
    <sheetDataSet>
      <sheetData sheetId="0"/>
      <sheetData sheetId="1"/>
      <sheetData sheetId="2"/>
      <sheetData sheetId="3"/>
      <sheetData sheetId="4"/>
      <sheetData sheetId="5"/>
      <sheetData sheetId="6"/>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00000000"/>
    </sheetNames>
    <sheetDataSet>
      <sheetData sheetId="0" refreshError="1"/>
      <sheetData sheetId="1" refreshError="1"/>
      <sheetData sheetId="2" refreshError="1"/>
      <sheetData sheetId="3"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s>
    <sheetDataSet>
      <sheetData sheetId="0" refreshError="1"/>
      <sheetData sheetId="1" refreshError="1"/>
      <sheetData sheetId="2" refreshError="1"/>
      <sheetData sheetId="3" refreshError="1"/>
      <sheetData sheetId="4"/>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H (2)"/>
      <sheetName val="TH (3)"/>
      <sheetName val="TH (4)"/>
      <sheetName val="CONST EQ"/>
      <sheetName val="DIREC-&quot;X&quot;"/>
      <sheetName val="INDIRECT-&quot;Y&quot; "/>
      <sheetName val="att-v"/>
      <sheetName val="att-w"/>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R-(WP1)"/>
      <sheetName val="INDIR-(WP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Vatlieu"/>
      <sheetName val="DgDuong"/>
      <sheetName val="dgmo-tru"/>
      <sheetName val="dgdam"/>
      <sheetName val="Dam-Mo-Tru"/>
      <sheetName val="Sheet1"/>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REF"/>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Sheet2"/>
      <sheetName val="D12TUVAN"/>
      <sheetName val="D7Longhiep"/>
      <sheetName val="NMNHUa"/>
      <sheetName val="DXMay"/>
      <sheetName val="D7TT3"/>
      <sheetName val="PXII"/>
      <sheetName val="Vaycuong"/>
      <sheetName val="DCUONG"/>
      <sheetName val="Sheet3"/>
      <sheetName val="DVINA"/>
      <sheetName val="Sheet5"/>
      <sheetName val="DCKCUONG"/>
      <sheetName val="D3KSVINA"/>
      <sheetName val="DOI 7"/>
      <sheetName val="DOI 3"/>
      <sheetName val="DOI1"/>
      <sheetName val="DOI6"/>
      <sheetName val="DOI5"/>
      <sheetName val="Tuan8"/>
      <sheetName val="tuan7"/>
      <sheetName val="tuan6"/>
      <sheetName val="TUAN5"/>
      <sheetName val="TUAN4"/>
      <sheetName val="TUAN3"/>
      <sheetName val="TUAN1"/>
      <sheetName val="TUAN2"/>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DGXDCB"/>
      <sheetName val="KL"/>
      <sheetName val="D GIA"/>
      <sheetName val="BUGIA"/>
      <sheetName val="VC12"/>
      <sheetName val="THIETBI"/>
      <sheetName val="Bke"/>
      <sheetName val="QT"/>
      <sheetName val="Sheet14"/>
      <sheetName val="Sheet15"/>
      <sheetName val="Sheet16"/>
      <sheetName val="10000000"/>
      <sheetName val="Sheet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hart1"/>
      <sheetName val="Phantich"/>
      <sheetName val="Toan_DA"/>
      <sheetName val="2004"/>
      <sheetName val="2005"/>
      <sheetName val="XL4Test5"/>
      <sheetName val="Tongluong"/>
      <sheetName val="bacnuoi"/>
      <sheetName val="anhtuan"/>
      <sheetName val="bactien"/>
      <sheetName val="b¶cti"/>
      <sheetName val="cquang"/>
      <sheetName val="hang"/>
      <sheetName val="luyen"/>
      <sheetName val="bkhung"/>
      <sheetName val="son"/>
      <sheetName val="vietanh"/>
      <sheetName val="C.Chat"/>
      <sheetName val="Thang"/>
      <sheetName val="Doan"/>
      <sheetName val="Quang LX"/>
      <sheetName val="dinh"/>
      <sheetName val="20000000"/>
      <sheetName val="30000000"/>
      <sheetName val="Danh muc"/>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DT-tram"/>
      <sheetName val="TDT-Cto"/>
      <sheetName val="CT-Tuvan"/>
      <sheetName val="ThuyetMinhDT"/>
      <sheetName val="VVVVVVVa"/>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hietKe"/>
      <sheetName val="HoSoMT"/>
      <sheetName val="GiamSat"/>
      <sheetName val="ThamDinhTKKT"/>
      <sheetName val="ThamDinhDT"/>
      <sheetName val="QLDA"/>
      <sheetName val="TM"/>
      <sheetName val="TM (2)"/>
      <sheetName val="KPTH (2)"/>
      <sheetName val="Noi Suy"/>
      <sheetName val="Bia (2)"/>
      <sheetName val="Gia NC"/>
      <sheetName val="00000001"/>
      <sheetName val="00000002"/>
      <sheetName val="DT CHONG SET"/>
      <sheetName val="DT TB"/>
      <sheetName val="DT DUONG ONG"/>
      <sheetName val="VC TB"/>
      <sheetName val="CLVT TB"/>
      <sheetName val="TONG CONG"/>
      <sheetName val="THKP DUONG ONG"/>
      <sheetName val="THKP CHONG SET"/>
      <sheetName val="CLVT CHONG SET"/>
      <sheetName val="CLVT DUONG ONG"/>
      <sheetName val="THKP TB"/>
      <sheetName val="KL TB"/>
      <sheetName val="Luong thanh toan 06-02"/>
      <sheetName val="Bang luong thanh toan thang 06-"/>
      <sheetName val="Bang thang 5-02"/>
      <sheetName val="q2"/>
      <sheetName val="q3"/>
      <sheetName val="q4"/>
      <sheetName val="Sheet12"/>
      <sheetName val="Sheet13"/>
      <sheetName val="NuocthoTV"/>
      <sheetName val="BQ TV"/>
      <sheetName val="Duong ong nuoc tho"/>
      <sheetName val="PXL  (C)"/>
      <sheetName val="PXL "/>
      <sheetName val="th"/>
      <sheetName val="th (2)"/>
      <sheetName val="SLD_nam"/>
      <sheetName val="SC_nguon"/>
      <sheetName val="HD_nguon"/>
      <sheetName val="Sheet6"/>
      <sheetName val="Sheet7"/>
      <sheetName val="Sheet14 (2)"/>
      <sheetName val="Sheet15 (2)"/>
      <sheetName val="Sheet16 (2)"/>
      <sheetName val="Sheet8"/>
      <sheetName val="Sheet9"/>
      <sheetName val="Sheet10"/>
      <sheetName val="Sheet11"/>
      <sheetName val="NANGLUONG"/>
      <sheetName val="TIEN LUONG"/>
      <sheetName val="DONGIA"/>
      <sheetName val="CPKSTK"/>
      <sheetName val="DT"/>
      <sheetName val="TDT"/>
      <sheetName val="VC1"/>
      <sheetName val="PTho"/>
      <sheetName val="MTe"/>
      <sheetName val="SHo"/>
      <sheetName val="TDuong"/>
      <sheetName val="ThanUyen"/>
      <sheetName val="Nganh"/>
      <sheetName val="BQLDA"/>
      <sheetName val="CAN DOI"/>
      <sheetName val="PTPT"/>
      <sheetName val="TK 141"/>
      <sheetName val="NO CTy"/>
      <sheetName val="KPBT"/>
      <sheetName val="THtt(A)"/>
      <sheetName val="TH TQT(NB)"/>
      <sheetName val="thctqt (2)"/>
      <sheetName val="K.luong"/>
      <sheetName val="K.L"/>
      <sheetName val="thctqt"/>
      <sheetName val="THKPQT"/>
      <sheetName val="QTGDT"/>
      <sheetName val="ptdg"/>
      <sheetName val="GNC"/>
      <sheetName val="thkp"/>
      <sheetName val="gcm"/>
      <sheetName val="GHKT"/>
      <sheetName val="MTDGDT"/>
      <sheetName val="ptgtvc"/>
      <sheetName val="gvt"/>
      <sheetName val="gvt (2)"/>
      <sheetName val="ctdt "/>
      <sheetName val="TT"/>
      <sheetName val="CCVT"/>
      <sheetName val="DGPS "/>
      <sheetName val="GDTPS"/>
      <sheetName val="cphiNVL"/>
      <sheetName val="sanluong+doanhthu"/>
      <sheetName val="KHtragoc+lai"/>
      <sheetName val="kh-hao"/>
      <sheetName val="th-chi1"/>
      <sheetName val="donhaycuada"/>
      <sheetName val="thu-chi"/>
      <sheetName val="BANG KE"/>
      <sheetName val="mua vao"/>
      <sheetName val="0%"/>
      <sheetName val="BAN RA"/>
      <sheetName val="TO KHAI THUE 02"/>
      <sheetName val="May"/>
      <sheetName val="Khoan TD"/>
      <sheetName val="Luong"/>
      <sheetName val="VL(duyet)"/>
      <sheetName val="Vua(duyet)"/>
      <sheetName val="DG(duyet)"/>
      <sheetName val="DTBS-5nhip(L=m)"/>
      <sheetName val="GTXL-BS"/>
      <sheetName val="GT khoan"/>
      <sheetName val="KL toan bo"/>
      <sheetName val="KL chi tiet"/>
      <sheetName val="CT xa"/>
      <sheetName val="TLGC"/>
      <sheetName val="BL"/>
      <sheetName val="phu luc "/>
      <sheetName val="Tong hop kiem toan"/>
      <sheetName val="khongco"/>
      <sheetName val="Tang giam thau"/>
      <sheetName val="TS"/>
      <sheetName val="BBan"/>
      <sheetName val="¸TSCD"/>
      <sheetName val="NCVKT"/>
      <sheetName val="MMTB"/>
      <sheetName val="TSCDZKHAC"/>
      <sheetName val="¸CTCDCDUNG"/>
      <sheetName val="VTHHoaTKHO"/>
      <sheetName val="CCDCQL"/>
      <sheetName val="CPSXDD"/>
      <sheetName val="CCDC"/>
      <sheetName val="HHUDONG"/>
      <sheetName val="PThu"/>
      <sheetName val="ptra"/>
      <sheetName val="kdoi"/>
      <sheetName val="TGUI"/>
      <sheetName val="BKTM"/>
      <sheetName val="Q1-02"/>
      <sheetName val="Q2-02"/>
      <sheetName val="Q3-02"/>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Outlets"/>
      <sheetName val="PGs"/>
      <sheetName val="LuongBR"/>
      <sheetName val="LuongVT"/>
      <sheetName val="40000000"/>
      <sheetName val="50000000"/>
      <sheetName val="60000000"/>
      <sheetName val="70000000"/>
      <sheetName val="80000000"/>
      <sheetName val="THUYTHOP"/>
      <sheetName val="Tonghop"/>
      <sheetName val="Hung"/>
      <sheetName val="Duong"/>
      <sheetName val="Lam"/>
      <sheetName val="Thuy"/>
      <sheetName val="Cu"/>
      <sheetName val="luulan"/>
      <sheetName val="BCTH"/>
      <sheetName val="bao cao lg"/>
      <sheetName val="bc thu chi"/>
      <sheetName val="T01.03"/>
      <sheetName val="T02.03 "/>
      <sheetName val="T03.03 "/>
      <sheetName val="T04.03  "/>
      <sheetName val="T05.03   "/>
      <sheetName val="T06.03    "/>
      <sheetName val="T07.03    "/>
      <sheetName val="T08.03   "/>
      <sheetName val="T09.03 "/>
      <sheetName val="T10.03"/>
      <sheetName val="DT3DGA"/>
      <sheetName val="VCVL"/>
      <sheetName val="GHI MO DA"/>
      <sheetName val="TVBTDGA"/>
      <sheetName val="CPTT"/>
      <sheetName val="GI¸A"/>
      <sheetName val="KHOI LUONG"/>
      <sheetName val="TH,V. CHUûEN"/>
      <sheetName val="NHA"/>
      <sheetName val="DGDHoi"/>
      <sheetName val="km-693699"/>
      <sheetName val="KM735-745"/>
      <sheetName val="DTLPA"/>
      <sheetName val="TH3DGA"/>
      <sheetName val="T104"/>
      <sheetName val="T2,04"/>
      <sheetName val="T3,04 "/>
      <sheetName val="T4,04 "/>
      <sheetName val="T5,03  "/>
      <sheetName val="T6,04   "/>
      <sheetName val="T7,04"/>
      <sheetName val="T8,04"/>
      <sheetName val="T9,03 "/>
      <sheetName val="T10,03"/>
      <sheetName val="T11,03"/>
      <sheetName val="T12,03 "/>
      <sheetName val="BCTHSDTM  T01"/>
      <sheetName val="BCTHSDTM  T02"/>
      <sheetName val="BCTHSDTM  T03"/>
      <sheetName val="BCTHSDTM  T04"/>
      <sheetName val="BCTHSDTM  T06"/>
      <sheetName val="BCTHSDTM  T07"/>
      <sheetName val="Sheet10_x0000__x0000__x0000__x0000__x0000__x0000__x0000__x0000__x0000__x0000__x0000__x0000_鹈­_x0000__x0004__x0000__x0000__x0000__x0000__x0000__x0000_亐­"/>
      <sheetName val="b"/>
      <sheetName val="T.T"/>
      <sheetName val="LDTB"/>
      <sheetName val="day"/>
      <sheetName val="THKL-LT76"/>
      <sheetName val="BB-VTTB"/>
      <sheetName val="VT CT"/>
      <sheetName val="TBA"/>
      <sheetName val="Cot"/>
      <sheetName val="CAP"/>
      <sheetName val="TS35"/>
      <sheetName val="YQ35"/>
      <sheetName val="CtYQ"/>
      <sheetName val="Ct TS"/>
      <sheetName val="T0,4TS"/>
      <sheetName val="T0,4YQ"/>
      <sheetName val="ts+yq"/>
      <sheetName val="DCVTa"/>
      <sheetName val="DCVTb"/>
      <sheetName val="CV"/>
      <sheetName val="dtvt"/>
      <sheetName val="blong"/>
      <sheetName val="vtbs A B"/>
      <sheetName val="00000003"/>
      <sheetName val="00000004"/>
      <sheetName val="Du toan"/>
      <sheetName val="Gia tri vat tu"/>
      <sheetName val="Chenh lech vat tu"/>
      <sheetName val="Chi phi van chuyen"/>
      <sheetName val="Don gia chi tiet"/>
      <sheetName val="Du thau"/>
      <sheetName val="Tu van Thiet ke"/>
      <sheetName val="Tien do thi cong"/>
      <sheetName val="Bia du toan"/>
      <sheetName val="Tro giup"/>
      <sheetName val="Config"/>
      <sheetName val="BANG GIA TH"/>
      <sheetName val="CO THE CHINH"/>
      <sheetName val="BANG GIA CT"/>
      <sheetName val="N1111"/>
      <sheetName val="C1111"/>
      <sheetName val="1121"/>
      <sheetName val="daura"/>
      <sheetName val="dauvao"/>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kk nam03 "/>
      <sheetName val="kk01B nam 2003"/>
      <sheetName val="DTCT"/>
      <sheetName val="VC- CO GIOI"/>
      <sheetName val="VCB"/>
      <sheetName val="DuTCT+THks"/>
      <sheetName val="DTCT KSTK"/>
      <sheetName val="THDT"/>
      <sheetName val="TMDTu"/>
      <sheetName val="ten"/>
      <sheetName val="gia"/>
      <sheetName val="thqt"/>
      <sheetName val="clD"/>
      <sheetName val="clC"/>
      <sheetName val="thvt"/>
      <sheetName val="tl"/>
      <sheetName val="httt"/>
      <sheetName val=" mkhoan"/>
      <sheetName val="klcv2"/>
      <sheetName val="Maz 80K"/>
      <sheetName val="thop"/>
      <sheetName val="TG Hd"/>
      <sheetName val="xntvt"/>
      <sheetName val="klht3"/>
      <sheetName val="klht23"/>
      <sheetName val="xngt"/>
      <sheetName val="Sheet2 (2)"/>
      <sheetName val="ShetKhaoSat"/>
      <sheetName val="Sheet4 (2)"/>
      <sheetName val="Sheet5 (2)"/>
      <sheetName val="sheet6(2)"/>
      <sheetName val="shet3dan"/>
      <sheetName val="Sheet3 (2)"/>
      <sheetName val="Bang chia "/>
      <sheetName val="CN HD"/>
      <sheetName val="Chia T1"/>
      <sheetName val="Chia T2"/>
      <sheetName val="Chia T3"/>
      <sheetName val="TH11"/>
      <sheetName val="TH T11"/>
      <sheetName val="TH T1"/>
      <sheetName val="TH1"/>
      <sheetName val="TH2"/>
      <sheetName val="TH3"/>
      <sheetName val="TH4"/>
      <sheetName val="TH5"/>
      <sheetName val="ChiaT1"/>
      <sheetName val="ChiaT2"/>
      <sheetName val="ChiaT3"/>
      <sheetName val="ChiaT4"/>
      <sheetName val="ChiaT5"/>
      <sheetName val="MauTH"/>
      <sheetName val="dgiai"/>
      <sheetName val="Tien vay"/>
      <sheetName val="Nhap chung tu"/>
      <sheetName val="VLP"/>
      <sheetName val="VLC"/>
      <sheetName val="DTthicong"/>
      <sheetName val="Chiettinh"/>
      <sheetName val="Nhancongin"/>
      <sheetName val="vat tu giacong"/>
      <sheetName val="MayTC"/>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PLT"/>
      <sheetName val="HTXL"/>
      <sheetName val="CL"/>
      <sheetName val="Gia CT"/>
      <sheetName val="vua"/>
      <sheetName val="CT"/>
      <sheetName val="mau bao cao nxt"/>
      <sheetName val="BANG GIA"/>
      <sheetName val="baocao tuan"/>
      <sheetName val="bc ton nv"/>
      <sheetName val="bao gia"/>
      <sheetName val="bc ton nv (2)"/>
      <sheetName val="bang tinh luong"/>
      <sheetName val="database"/>
      <sheetName val="TSCD-2003"/>
      <sheetName val="632"/>
      <sheetName val="vou"/>
      <sheetName val="CANDOI"/>
      <sheetName val="LAI"/>
      <sheetName val="S.P.SINH01"/>
      <sheetName val="S.P.S-T10"/>
      <sheetName val="NO"/>
      <sheetName val="CO"/>
      <sheetName val="142"/>
      <sheetName val="C47-T1-05"/>
      <sheetName val="Duong chinh"/>
      <sheetName val="D cu"/>
      <sheetName val="B ho"/>
      <sheetName val="D hoa"/>
      <sheetName val="Tai che"/>
      <sheetName val="Thu hoi"/>
      <sheetName val="BTH VT Thang"/>
      <sheetName val="Xay dung"/>
      <sheetName val="HTTC-01"/>
      <sheetName val="KCB-01"/>
      <sheetName val="HTTC-02"/>
      <sheetName val="KCB-02"/>
      <sheetName val="HTTC-03"/>
      <sheetName val="KCB-03"/>
      <sheetName val="tong du toan"/>
      <sheetName val="thiet bi"/>
      <sheetName val="chi phi khac"/>
      <sheetName val="LamDong"/>
      <sheetName val="KhanhHoa"/>
      <sheetName val="PhuYen"/>
      <sheetName val="to-khai"/>
      <sheetName val="TSCD"/>
      <sheetName val="KTVDT "/>
      <sheetName val="LVDTXD"/>
      <sheetName val="TRLV"/>
      <sheetName val="KHTSCD"/>
      <sheetName val="Sanpham"/>
      <sheetName val="Tylephanbo"/>
      <sheetName val="CPTL"/>
      <sheetName val="PBCPTL"/>
      <sheetName val="CPchung"/>
      <sheetName val="PBCPchung"/>
      <sheetName val="CPQL"/>
      <sheetName val="PBCPQL"/>
      <sheetName val="PBCPBHang"/>
      <sheetName val="VLD"/>
      <sheetName val="CPSX"/>
      <sheetName val="GTGT"/>
      <sheetName val="DTDK"/>
      <sheetName val="DT&amp;LN"/>
      <sheetName val="BKDT"/>
      <sheetName val="THTHV"/>
      <sheetName val="IRR-PA1"/>
      <sheetName val="BDHV"/>
      <sheetName val="PTDN "/>
      <sheetName val="NopNS"/>
      <sheetName val="CHITIE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 luong"/>
      <sheetName val="C Doan"/>
      <sheetName val="Hoc"/>
      <sheetName val="Vphong"/>
      <sheetName val="Bve"/>
      <sheetName val="S.Chua-1"/>
      <sheetName val="S.Chua-2"/>
      <sheetName val="S.Chua"/>
      <sheetName val="T,XE"/>
      <sheetName val="Ckhi"/>
      <sheetName val="D Han"/>
      <sheetName val="DHan-1"/>
      <sheetName val="DHan-2"/>
      <sheetName val="KM823-1"/>
      <sheetName val="KM823-2"/>
      <sheetName val="cau 823"/>
      <sheetName val="BS-Thuy"/>
      <sheetName val="LDPT-1"/>
      <sheetName val="LDPT-2"/>
      <sheetName val="LDPT"/>
      <sheetName val="Tuha-1"/>
      <sheetName val="Tuha-2"/>
      <sheetName val="Tu ha"/>
      <sheetName val="Anhoa-1"/>
      <sheetName val="Anhoa-2"/>
      <sheetName val="Cau vuot 2"/>
      <sheetName val="DH-T12"/>
      <sheetName val="DH-T10"/>
      <sheetName val="DH-T12 (2)"/>
      <sheetName val="Tong hop luong"/>
      <sheetName val="KL VL"/>
      <sheetName val="KHCTiet"/>
      <sheetName val="QT 9-6"/>
      <sheetName val="Thuong luu HB"/>
      <sheetName val="QT03"/>
      <sheetName val="PTmay"/>
      <sheetName val="KK"/>
      <sheetName val="QT Ky T"/>
      <sheetName val="BCKT"/>
      <sheetName val="bc vt TON BAI"/>
      <sheetName val="NŎHC"/>
      <sheetName val="PHUONG"/>
      <sheetName val="HAO"/>
      <sheetName val="KIET"/>
      <sheetName val="ANH"/>
      <sheetName val="HUYNH"/>
      <sheetName val="TONKHO"/>
      <sheetName val="NHAPKHO"/>
      <sheetName val="MCP"/>
      <sheetName val="Thu 2a"/>
      <sheetName val="Thu 2b"/>
      <sheetName val="Thu 3a"/>
      <sheetName val="Thu 3b"/>
      <sheetName val="Thu 4a"/>
      <sheetName val="Thu 4b"/>
      <sheetName val="Thu 5a"/>
      <sheetName val="Thu 5b"/>
      <sheetName val="Thu 6a"/>
      <sheetName val="Thu6b"/>
      <sheetName val="Thu 7a"/>
      <sheetName val="Thu 7b"/>
      <sheetName val="VTH¶xaTKHO"/>
      <sheetName val="BIEU25B"/>
      <sheetName val="BIEU25A-1"/>
      <sheetName val="NHIENLIEU"/>
      <sheetName val="BIEU1-P2"/>
      <sheetName val="BIEU1-PIII"/>
      <sheetName val="NSSG"/>
      <sheetName val="VINH HOA"/>
      <sheetName val="GTSP"/>
      <sheetName val="BIEU1-PIIIBOVLKHAC"/>
      <sheetName val="BIEU1 - PIISUA"/>
      <sheetName val="BIEUi-PIIBOVLKHAC"/>
      <sheetName val="bieu33"/>
      <sheetName val="CPTTEBOCONG"/>
      <sheetName val="BIEU1"/>
      <sheetName val="CHU TUY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s>
    <sheetDataSet>
      <sheetData sheetId="0" refreshError="1"/>
      <sheetData sheetId="1" refreshError="1"/>
      <sheetData sheetId="2" refreshError="1"/>
      <sheetData sheetId="3" refreshError="1">
        <row r="10">
          <cell r="C10" t="str">
            <v>CÇu ®ång bôt km397+485.75</v>
          </cell>
          <cell r="D10"/>
          <cell r="E10"/>
          <cell r="F10"/>
          <cell r="G10"/>
          <cell r="H10"/>
          <cell r="I10"/>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cell r="E15"/>
          <cell r="F15"/>
          <cell r="G15"/>
          <cell r="H15"/>
          <cell r="I15"/>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cell r="G19"/>
          <cell r="H19"/>
          <cell r="I19">
            <v>450000</v>
          </cell>
          <cell r="J19">
            <v>30960000</v>
          </cell>
        </row>
        <row r="20">
          <cell r="C20" t="str">
            <v>4. B¶n dÉn KT(300x220x20)cm</v>
          </cell>
          <cell r="D20" t="str">
            <v>b¶n</v>
          </cell>
          <cell r="E20">
            <v>8</v>
          </cell>
          <cell r="F20"/>
          <cell r="G20"/>
          <cell r="H20"/>
          <cell r="I20">
            <v>2200000</v>
          </cell>
          <cell r="J20">
            <v>17600000</v>
          </cell>
        </row>
        <row r="21">
          <cell r="C21" t="str">
            <v>5. Khe co d·n cao su</v>
          </cell>
          <cell r="D21" t="str">
            <v>md</v>
          </cell>
          <cell r="E21">
            <v>16</v>
          </cell>
          <cell r="F21"/>
          <cell r="G21"/>
          <cell r="H21"/>
          <cell r="I21">
            <v>2500000</v>
          </cell>
          <cell r="J21">
            <v>40000000</v>
          </cell>
        </row>
        <row r="22">
          <cell r="C22" t="str">
            <v>6. T­êng hé lan mÒm</v>
          </cell>
          <cell r="D22" t="str">
            <v>md</v>
          </cell>
          <cell r="E22">
            <v>40</v>
          </cell>
          <cell r="F22"/>
          <cell r="G22"/>
          <cell r="H22"/>
          <cell r="I22">
            <v>450000</v>
          </cell>
          <cell r="J22">
            <v>18000000</v>
          </cell>
        </row>
        <row r="23">
          <cell r="C23" t="str">
            <v>7. Mè cÇu</v>
          </cell>
          <cell r="D23"/>
          <cell r="E23"/>
          <cell r="F23"/>
          <cell r="G23"/>
          <cell r="H23"/>
          <cell r="I23"/>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cell r="F34"/>
          <cell r="G34"/>
          <cell r="H34"/>
          <cell r="I34"/>
          <cell r="J34">
            <v>86000000</v>
          </cell>
        </row>
        <row r="35">
          <cell r="C35" t="str">
            <v xml:space="preserve">8. Cäc BTCT (35x35)cm </v>
          </cell>
          <cell r="D35" t="str">
            <v>md</v>
          </cell>
          <cell r="E35"/>
          <cell r="F35"/>
          <cell r="G35"/>
          <cell r="H35"/>
          <cell r="I35">
            <v>400000</v>
          </cell>
          <cell r="J35">
            <v>0</v>
          </cell>
        </row>
        <row r="36">
          <cell r="C36" t="str">
            <v>9. Ph¸ dì cÇu cò</v>
          </cell>
          <cell r="D36"/>
          <cell r="E36"/>
          <cell r="F36"/>
          <cell r="G36"/>
          <cell r="H36"/>
          <cell r="I36"/>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cell r="F40"/>
          <cell r="G40"/>
          <cell r="H40"/>
          <cell r="I40"/>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cell r="E44"/>
          <cell r="F44"/>
          <cell r="G44"/>
          <cell r="H44"/>
          <cell r="I44"/>
          <cell r="J44">
            <v>0</v>
          </cell>
        </row>
        <row r="45">
          <cell r="C45" t="str">
            <v>DÇm I500 lµm cÇu t¹m</v>
          </cell>
          <cell r="D45" t="str">
            <v>TÊn</v>
          </cell>
          <cell r="E45"/>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cell r="F47">
            <v>167311.23357142857</v>
          </cell>
          <cell r="G47">
            <v>63119.520000000004</v>
          </cell>
          <cell r="H47">
            <v>0</v>
          </cell>
          <cell r="I47">
            <v>498735.7040999615</v>
          </cell>
          <cell r="J47">
            <v>0</v>
          </cell>
        </row>
        <row r="48">
          <cell r="C48" t="str">
            <v xml:space="preserve">§¾p ®Êt nÒn ®­êng </v>
          </cell>
          <cell r="D48" t="str">
            <v>m3</v>
          </cell>
          <cell r="E48"/>
          <cell r="F48">
            <v>5714.2857142857138</v>
          </cell>
          <cell r="G48">
            <v>6287.7246742857133</v>
          </cell>
          <cell r="H48">
            <v>16215.547368</v>
          </cell>
          <cell r="I48">
            <v>60797.097711059716</v>
          </cell>
          <cell r="J48">
            <v>0</v>
          </cell>
        </row>
        <row r="49">
          <cell r="C49" t="str">
            <v>Mãng cÊp phèi ®¸ d¨m lo¹i 1</v>
          </cell>
          <cell r="D49" t="str">
            <v>m3</v>
          </cell>
          <cell r="E49"/>
          <cell r="F49">
            <v>211603.89028571427</v>
          </cell>
          <cell r="G49">
            <v>675.13600000000008</v>
          </cell>
          <cell r="H49">
            <v>7602.8820839999989</v>
          </cell>
          <cell r="I49">
            <v>256047.42392078004</v>
          </cell>
          <cell r="J49">
            <v>0</v>
          </cell>
        </row>
        <row r="50">
          <cell r="C50" t="str">
            <v>cÇu chÌ rÐn km399+647.55</v>
          </cell>
          <cell r="D50"/>
          <cell r="E50"/>
          <cell r="F50"/>
          <cell r="G50"/>
          <cell r="H50"/>
          <cell r="I50"/>
          <cell r="J50">
            <v>1429621416.0456164</v>
          </cell>
        </row>
        <row r="51">
          <cell r="C51" t="str">
            <v>1. DÇm BTCT th­êng L=12m</v>
          </cell>
          <cell r="D51"/>
          <cell r="E51"/>
          <cell r="F51"/>
          <cell r="G51"/>
          <cell r="H51"/>
          <cell r="I51"/>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cell r="E55"/>
          <cell r="F55"/>
          <cell r="G55"/>
          <cell r="H55"/>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cell r="G59"/>
          <cell r="H59"/>
          <cell r="I59">
            <v>450000</v>
          </cell>
          <cell r="J59">
            <v>19692000</v>
          </cell>
        </row>
        <row r="60">
          <cell r="C60" t="str">
            <v>4. B¶n dÉn KT(300x220x20)cm</v>
          </cell>
          <cell r="D60" t="str">
            <v>b¶n</v>
          </cell>
          <cell r="E60">
            <v>8</v>
          </cell>
          <cell r="F60"/>
          <cell r="G60"/>
          <cell r="H60"/>
          <cell r="I60">
            <v>2200000</v>
          </cell>
          <cell r="J60">
            <v>17600000</v>
          </cell>
        </row>
        <row r="61">
          <cell r="C61" t="str">
            <v>5. Khe co d·n cao su</v>
          </cell>
          <cell r="D61" t="str">
            <v>md</v>
          </cell>
          <cell r="E61">
            <v>16</v>
          </cell>
          <cell r="F61"/>
          <cell r="G61"/>
          <cell r="H61"/>
          <cell r="I61">
            <v>2500000</v>
          </cell>
          <cell r="J61">
            <v>40000000</v>
          </cell>
        </row>
        <row r="62">
          <cell r="C62" t="str">
            <v>6. T­êng hé lan mÒm</v>
          </cell>
          <cell r="D62" t="str">
            <v>md</v>
          </cell>
          <cell r="E62">
            <v>40</v>
          </cell>
          <cell r="F62">
            <v>4911215.3371428577</v>
          </cell>
          <cell r="G62"/>
          <cell r="H62">
            <v>99583.053999999989</v>
          </cell>
          <cell r="I62">
            <v>450000</v>
          </cell>
          <cell r="J62">
            <v>18000000</v>
          </cell>
        </row>
        <row r="63">
          <cell r="C63" t="str">
            <v>7. Mè cÇu</v>
          </cell>
          <cell r="D63"/>
          <cell r="E63"/>
          <cell r="F63"/>
          <cell r="G63"/>
          <cell r="H63"/>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cell r="F74"/>
          <cell r="G74"/>
          <cell r="H74"/>
          <cell r="I74"/>
          <cell r="J74">
            <v>76000000</v>
          </cell>
        </row>
        <row r="75">
          <cell r="C75" t="str">
            <v>9. Ph¸ dì cÇu cò</v>
          </cell>
          <cell r="D75"/>
          <cell r="E75"/>
          <cell r="F75"/>
          <cell r="G75"/>
          <cell r="H75"/>
          <cell r="I75"/>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cell r="F78">
            <v>215999.99999999997</v>
          </cell>
          <cell r="G78">
            <v>218652</v>
          </cell>
          <cell r="H78">
            <v>543277.45000000007</v>
          </cell>
          <cell r="I78">
            <v>1924115.5741105948</v>
          </cell>
          <cell r="J78">
            <v>0</v>
          </cell>
        </row>
        <row r="79">
          <cell r="C79" t="str">
            <v>10. H¹ng môc kh¸c</v>
          </cell>
          <cell r="D79" t="str">
            <v>TB</v>
          </cell>
          <cell r="E79"/>
          <cell r="F79"/>
          <cell r="G79"/>
          <cell r="H79"/>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cell r="E83"/>
          <cell r="F83"/>
          <cell r="G83"/>
          <cell r="H83"/>
          <cell r="I83"/>
          <cell r="J83">
            <v>1734440155.4768608</v>
          </cell>
        </row>
        <row r="84">
          <cell r="C84" t="str">
            <v>1. DÇm BTCT th­êng L=12m</v>
          </cell>
          <cell r="D84"/>
          <cell r="E84"/>
          <cell r="F84"/>
          <cell r="G84"/>
          <cell r="H84"/>
          <cell r="I84"/>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cell r="E88"/>
          <cell r="F88"/>
          <cell r="G88"/>
          <cell r="H88"/>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cell r="G92"/>
          <cell r="H92"/>
          <cell r="I92">
            <v>450000</v>
          </cell>
          <cell r="J92">
            <v>19512000</v>
          </cell>
        </row>
        <row r="93">
          <cell r="C93" t="str">
            <v>4. B¶n dÉn KT(300x220x20)cm</v>
          </cell>
          <cell r="D93" t="str">
            <v>b¶n</v>
          </cell>
          <cell r="E93">
            <v>8</v>
          </cell>
          <cell r="F93"/>
          <cell r="G93"/>
          <cell r="H93"/>
          <cell r="I93">
            <v>2200000</v>
          </cell>
          <cell r="J93">
            <v>17600000</v>
          </cell>
        </row>
        <row r="94">
          <cell r="C94" t="str">
            <v>5. Khe co d·n cao su</v>
          </cell>
          <cell r="D94" t="str">
            <v>md</v>
          </cell>
          <cell r="E94">
            <v>16</v>
          </cell>
          <cell r="F94"/>
          <cell r="G94"/>
          <cell r="H94"/>
          <cell r="I94">
            <v>2500000</v>
          </cell>
          <cell r="J94">
            <v>40000000</v>
          </cell>
        </row>
        <row r="95">
          <cell r="C95" t="str">
            <v>6. T­êng hé lan mÒm</v>
          </cell>
          <cell r="D95" t="str">
            <v>md</v>
          </cell>
          <cell r="E95">
            <v>40</v>
          </cell>
          <cell r="F95"/>
          <cell r="G95"/>
          <cell r="H95"/>
          <cell r="I95">
            <v>450000</v>
          </cell>
          <cell r="J95">
            <v>18000000</v>
          </cell>
        </row>
        <row r="96">
          <cell r="C96" t="str">
            <v>7. Mè cÇu</v>
          </cell>
          <cell r="D96"/>
          <cell r="E96"/>
          <cell r="F96"/>
          <cell r="G96"/>
          <cell r="H96"/>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cell r="F107"/>
          <cell r="G107"/>
          <cell r="H107"/>
          <cell r="I107"/>
          <cell r="J107">
            <v>76000000</v>
          </cell>
        </row>
        <row r="108">
          <cell r="C108" t="str">
            <v>9. H¹ng môc kh¸c</v>
          </cell>
          <cell r="D108" t="str">
            <v>TB</v>
          </cell>
          <cell r="E108"/>
          <cell r="F108"/>
          <cell r="G108"/>
          <cell r="H108"/>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cell r="E112"/>
          <cell r="F112"/>
          <cell r="G112"/>
          <cell r="H112"/>
          <cell r="I112"/>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cell r="E115"/>
          <cell r="F115"/>
          <cell r="G115"/>
          <cell r="H115"/>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cell r="E121"/>
          <cell r="F121"/>
          <cell r="G121"/>
          <cell r="H121"/>
          <cell r="I121"/>
          <cell r="J121">
            <v>1806954333.0773902</v>
          </cell>
        </row>
        <row r="122">
          <cell r="C122" t="str">
            <v>1. DÇm BTCT th­êng L=15m</v>
          </cell>
          <cell r="D122"/>
          <cell r="E122"/>
          <cell r="F122"/>
          <cell r="G122"/>
          <cell r="H122"/>
          <cell r="I122"/>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cell r="E126"/>
          <cell r="F126"/>
          <cell r="G126"/>
          <cell r="H126"/>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cell r="G130"/>
          <cell r="H130"/>
          <cell r="I130">
            <v>450000</v>
          </cell>
          <cell r="J130">
            <v>25362000</v>
          </cell>
        </row>
        <row r="131">
          <cell r="C131" t="str">
            <v>4. B¶n dÉn KT(300x220x20)cm</v>
          </cell>
          <cell r="D131" t="str">
            <v>b¶n</v>
          </cell>
          <cell r="E131">
            <v>8</v>
          </cell>
          <cell r="F131"/>
          <cell r="G131"/>
          <cell r="H131"/>
          <cell r="I131">
            <v>2200000</v>
          </cell>
          <cell r="J131">
            <v>17600000</v>
          </cell>
        </row>
        <row r="132">
          <cell r="C132" t="str">
            <v>5. Khe co d·n cao su</v>
          </cell>
          <cell r="D132" t="str">
            <v>md</v>
          </cell>
          <cell r="E132">
            <v>16</v>
          </cell>
          <cell r="F132"/>
          <cell r="G132"/>
          <cell r="H132"/>
          <cell r="I132">
            <v>2500000</v>
          </cell>
          <cell r="J132">
            <v>40000000</v>
          </cell>
        </row>
        <row r="133">
          <cell r="C133" t="str">
            <v>6. T­êng hé lan mÒm</v>
          </cell>
          <cell r="D133" t="str">
            <v>md</v>
          </cell>
          <cell r="E133">
            <v>40</v>
          </cell>
          <cell r="F133"/>
          <cell r="G133"/>
          <cell r="H133"/>
          <cell r="I133">
            <v>450000</v>
          </cell>
          <cell r="J133">
            <v>18000000</v>
          </cell>
        </row>
        <row r="134">
          <cell r="C134" t="str">
            <v>7. Mè cÇu</v>
          </cell>
          <cell r="D134"/>
          <cell r="E134"/>
          <cell r="F134"/>
          <cell r="G134"/>
          <cell r="H134"/>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cell r="F145"/>
          <cell r="G145"/>
          <cell r="H145"/>
          <cell r="I145"/>
          <cell r="J145">
            <v>64000000</v>
          </cell>
        </row>
        <row r="146">
          <cell r="C146" t="str">
            <v xml:space="preserve">8. Cäc BTCT (35x35)cm </v>
          </cell>
          <cell r="D146" t="str">
            <v>md</v>
          </cell>
          <cell r="E146">
            <v>480</v>
          </cell>
          <cell r="F146"/>
          <cell r="G146"/>
          <cell r="H146"/>
          <cell r="I146">
            <v>400000</v>
          </cell>
          <cell r="J146">
            <v>192000000</v>
          </cell>
        </row>
        <row r="147">
          <cell r="C147" t="str">
            <v>9. Ph¸ dì cÇu cò</v>
          </cell>
          <cell r="D147"/>
          <cell r="E147"/>
          <cell r="F147"/>
          <cell r="G147"/>
          <cell r="H147"/>
          <cell r="I147"/>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cell r="F150"/>
          <cell r="G150"/>
          <cell r="H150"/>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cell r="E160"/>
          <cell r="F160"/>
          <cell r="G160"/>
          <cell r="H160"/>
          <cell r="I160"/>
          <cell r="J160">
            <v>1511488655.496485</v>
          </cell>
        </row>
        <row r="161">
          <cell r="C161" t="str">
            <v>1. DÇm BTCT th­êng L=15m</v>
          </cell>
          <cell r="D161"/>
          <cell r="E161"/>
          <cell r="F161"/>
          <cell r="G161"/>
          <cell r="H161"/>
          <cell r="I161"/>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cell r="E165"/>
          <cell r="F165"/>
          <cell r="G165"/>
          <cell r="H165"/>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cell r="G169"/>
          <cell r="H169"/>
          <cell r="I169">
            <v>450000</v>
          </cell>
          <cell r="J169">
            <v>19818000</v>
          </cell>
        </row>
        <row r="170">
          <cell r="C170" t="str">
            <v>4. B¶n dÉn KT(300x220x20)cm</v>
          </cell>
          <cell r="D170" t="str">
            <v>b¶n</v>
          </cell>
          <cell r="E170">
            <v>8</v>
          </cell>
          <cell r="F170"/>
          <cell r="G170"/>
          <cell r="H170"/>
          <cell r="I170">
            <v>2200000</v>
          </cell>
          <cell r="J170">
            <v>17600000</v>
          </cell>
        </row>
        <row r="171">
          <cell r="C171" t="str">
            <v>5. Khe co d·n cao su</v>
          </cell>
          <cell r="D171" t="str">
            <v>md</v>
          </cell>
          <cell r="E171">
            <v>16</v>
          </cell>
          <cell r="F171"/>
          <cell r="G171"/>
          <cell r="H171"/>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cell r="E173"/>
          <cell r="F173"/>
          <cell r="G173"/>
          <cell r="H173"/>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cell r="F184"/>
          <cell r="G184"/>
          <cell r="H184"/>
          <cell r="I184"/>
          <cell r="J184">
            <v>35000000</v>
          </cell>
        </row>
        <row r="185">
          <cell r="C185" t="str">
            <v xml:space="preserve">8. Cäc BTCT (35x35)cm </v>
          </cell>
          <cell r="D185" t="str">
            <v>md</v>
          </cell>
          <cell r="E185">
            <v>360</v>
          </cell>
          <cell r="F185"/>
          <cell r="G185"/>
          <cell r="H185"/>
          <cell r="I185">
            <v>400000</v>
          </cell>
          <cell r="J185">
            <v>144000000</v>
          </cell>
        </row>
        <row r="186">
          <cell r="C186" t="str">
            <v>9. H¹ng môc kh¸c</v>
          </cell>
          <cell r="D186" t="str">
            <v>TB</v>
          </cell>
          <cell r="E186"/>
          <cell r="F186"/>
          <cell r="G186"/>
          <cell r="H186"/>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cell r="E190"/>
          <cell r="F190"/>
          <cell r="G190"/>
          <cell r="H190"/>
          <cell r="I190"/>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cell r="E194"/>
          <cell r="F194"/>
          <cell r="G194"/>
          <cell r="H194"/>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cell r="E200"/>
          <cell r="F200"/>
          <cell r="G200"/>
          <cell r="H200"/>
          <cell r="I200"/>
          <cell r="J200">
            <v>1659700711.0894449</v>
          </cell>
        </row>
        <row r="201">
          <cell r="C201" t="str">
            <v>1. DÇm b¶n BTCT D¦L L=9m</v>
          </cell>
          <cell r="D201"/>
          <cell r="E201"/>
          <cell r="F201"/>
          <cell r="G201"/>
          <cell r="H201"/>
          <cell r="I201"/>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cell r="E204"/>
          <cell r="F204"/>
          <cell r="G204"/>
          <cell r="H204"/>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cell r="G208"/>
          <cell r="H208"/>
          <cell r="I208">
            <v>450000</v>
          </cell>
          <cell r="J208">
            <v>18846000</v>
          </cell>
        </row>
        <row r="209">
          <cell r="C209" t="str">
            <v>4. B¶n dÉn KT(300x220x20)cm</v>
          </cell>
          <cell r="D209" t="str">
            <v>b¶n</v>
          </cell>
          <cell r="E209">
            <v>8</v>
          </cell>
          <cell r="F209"/>
          <cell r="G209"/>
          <cell r="H209"/>
          <cell r="I209">
            <v>2200000</v>
          </cell>
          <cell r="J209">
            <v>17600000</v>
          </cell>
        </row>
        <row r="210">
          <cell r="C210" t="str">
            <v>5. MatÝt tÈm nhùa ®­êng</v>
          </cell>
          <cell r="D210" t="str">
            <v>m3</v>
          </cell>
          <cell r="E210">
            <v>0.18</v>
          </cell>
          <cell r="F210"/>
          <cell r="G210"/>
          <cell r="H210"/>
          <cell r="I210">
            <v>150000</v>
          </cell>
          <cell r="J210">
            <v>27000</v>
          </cell>
        </row>
        <row r="211">
          <cell r="C211" t="str">
            <v>6. T­êng hé lan mÒm</v>
          </cell>
          <cell r="D211" t="str">
            <v>md</v>
          </cell>
          <cell r="E211">
            <v>40</v>
          </cell>
          <cell r="F211"/>
          <cell r="G211"/>
          <cell r="H211"/>
          <cell r="I211">
            <v>450000</v>
          </cell>
          <cell r="J211">
            <v>18000000</v>
          </cell>
        </row>
        <row r="212">
          <cell r="C212" t="str">
            <v>7. Mè cÇu</v>
          </cell>
          <cell r="D212"/>
          <cell r="E212"/>
          <cell r="F212"/>
          <cell r="G212"/>
          <cell r="H212"/>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cell r="F224"/>
          <cell r="G224"/>
          <cell r="H224"/>
          <cell r="I224"/>
          <cell r="J224">
            <v>64000000</v>
          </cell>
        </row>
        <row r="225">
          <cell r="C225" t="str">
            <v xml:space="preserve">8. Cäc BTCT (35x35)cm </v>
          </cell>
          <cell r="D225" t="str">
            <v>md</v>
          </cell>
          <cell r="E225">
            <v>288</v>
          </cell>
          <cell r="F225"/>
          <cell r="G225"/>
          <cell r="H225"/>
          <cell r="I225">
            <v>400000</v>
          </cell>
          <cell r="J225">
            <v>115200000</v>
          </cell>
        </row>
        <row r="226">
          <cell r="C226" t="str">
            <v>9. H¹ng môc kh¸c</v>
          </cell>
          <cell r="D226" t="str">
            <v>TB</v>
          </cell>
          <cell r="E226"/>
          <cell r="F226"/>
          <cell r="G226"/>
          <cell r="H226"/>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cell r="E230"/>
          <cell r="F230"/>
          <cell r="G230"/>
          <cell r="H230"/>
          <cell r="I230"/>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cell r="E233"/>
          <cell r="F233"/>
          <cell r="G233"/>
          <cell r="H233"/>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cell r="E239"/>
          <cell r="F239"/>
          <cell r="G239"/>
          <cell r="H239"/>
          <cell r="I239"/>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cell r="E244"/>
          <cell r="F244"/>
          <cell r="G244"/>
          <cell r="H244"/>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cell r="G248"/>
          <cell r="H248"/>
          <cell r="I248">
            <v>450000</v>
          </cell>
          <cell r="J248">
            <v>27162000</v>
          </cell>
        </row>
        <row r="249">
          <cell r="C249" t="str">
            <v>4. B¶n dÉn KT(300x220x20)cm</v>
          </cell>
          <cell r="D249" t="str">
            <v>b¶n</v>
          </cell>
          <cell r="E249">
            <v>8</v>
          </cell>
          <cell r="F249"/>
          <cell r="G249"/>
          <cell r="H249"/>
          <cell r="I249">
            <v>2200000</v>
          </cell>
          <cell r="J249">
            <v>17600000</v>
          </cell>
        </row>
        <row r="250">
          <cell r="C250" t="str">
            <v>5. Khe co d·n cao su</v>
          </cell>
          <cell r="D250" t="str">
            <v>md</v>
          </cell>
          <cell r="E250">
            <v>16</v>
          </cell>
          <cell r="F250"/>
          <cell r="G250"/>
          <cell r="H250"/>
          <cell r="I250">
            <v>2500000</v>
          </cell>
          <cell r="J250">
            <v>40000000</v>
          </cell>
        </row>
        <row r="251">
          <cell r="C251" t="str">
            <v>6. T­êng hé lan mÒm</v>
          </cell>
          <cell r="D251" t="str">
            <v>md</v>
          </cell>
          <cell r="E251">
            <v>40</v>
          </cell>
          <cell r="F251"/>
          <cell r="G251"/>
          <cell r="H251"/>
          <cell r="I251">
            <v>450000</v>
          </cell>
          <cell r="J251">
            <v>18000000</v>
          </cell>
        </row>
        <row r="252">
          <cell r="C252" t="str">
            <v>7. Mè cÇu</v>
          </cell>
          <cell r="D252"/>
          <cell r="E252"/>
          <cell r="F252"/>
          <cell r="G252"/>
          <cell r="H252"/>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cell r="F263"/>
          <cell r="G263"/>
          <cell r="H263"/>
          <cell r="I263"/>
          <cell r="J263">
            <v>77000000</v>
          </cell>
        </row>
        <row r="264">
          <cell r="C264" t="str">
            <v xml:space="preserve">8. Cäc BTCT (35x35)cm </v>
          </cell>
          <cell r="D264" t="str">
            <v>md</v>
          </cell>
          <cell r="E264">
            <v>0</v>
          </cell>
          <cell r="F264"/>
          <cell r="G264"/>
          <cell r="H264"/>
          <cell r="I264">
            <v>400000</v>
          </cell>
          <cell r="J264">
            <v>0</v>
          </cell>
        </row>
        <row r="265">
          <cell r="C265" t="str">
            <v>9. Ph¸ dì cÇu cò</v>
          </cell>
          <cell r="D265"/>
          <cell r="E265"/>
          <cell r="F265"/>
          <cell r="G265"/>
          <cell r="H265"/>
          <cell r="I265"/>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cell r="E272"/>
          <cell r="F272"/>
          <cell r="G272"/>
          <cell r="H272"/>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cell r="E278"/>
          <cell r="F278"/>
          <cell r="G278"/>
          <cell r="H278"/>
          <cell r="I278"/>
          <cell r="J278">
            <v>1687268738.1014953</v>
          </cell>
        </row>
        <row r="279">
          <cell r="C279" t="str">
            <v>1. DÇm BTCT th­êng L=12m</v>
          </cell>
          <cell r="D279"/>
          <cell r="E279"/>
          <cell r="F279"/>
          <cell r="G279"/>
          <cell r="H279"/>
          <cell r="I279"/>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cell r="E283"/>
          <cell r="F283"/>
          <cell r="G283"/>
          <cell r="H283"/>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cell r="G287"/>
          <cell r="H287"/>
          <cell r="I287">
            <v>450000</v>
          </cell>
          <cell r="J287">
            <v>17820000</v>
          </cell>
        </row>
        <row r="288">
          <cell r="C288" t="str">
            <v>4. B¶n dÉn KT(300x220x20)cm</v>
          </cell>
          <cell r="D288" t="str">
            <v>b¶n</v>
          </cell>
          <cell r="E288">
            <v>8</v>
          </cell>
          <cell r="F288"/>
          <cell r="G288"/>
          <cell r="H288"/>
          <cell r="I288">
            <v>2200000</v>
          </cell>
          <cell r="J288">
            <v>17600000</v>
          </cell>
        </row>
        <row r="289">
          <cell r="C289" t="str">
            <v>5. Khe co d·n cao su</v>
          </cell>
          <cell r="D289" t="str">
            <v>md</v>
          </cell>
          <cell r="E289">
            <v>16</v>
          </cell>
          <cell r="F289"/>
          <cell r="G289"/>
          <cell r="H289"/>
          <cell r="I289">
            <v>2500000</v>
          </cell>
          <cell r="J289">
            <v>40000000</v>
          </cell>
        </row>
        <row r="290">
          <cell r="C290" t="str">
            <v>6. T­êng hé lan mÒm</v>
          </cell>
          <cell r="D290" t="str">
            <v>md</v>
          </cell>
          <cell r="E290">
            <v>40</v>
          </cell>
          <cell r="F290"/>
          <cell r="G290"/>
          <cell r="H290"/>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cell r="F302"/>
          <cell r="G302"/>
          <cell r="H302"/>
          <cell r="I302"/>
          <cell r="J302">
            <v>84000000</v>
          </cell>
        </row>
        <row r="303">
          <cell r="C303" t="str">
            <v xml:space="preserve">8. Cäc BTCT (35x35)cm </v>
          </cell>
          <cell r="D303" t="str">
            <v>md</v>
          </cell>
          <cell r="E303"/>
          <cell r="F303"/>
          <cell r="G303"/>
          <cell r="H303"/>
          <cell r="I303">
            <v>400000</v>
          </cell>
          <cell r="J303">
            <v>0</v>
          </cell>
        </row>
        <row r="304">
          <cell r="C304" t="str">
            <v>9. H¹ng môc kh¸c</v>
          </cell>
          <cell r="D304" t="str">
            <v>TB</v>
          </cell>
          <cell r="E304"/>
          <cell r="F304"/>
          <cell r="G304"/>
          <cell r="H304"/>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cell r="E308"/>
          <cell r="F308"/>
          <cell r="G308"/>
          <cell r="H308"/>
          <cell r="I308"/>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cell r="E312"/>
          <cell r="F312"/>
          <cell r="G312"/>
          <cell r="H312"/>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cell r="E318"/>
          <cell r="F318"/>
          <cell r="G318"/>
          <cell r="H318"/>
          <cell r="I318"/>
          <cell r="J318">
            <v>2531392571.695261</v>
          </cell>
        </row>
        <row r="319">
          <cell r="C319" t="str">
            <v>1. DÇm BTCT D¦L L=24m</v>
          </cell>
          <cell r="D319"/>
          <cell r="E319"/>
          <cell r="F319"/>
          <cell r="G319"/>
          <cell r="H319"/>
          <cell r="I319"/>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cell r="E323"/>
          <cell r="F323"/>
          <cell r="G323"/>
          <cell r="H323"/>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cell r="G327"/>
          <cell r="H327"/>
          <cell r="I327">
            <v>450000</v>
          </cell>
          <cell r="J327">
            <v>31626000</v>
          </cell>
        </row>
        <row r="328">
          <cell r="C328" t="str">
            <v>4. B¶n dÉn KT(300x220x20)cm</v>
          </cell>
          <cell r="D328" t="str">
            <v>b¶n</v>
          </cell>
          <cell r="E328">
            <v>8</v>
          </cell>
          <cell r="F328"/>
          <cell r="G328"/>
          <cell r="H328"/>
          <cell r="I328">
            <v>2200000</v>
          </cell>
          <cell r="J328">
            <v>17600000</v>
          </cell>
        </row>
        <row r="329">
          <cell r="C329" t="str">
            <v>5. Khe co d·n cao su</v>
          </cell>
          <cell r="D329" t="str">
            <v>md</v>
          </cell>
          <cell r="E329">
            <v>16</v>
          </cell>
          <cell r="F329"/>
          <cell r="G329"/>
          <cell r="H329"/>
          <cell r="I329">
            <v>2500000</v>
          </cell>
          <cell r="J329">
            <v>40000000</v>
          </cell>
        </row>
        <row r="330">
          <cell r="C330" t="str">
            <v>6. T­êng hé lan mÒm</v>
          </cell>
          <cell r="D330" t="str">
            <v>md</v>
          </cell>
          <cell r="E330">
            <v>40</v>
          </cell>
          <cell r="F330"/>
          <cell r="G330"/>
          <cell r="H330"/>
          <cell r="I330">
            <v>450000</v>
          </cell>
          <cell r="J330">
            <v>18000000</v>
          </cell>
        </row>
        <row r="331">
          <cell r="C331" t="str">
            <v>7. Mè cÇu</v>
          </cell>
          <cell r="D331"/>
          <cell r="E331"/>
          <cell r="F331"/>
          <cell r="G331"/>
          <cell r="H331"/>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cell r="F342"/>
          <cell r="G342"/>
          <cell r="H342"/>
          <cell r="I342"/>
          <cell r="J342">
            <v>79000000</v>
          </cell>
        </row>
        <row r="343">
          <cell r="C343" t="str">
            <v xml:space="preserve">8. Cäc BTCT (35x35)cm </v>
          </cell>
          <cell r="D343" t="str">
            <v>md</v>
          </cell>
          <cell r="E343">
            <v>704</v>
          </cell>
          <cell r="F343"/>
          <cell r="G343"/>
          <cell r="H343"/>
          <cell r="I343">
            <v>400000</v>
          </cell>
          <cell r="J343">
            <v>281600000</v>
          </cell>
        </row>
        <row r="344">
          <cell r="C344" t="str">
            <v>9. H¹ng môc kh¸c</v>
          </cell>
          <cell r="D344" t="str">
            <v>TB</v>
          </cell>
          <cell r="E344"/>
          <cell r="F344"/>
          <cell r="G344"/>
          <cell r="H344"/>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cell r="E348"/>
          <cell r="F348"/>
          <cell r="G348"/>
          <cell r="H348"/>
          <cell r="I348"/>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cell r="E352"/>
          <cell r="F352"/>
          <cell r="G352"/>
          <cell r="H352"/>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cell r="E358"/>
          <cell r="F358"/>
          <cell r="G358"/>
          <cell r="H358"/>
          <cell r="I358"/>
          <cell r="J358">
            <v>2211272101.7826304</v>
          </cell>
        </row>
        <row r="359">
          <cell r="C359" t="str">
            <v>1. DÇm BTCT D¦L L=24m</v>
          </cell>
          <cell r="D359"/>
          <cell r="E359"/>
          <cell r="F359"/>
          <cell r="G359"/>
          <cell r="H359"/>
          <cell r="I359"/>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cell r="E363"/>
          <cell r="F363"/>
          <cell r="G363"/>
          <cell r="H363"/>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cell r="G367"/>
          <cell r="H367"/>
          <cell r="I367">
            <v>450000</v>
          </cell>
          <cell r="J367">
            <v>30186000</v>
          </cell>
        </row>
        <row r="368">
          <cell r="C368" t="str">
            <v>4. B¶n dÉn KT(300x220x20)cm</v>
          </cell>
          <cell r="D368" t="str">
            <v>b¶n</v>
          </cell>
          <cell r="E368">
            <v>8</v>
          </cell>
          <cell r="F368"/>
          <cell r="G368"/>
          <cell r="H368"/>
          <cell r="I368">
            <v>2200000</v>
          </cell>
          <cell r="J368">
            <v>17600000</v>
          </cell>
        </row>
        <row r="369">
          <cell r="C369" t="str">
            <v>5. Khe co d·n cao su</v>
          </cell>
          <cell r="D369" t="str">
            <v>md</v>
          </cell>
          <cell r="E369">
            <v>16</v>
          </cell>
          <cell r="F369"/>
          <cell r="G369"/>
          <cell r="H369"/>
          <cell r="I369">
            <v>2500000</v>
          </cell>
          <cell r="J369">
            <v>40000000</v>
          </cell>
        </row>
        <row r="370">
          <cell r="C370" t="str">
            <v>6. T­êng hé lan mÒm</v>
          </cell>
          <cell r="D370" t="str">
            <v>md</v>
          </cell>
          <cell r="E370">
            <v>40</v>
          </cell>
          <cell r="F370"/>
          <cell r="G370"/>
          <cell r="H370"/>
          <cell r="I370">
            <v>450000</v>
          </cell>
          <cell r="J370">
            <v>18000000</v>
          </cell>
        </row>
        <row r="371">
          <cell r="C371" t="str">
            <v>7. Mè cÇu</v>
          </cell>
          <cell r="D371"/>
          <cell r="E371"/>
          <cell r="F371"/>
          <cell r="G371"/>
          <cell r="H371"/>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cell r="F382"/>
          <cell r="G382"/>
          <cell r="H382"/>
          <cell r="I382"/>
          <cell r="J382">
            <v>59000000</v>
          </cell>
        </row>
        <row r="383">
          <cell r="C383" t="str">
            <v xml:space="preserve">8. Cäc BTCT (35x35)cm </v>
          </cell>
          <cell r="D383" t="str">
            <v>md</v>
          </cell>
          <cell r="E383">
            <v>704</v>
          </cell>
          <cell r="F383"/>
          <cell r="G383"/>
          <cell r="H383"/>
          <cell r="I383">
            <v>400000</v>
          </cell>
          <cell r="J383">
            <v>281600000</v>
          </cell>
        </row>
        <row r="384">
          <cell r="C384" t="str">
            <v>9. H¹ng môc kh¸c</v>
          </cell>
          <cell r="D384" t="str">
            <v>TB</v>
          </cell>
          <cell r="E384"/>
          <cell r="F384"/>
          <cell r="G384"/>
          <cell r="H384"/>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cell r="E388"/>
          <cell r="F388"/>
          <cell r="G388"/>
          <cell r="H388"/>
          <cell r="I388"/>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cell r="E392"/>
          <cell r="F392"/>
          <cell r="G392"/>
          <cell r="H392"/>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cell r="E398"/>
          <cell r="F398"/>
          <cell r="G398"/>
          <cell r="H398"/>
          <cell r="I398"/>
          <cell r="J398">
            <v>3161853982.2899737</v>
          </cell>
        </row>
        <row r="399">
          <cell r="C399" t="str">
            <v>1. DÇm BTCT D¦L L=33m</v>
          </cell>
          <cell r="D399"/>
          <cell r="E399"/>
          <cell r="F399"/>
          <cell r="G399"/>
          <cell r="H399"/>
          <cell r="I399"/>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cell r="E403"/>
          <cell r="F403"/>
          <cell r="G403"/>
          <cell r="H403"/>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cell r="G407"/>
          <cell r="H407"/>
          <cell r="I407">
            <v>450000</v>
          </cell>
          <cell r="J407">
            <v>41346000</v>
          </cell>
        </row>
        <row r="408">
          <cell r="C408" t="str">
            <v>4. B¶n dÉn KT(300x220x20)cm</v>
          </cell>
          <cell r="D408" t="str">
            <v>b¶n</v>
          </cell>
          <cell r="E408">
            <v>8</v>
          </cell>
          <cell r="F408"/>
          <cell r="G408"/>
          <cell r="H408"/>
          <cell r="I408">
            <v>2200000</v>
          </cell>
          <cell r="J408">
            <v>17600000</v>
          </cell>
        </row>
        <row r="409">
          <cell r="C409" t="str">
            <v>5. Khe co d·n cao su</v>
          </cell>
          <cell r="D409" t="str">
            <v>md</v>
          </cell>
          <cell r="E409">
            <v>16</v>
          </cell>
          <cell r="F409"/>
          <cell r="G409"/>
          <cell r="H409"/>
          <cell r="I409">
            <v>2500000</v>
          </cell>
          <cell r="J409">
            <v>40000000</v>
          </cell>
        </row>
        <row r="410">
          <cell r="C410" t="str">
            <v>6. T­êng hé lan mÒm</v>
          </cell>
          <cell r="D410" t="str">
            <v>md</v>
          </cell>
          <cell r="E410">
            <v>40</v>
          </cell>
          <cell r="F410"/>
          <cell r="G410"/>
          <cell r="H410"/>
          <cell r="I410">
            <v>450000</v>
          </cell>
          <cell r="J410">
            <v>18000000</v>
          </cell>
        </row>
        <row r="411">
          <cell r="C411" t="str">
            <v>7. Mè cÇu</v>
          </cell>
          <cell r="D411"/>
          <cell r="E411"/>
          <cell r="F411"/>
          <cell r="G411"/>
          <cell r="H411"/>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cell r="F416"/>
          <cell r="G416"/>
          <cell r="H416"/>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cell r="G424"/>
          <cell r="H424"/>
          <cell r="I424">
            <v>400000</v>
          </cell>
          <cell r="J424">
            <v>307200000</v>
          </cell>
        </row>
        <row r="425">
          <cell r="C425" t="str">
            <v>9. H¹ng môc kh¸c</v>
          </cell>
          <cell r="D425" t="str">
            <v>TB</v>
          </cell>
          <cell r="E425"/>
          <cell r="F425"/>
          <cell r="G425"/>
          <cell r="H425"/>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cell r="E429"/>
          <cell r="F429"/>
          <cell r="G429"/>
          <cell r="H429"/>
          <cell r="I429"/>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cell r="E433"/>
          <cell r="F433"/>
          <cell r="G433"/>
          <cell r="H433"/>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s>
    <sheetDataSet>
      <sheetData sheetId="0">
        <row r="15">
          <cell r="A15" t="b">
            <v>1</v>
          </cell>
        </row>
      </sheetData>
      <sheetData sheetId="1"/>
      <sheetData sheetId="2"/>
      <sheetData sheetId="3"/>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XDM"/>
      <sheetName val="Vt TT"/>
      <sheetName val="Tram-Diachat"/>
      <sheetName val="DUYET XDM"/>
      <sheetName val="DUYET XDM (2)"/>
      <sheetName val="DUYET XDM (3)"/>
      <sheetName val="DUYET XDM (4)"/>
    </sheetNames>
    <sheetDataSet>
      <sheetData sheetId="0"/>
      <sheetData sheetId="1"/>
      <sheetData sheetId="2"/>
      <sheetData sheetId="3"/>
      <sheetData sheetId="4"/>
      <sheetData sheetId="5"/>
      <sheetData sheetId="6"/>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 Quang"/>
      <sheetName val="Ho Chi Minh"/>
      <sheetName val="theo doi cong trinh"/>
      <sheetName val="BIA"/>
      <sheetName val="BIA (3)"/>
      <sheetName val="BIA (2)"/>
      <sheetName val="Sheet4"/>
      <sheetName val="Sheet1"/>
      <sheetName val="Sheet2"/>
      <sheetName val="Sheet3"/>
      <sheetName val="#REF"/>
      <sheetName val="BC-THIETBI"/>
      <sheetName val="TB 06.03"/>
      <sheetName val="MS Thiet bi 2003"/>
      <sheetName val="BC von chu SH"/>
      <sheetName val="Sheet6"/>
      <sheetName val="Sheet12"/>
      <sheetName val="XXXXXXXX"/>
      <sheetName val="KHOI LUONG"/>
      <sheetName val="#REF!"/>
      <sheetName val="SUMMARY"/>
      <sheetName val=""/>
      <sheetName val="LM 451 (2)"/>
      <sheetName val="att-w"/>
      <sheetName val="_x0000__x0000_"/>
      <sheetName val="XL4Poppy"/>
      <sheetName val="gVL"/>
      <sheetName val="THTram"/>
      <sheetName val="KPVC-BD "/>
      <sheetName val="_REF_"/>
      <sheetName val="hÊm_x0003_c¸i_x0013_GiÊy ®¨ng ký ®o ®¹c_x0002_têo"/>
      <sheetName val="A6"/>
      <sheetName val="€_x0000__x0000_"/>
      <sheetName val="Chi tiet"/>
      <sheetName val="dg"/>
      <sheetName val="??"/>
      <sheetName val="Tra_bang"/>
      <sheetName val="Gia thanh"/>
      <sheetName val="iÊy bãng can_x0001_m_x000d_GiÊy bãng can_x0002_m2"/>
      <sheetName val="chi tiet TBA"/>
      <sheetName val="iÊy bãng can_x0001_m_x000a_GiÊy bãng can_x0002_m2"/>
      <sheetName val="__"/>
      <sheetName val="€??"/>
      <sheetName val="MTL$-INTER"/>
      <sheetName val="?"/>
      <sheetName val="€?"/>
      <sheetName val="TTDZ 679"/>
      <sheetName val="€__"/>
      <sheetName val="chiettinh"/>
      <sheetName val="iÊy bãng can_x0001_m_GiÊy bãng can_x0002_m2"/>
      <sheetName val="nhan cong"/>
      <sheetName val="_"/>
      <sheetName val="€_"/>
      <sheetName val="h�m_x0003_c�i_x0013_Gi�y ��ng k� �o ��c_x0002_t�o"/>
      <sheetName val="i�y b�ng can_x0001_m_x000d_Gi�y b�ng can_x0002_m2"/>
      <sheetName val="�??"/>
      <sheetName val="�__"/>
      <sheetName val="vlxmnc"/>
      <sheetName val="ቆ_x0000__x0000_6_x0000_ɾ_x0000_3ر伈१_x0001_ص佶ी_x000c__x0000_奶ീ5቎_x0000__x0000_6_x000b_Ĝ_x0000_Ġ奶ŀ"/>
      <sheetName val="_x0000__x0004_ńīഉ㕰6_x0001_ĉ_x0000_Ƅĝൽ㕰6_x0002_ĉ_x0000_ʄď倉㕰6"/>
      <sheetName val=""/>
      <sheetName val="DTCT"/>
      <sheetName val="CPBT"/>
      <sheetName val="M+MC"/>
      <sheetName val="i�y b�ng can_x0001_m_x000a_Gi�y b�ng can_x0002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sheetDataSet>
      <sheetData sheetId="0"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AR313"/>
  <sheetViews>
    <sheetView tabSelected="1" topLeftCell="I1" zoomScale="85" zoomScaleNormal="85" workbookViewId="0">
      <selection activeCell="AA14" sqref="AA14"/>
    </sheetView>
  </sheetViews>
  <sheetFormatPr defaultColWidth="9" defaultRowHeight="49.5" customHeight="1"/>
  <cols>
    <col min="1" max="1" width="5.77734375" style="3" customWidth="1"/>
    <col min="2" max="2" width="66.109375" style="3" customWidth="1"/>
    <col min="3" max="3" width="9.109375" style="3" hidden="1" customWidth="1"/>
    <col min="4" max="4" width="7" style="3" hidden="1" customWidth="1"/>
    <col min="5" max="5" width="12.44140625" style="4" customWidth="1"/>
    <col min="6" max="6" width="11" style="4" customWidth="1"/>
    <col min="7" max="7" width="11.21875" style="4" customWidth="1"/>
    <col min="8" max="8" width="15.6640625" style="4" hidden="1" customWidth="1"/>
    <col min="9" max="9" width="17.109375" style="4" customWidth="1"/>
    <col min="10" max="10" width="11.21875" style="3" customWidth="1"/>
    <col min="11" max="11" width="11" style="3" customWidth="1"/>
    <col min="12" max="13" width="11.88671875" style="3" hidden="1" customWidth="1"/>
    <col min="14" max="14" width="10.21875" style="3" hidden="1" customWidth="1"/>
    <col min="15" max="15" width="10.109375" style="3" hidden="1" customWidth="1"/>
    <col min="16" max="17" width="11.33203125" style="3" hidden="1" customWidth="1"/>
    <col min="18" max="18" width="11.44140625" style="3" hidden="1" customWidth="1"/>
    <col min="19" max="19" width="11.33203125" style="3" hidden="1" customWidth="1"/>
    <col min="20" max="21" width="10.6640625" style="3" hidden="1" customWidth="1"/>
    <col min="22" max="22" width="10.21875" style="3" customWidth="1"/>
    <col min="23" max="23" width="10.77734375" style="3" customWidth="1"/>
    <col min="24" max="25" width="11.33203125" style="3" hidden="1" customWidth="1"/>
    <col min="26" max="26" width="1" style="3" hidden="1" customWidth="1"/>
    <col min="27" max="27" width="10.44140625" style="300" customWidth="1"/>
    <col min="28" max="28" width="11.109375" style="300" customWidth="1"/>
    <col min="29" max="29" width="8.77734375" style="3" customWidth="1"/>
    <col min="30" max="30" width="7.44140625" style="3" customWidth="1"/>
    <col min="31" max="32" width="10.21875" style="300" customWidth="1"/>
    <col min="33" max="33" width="8.77734375" style="3" customWidth="1"/>
    <col min="34" max="34" width="7.44140625" style="3" customWidth="1"/>
    <col min="35" max="36" width="11.33203125" style="3" hidden="1" customWidth="1"/>
    <col min="37" max="37" width="51.21875" style="3" hidden="1" customWidth="1"/>
    <col min="38" max="38" width="9" style="3"/>
    <col min="39" max="39" width="9.21875" style="3" bestFit="1" customWidth="1"/>
    <col min="40" max="40" width="9" style="3"/>
    <col min="41" max="41" width="10.88671875" style="3" bestFit="1" customWidth="1"/>
    <col min="42" max="16384" width="9" style="3"/>
  </cols>
  <sheetData>
    <row r="1" spans="1:40" ht="30" customHeight="1">
      <c r="A1" s="1" t="s">
        <v>0</v>
      </c>
      <c r="B1" s="2"/>
      <c r="AA1" s="5"/>
      <c r="AB1" s="5"/>
      <c r="AC1" s="5"/>
      <c r="AD1" s="5"/>
      <c r="AE1" s="5"/>
      <c r="AF1" s="6" t="s">
        <v>1</v>
      </c>
      <c r="AG1" s="6"/>
      <c r="AH1" s="6"/>
    </row>
    <row r="2" spans="1:40" ht="18" customHeight="1">
      <c r="A2" s="1" t="s">
        <v>2</v>
      </c>
      <c r="B2" s="2"/>
      <c r="AA2" s="5"/>
      <c r="AB2" s="5"/>
      <c r="AC2" s="5"/>
      <c r="AD2" s="5"/>
      <c r="AE2" s="5"/>
      <c r="AF2" s="5"/>
      <c r="AG2" s="5"/>
      <c r="AH2" s="5"/>
    </row>
    <row r="3" spans="1:40" ht="33" customHeight="1">
      <c r="AA3" s="5"/>
      <c r="AB3" s="5"/>
      <c r="AC3" s="5"/>
      <c r="AD3" s="5"/>
      <c r="AE3" s="5"/>
      <c r="AF3" s="5"/>
      <c r="AG3" s="5"/>
      <c r="AH3" s="5"/>
    </row>
    <row r="4" spans="1:40" s="8" customFormat="1" ht="24.75" customHeight="1">
      <c r="A4" s="7" t="s">
        <v>3</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1:40" s="10" customFormat="1" ht="24.75" customHeight="1">
      <c r="A5" s="9" t="str">
        <f>'[1]Bieu so 56'!A5:F5</f>
        <v>(Dự toán đã được Hội đồng nhân dân tỉnh quyết định)</v>
      </c>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row>
    <row r="6" spans="1:40" s="10" customFormat="1" ht="10.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2"/>
      <c r="AB6" s="12"/>
      <c r="AC6" s="12"/>
      <c r="AD6" s="12"/>
      <c r="AE6" s="12"/>
      <c r="AF6" s="12"/>
      <c r="AG6" s="12"/>
      <c r="AH6" s="12"/>
      <c r="AI6" s="11"/>
      <c r="AJ6" s="11"/>
      <c r="AK6" s="11"/>
    </row>
    <row r="7" spans="1:40" ht="27" customHeight="1">
      <c r="A7" s="13"/>
      <c r="B7" s="14"/>
      <c r="C7" s="14"/>
      <c r="D7" s="14"/>
      <c r="E7" s="15"/>
      <c r="F7" s="15"/>
      <c r="G7" s="15"/>
      <c r="H7" s="15"/>
      <c r="I7" s="15"/>
      <c r="J7" s="14"/>
      <c r="K7" s="14"/>
      <c r="L7" s="14"/>
      <c r="M7" s="16"/>
      <c r="N7" s="16"/>
      <c r="O7" s="16"/>
      <c r="P7" s="16"/>
      <c r="Q7" s="16"/>
      <c r="R7" s="16"/>
      <c r="S7" s="16"/>
      <c r="T7" s="16"/>
      <c r="U7" s="16"/>
      <c r="V7" s="16"/>
      <c r="W7" s="16"/>
      <c r="X7" s="17"/>
      <c r="Y7" s="17"/>
      <c r="Z7" s="17"/>
      <c r="AA7" s="18"/>
      <c r="AB7" s="18"/>
      <c r="AC7" s="18"/>
      <c r="AD7" s="18"/>
      <c r="AE7" s="18"/>
      <c r="AF7" s="19" t="s">
        <v>4</v>
      </c>
      <c r="AG7" s="19"/>
      <c r="AH7" s="19"/>
      <c r="AI7" s="17"/>
      <c r="AJ7" s="17"/>
      <c r="AK7" s="20"/>
    </row>
    <row r="8" spans="1:40" s="33" customFormat="1" ht="27" customHeight="1">
      <c r="A8" s="21" t="s">
        <v>5</v>
      </c>
      <c r="B8" s="21" t="s">
        <v>6</v>
      </c>
      <c r="C8" s="21" t="s">
        <v>7</v>
      </c>
      <c r="D8" s="21" t="s">
        <v>8</v>
      </c>
      <c r="E8" s="21" t="s">
        <v>9</v>
      </c>
      <c r="F8" s="21" t="s">
        <v>10</v>
      </c>
      <c r="G8" s="21" t="s">
        <v>11</v>
      </c>
      <c r="H8" s="21" t="s">
        <v>12</v>
      </c>
      <c r="I8" s="22" t="s">
        <v>13</v>
      </c>
      <c r="J8" s="23"/>
      <c r="K8" s="24"/>
      <c r="L8" s="22" t="s">
        <v>14</v>
      </c>
      <c r="M8" s="24"/>
      <c r="N8" s="25" t="s">
        <v>15</v>
      </c>
      <c r="O8" s="26"/>
      <c r="P8" s="26"/>
      <c r="Q8" s="26"/>
      <c r="R8" s="22" t="s">
        <v>16</v>
      </c>
      <c r="S8" s="23"/>
      <c r="T8" s="23"/>
      <c r="U8" s="24"/>
      <c r="V8" s="22" t="s">
        <v>17</v>
      </c>
      <c r="W8" s="24"/>
      <c r="X8" s="27"/>
      <c r="Y8" s="28"/>
      <c r="Z8" s="26"/>
      <c r="AA8" s="29" t="s">
        <v>18</v>
      </c>
      <c r="AB8" s="30"/>
      <c r="AC8" s="30"/>
      <c r="AD8" s="31"/>
      <c r="AE8" s="29" t="s">
        <v>19</v>
      </c>
      <c r="AF8" s="30"/>
      <c r="AG8" s="30"/>
      <c r="AH8" s="31"/>
      <c r="AI8" s="26"/>
      <c r="AJ8" s="32"/>
      <c r="AK8" s="21" t="s">
        <v>20</v>
      </c>
    </row>
    <row r="9" spans="1:40" s="33" customFormat="1" ht="19.5" customHeight="1">
      <c r="A9" s="34"/>
      <c r="B9" s="34"/>
      <c r="C9" s="34"/>
      <c r="D9" s="34"/>
      <c r="E9" s="34"/>
      <c r="F9" s="34"/>
      <c r="G9" s="34"/>
      <c r="H9" s="34"/>
      <c r="I9" s="35"/>
      <c r="J9" s="36"/>
      <c r="K9" s="37"/>
      <c r="L9" s="35"/>
      <c r="M9" s="37"/>
      <c r="N9" s="38" t="s">
        <v>21</v>
      </c>
      <c r="O9" s="39"/>
      <c r="P9" s="39"/>
      <c r="Q9" s="39"/>
      <c r="R9" s="35"/>
      <c r="S9" s="36"/>
      <c r="T9" s="36"/>
      <c r="U9" s="37"/>
      <c r="V9" s="35"/>
      <c r="W9" s="37"/>
      <c r="X9" s="40"/>
      <c r="Y9" s="41"/>
      <c r="Z9" s="26"/>
      <c r="AA9" s="42"/>
      <c r="AB9" s="43"/>
      <c r="AC9" s="43"/>
      <c r="AD9" s="44"/>
      <c r="AE9" s="42"/>
      <c r="AF9" s="43"/>
      <c r="AG9" s="43"/>
      <c r="AH9" s="44"/>
      <c r="AI9" s="26"/>
      <c r="AJ9" s="32"/>
      <c r="AK9" s="34"/>
    </row>
    <row r="10" spans="1:40" s="33" customFormat="1" ht="37.5" customHeight="1">
      <c r="A10" s="34"/>
      <c r="B10" s="34"/>
      <c r="C10" s="34"/>
      <c r="D10" s="34"/>
      <c r="E10" s="34"/>
      <c r="F10" s="34"/>
      <c r="G10" s="34"/>
      <c r="H10" s="34"/>
      <c r="I10" s="21" t="s">
        <v>22</v>
      </c>
      <c r="J10" s="38" t="s">
        <v>23</v>
      </c>
      <c r="K10" s="45"/>
      <c r="L10" s="21" t="s">
        <v>24</v>
      </c>
      <c r="M10" s="21" t="s">
        <v>25</v>
      </c>
      <c r="N10" s="21" t="s">
        <v>24</v>
      </c>
      <c r="O10" s="38" t="s">
        <v>25</v>
      </c>
      <c r="P10" s="39"/>
      <c r="Q10" s="45"/>
      <c r="R10" s="21" t="s">
        <v>24</v>
      </c>
      <c r="S10" s="38" t="s">
        <v>26</v>
      </c>
      <c r="T10" s="39"/>
      <c r="U10" s="45"/>
      <c r="V10" s="24" t="s">
        <v>27</v>
      </c>
      <c r="W10" s="24" t="s">
        <v>26</v>
      </c>
      <c r="X10" s="46" t="s">
        <v>28</v>
      </c>
      <c r="Y10" s="47"/>
      <c r="Z10" s="47"/>
      <c r="AA10" s="48" t="s">
        <v>24</v>
      </c>
      <c r="AB10" s="49" t="s">
        <v>26</v>
      </c>
      <c r="AC10" s="50"/>
      <c r="AD10" s="51"/>
      <c r="AE10" s="48" t="s">
        <v>24</v>
      </c>
      <c r="AF10" s="49" t="s">
        <v>26</v>
      </c>
      <c r="AG10" s="50"/>
      <c r="AH10" s="51"/>
      <c r="AI10" s="47"/>
      <c r="AJ10" s="52"/>
      <c r="AK10" s="34"/>
    </row>
    <row r="11" spans="1:40" s="33" customFormat="1" ht="25.5" customHeight="1">
      <c r="A11" s="34"/>
      <c r="B11" s="34"/>
      <c r="C11" s="34"/>
      <c r="D11" s="34"/>
      <c r="E11" s="34"/>
      <c r="F11" s="34"/>
      <c r="G11" s="34"/>
      <c r="H11" s="34"/>
      <c r="I11" s="34"/>
      <c r="J11" s="21" t="s">
        <v>27</v>
      </c>
      <c r="K11" s="24" t="s">
        <v>29</v>
      </c>
      <c r="L11" s="34"/>
      <c r="M11" s="34"/>
      <c r="N11" s="34"/>
      <c r="O11" s="21" t="s">
        <v>27</v>
      </c>
      <c r="P11" s="53" t="s">
        <v>30</v>
      </c>
      <c r="Q11" s="54"/>
      <c r="R11" s="34"/>
      <c r="S11" s="21" t="s">
        <v>27</v>
      </c>
      <c r="T11" s="53" t="s">
        <v>30</v>
      </c>
      <c r="U11" s="54"/>
      <c r="V11" s="55"/>
      <c r="W11" s="55"/>
      <c r="X11" s="56" t="s">
        <v>31</v>
      </c>
      <c r="Y11" s="56" t="s">
        <v>32</v>
      </c>
      <c r="Z11" s="56" t="s">
        <v>33</v>
      </c>
      <c r="AA11" s="57"/>
      <c r="AB11" s="48" t="s">
        <v>27</v>
      </c>
      <c r="AC11" s="58" t="s">
        <v>30</v>
      </c>
      <c r="AD11" s="59"/>
      <c r="AE11" s="57"/>
      <c r="AF11" s="48" t="s">
        <v>27</v>
      </c>
      <c r="AG11" s="58" t="s">
        <v>30</v>
      </c>
      <c r="AH11" s="59"/>
      <c r="AI11" s="56" t="s">
        <v>34</v>
      </c>
      <c r="AJ11" s="56" t="s">
        <v>35</v>
      </c>
      <c r="AK11" s="34"/>
    </row>
    <row r="12" spans="1:40" s="33" customFormat="1" ht="75.75" customHeight="1">
      <c r="A12" s="60"/>
      <c r="B12" s="60"/>
      <c r="C12" s="60"/>
      <c r="D12" s="60"/>
      <c r="E12" s="60"/>
      <c r="F12" s="60"/>
      <c r="G12" s="60"/>
      <c r="H12" s="60"/>
      <c r="I12" s="60"/>
      <c r="J12" s="60"/>
      <c r="K12" s="37"/>
      <c r="L12" s="60" t="s">
        <v>36</v>
      </c>
      <c r="M12" s="60"/>
      <c r="N12" s="60" t="s">
        <v>36</v>
      </c>
      <c r="O12" s="60"/>
      <c r="P12" s="61" t="s">
        <v>37</v>
      </c>
      <c r="Q12" s="61" t="s">
        <v>38</v>
      </c>
      <c r="R12" s="60" t="s">
        <v>36</v>
      </c>
      <c r="S12" s="60"/>
      <c r="T12" s="61" t="s">
        <v>37</v>
      </c>
      <c r="U12" s="61" t="s">
        <v>38</v>
      </c>
      <c r="V12" s="37"/>
      <c r="W12" s="37"/>
      <c r="X12" s="62"/>
      <c r="Y12" s="62"/>
      <c r="Z12" s="62"/>
      <c r="AA12" s="63" t="s">
        <v>36</v>
      </c>
      <c r="AB12" s="63"/>
      <c r="AC12" s="64" t="s">
        <v>37</v>
      </c>
      <c r="AD12" s="64" t="s">
        <v>38</v>
      </c>
      <c r="AE12" s="63" t="s">
        <v>36</v>
      </c>
      <c r="AF12" s="63"/>
      <c r="AG12" s="64" t="s">
        <v>37</v>
      </c>
      <c r="AH12" s="64" t="s">
        <v>38</v>
      </c>
      <c r="AI12" s="62"/>
      <c r="AJ12" s="62"/>
      <c r="AK12" s="60"/>
    </row>
    <row r="13" spans="1:40" s="33" customFormat="1" ht="28.5" customHeight="1">
      <c r="A13" s="65" t="s">
        <v>39</v>
      </c>
      <c r="B13" s="65" t="s">
        <v>40</v>
      </c>
      <c r="C13" s="65">
        <v>3</v>
      </c>
      <c r="D13" s="65">
        <v>4</v>
      </c>
      <c r="E13" s="65">
        <v>1</v>
      </c>
      <c r="F13" s="65">
        <v>2</v>
      </c>
      <c r="G13" s="65">
        <v>3</v>
      </c>
      <c r="H13" s="65">
        <v>8</v>
      </c>
      <c r="I13" s="65">
        <v>4</v>
      </c>
      <c r="J13" s="65">
        <v>5</v>
      </c>
      <c r="K13" s="65">
        <v>6</v>
      </c>
      <c r="L13" s="65">
        <v>12</v>
      </c>
      <c r="M13" s="65">
        <v>13</v>
      </c>
      <c r="N13" s="65">
        <v>14</v>
      </c>
      <c r="O13" s="65">
        <v>15</v>
      </c>
      <c r="P13" s="65">
        <v>16</v>
      </c>
      <c r="Q13" s="65">
        <v>17</v>
      </c>
      <c r="R13" s="65">
        <v>11</v>
      </c>
      <c r="S13" s="65">
        <v>12</v>
      </c>
      <c r="T13" s="65">
        <v>13</v>
      </c>
      <c r="U13" s="65">
        <v>14</v>
      </c>
      <c r="V13" s="65">
        <v>7</v>
      </c>
      <c r="W13" s="65">
        <v>8</v>
      </c>
      <c r="X13" s="65">
        <v>22</v>
      </c>
      <c r="Y13" s="65">
        <v>23</v>
      </c>
      <c r="Z13" s="65">
        <v>24</v>
      </c>
      <c r="AA13" s="66">
        <v>9</v>
      </c>
      <c r="AB13" s="66">
        <v>10</v>
      </c>
      <c r="AC13" s="66">
        <v>11</v>
      </c>
      <c r="AD13" s="66">
        <v>12</v>
      </c>
      <c r="AE13" s="66">
        <v>13</v>
      </c>
      <c r="AF13" s="66">
        <v>14</v>
      </c>
      <c r="AG13" s="66">
        <v>15</v>
      </c>
      <c r="AH13" s="66">
        <v>16</v>
      </c>
      <c r="AI13" s="65">
        <v>25</v>
      </c>
      <c r="AJ13" s="65">
        <v>26</v>
      </c>
      <c r="AK13" s="65">
        <v>25</v>
      </c>
    </row>
    <row r="14" spans="1:40" s="69" customFormat="1" ht="28.5" customHeight="1">
      <c r="A14" s="67"/>
      <c r="B14" s="67" t="s">
        <v>41</v>
      </c>
      <c r="C14" s="67"/>
      <c r="D14" s="67"/>
      <c r="E14" s="67"/>
      <c r="F14" s="67"/>
      <c r="G14" s="67"/>
      <c r="H14" s="67"/>
      <c r="I14" s="67"/>
      <c r="J14" s="68">
        <f t="shared" ref="J14:AH14" si="0">J15+J161+J288</f>
        <v>10289555</v>
      </c>
      <c r="K14" s="68">
        <f t="shared" si="0"/>
        <v>4537491.9000000004</v>
      </c>
      <c r="L14" s="68">
        <f t="shared" si="0"/>
        <v>1030963</v>
      </c>
      <c r="M14" s="68">
        <f t="shared" si="0"/>
        <v>281950</v>
      </c>
      <c r="N14" s="68">
        <f t="shared" si="0"/>
        <v>5450012.8000000007</v>
      </c>
      <c r="O14" s="68">
        <f t="shared" si="0"/>
        <v>3598988.6</v>
      </c>
      <c r="P14" s="68">
        <f t="shared" si="0"/>
        <v>130600</v>
      </c>
      <c r="Q14" s="68">
        <f t="shared" si="0"/>
        <v>68000</v>
      </c>
      <c r="R14" s="68">
        <f t="shared" si="0"/>
        <v>5227611</v>
      </c>
      <c r="S14" s="68">
        <f t="shared" si="0"/>
        <v>3897462</v>
      </c>
      <c r="T14" s="68">
        <f t="shared" si="0"/>
        <v>30029</v>
      </c>
      <c r="U14" s="68">
        <f t="shared" si="0"/>
        <v>0</v>
      </c>
      <c r="V14" s="68">
        <f t="shared" si="0"/>
        <v>1302863</v>
      </c>
      <c r="W14" s="68">
        <f t="shared" si="0"/>
        <v>1297863</v>
      </c>
      <c r="X14" s="68">
        <f t="shared" si="0"/>
        <v>156545</v>
      </c>
      <c r="Y14" s="68">
        <f t="shared" si="0"/>
        <v>322879</v>
      </c>
      <c r="Z14" s="68">
        <f t="shared" si="0"/>
        <v>646862</v>
      </c>
      <c r="AA14" s="68">
        <f t="shared" si="0"/>
        <v>1823630</v>
      </c>
      <c r="AB14" s="68">
        <f t="shared" si="0"/>
        <v>1823630</v>
      </c>
      <c r="AC14" s="68">
        <f t="shared" si="0"/>
        <v>87428</v>
      </c>
      <c r="AD14" s="68">
        <f t="shared" si="0"/>
        <v>0</v>
      </c>
      <c r="AE14" s="68">
        <f t="shared" si="0"/>
        <v>1409781</v>
      </c>
      <c r="AF14" s="68">
        <f t="shared" si="0"/>
        <v>1409781</v>
      </c>
      <c r="AG14" s="68">
        <f t="shared" si="0"/>
        <v>87428</v>
      </c>
      <c r="AH14" s="68">
        <f t="shared" si="0"/>
        <v>0</v>
      </c>
      <c r="AI14" s="67"/>
      <c r="AJ14" s="67"/>
      <c r="AK14" s="67"/>
    </row>
    <row r="15" spans="1:40" s="75" customFormat="1" ht="28.5" customHeight="1">
      <c r="A15" s="70"/>
      <c r="B15" s="71" t="s">
        <v>42</v>
      </c>
      <c r="C15" s="72"/>
      <c r="D15" s="72"/>
      <c r="E15" s="72"/>
      <c r="F15" s="72"/>
      <c r="G15" s="72"/>
      <c r="H15" s="72"/>
      <c r="I15" s="72"/>
      <c r="J15" s="73">
        <f>J16+J32+J50+J73+J80+J93+J138+J156+J157+J158+J159+J160</f>
        <v>5485851</v>
      </c>
      <c r="K15" s="73">
        <f t="shared" ref="K15:AJ15" si="1">K16+K32+K50+K73+K80+K93+K138+K156+K157+K158+K159+K160</f>
        <v>2758165.1</v>
      </c>
      <c r="L15" s="73">
        <f t="shared" si="1"/>
        <v>535685</v>
      </c>
      <c r="M15" s="73">
        <f t="shared" si="1"/>
        <v>140470</v>
      </c>
      <c r="N15" s="73">
        <f t="shared" si="1"/>
        <v>3642128.2</v>
      </c>
      <c r="O15" s="73">
        <f t="shared" si="1"/>
        <v>2322972</v>
      </c>
      <c r="P15" s="73">
        <f t="shared" si="1"/>
        <v>130600</v>
      </c>
      <c r="Q15" s="73">
        <f t="shared" si="1"/>
        <v>68000</v>
      </c>
      <c r="R15" s="73">
        <f t="shared" si="1"/>
        <v>3330614</v>
      </c>
      <c r="S15" s="73">
        <f t="shared" si="1"/>
        <v>2043822</v>
      </c>
      <c r="T15" s="73">
        <f t="shared" si="1"/>
        <v>30029</v>
      </c>
      <c r="U15" s="73">
        <f t="shared" si="1"/>
        <v>0</v>
      </c>
      <c r="V15" s="73">
        <f t="shared" si="1"/>
        <v>718680</v>
      </c>
      <c r="W15" s="73">
        <f t="shared" si="1"/>
        <v>713680</v>
      </c>
      <c r="X15" s="73">
        <f t="shared" si="1"/>
        <v>71794</v>
      </c>
      <c r="Y15" s="73">
        <f t="shared" si="1"/>
        <v>204641</v>
      </c>
      <c r="Z15" s="73">
        <f t="shared" si="1"/>
        <v>366190</v>
      </c>
      <c r="AA15" s="73">
        <f t="shared" si="1"/>
        <v>1014532</v>
      </c>
      <c r="AB15" s="73">
        <f t="shared" si="1"/>
        <v>1014532</v>
      </c>
      <c r="AC15" s="73">
        <f t="shared" si="1"/>
        <v>87107</v>
      </c>
      <c r="AD15" s="73">
        <f t="shared" si="1"/>
        <v>0</v>
      </c>
      <c r="AE15" s="73">
        <f t="shared" si="1"/>
        <v>625569</v>
      </c>
      <c r="AF15" s="73">
        <f t="shared" si="1"/>
        <v>625569</v>
      </c>
      <c r="AG15" s="73">
        <f t="shared" si="1"/>
        <v>87107</v>
      </c>
      <c r="AH15" s="73">
        <f t="shared" si="1"/>
        <v>0</v>
      </c>
      <c r="AI15" s="73" t="e">
        <f t="shared" si="1"/>
        <v>#REF!</v>
      </c>
      <c r="AJ15" s="73" t="e">
        <f t="shared" si="1"/>
        <v>#REF!</v>
      </c>
      <c r="AK15" s="74"/>
      <c r="AM15" s="75" t="s">
        <v>43</v>
      </c>
      <c r="AN15" s="76" t="e">
        <f>#REF!+#REF!+#REF!+#REF!+#REF!+#REF!+#REF!+#REF!+#REF!+#REF!</f>
        <v>#REF!</v>
      </c>
    </row>
    <row r="16" spans="1:40" s="82" customFormat="1" ht="28.5" customHeight="1">
      <c r="A16" s="77" t="s">
        <v>39</v>
      </c>
      <c r="B16" s="78" t="s">
        <v>44</v>
      </c>
      <c r="C16" s="78"/>
      <c r="D16" s="78"/>
      <c r="E16" s="77"/>
      <c r="F16" s="77"/>
      <c r="G16" s="77"/>
      <c r="H16" s="77"/>
      <c r="I16" s="77"/>
      <c r="J16" s="79">
        <f>J17+J20+J23</f>
        <v>1064293</v>
      </c>
      <c r="K16" s="79">
        <f t="shared" ref="K16:AH16" si="2">K17+K20+K23</f>
        <v>192573</v>
      </c>
      <c r="L16" s="79">
        <f t="shared" si="2"/>
        <v>135592</v>
      </c>
      <c r="M16" s="79">
        <f t="shared" si="2"/>
        <v>0</v>
      </c>
      <c r="N16" s="79">
        <f t="shared" si="2"/>
        <v>100148</v>
      </c>
      <c r="O16" s="79">
        <f t="shared" si="2"/>
        <v>79148</v>
      </c>
      <c r="P16" s="79">
        <f t="shared" si="2"/>
        <v>4547</v>
      </c>
      <c r="Q16" s="79">
        <f t="shared" si="2"/>
        <v>5000</v>
      </c>
      <c r="R16" s="79">
        <f t="shared" si="2"/>
        <v>152137</v>
      </c>
      <c r="S16" s="79">
        <f t="shared" si="2"/>
        <v>127137</v>
      </c>
      <c r="T16" s="79">
        <f t="shared" si="2"/>
        <v>0</v>
      </c>
      <c r="U16" s="79">
        <f t="shared" si="2"/>
        <v>0</v>
      </c>
      <c r="V16" s="79">
        <f t="shared" si="2"/>
        <v>51128</v>
      </c>
      <c r="W16" s="79">
        <f t="shared" si="2"/>
        <v>46128</v>
      </c>
      <c r="X16" s="79">
        <f t="shared" si="2"/>
        <v>0</v>
      </c>
      <c r="Y16" s="79">
        <f t="shared" si="2"/>
        <v>0</v>
      </c>
      <c r="Z16" s="79">
        <f t="shared" si="2"/>
        <v>9547</v>
      </c>
      <c r="AA16" s="79">
        <f t="shared" si="2"/>
        <v>74042</v>
      </c>
      <c r="AB16" s="79">
        <f t="shared" si="2"/>
        <v>74042</v>
      </c>
      <c r="AC16" s="79">
        <f t="shared" si="2"/>
        <v>0</v>
      </c>
      <c r="AD16" s="79">
        <f t="shared" si="2"/>
        <v>0</v>
      </c>
      <c r="AE16" s="79">
        <f t="shared" si="2"/>
        <v>26342</v>
      </c>
      <c r="AF16" s="79">
        <f t="shared" si="2"/>
        <v>26342</v>
      </c>
      <c r="AG16" s="79">
        <f t="shared" si="2"/>
        <v>0</v>
      </c>
      <c r="AH16" s="79">
        <f t="shared" si="2"/>
        <v>0</v>
      </c>
      <c r="AI16" s="79" t="e">
        <f>AI18+#REF!</f>
        <v>#REF!</v>
      </c>
      <c r="AJ16" s="79" t="e">
        <f>AJ18+#REF!</f>
        <v>#REF!</v>
      </c>
      <c r="AK16" s="80"/>
      <c r="AL16" s="81" t="e">
        <f>#REF!/#REF!*100</f>
        <v>#REF!</v>
      </c>
    </row>
    <row r="17" spans="1:43" s="88" customFormat="1" ht="28.5" customHeight="1">
      <c r="A17" s="83" t="s">
        <v>45</v>
      </c>
      <c r="B17" s="84" t="s">
        <v>46</v>
      </c>
      <c r="C17" s="84"/>
      <c r="D17" s="84"/>
      <c r="E17" s="83"/>
      <c r="F17" s="83"/>
      <c r="G17" s="83"/>
      <c r="H17" s="83"/>
      <c r="I17" s="83"/>
      <c r="J17" s="85">
        <f>J18</f>
        <v>144560</v>
      </c>
      <c r="K17" s="85">
        <f t="shared" ref="K17:AH18" si="3">K18</f>
        <v>33580</v>
      </c>
      <c r="L17" s="85">
        <f t="shared" si="3"/>
        <v>13320</v>
      </c>
      <c r="M17" s="85">
        <f t="shared" si="3"/>
        <v>0</v>
      </c>
      <c r="N17" s="85">
        <f t="shared" si="3"/>
        <v>3400</v>
      </c>
      <c r="O17" s="85">
        <f t="shared" si="3"/>
        <v>3400</v>
      </c>
      <c r="P17" s="85">
        <f t="shared" si="3"/>
        <v>0</v>
      </c>
      <c r="Q17" s="85">
        <f t="shared" si="3"/>
        <v>0</v>
      </c>
      <c r="R17" s="85">
        <f t="shared" si="3"/>
        <v>33580</v>
      </c>
      <c r="S17" s="85">
        <f t="shared" si="3"/>
        <v>33580</v>
      </c>
      <c r="T17" s="85">
        <f t="shared" si="3"/>
        <v>0</v>
      </c>
      <c r="U17" s="85">
        <f t="shared" si="3"/>
        <v>0</v>
      </c>
      <c r="V17" s="85">
        <f t="shared" si="3"/>
        <v>15844</v>
      </c>
      <c r="W17" s="85">
        <f t="shared" si="3"/>
        <v>15844</v>
      </c>
      <c r="X17" s="85">
        <f t="shared" si="3"/>
        <v>0</v>
      </c>
      <c r="Y17" s="85">
        <f t="shared" si="3"/>
        <v>0</v>
      </c>
      <c r="Z17" s="85">
        <f t="shared" si="3"/>
        <v>0</v>
      </c>
      <c r="AA17" s="85">
        <f t="shared" si="3"/>
        <v>17736</v>
      </c>
      <c r="AB17" s="85">
        <f t="shared" si="3"/>
        <v>17736</v>
      </c>
      <c r="AC17" s="85">
        <f t="shared" si="3"/>
        <v>0</v>
      </c>
      <c r="AD17" s="85">
        <f t="shared" si="3"/>
        <v>0</v>
      </c>
      <c r="AE17" s="85">
        <f t="shared" si="3"/>
        <v>4000</v>
      </c>
      <c r="AF17" s="85">
        <f t="shared" si="3"/>
        <v>4000</v>
      </c>
      <c r="AG17" s="85">
        <f t="shared" si="3"/>
        <v>0</v>
      </c>
      <c r="AH17" s="85">
        <f t="shared" si="3"/>
        <v>0</v>
      </c>
      <c r="AI17" s="85"/>
      <c r="AJ17" s="85"/>
      <c r="AK17" s="86"/>
      <c r="AL17" s="87"/>
    </row>
    <row r="18" spans="1:43" s="94" customFormat="1" ht="28.5" customHeight="1">
      <c r="A18" s="89" t="s">
        <v>47</v>
      </c>
      <c r="B18" s="90" t="s">
        <v>48</v>
      </c>
      <c r="C18" s="90"/>
      <c r="D18" s="90"/>
      <c r="E18" s="89"/>
      <c r="F18" s="89"/>
      <c r="G18" s="89"/>
      <c r="H18" s="89"/>
      <c r="I18" s="89"/>
      <c r="J18" s="91">
        <f>J19</f>
        <v>144560</v>
      </c>
      <c r="K18" s="91">
        <f t="shared" si="3"/>
        <v>33580</v>
      </c>
      <c r="L18" s="91">
        <f t="shared" si="3"/>
        <v>13320</v>
      </c>
      <c r="M18" s="91">
        <f t="shared" si="3"/>
        <v>0</v>
      </c>
      <c r="N18" s="91">
        <f t="shared" si="3"/>
        <v>3400</v>
      </c>
      <c r="O18" s="91">
        <f t="shared" si="3"/>
        <v>3400</v>
      </c>
      <c r="P18" s="91">
        <f t="shared" si="3"/>
        <v>0</v>
      </c>
      <c r="Q18" s="91">
        <f t="shared" si="3"/>
        <v>0</v>
      </c>
      <c r="R18" s="91">
        <f t="shared" si="3"/>
        <v>33580</v>
      </c>
      <c r="S18" s="91">
        <f t="shared" si="3"/>
        <v>33580</v>
      </c>
      <c r="T18" s="91">
        <f t="shared" si="3"/>
        <v>0</v>
      </c>
      <c r="U18" s="91">
        <f t="shared" si="3"/>
        <v>0</v>
      </c>
      <c r="V18" s="91">
        <f t="shared" si="3"/>
        <v>15844</v>
      </c>
      <c r="W18" s="91">
        <f t="shared" si="3"/>
        <v>15844</v>
      </c>
      <c r="X18" s="91">
        <f t="shared" si="3"/>
        <v>0</v>
      </c>
      <c r="Y18" s="91">
        <f t="shared" si="3"/>
        <v>0</v>
      </c>
      <c r="Z18" s="91">
        <f t="shared" si="3"/>
        <v>0</v>
      </c>
      <c r="AA18" s="91">
        <f t="shared" si="3"/>
        <v>17736</v>
      </c>
      <c r="AB18" s="91">
        <f t="shared" si="3"/>
        <v>17736</v>
      </c>
      <c r="AC18" s="91">
        <f t="shared" si="3"/>
        <v>0</v>
      </c>
      <c r="AD18" s="91">
        <f t="shared" si="3"/>
        <v>0</v>
      </c>
      <c r="AE18" s="91">
        <f t="shared" si="3"/>
        <v>4000</v>
      </c>
      <c r="AF18" s="91">
        <f t="shared" si="3"/>
        <v>4000</v>
      </c>
      <c r="AG18" s="91">
        <f>AG19</f>
        <v>0</v>
      </c>
      <c r="AH18" s="91">
        <f>AH19</f>
        <v>0</v>
      </c>
      <c r="AI18" s="91">
        <f>AI19</f>
        <v>3400</v>
      </c>
      <c r="AJ18" s="91">
        <f>AJ19</f>
        <v>0</v>
      </c>
      <c r="AK18" s="92"/>
      <c r="AL18" s="93"/>
    </row>
    <row r="19" spans="1:43" s="88" customFormat="1" ht="107.25" customHeight="1">
      <c r="A19" s="95">
        <v>1</v>
      </c>
      <c r="B19" s="96" t="s">
        <v>49</v>
      </c>
      <c r="C19" s="97">
        <v>7070714</v>
      </c>
      <c r="D19" s="97" t="s">
        <v>40</v>
      </c>
      <c r="E19" s="98" t="s">
        <v>50</v>
      </c>
      <c r="F19" s="98" t="s">
        <v>51</v>
      </c>
      <c r="G19" s="98" t="s">
        <v>52</v>
      </c>
      <c r="H19" s="98"/>
      <c r="I19" s="98" t="s">
        <v>53</v>
      </c>
      <c r="J19" s="99">
        <v>144560</v>
      </c>
      <c r="K19" s="99">
        <v>33580</v>
      </c>
      <c r="L19" s="99">
        <v>13320</v>
      </c>
      <c r="M19" s="99">
        <v>0</v>
      </c>
      <c r="N19" s="99">
        <f>O19</f>
        <v>3400</v>
      </c>
      <c r="O19" s="99">
        <v>3400</v>
      </c>
      <c r="P19" s="99"/>
      <c r="Q19" s="99"/>
      <c r="R19" s="99">
        <f>S19</f>
        <v>33580</v>
      </c>
      <c r="S19" s="99">
        <v>33580</v>
      </c>
      <c r="T19" s="99"/>
      <c r="U19" s="99"/>
      <c r="V19" s="100">
        <f>W19</f>
        <v>15844</v>
      </c>
      <c r="W19" s="100">
        <v>15844</v>
      </c>
      <c r="X19" s="99">
        <v>0</v>
      </c>
      <c r="Y19" s="101">
        <v>0</v>
      </c>
      <c r="Z19" s="101">
        <v>0</v>
      </c>
      <c r="AA19" s="100">
        <f>AB19</f>
        <v>17736</v>
      </c>
      <c r="AB19" s="101">
        <v>17736</v>
      </c>
      <c r="AC19" s="101"/>
      <c r="AD19" s="101"/>
      <c r="AE19" s="100">
        <f>AF19</f>
        <v>4000</v>
      </c>
      <c r="AF19" s="101">
        <v>4000</v>
      </c>
      <c r="AG19" s="101"/>
      <c r="AH19" s="101"/>
      <c r="AI19" s="101">
        <v>3400</v>
      </c>
      <c r="AJ19" s="101">
        <v>0</v>
      </c>
      <c r="AK19" s="102" t="s">
        <v>54</v>
      </c>
      <c r="AL19" s="103"/>
      <c r="AM19" s="104" t="s">
        <v>55</v>
      </c>
      <c r="AN19" s="104"/>
      <c r="AO19" s="104"/>
      <c r="AP19" s="104"/>
      <c r="AQ19" s="104"/>
    </row>
    <row r="20" spans="1:43" s="88" customFormat="1" ht="28.5" customHeight="1">
      <c r="A20" s="83" t="s">
        <v>56</v>
      </c>
      <c r="B20" s="84" t="s">
        <v>57</v>
      </c>
      <c r="C20" s="84"/>
      <c r="D20" s="84"/>
      <c r="E20" s="83"/>
      <c r="F20" s="83"/>
      <c r="G20" s="83"/>
      <c r="H20" s="83"/>
      <c r="I20" s="83"/>
      <c r="J20" s="85">
        <f>J21</f>
        <v>1320</v>
      </c>
      <c r="K20" s="85">
        <f t="shared" ref="K20:AH21" si="4">K21</f>
        <v>1320</v>
      </c>
      <c r="L20" s="85">
        <f t="shared" si="4"/>
        <v>0</v>
      </c>
      <c r="M20" s="85">
        <f t="shared" si="4"/>
        <v>0</v>
      </c>
      <c r="N20" s="85">
        <f t="shared" si="4"/>
        <v>1300</v>
      </c>
      <c r="O20" s="85">
        <f t="shared" si="4"/>
        <v>1300</v>
      </c>
      <c r="P20" s="85">
        <f t="shared" si="4"/>
        <v>0</v>
      </c>
      <c r="Q20" s="85">
        <f t="shared" si="4"/>
        <v>0</v>
      </c>
      <c r="R20" s="85">
        <f t="shared" si="4"/>
        <v>1300</v>
      </c>
      <c r="S20" s="85">
        <f t="shared" si="4"/>
        <v>1300</v>
      </c>
      <c r="T20" s="85">
        <f t="shared" si="4"/>
        <v>0</v>
      </c>
      <c r="U20" s="85">
        <f t="shared" si="4"/>
        <v>0</v>
      </c>
      <c r="V20" s="85">
        <f t="shared" si="4"/>
        <v>0</v>
      </c>
      <c r="W20" s="85">
        <f t="shared" si="4"/>
        <v>0</v>
      </c>
      <c r="X20" s="85">
        <f t="shared" si="4"/>
        <v>0</v>
      </c>
      <c r="Y20" s="85">
        <f t="shared" si="4"/>
        <v>0</v>
      </c>
      <c r="Z20" s="85">
        <f t="shared" si="4"/>
        <v>0</v>
      </c>
      <c r="AA20" s="85">
        <f t="shared" si="4"/>
        <v>1300</v>
      </c>
      <c r="AB20" s="85">
        <f t="shared" si="4"/>
        <v>1300</v>
      </c>
      <c r="AC20" s="85">
        <f t="shared" si="4"/>
        <v>0</v>
      </c>
      <c r="AD20" s="85">
        <f t="shared" si="4"/>
        <v>0</v>
      </c>
      <c r="AE20" s="85">
        <f t="shared" si="4"/>
        <v>1300</v>
      </c>
      <c r="AF20" s="85">
        <f t="shared" si="4"/>
        <v>1300</v>
      </c>
      <c r="AG20" s="85">
        <f t="shared" si="4"/>
        <v>0</v>
      </c>
      <c r="AH20" s="85">
        <f t="shared" si="4"/>
        <v>0</v>
      </c>
      <c r="AI20" s="85"/>
      <c r="AJ20" s="85"/>
      <c r="AK20" s="86"/>
      <c r="AL20" s="87"/>
    </row>
    <row r="21" spans="1:43" s="88" customFormat="1" ht="28.5" customHeight="1">
      <c r="A21" s="83" t="s">
        <v>47</v>
      </c>
      <c r="B21" s="105" t="s">
        <v>58</v>
      </c>
      <c r="C21" s="84"/>
      <c r="D21" s="84"/>
      <c r="E21" s="83"/>
      <c r="F21" s="83"/>
      <c r="G21" s="83"/>
      <c r="H21" s="83"/>
      <c r="I21" s="83"/>
      <c r="J21" s="106">
        <f>J22</f>
        <v>1320</v>
      </c>
      <c r="K21" s="106">
        <f t="shared" si="4"/>
        <v>1320</v>
      </c>
      <c r="L21" s="106">
        <f t="shared" si="4"/>
        <v>0</v>
      </c>
      <c r="M21" s="106">
        <f t="shared" si="4"/>
        <v>0</v>
      </c>
      <c r="N21" s="106">
        <f t="shared" si="4"/>
        <v>1300</v>
      </c>
      <c r="O21" s="106">
        <f t="shared" si="4"/>
        <v>1300</v>
      </c>
      <c r="P21" s="106">
        <f t="shared" si="4"/>
        <v>0</v>
      </c>
      <c r="Q21" s="106">
        <f t="shared" si="4"/>
        <v>0</v>
      </c>
      <c r="R21" s="106">
        <f t="shared" si="4"/>
        <v>1300</v>
      </c>
      <c r="S21" s="106">
        <f t="shared" si="4"/>
        <v>1300</v>
      </c>
      <c r="T21" s="106">
        <f t="shared" si="4"/>
        <v>0</v>
      </c>
      <c r="U21" s="106">
        <f t="shared" si="4"/>
        <v>0</v>
      </c>
      <c r="V21" s="106">
        <f t="shared" si="4"/>
        <v>0</v>
      </c>
      <c r="W21" s="106">
        <f t="shared" si="4"/>
        <v>0</v>
      </c>
      <c r="X21" s="106">
        <f t="shared" si="4"/>
        <v>0</v>
      </c>
      <c r="Y21" s="106">
        <f t="shared" si="4"/>
        <v>0</v>
      </c>
      <c r="Z21" s="106">
        <f t="shared" si="4"/>
        <v>0</v>
      </c>
      <c r="AA21" s="106">
        <f t="shared" si="4"/>
        <v>1300</v>
      </c>
      <c r="AB21" s="106">
        <f t="shared" si="4"/>
        <v>1300</v>
      </c>
      <c r="AC21" s="106">
        <f t="shared" si="4"/>
        <v>0</v>
      </c>
      <c r="AD21" s="106">
        <f t="shared" si="4"/>
        <v>0</v>
      </c>
      <c r="AE21" s="106">
        <f t="shared" si="4"/>
        <v>1300</v>
      </c>
      <c r="AF21" s="106">
        <f t="shared" si="4"/>
        <v>1300</v>
      </c>
      <c r="AG21" s="106">
        <f>AG22</f>
        <v>0</v>
      </c>
      <c r="AH21" s="106">
        <f>AH22</f>
        <v>0</v>
      </c>
      <c r="AI21" s="85"/>
      <c r="AJ21" s="85"/>
      <c r="AK21" s="86"/>
      <c r="AL21" s="87"/>
    </row>
    <row r="22" spans="1:43" s="88" customFormat="1" ht="43.5" customHeight="1">
      <c r="A22" s="95">
        <v>1</v>
      </c>
      <c r="B22" s="96" t="s">
        <v>59</v>
      </c>
      <c r="C22" s="96"/>
      <c r="D22" s="97" t="s">
        <v>60</v>
      </c>
      <c r="E22" s="98" t="s">
        <v>61</v>
      </c>
      <c r="F22" s="98" t="s">
        <v>62</v>
      </c>
      <c r="G22" s="98" t="s">
        <v>63</v>
      </c>
      <c r="H22" s="98" t="s">
        <v>64</v>
      </c>
      <c r="I22" s="98" t="s">
        <v>65</v>
      </c>
      <c r="J22" s="99">
        <f>K22</f>
        <v>1320</v>
      </c>
      <c r="K22" s="99">
        <v>1320</v>
      </c>
      <c r="L22" s="99"/>
      <c r="M22" s="99"/>
      <c r="N22" s="99">
        <f>O22</f>
        <v>1300</v>
      </c>
      <c r="O22" s="99">
        <v>1300</v>
      </c>
      <c r="P22" s="99"/>
      <c r="Q22" s="99"/>
      <c r="R22" s="99">
        <f>S22</f>
        <v>1300</v>
      </c>
      <c r="S22" s="99">
        <v>1300</v>
      </c>
      <c r="T22" s="99"/>
      <c r="U22" s="99"/>
      <c r="V22" s="100">
        <f>W22</f>
        <v>0</v>
      </c>
      <c r="W22" s="100">
        <f>X22+Y22+Z22</f>
        <v>0</v>
      </c>
      <c r="X22" s="99">
        <v>0</v>
      </c>
      <c r="Y22" s="101">
        <v>0</v>
      </c>
      <c r="Z22" s="101">
        <v>0</v>
      </c>
      <c r="AA22" s="100">
        <f>AB22</f>
        <v>1300</v>
      </c>
      <c r="AB22" s="101">
        <v>1300</v>
      </c>
      <c r="AC22" s="101"/>
      <c r="AD22" s="101"/>
      <c r="AE22" s="100">
        <f>AF22</f>
        <v>1300</v>
      </c>
      <c r="AF22" s="101">
        <v>1300</v>
      </c>
      <c r="AG22" s="101"/>
      <c r="AH22" s="101"/>
      <c r="AI22" s="101">
        <v>1300</v>
      </c>
      <c r="AJ22" s="101">
        <v>0</v>
      </c>
      <c r="AK22" s="102" t="s">
        <v>66</v>
      </c>
      <c r="AL22" s="107" t="s">
        <v>67</v>
      </c>
      <c r="AM22" s="108"/>
      <c r="AN22" s="108"/>
      <c r="AO22" s="108"/>
      <c r="AP22" s="108"/>
    </row>
    <row r="23" spans="1:43" s="88" customFormat="1" ht="28.5" customHeight="1">
      <c r="A23" s="83" t="s">
        <v>68</v>
      </c>
      <c r="B23" s="84" t="s">
        <v>69</v>
      </c>
      <c r="C23" s="84"/>
      <c r="D23" s="84"/>
      <c r="E23" s="83"/>
      <c r="F23" s="83"/>
      <c r="G23" s="83"/>
      <c r="H23" s="83"/>
      <c r="I23" s="83"/>
      <c r="J23" s="85">
        <f>J24+J29</f>
        <v>918413</v>
      </c>
      <c r="K23" s="85">
        <f t="shared" ref="K23:AH23" si="5">K24+K29</f>
        <v>157673</v>
      </c>
      <c r="L23" s="85">
        <f t="shared" si="5"/>
        <v>122272</v>
      </c>
      <c r="M23" s="85">
        <f t="shared" si="5"/>
        <v>0</v>
      </c>
      <c r="N23" s="85">
        <f t="shared" si="5"/>
        <v>95448</v>
      </c>
      <c r="O23" s="85">
        <f t="shared" si="5"/>
        <v>74448</v>
      </c>
      <c r="P23" s="85">
        <f t="shared" si="5"/>
        <v>4547</v>
      </c>
      <c r="Q23" s="85">
        <f t="shared" si="5"/>
        <v>5000</v>
      </c>
      <c r="R23" s="85">
        <f t="shared" si="5"/>
        <v>117257</v>
      </c>
      <c r="S23" s="85">
        <f t="shared" si="5"/>
        <v>92257</v>
      </c>
      <c r="T23" s="85">
        <f t="shared" si="5"/>
        <v>0</v>
      </c>
      <c r="U23" s="85">
        <f t="shared" si="5"/>
        <v>0</v>
      </c>
      <c r="V23" s="85">
        <f t="shared" si="5"/>
        <v>35284</v>
      </c>
      <c r="W23" s="85">
        <f t="shared" si="5"/>
        <v>30284</v>
      </c>
      <c r="X23" s="85">
        <f t="shared" si="5"/>
        <v>0</v>
      </c>
      <c r="Y23" s="85">
        <f t="shared" si="5"/>
        <v>0</v>
      </c>
      <c r="Z23" s="85">
        <f t="shared" si="5"/>
        <v>9547</v>
      </c>
      <c r="AA23" s="85">
        <f t="shared" si="5"/>
        <v>55006</v>
      </c>
      <c r="AB23" s="85">
        <f t="shared" si="5"/>
        <v>55006</v>
      </c>
      <c r="AC23" s="85">
        <f t="shared" si="5"/>
        <v>0</v>
      </c>
      <c r="AD23" s="85">
        <f t="shared" si="5"/>
        <v>0</v>
      </c>
      <c r="AE23" s="85">
        <f t="shared" si="5"/>
        <v>21042</v>
      </c>
      <c r="AF23" s="85">
        <f t="shared" si="5"/>
        <v>21042</v>
      </c>
      <c r="AG23" s="85">
        <f t="shared" si="5"/>
        <v>0</v>
      </c>
      <c r="AH23" s="85">
        <f t="shared" si="5"/>
        <v>0</v>
      </c>
      <c r="AI23" s="85"/>
      <c r="AJ23" s="85"/>
      <c r="AK23" s="86"/>
      <c r="AL23" s="87"/>
    </row>
    <row r="24" spans="1:43" s="88" customFormat="1" ht="28.5" customHeight="1">
      <c r="A24" s="83" t="s">
        <v>47</v>
      </c>
      <c r="B24" s="90" t="s">
        <v>48</v>
      </c>
      <c r="C24" s="84"/>
      <c r="D24" s="84"/>
      <c r="E24" s="83"/>
      <c r="F24" s="83"/>
      <c r="G24" s="83"/>
      <c r="H24" s="83"/>
      <c r="I24" s="83"/>
      <c r="J24" s="106">
        <f>SUM(J25:J28)</f>
        <v>835188</v>
      </c>
      <c r="K24" s="106">
        <f t="shared" ref="K24:AF24" si="6">SUM(K25:K28)</f>
        <v>74448</v>
      </c>
      <c r="L24" s="106">
        <f t="shared" si="6"/>
        <v>122272</v>
      </c>
      <c r="M24" s="106">
        <f t="shared" si="6"/>
        <v>0</v>
      </c>
      <c r="N24" s="106">
        <f t="shared" si="6"/>
        <v>95448</v>
      </c>
      <c r="O24" s="106">
        <f t="shared" si="6"/>
        <v>74448</v>
      </c>
      <c r="P24" s="106">
        <f t="shared" si="6"/>
        <v>4547</v>
      </c>
      <c r="Q24" s="106">
        <f t="shared" si="6"/>
        <v>5000</v>
      </c>
      <c r="R24" s="106">
        <f t="shared" si="6"/>
        <v>72790</v>
      </c>
      <c r="S24" s="106">
        <f t="shared" si="6"/>
        <v>72790</v>
      </c>
      <c r="T24" s="106">
        <f t="shared" si="6"/>
        <v>0</v>
      </c>
      <c r="U24" s="106">
        <f t="shared" si="6"/>
        <v>0</v>
      </c>
      <c r="V24" s="106">
        <f t="shared" si="6"/>
        <v>29084</v>
      </c>
      <c r="W24" s="106">
        <f t="shared" si="6"/>
        <v>29084</v>
      </c>
      <c r="X24" s="106">
        <f t="shared" si="6"/>
        <v>0</v>
      </c>
      <c r="Y24" s="106">
        <f t="shared" si="6"/>
        <v>0</v>
      </c>
      <c r="Z24" s="106">
        <f t="shared" si="6"/>
        <v>9547</v>
      </c>
      <c r="AA24" s="106">
        <f t="shared" si="6"/>
        <v>43706</v>
      </c>
      <c r="AB24" s="106">
        <f t="shared" si="6"/>
        <v>43706</v>
      </c>
      <c r="AC24" s="106">
        <f t="shared" si="6"/>
        <v>0</v>
      </c>
      <c r="AD24" s="106">
        <f t="shared" si="6"/>
        <v>0</v>
      </c>
      <c r="AE24" s="106">
        <f t="shared" si="6"/>
        <v>15042</v>
      </c>
      <c r="AF24" s="106">
        <f t="shared" si="6"/>
        <v>15042</v>
      </c>
      <c r="AG24" s="106">
        <f>SUM(AG25:AG28)</f>
        <v>0</v>
      </c>
      <c r="AH24" s="106">
        <f>SUM(AH25:AH28)</f>
        <v>0</v>
      </c>
      <c r="AI24" s="106">
        <f>SUM(AI25:AI28)</f>
        <v>5700</v>
      </c>
      <c r="AJ24" s="106">
        <f>SUM(AJ25:AJ28)</f>
        <v>32292</v>
      </c>
      <c r="AK24" s="86"/>
      <c r="AL24" s="87"/>
    </row>
    <row r="25" spans="1:43" s="88" customFormat="1" ht="94.5" customHeight="1">
      <c r="A25" s="95">
        <v>1</v>
      </c>
      <c r="B25" s="96" t="s">
        <v>70</v>
      </c>
      <c r="C25" s="97">
        <v>7067082</v>
      </c>
      <c r="D25" s="97" t="s">
        <v>40</v>
      </c>
      <c r="E25" s="98" t="s">
        <v>71</v>
      </c>
      <c r="F25" s="98" t="s">
        <v>72</v>
      </c>
      <c r="G25" s="98" t="s">
        <v>73</v>
      </c>
      <c r="H25" s="98"/>
      <c r="I25" s="98" t="s">
        <v>74</v>
      </c>
      <c r="J25" s="99">
        <v>200848</v>
      </c>
      <c r="K25" s="99">
        <v>29948</v>
      </c>
      <c r="L25" s="99">
        <v>101900</v>
      </c>
      <c r="M25" s="99">
        <v>0</v>
      </c>
      <c r="N25" s="99">
        <f>O25</f>
        <v>29948</v>
      </c>
      <c r="O25" s="99">
        <v>29948</v>
      </c>
      <c r="P25" s="99">
        <v>339</v>
      </c>
      <c r="Q25" s="99"/>
      <c r="R25" s="99">
        <f>S25</f>
        <v>28290</v>
      </c>
      <c r="S25" s="99">
        <v>28290</v>
      </c>
      <c r="T25" s="99"/>
      <c r="U25" s="99"/>
      <c r="V25" s="100">
        <f>W25</f>
        <v>3500</v>
      </c>
      <c r="W25" s="100">
        <v>3500</v>
      </c>
      <c r="X25" s="99">
        <v>0</v>
      </c>
      <c r="Y25" s="101">
        <v>0</v>
      </c>
      <c r="Z25" s="101">
        <v>339</v>
      </c>
      <c r="AA25" s="100">
        <f>AB25</f>
        <v>24790</v>
      </c>
      <c r="AB25" s="101">
        <v>24790</v>
      </c>
      <c r="AC25" s="101"/>
      <c r="AD25" s="101"/>
      <c r="AE25" s="100">
        <f>AF25</f>
        <v>5000</v>
      </c>
      <c r="AF25" s="101">
        <v>5000</v>
      </c>
      <c r="AG25" s="101"/>
      <c r="AH25" s="101"/>
      <c r="AI25" s="101">
        <v>2700</v>
      </c>
      <c r="AJ25" s="101">
        <v>0</v>
      </c>
      <c r="AK25" s="102" t="s">
        <v>75</v>
      </c>
      <c r="AL25" s="103"/>
      <c r="AM25" s="109"/>
      <c r="AN25" s="109"/>
      <c r="AO25" s="109"/>
      <c r="AP25" s="109"/>
      <c r="AQ25" s="109"/>
    </row>
    <row r="26" spans="1:43" s="88" customFormat="1" ht="48" customHeight="1">
      <c r="A26" s="95">
        <v>2</v>
      </c>
      <c r="B26" s="96" t="s">
        <v>76</v>
      </c>
      <c r="C26" s="97">
        <v>7211283</v>
      </c>
      <c r="D26" s="97" t="s">
        <v>40</v>
      </c>
      <c r="E26" s="98" t="s">
        <v>77</v>
      </c>
      <c r="F26" s="98" t="s">
        <v>78</v>
      </c>
      <c r="G26" s="98" t="s">
        <v>79</v>
      </c>
      <c r="H26" s="98"/>
      <c r="I26" s="98" t="s">
        <v>80</v>
      </c>
      <c r="J26" s="99">
        <v>370570</v>
      </c>
      <c r="K26" s="99">
        <v>25000</v>
      </c>
      <c r="L26" s="99">
        <v>20372</v>
      </c>
      <c r="M26" s="99"/>
      <c r="N26" s="99">
        <v>31000</v>
      </c>
      <c r="O26" s="99">
        <v>25000</v>
      </c>
      <c r="P26" s="99"/>
      <c r="Q26" s="99">
        <v>5000</v>
      </c>
      <c r="R26" s="99">
        <f>S26</f>
        <v>25000</v>
      </c>
      <c r="S26" s="99">
        <v>25000</v>
      </c>
      <c r="T26" s="99"/>
      <c r="U26" s="99"/>
      <c r="V26" s="100">
        <f>W26</f>
        <v>12126</v>
      </c>
      <c r="W26" s="100">
        <v>12126</v>
      </c>
      <c r="X26" s="99">
        <v>0</v>
      </c>
      <c r="Y26" s="101">
        <v>0</v>
      </c>
      <c r="Z26" s="101">
        <v>5000</v>
      </c>
      <c r="AA26" s="100">
        <f>AB26</f>
        <v>12874</v>
      </c>
      <c r="AB26" s="101">
        <v>12874</v>
      </c>
      <c r="AC26" s="101"/>
      <c r="AD26" s="101"/>
      <c r="AE26" s="100">
        <f>AF26</f>
        <v>6000</v>
      </c>
      <c r="AF26" s="101">
        <v>6000</v>
      </c>
      <c r="AG26" s="101"/>
      <c r="AH26" s="101"/>
      <c r="AI26" s="101">
        <v>0</v>
      </c>
      <c r="AJ26" s="101">
        <v>20000</v>
      </c>
      <c r="AK26" s="102" t="s">
        <v>75</v>
      </c>
      <c r="AL26" s="110" t="s">
        <v>81</v>
      </c>
      <c r="AM26" s="111"/>
      <c r="AN26" s="111"/>
      <c r="AO26" s="111"/>
      <c r="AP26" s="111"/>
      <c r="AQ26" s="111"/>
    </row>
    <row r="27" spans="1:43" s="88" customFormat="1" ht="99.75" customHeight="1">
      <c r="A27" s="95">
        <v>3</v>
      </c>
      <c r="B27" s="96" t="s">
        <v>82</v>
      </c>
      <c r="C27" s="97">
        <v>7189095</v>
      </c>
      <c r="D27" s="97" t="s">
        <v>40</v>
      </c>
      <c r="E27" s="98" t="s">
        <v>83</v>
      </c>
      <c r="F27" s="98" t="s">
        <v>84</v>
      </c>
      <c r="G27" s="98" t="s">
        <v>85</v>
      </c>
      <c r="H27" s="98"/>
      <c r="I27" s="98" t="s">
        <v>86</v>
      </c>
      <c r="J27" s="99">
        <v>200710</v>
      </c>
      <c r="K27" s="99">
        <v>12500</v>
      </c>
      <c r="L27" s="99"/>
      <c r="M27" s="99"/>
      <c r="N27" s="99">
        <f>O27</f>
        <v>12500</v>
      </c>
      <c r="O27" s="99">
        <v>12500</v>
      </c>
      <c r="P27" s="99">
        <v>4208</v>
      </c>
      <c r="Q27" s="99"/>
      <c r="R27" s="99">
        <f>S27</f>
        <v>12500</v>
      </c>
      <c r="S27" s="99">
        <v>12500</v>
      </c>
      <c r="T27" s="99"/>
      <c r="U27" s="99"/>
      <c r="V27" s="100">
        <f>W27</f>
        <v>11458</v>
      </c>
      <c r="W27" s="100">
        <v>11458</v>
      </c>
      <c r="X27" s="99">
        <v>0</v>
      </c>
      <c r="Y27" s="101">
        <v>0</v>
      </c>
      <c r="Z27" s="101">
        <v>4208</v>
      </c>
      <c r="AA27" s="100">
        <f>AB27</f>
        <v>1042</v>
      </c>
      <c r="AB27" s="101">
        <v>1042</v>
      </c>
      <c r="AC27" s="101"/>
      <c r="AD27" s="101"/>
      <c r="AE27" s="100">
        <f>AF27</f>
        <v>1042</v>
      </c>
      <c r="AF27" s="101">
        <v>1042</v>
      </c>
      <c r="AG27" s="101"/>
      <c r="AH27" s="101"/>
      <c r="AI27" s="101">
        <v>0</v>
      </c>
      <c r="AJ27" s="101">
        <v>8292</v>
      </c>
      <c r="AK27" s="102" t="s">
        <v>75</v>
      </c>
      <c r="AL27" s="110" t="s">
        <v>81</v>
      </c>
      <c r="AM27" s="111"/>
      <c r="AN27" s="111"/>
      <c r="AO27" s="111"/>
      <c r="AP27" s="111"/>
      <c r="AQ27" s="111"/>
    </row>
    <row r="28" spans="1:43" s="88" customFormat="1" ht="54.75" customHeight="1">
      <c r="A28" s="95">
        <v>4</v>
      </c>
      <c r="B28" s="96" t="s">
        <v>87</v>
      </c>
      <c r="C28" s="97">
        <v>7578614</v>
      </c>
      <c r="D28" s="97" t="s">
        <v>40</v>
      </c>
      <c r="E28" s="97" t="s">
        <v>77</v>
      </c>
      <c r="F28" s="97" t="s">
        <v>88</v>
      </c>
      <c r="G28" s="97" t="s">
        <v>89</v>
      </c>
      <c r="H28" s="97" t="s">
        <v>90</v>
      </c>
      <c r="I28" s="97" t="s">
        <v>91</v>
      </c>
      <c r="J28" s="99">
        <v>63060</v>
      </c>
      <c r="K28" s="99">
        <v>7000</v>
      </c>
      <c r="L28" s="99"/>
      <c r="M28" s="99"/>
      <c r="N28" s="99">
        <v>22000</v>
      </c>
      <c r="O28" s="99">
        <v>7000</v>
      </c>
      <c r="P28" s="99"/>
      <c r="Q28" s="99"/>
      <c r="R28" s="99">
        <f>S28</f>
        <v>7000</v>
      </c>
      <c r="S28" s="99">
        <v>7000</v>
      </c>
      <c r="T28" s="99"/>
      <c r="U28" s="99"/>
      <c r="V28" s="100">
        <f>W28</f>
        <v>2000</v>
      </c>
      <c r="W28" s="100">
        <v>2000</v>
      </c>
      <c r="X28" s="99">
        <v>0</v>
      </c>
      <c r="Y28" s="101">
        <v>0</v>
      </c>
      <c r="Z28" s="101">
        <v>0</v>
      </c>
      <c r="AA28" s="100">
        <f>AB28</f>
        <v>5000</v>
      </c>
      <c r="AB28" s="101">
        <v>5000</v>
      </c>
      <c r="AC28" s="101"/>
      <c r="AD28" s="101"/>
      <c r="AE28" s="100">
        <f>AF28</f>
        <v>3000</v>
      </c>
      <c r="AF28" s="101">
        <v>3000</v>
      </c>
      <c r="AG28" s="101"/>
      <c r="AH28" s="101"/>
      <c r="AI28" s="101">
        <v>3000</v>
      </c>
      <c r="AJ28" s="101">
        <v>4000</v>
      </c>
      <c r="AK28" s="102" t="s">
        <v>75</v>
      </c>
      <c r="AL28" s="103"/>
    </row>
    <row r="29" spans="1:43" s="94" customFormat="1" ht="33" customHeight="1">
      <c r="A29" s="112" t="s">
        <v>56</v>
      </c>
      <c r="B29" s="105" t="s">
        <v>58</v>
      </c>
      <c r="C29" s="113"/>
      <c r="D29" s="113"/>
      <c r="E29" s="89"/>
      <c r="F29" s="89"/>
      <c r="G29" s="89"/>
      <c r="H29" s="89"/>
      <c r="I29" s="89"/>
      <c r="J29" s="91">
        <f>J30+J31</f>
        <v>83225</v>
      </c>
      <c r="K29" s="91">
        <f t="shared" ref="K29:AJ29" si="7">K30+K31</f>
        <v>83225</v>
      </c>
      <c r="L29" s="91">
        <f t="shared" si="7"/>
        <v>0</v>
      </c>
      <c r="M29" s="91">
        <f t="shared" si="7"/>
        <v>0</v>
      </c>
      <c r="N29" s="91">
        <f t="shared" si="7"/>
        <v>0</v>
      </c>
      <c r="O29" s="91">
        <f t="shared" si="7"/>
        <v>0</v>
      </c>
      <c r="P29" s="91">
        <f t="shared" si="7"/>
        <v>0</v>
      </c>
      <c r="Q29" s="91">
        <f t="shared" si="7"/>
        <v>0</v>
      </c>
      <c r="R29" s="91">
        <f t="shared" si="7"/>
        <v>44467</v>
      </c>
      <c r="S29" s="91">
        <f t="shared" si="7"/>
        <v>19467</v>
      </c>
      <c r="T29" s="91">
        <f t="shared" si="7"/>
        <v>0</v>
      </c>
      <c r="U29" s="91">
        <f t="shared" si="7"/>
        <v>0</v>
      </c>
      <c r="V29" s="91">
        <f t="shared" si="7"/>
        <v>6200</v>
      </c>
      <c r="W29" s="91">
        <f t="shared" si="7"/>
        <v>1200</v>
      </c>
      <c r="X29" s="91">
        <f t="shared" si="7"/>
        <v>0</v>
      </c>
      <c r="Y29" s="91">
        <f t="shared" si="7"/>
        <v>0</v>
      </c>
      <c r="Z29" s="91">
        <f t="shared" si="7"/>
        <v>0</v>
      </c>
      <c r="AA29" s="91">
        <f t="shared" si="7"/>
        <v>11300</v>
      </c>
      <c r="AB29" s="91">
        <f t="shared" si="7"/>
        <v>11300</v>
      </c>
      <c r="AC29" s="91">
        <f t="shared" si="7"/>
        <v>0</v>
      </c>
      <c r="AD29" s="91">
        <f t="shared" si="7"/>
        <v>0</v>
      </c>
      <c r="AE29" s="91">
        <f t="shared" si="7"/>
        <v>6000</v>
      </c>
      <c r="AF29" s="91">
        <f t="shared" si="7"/>
        <v>6000</v>
      </c>
      <c r="AG29" s="91">
        <f t="shared" si="7"/>
        <v>0</v>
      </c>
      <c r="AH29" s="91">
        <f t="shared" si="7"/>
        <v>0</v>
      </c>
      <c r="AI29" s="91">
        <f t="shared" si="7"/>
        <v>0</v>
      </c>
      <c r="AJ29" s="91">
        <f t="shared" si="7"/>
        <v>0</v>
      </c>
      <c r="AK29" s="114"/>
      <c r="AL29" s="93"/>
    </row>
    <row r="30" spans="1:43" s="88" customFormat="1" ht="88.5" customHeight="1">
      <c r="A30" s="95">
        <v>1</v>
      </c>
      <c r="B30" s="96" t="s">
        <v>92</v>
      </c>
      <c r="C30" s="97">
        <v>7626031</v>
      </c>
      <c r="D30" s="97" t="s">
        <v>60</v>
      </c>
      <c r="E30" s="98" t="s">
        <v>93</v>
      </c>
      <c r="F30" s="98" t="s">
        <v>94</v>
      </c>
      <c r="G30" s="98" t="s">
        <v>95</v>
      </c>
      <c r="H30" s="98"/>
      <c r="I30" s="98" t="s">
        <v>96</v>
      </c>
      <c r="J30" s="99">
        <f>K30</f>
        <v>7867</v>
      </c>
      <c r="K30" s="99">
        <v>7867</v>
      </c>
      <c r="L30" s="99"/>
      <c r="M30" s="99"/>
      <c r="N30" s="99"/>
      <c r="O30" s="99"/>
      <c r="P30" s="99"/>
      <c r="Q30" s="99"/>
      <c r="R30" s="99">
        <f>S30</f>
        <v>7867</v>
      </c>
      <c r="S30" s="99">
        <v>7867</v>
      </c>
      <c r="T30" s="99"/>
      <c r="U30" s="99"/>
      <c r="V30" s="100"/>
      <c r="W30" s="100"/>
      <c r="X30" s="99"/>
      <c r="Y30" s="99"/>
      <c r="Z30" s="99"/>
      <c r="AA30" s="100">
        <f>AB30</f>
        <v>4300</v>
      </c>
      <c r="AB30" s="99">
        <v>4300</v>
      </c>
      <c r="AC30" s="99"/>
      <c r="AD30" s="99"/>
      <c r="AE30" s="100">
        <f>AF30</f>
        <v>2000</v>
      </c>
      <c r="AF30" s="99">
        <v>2000</v>
      </c>
      <c r="AG30" s="99"/>
      <c r="AH30" s="99"/>
      <c r="AI30" s="99"/>
      <c r="AJ30" s="99"/>
      <c r="AK30" s="102" t="s">
        <v>75</v>
      </c>
      <c r="AL30" s="103"/>
    </row>
    <row r="31" spans="1:43" s="88" customFormat="1" ht="63" customHeight="1">
      <c r="A31" s="95">
        <v>2</v>
      </c>
      <c r="B31" s="96" t="s">
        <v>97</v>
      </c>
      <c r="C31" s="97">
        <v>7599744</v>
      </c>
      <c r="D31" s="97" t="s">
        <v>40</v>
      </c>
      <c r="E31" s="98" t="s">
        <v>98</v>
      </c>
      <c r="F31" s="98" t="s">
        <v>99</v>
      </c>
      <c r="G31" s="98" t="s">
        <v>89</v>
      </c>
      <c r="H31" s="98"/>
      <c r="I31" s="98" t="s">
        <v>100</v>
      </c>
      <c r="J31" s="99">
        <f>K31</f>
        <v>75358</v>
      </c>
      <c r="K31" s="99">
        <v>75358</v>
      </c>
      <c r="L31" s="99"/>
      <c r="M31" s="99"/>
      <c r="N31" s="99"/>
      <c r="O31" s="99"/>
      <c r="P31" s="99"/>
      <c r="Q31" s="99"/>
      <c r="R31" s="99">
        <v>36600</v>
      </c>
      <c r="S31" s="99">
        <v>11600</v>
      </c>
      <c r="T31" s="99"/>
      <c r="U31" s="99"/>
      <c r="V31" s="100">
        <v>6200</v>
      </c>
      <c r="W31" s="100">
        <v>1200</v>
      </c>
      <c r="X31" s="99"/>
      <c r="Y31" s="99"/>
      <c r="Z31" s="99"/>
      <c r="AA31" s="100">
        <f>AB31</f>
        <v>7000</v>
      </c>
      <c r="AB31" s="99">
        <v>7000</v>
      </c>
      <c r="AC31" s="99"/>
      <c r="AD31" s="99"/>
      <c r="AE31" s="100">
        <f>AF31</f>
        <v>4000</v>
      </c>
      <c r="AF31" s="99">
        <v>4000</v>
      </c>
      <c r="AG31" s="99"/>
      <c r="AH31" s="99"/>
      <c r="AI31" s="99"/>
      <c r="AJ31" s="99"/>
      <c r="AK31" s="102" t="s">
        <v>101</v>
      </c>
      <c r="AL31" s="103"/>
    </row>
    <row r="32" spans="1:43" s="82" customFormat="1" ht="28.5" customHeight="1">
      <c r="A32" s="77" t="s">
        <v>40</v>
      </c>
      <c r="B32" s="78" t="s">
        <v>102</v>
      </c>
      <c r="C32" s="78"/>
      <c r="D32" s="78"/>
      <c r="E32" s="77"/>
      <c r="F32" s="77"/>
      <c r="G32" s="77"/>
      <c r="H32" s="77"/>
      <c r="I32" s="77"/>
      <c r="J32" s="79">
        <f>J33+J38+J42+J45</f>
        <v>2364891</v>
      </c>
      <c r="K32" s="79">
        <f t="shared" ref="K32:AH32" si="8">K33+K38+K42+K45</f>
        <v>883583</v>
      </c>
      <c r="L32" s="79">
        <f t="shared" si="8"/>
        <v>192564</v>
      </c>
      <c r="M32" s="79">
        <f t="shared" si="8"/>
        <v>16664</v>
      </c>
      <c r="N32" s="79">
        <f t="shared" si="8"/>
        <v>2095239</v>
      </c>
      <c r="O32" s="79">
        <f t="shared" si="8"/>
        <v>798627</v>
      </c>
      <c r="P32" s="79">
        <f t="shared" si="8"/>
        <v>50000</v>
      </c>
      <c r="Q32" s="79">
        <f t="shared" si="8"/>
        <v>50000</v>
      </c>
      <c r="R32" s="79">
        <f t="shared" si="8"/>
        <v>1585154</v>
      </c>
      <c r="S32" s="79">
        <f t="shared" si="8"/>
        <v>323362</v>
      </c>
      <c r="T32" s="79">
        <f t="shared" si="8"/>
        <v>0</v>
      </c>
      <c r="U32" s="79">
        <f t="shared" si="8"/>
        <v>0</v>
      </c>
      <c r="V32" s="79">
        <f t="shared" si="8"/>
        <v>131245</v>
      </c>
      <c r="W32" s="79">
        <f t="shared" si="8"/>
        <v>131245</v>
      </c>
      <c r="X32" s="79">
        <f t="shared" si="8"/>
        <v>9329</v>
      </c>
      <c r="Y32" s="79">
        <f t="shared" si="8"/>
        <v>10721</v>
      </c>
      <c r="Z32" s="79">
        <f t="shared" si="8"/>
        <v>105000</v>
      </c>
      <c r="AA32" s="79">
        <f t="shared" si="8"/>
        <v>135444</v>
      </c>
      <c r="AB32" s="79">
        <f t="shared" si="8"/>
        <v>135444</v>
      </c>
      <c r="AC32" s="79">
        <f t="shared" si="8"/>
        <v>45000</v>
      </c>
      <c r="AD32" s="79">
        <f t="shared" si="8"/>
        <v>0</v>
      </c>
      <c r="AE32" s="79">
        <f t="shared" si="8"/>
        <v>78680</v>
      </c>
      <c r="AF32" s="79">
        <f t="shared" si="8"/>
        <v>78680</v>
      </c>
      <c r="AG32" s="79">
        <f t="shared" si="8"/>
        <v>45000</v>
      </c>
      <c r="AH32" s="79">
        <f t="shared" si="8"/>
        <v>0</v>
      </c>
      <c r="AI32" s="79" t="e">
        <f>AI34+#REF!</f>
        <v>#REF!</v>
      </c>
      <c r="AJ32" s="79" t="e">
        <f>AJ34+#REF!</f>
        <v>#REF!</v>
      </c>
      <c r="AK32" s="115"/>
      <c r="AL32" s="81" t="e">
        <f>#REF!/#REF!*100</f>
        <v>#REF!</v>
      </c>
    </row>
    <row r="33" spans="1:42" s="88" customFormat="1" ht="28.5" customHeight="1">
      <c r="A33" s="83" t="s">
        <v>45</v>
      </c>
      <c r="B33" s="84" t="s">
        <v>103</v>
      </c>
      <c r="C33" s="84"/>
      <c r="D33" s="84"/>
      <c r="E33" s="83"/>
      <c r="F33" s="83"/>
      <c r="G33" s="83"/>
      <c r="H33" s="83"/>
      <c r="I33" s="83"/>
      <c r="J33" s="85">
        <f>J34+J36</f>
        <v>104945</v>
      </c>
      <c r="K33" s="85">
        <f t="shared" ref="K33:AH33" si="9">K34+K36</f>
        <v>104945</v>
      </c>
      <c r="L33" s="85">
        <f t="shared" si="9"/>
        <v>16664</v>
      </c>
      <c r="M33" s="85">
        <f t="shared" si="9"/>
        <v>16664</v>
      </c>
      <c r="N33" s="85">
        <f t="shared" si="9"/>
        <v>75197</v>
      </c>
      <c r="O33" s="85">
        <f t="shared" si="9"/>
        <v>75197</v>
      </c>
      <c r="P33" s="85">
        <f t="shared" si="9"/>
        <v>0</v>
      </c>
      <c r="Q33" s="85">
        <f t="shared" si="9"/>
        <v>0</v>
      </c>
      <c r="R33" s="85">
        <f t="shared" si="9"/>
        <v>88281</v>
      </c>
      <c r="S33" s="85">
        <f t="shared" si="9"/>
        <v>88281</v>
      </c>
      <c r="T33" s="85">
        <f t="shared" si="9"/>
        <v>0</v>
      </c>
      <c r="U33" s="85">
        <f t="shared" si="9"/>
        <v>0</v>
      </c>
      <c r="V33" s="85">
        <f t="shared" si="9"/>
        <v>31245</v>
      </c>
      <c r="W33" s="85">
        <f t="shared" si="9"/>
        <v>31245</v>
      </c>
      <c r="X33" s="85">
        <f t="shared" si="9"/>
        <v>9329</v>
      </c>
      <c r="Y33" s="85">
        <f t="shared" si="9"/>
        <v>10721</v>
      </c>
      <c r="Z33" s="85">
        <f t="shared" si="9"/>
        <v>5000</v>
      </c>
      <c r="AA33" s="85">
        <f t="shared" si="9"/>
        <v>44764</v>
      </c>
      <c r="AB33" s="85">
        <f t="shared" si="9"/>
        <v>44764</v>
      </c>
      <c r="AC33" s="85">
        <f t="shared" si="9"/>
        <v>0</v>
      </c>
      <c r="AD33" s="85">
        <f t="shared" si="9"/>
        <v>0</v>
      </c>
      <c r="AE33" s="85">
        <f t="shared" si="9"/>
        <v>15000</v>
      </c>
      <c r="AF33" s="85">
        <f t="shared" si="9"/>
        <v>15000</v>
      </c>
      <c r="AG33" s="85">
        <f t="shared" si="9"/>
        <v>0</v>
      </c>
      <c r="AH33" s="85">
        <f t="shared" si="9"/>
        <v>0</v>
      </c>
      <c r="AI33" s="85" t="e">
        <f>AI34</f>
        <v>#REF!</v>
      </c>
      <c r="AJ33" s="85" t="e">
        <f>AJ34</f>
        <v>#REF!</v>
      </c>
      <c r="AK33" s="86"/>
      <c r="AL33" s="87"/>
    </row>
    <row r="34" spans="1:42" s="94" customFormat="1" ht="28.5" customHeight="1">
      <c r="A34" s="89" t="s">
        <v>47</v>
      </c>
      <c r="B34" s="90" t="s">
        <v>104</v>
      </c>
      <c r="C34" s="90"/>
      <c r="D34" s="90"/>
      <c r="E34" s="89"/>
      <c r="F34" s="89"/>
      <c r="G34" s="89"/>
      <c r="H34" s="89"/>
      <c r="I34" s="89"/>
      <c r="J34" s="91">
        <f>J35</f>
        <v>89981</v>
      </c>
      <c r="K34" s="91">
        <f t="shared" ref="K34:AH34" si="10">K35</f>
        <v>89981</v>
      </c>
      <c r="L34" s="91">
        <f t="shared" si="10"/>
        <v>16664</v>
      </c>
      <c r="M34" s="91">
        <f t="shared" si="10"/>
        <v>16664</v>
      </c>
      <c r="N34" s="91">
        <f t="shared" si="10"/>
        <v>73317</v>
      </c>
      <c r="O34" s="91">
        <f t="shared" si="10"/>
        <v>73317</v>
      </c>
      <c r="P34" s="91">
        <f t="shared" si="10"/>
        <v>0</v>
      </c>
      <c r="Q34" s="91">
        <f t="shared" si="10"/>
        <v>0</v>
      </c>
      <c r="R34" s="91">
        <f t="shared" si="10"/>
        <v>73317</v>
      </c>
      <c r="S34" s="91">
        <f t="shared" si="10"/>
        <v>73317</v>
      </c>
      <c r="T34" s="91">
        <f t="shared" si="10"/>
        <v>0</v>
      </c>
      <c r="U34" s="91">
        <f t="shared" si="10"/>
        <v>0</v>
      </c>
      <c r="V34" s="91">
        <f t="shared" si="10"/>
        <v>31045</v>
      </c>
      <c r="W34" s="91">
        <f t="shared" si="10"/>
        <v>31045</v>
      </c>
      <c r="X34" s="91">
        <f t="shared" si="10"/>
        <v>9329</v>
      </c>
      <c r="Y34" s="91">
        <f t="shared" si="10"/>
        <v>10721</v>
      </c>
      <c r="Z34" s="91">
        <f t="shared" si="10"/>
        <v>5000</v>
      </c>
      <c r="AA34" s="91">
        <f t="shared" si="10"/>
        <v>30000</v>
      </c>
      <c r="AB34" s="91">
        <f t="shared" si="10"/>
        <v>30000</v>
      </c>
      <c r="AC34" s="91">
        <f t="shared" si="10"/>
        <v>0</v>
      </c>
      <c r="AD34" s="91">
        <f t="shared" si="10"/>
        <v>0</v>
      </c>
      <c r="AE34" s="91">
        <f t="shared" si="10"/>
        <v>10000</v>
      </c>
      <c r="AF34" s="91">
        <f t="shared" si="10"/>
        <v>10000</v>
      </c>
      <c r="AG34" s="91">
        <f t="shared" si="10"/>
        <v>0</v>
      </c>
      <c r="AH34" s="91">
        <f t="shared" si="10"/>
        <v>0</v>
      </c>
      <c r="AI34" s="91" t="e">
        <f>#REF!+#REF!</f>
        <v>#REF!</v>
      </c>
      <c r="AJ34" s="91" t="e">
        <f>#REF!+#REF!</f>
        <v>#REF!</v>
      </c>
      <c r="AK34" s="92"/>
      <c r="AL34" s="93"/>
    </row>
    <row r="35" spans="1:42" s="88" customFormat="1" ht="45" customHeight="1">
      <c r="A35" s="95">
        <v>1</v>
      </c>
      <c r="B35" s="116" t="s">
        <v>105</v>
      </c>
      <c r="C35" s="98" t="s">
        <v>106</v>
      </c>
      <c r="D35" s="98" t="s">
        <v>40</v>
      </c>
      <c r="E35" s="98" t="s">
        <v>107</v>
      </c>
      <c r="F35" s="98" t="s">
        <v>108</v>
      </c>
      <c r="G35" s="98" t="s">
        <v>109</v>
      </c>
      <c r="H35" s="98"/>
      <c r="I35" s="98" t="s">
        <v>110</v>
      </c>
      <c r="J35" s="99">
        <v>89981</v>
      </c>
      <c r="K35" s="99">
        <f>J35</f>
        <v>89981</v>
      </c>
      <c r="L35" s="99">
        <f>M35</f>
        <v>16664</v>
      </c>
      <c r="M35" s="99">
        <v>16664</v>
      </c>
      <c r="N35" s="99">
        <f>O35</f>
        <v>73317</v>
      </c>
      <c r="O35" s="99">
        <v>73317</v>
      </c>
      <c r="P35" s="99"/>
      <c r="Q35" s="99"/>
      <c r="R35" s="99">
        <f>S35</f>
        <v>73317</v>
      </c>
      <c r="S35" s="99">
        <f>X35+Y35+Z35+AI35+AJ35</f>
        <v>73317</v>
      </c>
      <c r="T35" s="99"/>
      <c r="U35" s="99"/>
      <c r="V35" s="100">
        <f>W35</f>
        <v>31045</v>
      </c>
      <c r="W35" s="100">
        <v>31045</v>
      </c>
      <c r="X35" s="99">
        <v>9329</v>
      </c>
      <c r="Y35" s="101">
        <v>10721</v>
      </c>
      <c r="Z35" s="101">
        <v>5000</v>
      </c>
      <c r="AA35" s="100">
        <f>AB35</f>
        <v>30000</v>
      </c>
      <c r="AB35" s="101">
        <v>30000</v>
      </c>
      <c r="AC35" s="101"/>
      <c r="AD35" s="101"/>
      <c r="AE35" s="100">
        <f>AF35</f>
        <v>10000</v>
      </c>
      <c r="AF35" s="101">
        <v>10000</v>
      </c>
      <c r="AG35" s="101"/>
      <c r="AH35" s="101"/>
      <c r="AI35" s="101">
        <v>15000</v>
      </c>
      <c r="AJ35" s="101">
        <v>33267</v>
      </c>
      <c r="AK35" s="117" t="s">
        <v>103</v>
      </c>
      <c r="AL35" s="103" t="e">
        <f>#REF!/#REF!*100</f>
        <v>#REF!</v>
      </c>
    </row>
    <row r="36" spans="1:42" s="94" customFormat="1" ht="28.5" customHeight="1">
      <c r="A36" s="112" t="s">
        <v>111</v>
      </c>
      <c r="B36" s="105" t="s">
        <v>58</v>
      </c>
      <c r="C36" s="105"/>
      <c r="D36" s="105"/>
      <c r="E36" s="113"/>
      <c r="F36" s="113"/>
      <c r="G36" s="113"/>
      <c r="H36" s="113"/>
      <c r="I36" s="113"/>
      <c r="J36" s="91">
        <f>J37</f>
        <v>14964</v>
      </c>
      <c r="K36" s="91">
        <f t="shared" ref="K36:AH36" si="11">K37</f>
        <v>14964</v>
      </c>
      <c r="L36" s="91">
        <f t="shared" si="11"/>
        <v>0</v>
      </c>
      <c r="M36" s="91">
        <f t="shared" si="11"/>
        <v>0</v>
      </c>
      <c r="N36" s="91">
        <f t="shared" si="11"/>
        <v>1880</v>
      </c>
      <c r="O36" s="91">
        <f t="shared" si="11"/>
        <v>1880</v>
      </c>
      <c r="P36" s="91">
        <f t="shared" si="11"/>
        <v>0</v>
      </c>
      <c r="Q36" s="91">
        <f t="shared" si="11"/>
        <v>0</v>
      </c>
      <c r="R36" s="91">
        <f t="shared" si="11"/>
        <v>14964</v>
      </c>
      <c r="S36" s="91">
        <f t="shared" si="11"/>
        <v>14964</v>
      </c>
      <c r="T36" s="91">
        <f t="shared" si="11"/>
        <v>0</v>
      </c>
      <c r="U36" s="91">
        <f t="shared" si="11"/>
        <v>0</v>
      </c>
      <c r="V36" s="91">
        <f t="shared" si="11"/>
        <v>200</v>
      </c>
      <c r="W36" s="91">
        <f t="shared" si="11"/>
        <v>200</v>
      </c>
      <c r="X36" s="91">
        <f t="shared" si="11"/>
        <v>0</v>
      </c>
      <c r="Y36" s="91">
        <f t="shared" si="11"/>
        <v>0</v>
      </c>
      <c r="Z36" s="91">
        <f t="shared" si="11"/>
        <v>0</v>
      </c>
      <c r="AA36" s="91">
        <f t="shared" si="11"/>
        <v>14764</v>
      </c>
      <c r="AB36" s="91">
        <f t="shared" si="11"/>
        <v>14764</v>
      </c>
      <c r="AC36" s="91">
        <f t="shared" si="11"/>
        <v>0</v>
      </c>
      <c r="AD36" s="91">
        <f t="shared" si="11"/>
        <v>0</v>
      </c>
      <c r="AE36" s="91">
        <f t="shared" si="11"/>
        <v>5000</v>
      </c>
      <c r="AF36" s="91">
        <f t="shared" si="11"/>
        <v>5000</v>
      </c>
      <c r="AG36" s="91">
        <f t="shared" si="11"/>
        <v>0</v>
      </c>
      <c r="AH36" s="91">
        <f t="shared" si="11"/>
        <v>0</v>
      </c>
      <c r="AI36" s="91">
        <f>SUM(AI37:AI37)</f>
        <v>1880</v>
      </c>
      <c r="AJ36" s="91">
        <f>SUM(AJ37:AJ37)</f>
        <v>0</v>
      </c>
      <c r="AK36" s="118"/>
      <c r="AL36" s="93"/>
    </row>
    <row r="37" spans="1:42" s="88" customFormat="1" ht="45" customHeight="1">
      <c r="A37" s="95">
        <v>1</v>
      </c>
      <c r="B37" s="116" t="s">
        <v>112</v>
      </c>
      <c r="C37" s="98" t="s">
        <v>113</v>
      </c>
      <c r="D37" s="98" t="s">
        <v>60</v>
      </c>
      <c r="E37" s="98" t="s">
        <v>107</v>
      </c>
      <c r="F37" s="98" t="s">
        <v>114</v>
      </c>
      <c r="G37" s="98" t="s">
        <v>115</v>
      </c>
      <c r="H37" s="98"/>
      <c r="I37" s="98" t="s">
        <v>116</v>
      </c>
      <c r="J37" s="99">
        <f>K37</f>
        <v>14964</v>
      </c>
      <c r="K37" s="99">
        <v>14964</v>
      </c>
      <c r="L37" s="99"/>
      <c r="M37" s="99"/>
      <c r="N37" s="99">
        <f>O37</f>
        <v>1880</v>
      </c>
      <c r="O37" s="99">
        <v>1880</v>
      </c>
      <c r="P37" s="99"/>
      <c r="Q37" s="99"/>
      <c r="R37" s="99">
        <f>S37</f>
        <v>14964</v>
      </c>
      <c r="S37" s="99">
        <v>14964</v>
      </c>
      <c r="T37" s="99"/>
      <c r="U37" s="99"/>
      <c r="V37" s="100">
        <f>W37</f>
        <v>200</v>
      </c>
      <c r="W37" s="100">
        <v>200</v>
      </c>
      <c r="X37" s="99">
        <v>0</v>
      </c>
      <c r="Y37" s="101">
        <v>0</v>
      </c>
      <c r="Z37" s="101">
        <v>0</v>
      </c>
      <c r="AA37" s="100">
        <f>AB37</f>
        <v>14764</v>
      </c>
      <c r="AB37" s="101">
        <v>14764</v>
      </c>
      <c r="AC37" s="101"/>
      <c r="AD37" s="101"/>
      <c r="AE37" s="100">
        <f>AF37</f>
        <v>5000</v>
      </c>
      <c r="AF37" s="101">
        <v>5000</v>
      </c>
      <c r="AG37" s="101"/>
      <c r="AH37" s="101"/>
      <c r="AI37" s="101">
        <v>1880</v>
      </c>
      <c r="AJ37" s="99">
        <v>0</v>
      </c>
      <c r="AK37" s="117" t="s">
        <v>103</v>
      </c>
      <c r="AL37" s="103"/>
    </row>
    <row r="38" spans="1:42" s="88" customFormat="1" ht="28.5" customHeight="1">
      <c r="A38" s="83" t="s">
        <v>56</v>
      </c>
      <c r="B38" s="84" t="s">
        <v>117</v>
      </c>
      <c r="C38" s="84"/>
      <c r="D38" s="84"/>
      <c r="E38" s="83"/>
      <c r="F38" s="83"/>
      <c r="G38" s="83"/>
      <c r="H38" s="83"/>
      <c r="I38" s="83"/>
      <c r="J38" s="85">
        <f t="shared" ref="J38:AJ38" si="12">J39</f>
        <v>2179062</v>
      </c>
      <c r="K38" s="85">
        <f t="shared" si="12"/>
        <v>706550</v>
      </c>
      <c r="L38" s="85">
        <f t="shared" si="12"/>
        <v>175900</v>
      </c>
      <c r="M38" s="85">
        <f t="shared" si="12"/>
        <v>0</v>
      </c>
      <c r="N38" s="85">
        <f t="shared" si="12"/>
        <v>2003162</v>
      </c>
      <c r="O38" s="85">
        <f t="shared" si="12"/>
        <v>706550</v>
      </c>
      <c r="P38" s="85">
        <f t="shared" si="12"/>
        <v>50000</v>
      </c>
      <c r="Q38" s="85">
        <f t="shared" si="12"/>
        <v>50000</v>
      </c>
      <c r="R38" s="85">
        <f t="shared" si="12"/>
        <v>1425592</v>
      </c>
      <c r="S38" s="85">
        <f t="shared" si="12"/>
        <v>163800</v>
      </c>
      <c r="T38" s="85">
        <f t="shared" si="12"/>
        <v>0</v>
      </c>
      <c r="U38" s="85">
        <f t="shared" si="12"/>
        <v>0</v>
      </c>
      <c r="V38" s="85">
        <f t="shared" si="12"/>
        <v>100000</v>
      </c>
      <c r="W38" s="85">
        <f t="shared" si="12"/>
        <v>100000</v>
      </c>
      <c r="X38" s="85">
        <f t="shared" si="12"/>
        <v>0</v>
      </c>
      <c r="Y38" s="85">
        <f t="shared" si="12"/>
        <v>0</v>
      </c>
      <c r="Z38" s="85">
        <f t="shared" si="12"/>
        <v>100000</v>
      </c>
      <c r="AA38" s="85">
        <f t="shared" si="12"/>
        <v>63800</v>
      </c>
      <c r="AB38" s="85">
        <f t="shared" si="12"/>
        <v>63800</v>
      </c>
      <c r="AC38" s="85">
        <f t="shared" si="12"/>
        <v>45000</v>
      </c>
      <c r="AD38" s="85">
        <f t="shared" si="12"/>
        <v>0</v>
      </c>
      <c r="AE38" s="85">
        <f t="shared" si="12"/>
        <v>48800</v>
      </c>
      <c r="AF38" s="85">
        <f t="shared" si="12"/>
        <v>48800</v>
      </c>
      <c r="AG38" s="85">
        <f t="shared" si="12"/>
        <v>45000</v>
      </c>
      <c r="AH38" s="85">
        <f t="shared" si="12"/>
        <v>0</v>
      </c>
      <c r="AI38" s="85" t="e">
        <f t="shared" si="12"/>
        <v>#REF!</v>
      </c>
      <c r="AJ38" s="85" t="e">
        <f t="shared" si="12"/>
        <v>#REF!</v>
      </c>
      <c r="AK38" s="86"/>
      <c r="AL38" s="87"/>
    </row>
    <row r="39" spans="1:42" s="94" customFormat="1" ht="28.5" customHeight="1">
      <c r="A39" s="89" t="s">
        <v>47</v>
      </c>
      <c r="B39" s="90" t="s">
        <v>104</v>
      </c>
      <c r="C39" s="90"/>
      <c r="D39" s="90"/>
      <c r="E39" s="89"/>
      <c r="F39" s="89"/>
      <c r="G39" s="89"/>
      <c r="H39" s="89"/>
      <c r="I39" s="89"/>
      <c r="J39" s="91">
        <f>J40+J41</f>
        <v>2179062</v>
      </c>
      <c r="K39" s="91">
        <f t="shared" ref="K39:AH39" si="13">K40+K41</f>
        <v>706550</v>
      </c>
      <c r="L39" s="91">
        <f t="shared" si="13"/>
        <v>175900</v>
      </c>
      <c r="M39" s="91">
        <f t="shared" si="13"/>
        <v>0</v>
      </c>
      <c r="N39" s="91">
        <f t="shared" si="13"/>
        <v>2003162</v>
      </c>
      <c r="O39" s="91">
        <f t="shared" si="13"/>
        <v>706550</v>
      </c>
      <c r="P39" s="91">
        <f t="shared" si="13"/>
        <v>50000</v>
      </c>
      <c r="Q39" s="91">
        <f t="shared" si="13"/>
        <v>50000</v>
      </c>
      <c r="R39" s="91">
        <f t="shared" si="13"/>
        <v>1425592</v>
      </c>
      <c r="S39" s="91">
        <f t="shared" si="13"/>
        <v>163800</v>
      </c>
      <c r="T39" s="91">
        <f t="shared" si="13"/>
        <v>0</v>
      </c>
      <c r="U39" s="91">
        <f t="shared" si="13"/>
        <v>0</v>
      </c>
      <c r="V39" s="91">
        <f t="shared" si="13"/>
        <v>100000</v>
      </c>
      <c r="W39" s="91">
        <f t="shared" si="13"/>
        <v>100000</v>
      </c>
      <c r="X39" s="91">
        <f t="shared" si="13"/>
        <v>0</v>
      </c>
      <c r="Y39" s="91">
        <f t="shared" si="13"/>
        <v>0</v>
      </c>
      <c r="Z39" s="91">
        <f t="shared" si="13"/>
        <v>100000</v>
      </c>
      <c r="AA39" s="91">
        <f t="shared" si="13"/>
        <v>63800</v>
      </c>
      <c r="AB39" s="91">
        <f t="shared" si="13"/>
        <v>63800</v>
      </c>
      <c r="AC39" s="91">
        <f t="shared" si="13"/>
        <v>45000</v>
      </c>
      <c r="AD39" s="91">
        <f t="shared" si="13"/>
        <v>0</v>
      </c>
      <c r="AE39" s="91">
        <f t="shared" si="13"/>
        <v>48800</v>
      </c>
      <c r="AF39" s="91">
        <f t="shared" si="13"/>
        <v>48800</v>
      </c>
      <c r="AG39" s="91">
        <f t="shared" si="13"/>
        <v>45000</v>
      </c>
      <c r="AH39" s="91">
        <f t="shared" si="13"/>
        <v>0</v>
      </c>
      <c r="AI39" s="91" t="e">
        <f>#REF!+#REF!</f>
        <v>#REF!</v>
      </c>
      <c r="AJ39" s="91" t="e">
        <f>#REF!+#REF!</f>
        <v>#REF!</v>
      </c>
      <c r="AK39" s="92"/>
      <c r="AL39" s="93"/>
    </row>
    <row r="40" spans="1:42" s="88" customFormat="1" ht="79.5" customHeight="1">
      <c r="A40" s="95">
        <v>1</v>
      </c>
      <c r="B40" s="116" t="s">
        <v>118</v>
      </c>
      <c r="C40" s="98" t="s">
        <v>119</v>
      </c>
      <c r="D40" s="98" t="s">
        <v>40</v>
      </c>
      <c r="E40" s="98" t="s">
        <v>120</v>
      </c>
      <c r="F40" s="98" t="s">
        <v>121</v>
      </c>
      <c r="G40" s="98" t="s">
        <v>122</v>
      </c>
      <c r="H40" s="98"/>
      <c r="I40" s="98" t="s">
        <v>123</v>
      </c>
      <c r="J40" s="99">
        <v>1521792</v>
      </c>
      <c r="K40" s="99">
        <v>593000</v>
      </c>
      <c r="L40" s="99">
        <v>100000</v>
      </c>
      <c r="M40" s="99">
        <v>0</v>
      </c>
      <c r="N40" s="99">
        <v>1421792</v>
      </c>
      <c r="O40" s="99">
        <v>593000</v>
      </c>
      <c r="P40" s="99">
        <v>50000</v>
      </c>
      <c r="Q40" s="99">
        <v>50000</v>
      </c>
      <c r="R40" s="99">
        <v>1421792</v>
      </c>
      <c r="S40" s="99">
        <f>X40+Y40+Z40+AI40+AJ40</f>
        <v>160000</v>
      </c>
      <c r="T40" s="99"/>
      <c r="U40" s="99"/>
      <c r="V40" s="100">
        <f>W40</f>
        <v>100000</v>
      </c>
      <c r="W40" s="100">
        <f>X40+Y40+Z40</f>
        <v>100000</v>
      </c>
      <c r="X40" s="99">
        <v>0</v>
      </c>
      <c r="Y40" s="101">
        <v>0</v>
      </c>
      <c r="Z40" s="101">
        <v>100000</v>
      </c>
      <c r="AA40" s="100">
        <f>AB40</f>
        <v>60000</v>
      </c>
      <c r="AB40" s="101">
        <v>60000</v>
      </c>
      <c r="AC40" s="101">
        <v>45000</v>
      </c>
      <c r="AD40" s="101"/>
      <c r="AE40" s="100">
        <f>AF40</f>
        <v>45000</v>
      </c>
      <c r="AF40" s="101">
        <v>45000</v>
      </c>
      <c r="AG40" s="101">
        <v>45000</v>
      </c>
      <c r="AH40" s="101"/>
      <c r="AI40" s="101">
        <v>60000</v>
      </c>
      <c r="AJ40" s="101">
        <v>0</v>
      </c>
      <c r="AK40" s="102" t="s">
        <v>124</v>
      </c>
      <c r="AL40" s="103" t="e">
        <f>#REF!/#REF!*100</f>
        <v>#REF!</v>
      </c>
    </row>
    <row r="41" spans="1:42" s="88" customFormat="1" ht="87" customHeight="1">
      <c r="A41" s="95">
        <v>2</v>
      </c>
      <c r="B41" s="116" t="s">
        <v>125</v>
      </c>
      <c r="C41" s="98" t="s">
        <v>126</v>
      </c>
      <c r="D41" s="98" t="s">
        <v>40</v>
      </c>
      <c r="E41" s="98" t="s">
        <v>50</v>
      </c>
      <c r="F41" s="98" t="s">
        <v>121</v>
      </c>
      <c r="G41" s="98" t="s">
        <v>127</v>
      </c>
      <c r="H41" s="98"/>
      <c r="I41" s="98" t="s">
        <v>128</v>
      </c>
      <c r="J41" s="99">
        <v>657270</v>
      </c>
      <c r="K41" s="99">
        <v>113550</v>
      </c>
      <c r="L41" s="99">
        <v>75900</v>
      </c>
      <c r="M41" s="99">
        <v>0</v>
      </c>
      <c r="N41" s="99">
        <v>581370</v>
      </c>
      <c r="O41" s="99">
        <v>113550</v>
      </c>
      <c r="P41" s="99"/>
      <c r="Q41" s="99"/>
      <c r="R41" s="99">
        <f>S41</f>
        <v>3800</v>
      </c>
      <c r="S41" s="99">
        <f>X41+Y41+Z41+AI41+AJ41</f>
        <v>3800</v>
      </c>
      <c r="T41" s="99"/>
      <c r="U41" s="99"/>
      <c r="V41" s="100">
        <f>W41</f>
        <v>0</v>
      </c>
      <c r="W41" s="100">
        <f>X41+Y41+Z41</f>
        <v>0</v>
      </c>
      <c r="X41" s="99">
        <v>0</v>
      </c>
      <c r="Y41" s="101">
        <v>0</v>
      </c>
      <c r="Z41" s="101">
        <v>0</v>
      </c>
      <c r="AA41" s="100">
        <f>AB41</f>
        <v>3800</v>
      </c>
      <c r="AB41" s="101">
        <v>3800</v>
      </c>
      <c r="AC41" s="101"/>
      <c r="AD41" s="101"/>
      <c r="AE41" s="100">
        <f>AF41</f>
        <v>3800</v>
      </c>
      <c r="AF41" s="101">
        <v>3800</v>
      </c>
      <c r="AG41" s="101"/>
      <c r="AH41" s="101"/>
      <c r="AI41" s="101">
        <v>3800</v>
      </c>
      <c r="AJ41" s="101">
        <v>0</v>
      </c>
      <c r="AK41" s="102" t="s">
        <v>129</v>
      </c>
      <c r="AL41" s="119" t="s">
        <v>130</v>
      </c>
      <c r="AM41" s="120"/>
      <c r="AN41" s="120"/>
      <c r="AO41" s="120"/>
      <c r="AP41" s="120"/>
    </row>
    <row r="42" spans="1:42" s="88" customFormat="1" ht="28.5" customHeight="1">
      <c r="A42" s="83" t="s">
        <v>68</v>
      </c>
      <c r="B42" s="84" t="s">
        <v>131</v>
      </c>
      <c r="C42" s="84"/>
      <c r="D42" s="84"/>
      <c r="E42" s="83"/>
      <c r="F42" s="83"/>
      <c r="G42" s="83"/>
      <c r="H42" s="83"/>
      <c r="I42" s="83"/>
      <c r="J42" s="85">
        <f>J43</f>
        <v>23796</v>
      </c>
      <c r="K42" s="85">
        <f t="shared" ref="K42:AJ43" si="14">K43</f>
        <v>15000</v>
      </c>
      <c r="L42" s="85">
        <f t="shared" si="14"/>
        <v>0</v>
      </c>
      <c r="M42" s="85">
        <f t="shared" si="14"/>
        <v>0</v>
      </c>
      <c r="N42" s="85">
        <f t="shared" si="14"/>
        <v>15000</v>
      </c>
      <c r="O42" s="85">
        <f t="shared" si="14"/>
        <v>15000</v>
      </c>
      <c r="P42" s="85">
        <f t="shared" si="14"/>
        <v>0</v>
      </c>
      <c r="Q42" s="85">
        <f t="shared" si="14"/>
        <v>0</v>
      </c>
      <c r="R42" s="85">
        <f t="shared" si="14"/>
        <v>15000</v>
      </c>
      <c r="S42" s="85">
        <f t="shared" si="14"/>
        <v>15000</v>
      </c>
      <c r="T42" s="85">
        <f t="shared" si="14"/>
        <v>0</v>
      </c>
      <c r="U42" s="85">
        <f t="shared" si="14"/>
        <v>0</v>
      </c>
      <c r="V42" s="85">
        <f t="shared" si="14"/>
        <v>0</v>
      </c>
      <c r="W42" s="85">
        <f t="shared" si="14"/>
        <v>0</v>
      </c>
      <c r="X42" s="85">
        <f t="shared" si="14"/>
        <v>0</v>
      </c>
      <c r="Y42" s="85">
        <f t="shared" si="14"/>
        <v>0</v>
      </c>
      <c r="Z42" s="85">
        <f t="shared" si="14"/>
        <v>0</v>
      </c>
      <c r="AA42" s="85">
        <f t="shared" si="14"/>
        <v>5000</v>
      </c>
      <c r="AB42" s="85">
        <f t="shared" si="14"/>
        <v>5000</v>
      </c>
      <c r="AC42" s="85">
        <f t="shared" si="14"/>
        <v>0</v>
      </c>
      <c r="AD42" s="85">
        <f t="shared" si="14"/>
        <v>0</v>
      </c>
      <c r="AE42" s="85">
        <f t="shared" si="14"/>
        <v>5000</v>
      </c>
      <c r="AF42" s="85">
        <f t="shared" si="14"/>
        <v>5000</v>
      </c>
      <c r="AG42" s="85">
        <f t="shared" si="14"/>
        <v>0</v>
      </c>
      <c r="AH42" s="85">
        <f t="shared" si="14"/>
        <v>0</v>
      </c>
      <c r="AI42" s="85">
        <f t="shared" si="14"/>
        <v>1880</v>
      </c>
      <c r="AJ42" s="85">
        <f t="shared" si="14"/>
        <v>0</v>
      </c>
      <c r="AK42" s="86"/>
      <c r="AL42" s="87"/>
    </row>
    <row r="43" spans="1:42" s="94" customFormat="1" ht="28.5" customHeight="1">
      <c r="A43" s="89" t="s">
        <v>47</v>
      </c>
      <c r="B43" s="90" t="s">
        <v>104</v>
      </c>
      <c r="C43" s="90"/>
      <c r="D43" s="90"/>
      <c r="E43" s="89"/>
      <c r="F43" s="89"/>
      <c r="G43" s="89"/>
      <c r="H43" s="89"/>
      <c r="I43" s="89"/>
      <c r="J43" s="91">
        <f>J44</f>
        <v>23796</v>
      </c>
      <c r="K43" s="91">
        <f t="shared" si="14"/>
        <v>15000</v>
      </c>
      <c r="L43" s="91">
        <f t="shared" si="14"/>
        <v>0</v>
      </c>
      <c r="M43" s="91">
        <f t="shared" si="14"/>
        <v>0</v>
      </c>
      <c r="N43" s="91">
        <f t="shared" si="14"/>
        <v>15000</v>
      </c>
      <c r="O43" s="91">
        <f t="shared" si="14"/>
        <v>15000</v>
      </c>
      <c r="P43" s="91">
        <f t="shared" si="14"/>
        <v>0</v>
      </c>
      <c r="Q43" s="91">
        <f t="shared" si="14"/>
        <v>0</v>
      </c>
      <c r="R43" s="91">
        <f t="shared" si="14"/>
        <v>15000</v>
      </c>
      <c r="S43" s="91">
        <f t="shared" si="14"/>
        <v>15000</v>
      </c>
      <c r="T43" s="91">
        <f t="shared" si="14"/>
        <v>0</v>
      </c>
      <c r="U43" s="91">
        <f t="shared" si="14"/>
        <v>0</v>
      </c>
      <c r="V43" s="91">
        <f t="shared" si="14"/>
        <v>0</v>
      </c>
      <c r="W43" s="91">
        <f t="shared" si="14"/>
        <v>0</v>
      </c>
      <c r="X43" s="91">
        <f t="shared" si="14"/>
        <v>0</v>
      </c>
      <c r="Y43" s="91">
        <f t="shared" si="14"/>
        <v>0</v>
      </c>
      <c r="Z43" s="91">
        <f t="shared" si="14"/>
        <v>0</v>
      </c>
      <c r="AA43" s="91">
        <f t="shared" si="14"/>
        <v>5000</v>
      </c>
      <c r="AB43" s="91">
        <f t="shared" si="14"/>
        <v>5000</v>
      </c>
      <c r="AC43" s="91">
        <f t="shared" si="14"/>
        <v>0</v>
      </c>
      <c r="AD43" s="91">
        <f t="shared" si="14"/>
        <v>0</v>
      </c>
      <c r="AE43" s="91">
        <f t="shared" si="14"/>
        <v>5000</v>
      </c>
      <c r="AF43" s="91">
        <f t="shared" si="14"/>
        <v>5000</v>
      </c>
      <c r="AG43" s="91">
        <f t="shared" si="14"/>
        <v>0</v>
      </c>
      <c r="AH43" s="91">
        <f t="shared" si="14"/>
        <v>0</v>
      </c>
      <c r="AI43" s="91">
        <f>AI47</f>
        <v>1880</v>
      </c>
      <c r="AJ43" s="91">
        <f>AJ47</f>
        <v>0</v>
      </c>
      <c r="AK43" s="92"/>
      <c r="AL43" s="93"/>
    </row>
    <row r="44" spans="1:42" s="88" customFormat="1" ht="48.75" customHeight="1">
      <c r="A44" s="95">
        <v>1</v>
      </c>
      <c r="B44" s="96" t="s">
        <v>132</v>
      </c>
      <c r="C44" s="97">
        <v>7653862</v>
      </c>
      <c r="D44" s="97" t="s">
        <v>60</v>
      </c>
      <c r="E44" s="97" t="s">
        <v>133</v>
      </c>
      <c r="F44" s="97" t="s">
        <v>134</v>
      </c>
      <c r="G44" s="97" t="s">
        <v>135</v>
      </c>
      <c r="H44" s="97" t="s">
        <v>136</v>
      </c>
      <c r="I44" s="97" t="s">
        <v>137</v>
      </c>
      <c r="J44" s="99">
        <v>23796</v>
      </c>
      <c r="K44" s="99">
        <v>15000</v>
      </c>
      <c r="L44" s="99"/>
      <c r="M44" s="99"/>
      <c r="N44" s="99">
        <f>O44</f>
        <v>15000</v>
      </c>
      <c r="O44" s="99">
        <v>15000</v>
      </c>
      <c r="P44" s="99"/>
      <c r="Q44" s="99"/>
      <c r="R44" s="99">
        <f>SUM(S44:X44)</f>
        <v>15000</v>
      </c>
      <c r="S44" s="99">
        <v>15000</v>
      </c>
      <c r="T44" s="99"/>
      <c r="U44" s="99"/>
      <c r="V44" s="100">
        <v>0</v>
      </c>
      <c r="W44" s="100">
        <v>0</v>
      </c>
      <c r="X44" s="99">
        <v>0</v>
      </c>
      <c r="Y44" s="101">
        <v>0</v>
      </c>
      <c r="Z44" s="101">
        <v>0</v>
      </c>
      <c r="AA44" s="100">
        <f>AB44</f>
        <v>5000</v>
      </c>
      <c r="AB44" s="101">
        <v>5000</v>
      </c>
      <c r="AC44" s="101"/>
      <c r="AD44" s="101"/>
      <c r="AE44" s="100">
        <f>AF44</f>
        <v>5000</v>
      </c>
      <c r="AF44" s="101">
        <v>5000</v>
      </c>
      <c r="AG44" s="101"/>
      <c r="AH44" s="101"/>
      <c r="AI44" s="101">
        <v>5000</v>
      </c>
      <c r="AJ44" s="101">
        <v>10000</v>
      </c>
      <c r="AK44" s="117" t="s">
        <v>138</v>
      </c>
      <c r="AL44" s="121"/>
      <c r="AM44" s="122"/>
      <c r="AN44" s="122"/>
      <c r="AO44" s="122"/>
    </row>
    <row r="45" spans="1:42" s="88" customFormat="1" ht="28.5" customHeight="1">
      <c r="A45" s="83" t="s">
        <v>139</v>
      </c>
      <c r="B45" s="84" t="s">
        <v>140</v>
      </c>
      <c r="C45" s="84"/>
      <c r="D45" s="84"/>
      <c r="E45" s="83"/>
      <c r="F45" s="83"/>
      <c r="G45" s="83"/>
      <c r="H45" s="83"/>
      <c r="I45" s="83"/>
      <c r="J45" s="85">
        <f>J46+J48</f>
        <v>57088</v>
      </c>
      <c r="K45" s="85">
        <f t="shared" ref="K45:AJ45" si="15">K46+K48</f>
        <v>57088</v>
      </c>
      <c r="L45" s="85">
        <f t="shared" si="15"/>
        <v>0</v>
      </c>
      <c r="M45" s="85">
        <f t="shared" si="15"/>
        <v>0</v>
      </c>
      <c r="N45" s="85">
        <f t="shared" si="15"/>
        <v>1880</v>
      </c>
      <c r="O45" s="85">
        <f t="shared" si="15"/>
        <v>1880</v>
      </c>
      <c r="P45" s="85">
        <f t="shared" si="15"/>
        <v>0</v>
      </c>
      <c r="Q45" s="85">
        <f t="shared" si="15"/>
        <v>0</v>
      </c>
      <c r="R45" s="85">
        <f t="shared" si="15"/>
        <v>56281</v>
      </c>
      <c r="S45" s="85">
        <f t="shared" si="15"/>
        <v>56281</v>
      </c>
      <c r="T45" s="85">
        <f t="shared" si="15"/>
        <v>0</v>
      </c>
      <c r="U45" s="85">
        <f t="shared" si="15"/>
        <v>0</v>
      </c>
      <c r="V45" s="85">
        <f t="shared" si="15"/>
        <v>0</v>
      </c>
      <c r="W45" s="85">
        <f t="shared" si="15"/>
        <v>0</v>
      </c>
      <c r="X45" s="85">
        <f t="shared" si="15"/>
        <v>0</v>
      </c>
      <c r="Y45" s="85">
        <f t="shared" si="15"/>
        <v>0</v>
      </c>
      <c r="Z45" s="85">
        <f t="shared" si="15"/>
        <v>0</v>
      </c>
      <c r="AA45" s="85">
        <f t="shared" si="15"/>
        <v>21880</v>
      </c>
      <c r="AB45" s="85">
        <f t="shared" si="15"/>
        <v>21880</v>
      </c>
      <c r="AC45" s="85">
        <f t="shared" si="15"/>
        <v>0</v>
      </c>
      <c r="AD45" s="85">
        <f t="shared" si="15"/>
        <v>0</v>
      </c>
      <c r="AE45" s="85">
        <f t="shared" si="15"/>
        <v>9880</v>
      </c>
      <c r="AF45" s="85">
        <f t="shared" si="15"/>
        <v>9880</v>
      </c>
      <c r="AG45" s="85">
        <f t="shared" si="15"/>
        <v>0</v>
      </c>
      <c r="AH45" s="85">
        <f t="shared" si="15"/>
        <v>0</v>
      </c>
      <c r="AI45" s="85" t="e">
        <f t="shared" si="15"/>
        <v>#REF!</v>
      </c>
      <c r="AJ45" s="85" t="e">
        <f t="shared" si="15"/>
        <v>#REF!</v>
      </c>
      <c r="AK45" s="86"/>
      <c r="AL45" s="87"/>
    </row>
    <row r="46" spans="1:42" s="94" customFormat="1" ht="28.5" customHeight="1">
      <c r="A46" s="89" t="s">
        <v>47</v>
      </c>
      <c r="B46" s="90" t="s">
        <v>104</v>
      </c>
      <c r="C46" s="90"/>
      <c r="D46" s="90"/>
      <c r="E46" s="89"/>
      <c r="F46" s="89"/>
      <c r="G46" s="89"/>
      <c r="H46" s="89"/>
      <c r="I46" s="89"/>
      <c r="J46" s="91">
        <f t="shared" ref="J46:AH46" si="16">J47</f>
        <v>2687</v>
      </c>
      <c r="K46" s="91">
        <f t="shared" si="16"/>
        <v>2687</v>
      </c>
      <c r="L46" s="91">
        <f t="shared" si="16"/>
        <v>0</v>
      </c>
      <c r="M46" s="91">
        <f t="shared" si="16"/>
        <v>0</v>
      </c>
      <c r="N46" s="91">
        <f t="shared" si="16"/>
        <v>1880</v>
      </c>
      <c r="O46" s="91">
        <f t="shared" si="16"/>
        <v>1880</v>
      </c>
      <c r="P46" s="91">
        <f t="shared" si="16"/>
        <v>0</v>
      </c>
      <c r="Q46" s="91">
        <f t="shared" si="16"/>
        <v>0</v>
      </c>
      <c r="R46" s="91">
        <f t="shared" si="16"/>
        <v>1880</v>
      </c>
      <c r="S46" s="91">
        <f t="shared" si="16"/>
        <v>1880</v>
      </c>
      <c r="T46" s="91">
        <f t="shared" si="16"/>
        <v>0</v>
      </c>
      <c r="U46" s="91">
        <f t="shared" si="16"/>
        <v>0</v>
      </c>
      <c r="V46" s="91">
        <f t="shared" si="16"/>
        <v>0</v>
      </c>
      <c r="W46" s="91">
        <f t="shared" si="16"/>
        <v>0</v>
      </c>
      <c r="X46" s="91">
        <f t="shared" si="16"/>
        <v>0</v>
      </c>
      <c r="Y46" s="91">
        <f t="shared" si="16"/>
        <v>0</v>
      </c>
      <c r="Z46" s="91">
        <f t="shared" si="16"/>
        <v>0</v>
      </c>
      <c r="AA46" s="91">
        <f t="shared" si="16"/>
        <v>1880</v>
      </c>
      <c r="AB46" s="91">
        <f t="shared" si="16"/>
        <v>1880</v>
      </c>
      <c r="AC46" s="91">
        <f t="shared" si="16"/>
        <v>0</v>
      </c>
      <c r="AD46" s="91">
        <f t="shared" si="16"/>
        <v>0</v>
      </c>
      <c r="AE46" s="91">
        <f t="shared" si="16"/>
        <v>1880</v>
      </c>
      <c r="AF46" s="91">
        <f t="shared" si="16"/>
        <v>1880</v>
      </c>
      <c r="AG46" s="91">
        <f t="shared" si="16"/>
        <v>0</v>
      </c>
      <c r="AH46" s="91">
        <f t="shared" si="16"/>
        <v>0</v>
      </c>
      <c r="AI46" s="91" t="e">
        <f>AI50</f>
        <v>#REF!</v>
      </c>
      <c r="AJ46" s="91" t="e">
        <f>AJ50</f>
        <v>#REF!</v>
      </c>
      <c r="AK46" s="92"/>
      <c r="AL46" s="93"/>
    </row>
    <row r="47" spans="1:42" s="88" customFormat="1" ht="45" customHeight="1">
      <c r="A47" s="95">
        <v>1</v>
      </c>
      <c r="B47" s="116" t="s">
        <v>141</v>
      </c>
      <c r="C47" s="98"/>
      <c r="D47" s="98" t="s">
        <v>60</v>
      </c>
      <c r="E47" s="98" t="s">
        <v>142</v>
      </c>
      <c r="F47" s="98" t="s">
        <v>143</v>
      </c>
      <c r="G47" s="98" t="s">
        <v>144</v>
      </c>
      <c r="H47" s="98"/>
      <c r="I47" s="98" t="s">
        <v>145</v>
      </c>
      <c r="J47" s="99">
        <f>K47</f>
        <v>2687</v>
      </c>
      <c r="K47" s="99">
        <v>2687</v>
      </c>
      <c r="L47" s="99"/>
      <c r="M47" s="99"/>
      <c r="N47" s="99">
        <f>O47</f>
        <v>1880</v>
      </c>
      <c r="O47" s="99">
        <v>1880</v>
      </c>
      <c r="P47" s="99"/>
      <c r="Q47" s="99"/>
      <c r="R47" s="99">
        <f>S47</f>
        <v>1880</v>
      </c>
      <c r="S47" s="99">
        <v>1880</v>
      </c>
      <c r="T47" s="99"/>
      <c r="U47" s="99"/>
      <c r="V47" s="100">
        <f>W47</f>
        <v>0</v>
      </c>
      <c r="W47" s="100">
        <f>X47+Y47+Z47</f>
        <v>0</v>
      </c>
      <c r="X47" s="99">
        <v>0</v>
      </c>
      <c r="Y47" s="101">
        <v>0</v>
      </c>
      <c r="Z47" s="101">
        <v>0</v>
      </c>
      <c r="AA47" s="100">
        <f>AB47</f>
        <v>1880</v>
      </c>
      <c r="AB47" s="101">
        <v>1880</v>
      </c>
      <c r="AC47" s="101"/>
      <c r="AD47" s="101"/>
      <c r="AE47" s="100">
        <f>AF47</f>
        <v>1880</v>
      </c>
      <c r="AF47" s="101">
        <v>1880</v>
      </c>
      <c r="AG47" s="101"/>
      <c r="AH47" s="101"/>
      <c r="AI47" s="101">
        <v>1880</v>
      </c>
      <c r="AJ47" s="99">
        <v>0</v>
      </c>
      <c r="AK47" s="117" t="s">
        <v>140</v>
      </c>
      <c r="AL47" s="103"/>
    </row>
    <row r="48" spans="1:42" s="94" customFormat="1" ht="28.5" customHeight="1">
      <c r="A48" s="112" t="s">
        <v>111</v>
      </c>
      <c r="B48" s="105" t="s">
        <v>58</v>
      </c>
      <c r="C48" s="105"/>
      <c r="D48" s="105"/>
      <c r="E48" s="113"/>
      <c r="F48" s="113"/>
      <c r="G48" s="113"/>
      <c r="H48" s="113"/>
      <c r="I48" s="113"/>
      <c r="J48" s="91">
        <f t="shared" ref="J48:AH48" si="17">J49</f>
        <v>54401</v>
      </c>
      <c r="K48" s="91">
        <f t="shared" si="17"/>
        <v>54401</v>
      </c>
      <c r="L48" s="91">
        <f t="shared" si="17"/>
        <v>0</v>
      </c>
      <c r="M48" s="91">
        <f t="shared" si="17"/>
        <v>0</v>
      </c>
      <c r="N48" s="91">
        <f t="shared" si="17"/>
        <v>0</v>
      </c>
      <c r="O48" s="91">
        <f t="shared" si="17"/>
        <v>0</v>
      </c>
      <c r="P48" s="91">
        <f t="shared" si="17"/>
        <v>0</v>
      </c>
      <c r="Q48" s="91">
        <f t="shared" si="17"/>
        <v>0</v>
      </c>
      <c r="R48" s="91">
        <f t="shared" si="17"/>
        <v>54401</v>
      </c>
      <c r="S48" s="91">
        <f t="shared" si="17"/>
        <v>54401</v>
      </c>
      <c r="T48" s="91">
        <f t="shared" si="17"/>
        <v>0</v>
      </c>
      <c r="U48" s="91">
        <f t="shared" si="17"/>
        <v>0</v>
      </c>
      <c r="V48" s="91">
        <f t="shared" si="17"/>
        <v>0</v>
      </c>
      <c r="W48" s="91">
        <f t="shared" si="17"/>
        <v>0</v>
      </c>
      <c r="X48" s="91">
        <f t="shared" si="17"/>
        <v>0</v>
      </c>
      <c r="Y48" s="91">
        <f t="shared" si="17"/>
        <v>0</v>
      </c>
      <c r="Z48" s="91">
        <f t="shared" si="17"/>
        <v>0</v>
      </c>
      <c r="AA48" s="91">
        <f t="shared" si="17"/>
        <v>20000</v>
      </c>
      <c r="AB48" s="91">
        <f t="shared" si="17"/>
        <v>20000</v>
      </c>
      <c r="AC48" s="91">
        <f t="shared" si="17"/>
        <v>0</v>
      </c>
      <c r="AD48" s="91">
        <f t="shared" si="17"/>
        <v>0</v>
      </c>
      <c r="AE48" s="91">
        <f t="shared" si="17"/>
        <v>8000</v>
      </c>
      <c r="AF48" s="91">
        <f t="shared" si="17"/>
        <v>8000</v>
      </c>
      <c r="AG48" s="91">
        <f t="shared" si="17"/>
        <v>0</v>
      </c>
      <c r="AH48" s="91">
        <f t="shared" si="17"/>
        <v>0</v>
      </c>
      <c r="AI48" s="91">
        <f>SUM(AI49:AI49)</f>
        <v>0</v>
      </c>
      <c r="AJ48" s="91">
        <f>SUM(AJ49:AJ49)</f>
        <v>0</v>
      </c>
      <c r="AK48" s="118"/>
      <c r="AL48" s="93"/>
    </row>
    <row r="49" spans="1:38" s="88" customFormat="1" ht="45" customHeight="1">
      <c r="A49" s="95">
        <v>1</v>
      </c>
      <c r="B49" s="116" t="s">
        <v>146</v>
      </c>
      <c r="C49" s="98" t="s">
        <v>147</v>
      </c>
      <c r="D49" s="98" t="s">
        <v>60</v>
      </c>
      <c r="E49" s="98" t="s">
        <v>107</v>
      </c>
      <c r="F49" s="98" t="s">
        <v>148</v>
      </c>
      <c r="G49" s="98" t="s">
        <v>149</v>
      </c>
      <c r="H49" s="98"/>
      <c r="I49" s="98" t="s">
        <v>150</v>
      </c>
      <c r="J49" s="99">
        <f>K49</f>
        <v>54401</v>
      </c>
      <c r="K49" s="99">
        <v>54401</v>
      </c>
      <c r="L49" s="99"/>
      <c r="M49" s="99"/>
      <c r="N49" s="99"/>
      <c r="O49" s="99"/>
      <c r="P49" s="99"/>
      <c r="Q49" s="99"/>
      <c r="R49" s="99">
        <f>S49</f>
        <v>54401</v>
      </c>
      <c r="S49" s="99">
        <v>54401</v>
      </c>
      <c r="T49" s="99"/>
      <c r="U49" s="99"/>
      <c r="V49" s="100"/>
      <c r="W49" s="100"/>
      <c r="X49" s="99"/>
      <c r="Y49" s="101"/>
      <c r="Z49" s="101"/>
      <c r="AA49" s="100">
        <f>AB49</f>
        <v>20000</v>
      </c>
      <c r="AB49" s="101">
        <v>20000</v>
      </c>
      <c r="AC49" s="101"/>
      <c r="AD49" s="101"/>
      <c r="AE49" s="100">
        <f>AF49</f>
        <v>8000</v>
      </c>
      <c r="AF49" s="101">
        <v>8000</v>
      </c>
      <c r="AG49" s="101"/>
      <c r="AH49" s="101"/>
      <c r="AI49" s="101"/>
      <c r="AJ49" s="99"/>
      <c r="AK49" s="117" t="s">
        <v>151</v>
      </c>
      <c r="AL49" s="103"/>
    </row>
    <row r="50" spans="1:38" s="82" customFormat="1" ht="28.5" customHeight="1">
      <c r="A50" s="77" t="s">
        <v>60</v>
      </c>
      <c r="B50" s="78" t="s">
        <v>152</v>
      </c>
      <c r="C50" s="78"/>
      <c r="D50" s="78"/>
      <c r="E50" s="77"/>
      <c r="F50" s="77"/>
      <c r="G50" s="77"/>
      <c r="H50" s="77"/>
      <c r="I50" s="77"/>
      <c r="J50" s="79">
        <f>J51+J54+J57+J62+J65+J70</f>
        <v>442455</v>
      </c>
      <c r="K50" s="79">
        <f t="shared" ref="K50:AJ50" si="18">K51+K54+K57+K62+K65+K70</f>
        <v>437392.6</v>
      </c>
      <c r="L50" s="79">
        <f t="shared" si="18"/>
        <v>74549</v>
      </c>
      <c r="M50" s="79">
        <f t="shared" si="18"/>
        <v>74549</v>
      </c>
      <c r="N50" s="79">
        <f t="shared" si="18"/>
        <v>268021.59999999998</v>
      </c>
      <c r="O50" s="79">
        <f t="shared" si="18"/>
        <v>268022</v>
      </c>
      <c r="P50" s="79">
        <f t="shared" si="18"/>
        <v>37877</v>
      </c>
      <c r="Q50" s="79">
        <f t="shared" si="18"/>
        <v>5000</v>
      </c>
      <c r="R50" s="79">
        <f t="shared" si="18"/>
        <v>331614</v>
      </c>
      <c r="S50" s="79">
        <f t="shared" si="18"/>
        <v>331614</v>
      </c>
      <c r="T50" s="79">
        <f t="shared" si="18"/>
        <v>11853</v>
      </c>
      <c r="U50" s="79">
        <f t="shared" si="18"/>
        <v>0</v>
      </c>
      <c r="V50" s="79">
        <f t="shared" si="18"/>
        <v>73889</v>
      </c>
      <c r="W50" s="79">
        <f t="shared" si="18"/>
        <v>73889</v>
      </c>
      <c r="X50" s="79">
        <f t="shared" si="18"/>
        <v>19229</v>
      </c>
      <c r="Y50" s="79">
        <f t="shared" si="18"/>
        <v>22000</v>
      </c>
      <c r="Z50" s="79">
        <f t="shared" si="18"/>
        <v>30777</v>
      </c>
      <c r="AA50" s="79">
        <f t="shared" si="18"/>
        <v>143138</v>
      </c>
      <c r="AB50" s="79">
        <f t="shared" si="18"/>
        <v>143138</v>
      </c>
      <c r="AC50" s="79">
        <f t="shared" si="18"/>
        <v>11853</v>
      </c>
      <c r="AD50" s="79">
        <f t="shared" si="18"/>
        <v>0</v>
      </c>
      <c r="AE50" s="79">
        <f t="shared" si="18"/>
        <v>77087</v>
      </c>
      <c r="AF50" s="79">
        <f t="shared" si="18"/>
        <v>77087</v>
      </c>
      <c r="AG50" s="79">
        <f t="shared" si="18"/>
        <v>11853</v>
      </c>
      <c r="AH50" s="79">
        <f t="shared" si="18"/>
        <v>0</v>
      </c>
      <c r="AI50" s="79" t="e">
        <f t="shared" si="18"/>
        <v>#REF!</v>
      </c>
      <c r="AJ50" s="79" t="e">
        <f t="shared" si="18"/>
        <v>#REF!</v>
      </c>
      <c r="AK50" s="123"/>
      <c r="AL50" s="124"/>
    </row>
    <row r="51" spans="1:38" s="88" customFormat="1" ht="28.5" customHeight="1">
      <c r="A51" s="83" t="s">
        <v>45</v>
      </c>
      <c r="B51" s="84" t="s">
        <v>117</v>
      </c>
      <c r="C51" s="84"/>
      <c r="D51" s="84"/>
      <c r="E51" s="83"/>
      <c r="F51" s="83"/>
      <c r="G51" s="83"/>
      <c r="H51" s="83"/>
      <c r="I51" s="83"/>
      <c r="J51" s="85">
        <f>J52</f>
        <v>124200</v>
      </c>
      <c r="K51" s="85">
        <f t="shared" ref="K51:AH52" si="19">K52</f>
        <v>123502</v>
      </c>
      <c r="L51" s="85">
        <f t="shared" si="19"/>
        <v>74549</v>
      </c>
      <c r="M51" s="85">
        <f t="shared" si="19"/>
        <v>74549</v>
      </c>
      <c r="N51" s="85">
        <f t="shared" si="19"/>
        <v>47877</v>
      </c>
      <c r="O51" s="85">
        <f t="shared" si="19"/>
        <v>47877</v>
      </c>
      <c r="P51" s="85">
        <f t="shared" si="19"/>
        <v>22877</v>
      </c>
      <c r="Q51" s="85">
        <f t="shared" si="19"/>
        <v>0</v>
      </c>
      <c r="R51" s="85">
        <f t="shared" si="19"/>
        <v>36853</v>
      </c>
      <c r="S51" s="85">
        <f t="shared" si="19"/>
        <v>36853</v>
      </c>
      <c r="T51" s="85">
        <f t="shared" si="19"/>
        <v>11853</v>
      </c>
      <c r="U51" s="85">
        <f t="shared" si="19"/>
        <v>0</v>
      </c>
      <c r="V51" s="85">
        <f t="shared" si="19"/>
        <v>25000</v>
      </c>
      <c r="W51" s="85">
        <f t="shared" si="19"/>
        <v>25000</v>
      </c>
      <c r="X51" s="85">
        <f t="shared" si="19"/>
        <v>15000</v>
      </c>
      <c r="Y51" s="85">
        <f t="shared" si="19"/>
        <v>10000</v>
      </c>
      <c r="Z51" s="85">
        <f t="shared" si="19"/>
        <v>10777</v>
      </c>
      <c r="AA51" s="85">
        <f t="shared" si="19"/>
        <v>11853</v>
      </c>
      <c r="AB51" s="85">
        <f t="shared" si="19"/>
        <v>11853</v>
      </c>
      <c r="AC51" s="85">
        <f t="shared" si="19"/>
        <v>11853</v>
      </c>
      <c r="AD51" s="85">
        <f t="shared" si="19"/>
        <v>0</v>
      </c>
      <c r="AE51" s="85">
        <f t="shared" si="19"/>
        <v>11853</v>
      </c>
      <c r="AF51" s="85">
        <f t="shared" si="19"/>
        <v>11853</v>
      </c>
      <c r="AG51" s="85">
        <f t="shared" si="19"/>
        <v>11853</v>
      </c>
      <c r="AH51" s="85">
        <f t="shared" si="19"/>
        <v>0</v>
      </c>
      <c r="AI51" s="85">
        <f>AI52+AI53</f>
        <v>0</v>
      </c>
      <c r="AJ51" s="85">
        <f>AJ52+AJ53</f>
        <v>0</v>
      </c>
      <c r="AK51" s="86"/>
      <c r="AL51" s="87"/>
    </row>
    <row r="52" spans="1:38" s="94" customFormat="1" ht="28.5" customHeight="1">
      <c r="A52" s="89" t="s">
        <v>47</v>
      </c>
      <c r="B52" s="90" t="s">
        <v>104</v>
      </c>
      <c r="C52" s="90"/>
      <c r="D52" s="90"/>
      <c r="E52" s="89"/>
      <c r="F52" s="89"/>
      <c r="G52" s="89"/>
      <c r="H52" s="89"/>
      <c r="I52" s="89"/>
      <c r="J52" s="91">
        <f>J53</f>
        <v>124200</v>
      </c>
      <c r="K52" s="91">
        <f t="shared" si="19"/>
        <v>123502</v>
      </c>
      <c r="L52" s="91">
        <f t="shared" si="19"/>
        <v>74549</v>
      </c>
      <c r="M52" s="91">
        <f t="shared" si="19"/>
        <v>74549</v>
      </c>
      <c r="N52" s="91">
        <f t="shared" si="19"/>
        <v>47877</v>
      </c>
      <c r="O52" s="91">
        <f t="shared" si="19"/>
        <v>47877</v>
      </c>
      <c r="P52" s="91">
        <f t="shared" si="19"/>
        <v>22877</v>
      </c>
      <c r="Q52" s="91">
        <f t="shared" si="19"/>
        <v>0</v>
      </c>
      <c r="R52" s="91">
        <f t="shared" si="19"/>
        <v>36853</v>
      </c>
      <c r="S52" s="91">
        <f t="shared" si="19"/>
        <v>36853</v>
      </c>
      <c r="T52" s="91">
        <f t="shared" si="19"/>
        <v>11853</v>
      </c>
      <c r="U52" s="91">
        <f t="shared" si="19"/>
        <v>0</v>
      </c>
      <c r="V52" s="91">
        <f t="shared" si="19"/>
        <v>25000</v>
      </c>
      <c r="W52" s="91">
        <f t="shared" si="19"/>
        <v>25000</v>
      </c>
      <c r="X52" s="91">
        <f t="shared" si="19"/>
        <v>15000</v>
      </c>
      <c r="Y52" s="91">
        <f t="shared" si="19"/>
        <v>10000</v>
      </c>
      <c r="Z52" s="91">
        <f t="shared" si="19"/>
        <v>10777</v>
      </c>
      <c r="AA52" s="91">
        <f t="shared" si="19"/>
        <v>11853</v>
      </c>
      <c r="AB52" s="91">
        <f t="shared" si="19"/>
        <v>11853</v>
      </c>
      <c r="AC52" s="91">
        <f t="shared" si="19"/>
        <v>11853</v>
      </c>
      <c r="AD52" s="91">
        <f t="shared" si="19"/>
        <v>0</v>
      </c>
      <c r="AE52" s="91">
        <f t="shared" si="19"/>
        <v>11853</v>
      </c>
      <c r="AF52" s="91">
        <f t="shared" si="19"/>
        <v>11853</v>
      </c>
      <c r="AG52" s="91">
        <f t="shared" si="19"/>
        <v>11853</v>
      </c>
      <c r="AH52" s="91">
        <f t="shared" si="19"/>
        <v>0</v>
      </c>
      <c r="AI52" s="91">
        <f t="shared" ref="AI52:BH52" si="20">AI53</f>
        <v>0</v>
      </c>
      <c r="AJ52" s="91">
        <f t="shared" si="20"/>
        <v>0</v>
      </c>
      <c r="AK52" s="92"/>
      <c r="AL52" s="93"/>
    </row>
    <row r="53" spans="1:38" s="88" customFormat="1" ht="78" customHeight="1">
      <c r="A53" s="98" t="s">
        <v>153</v>
      </c>
      <c r="B53" s="125" t="s">
        <v>154</v>
      </c>
      <c r="C53" s="126">
        <v>7004105</v>
      </c>
      <c r="D53" s="127" t="s">
        <v>40</v>
      </c>
      <c r="E53" s="126" t="s">
        <v>155</v>
      </c>
      <c r="F53" s="126" t="s">
        <v>156</v>
      </c>
      <c r="G53" s="126" t="s">
        <v>157</v>
      </c>
      <c r="H53" s="126"/>
      <c r="I53" s="126" t="s">
        <v>158</v>
      </c>
      <c r="J53" s="99">
        <v>124200</v>
      </c>
      <c r="K53" s="99">
        <v>123502</v>
      </c>
      <c r="L53" s="99">
        <f>M53</f>
        <v>74549</v>
      </c>
      <c r="M53" s="99">
        <v>74549</v>
      </c>
      <c r="N53" s="99">
        <f>O53</f>
        <v>47877</v>
      </c>
      <c r="O53" s="99">
        <v>47877</v>
      </c>
      <c r="P53" s="99">
        <v>22877</v>
      </c>
      <c r="Q53" s="99"/>
      <c r="R53" s="99">
        <f>S53</f>
        <v>36853</v>
      </c>
      <c r="S53" s="99">
        <v>36853</v>
      </c>
      <c r="T53" s="99">
        <v>11853</v>
      </c>
      <c r="U53" s="99"/>
      <c r="V53" s="100">
        <f>W53</f>
        <v>25000</v>
      </c>
      <c r="W53" s="100">
        <v>25000</v>
      </c>
      <c r="X53" s="99">
        <v>15000</v>
      </c>
      <c r="Y53" s="101">
        <v>10000</v>
      </c>
      <c r="Z53" s="101">
        <v>10777</v>
      </c>
      <c r="AA53" s="100">
        <f>AB53</f>
        <v>11853</v>
      </c>
      <c r="AB53" s="101">
        <v>11853</v>
      </c>
      <c r="AC53" s="101">
        <v>11853</v>
      </c>
      <c r="AD53" s="101"/>
      <c r="AE53" s="100">
        <f>AF53</f>
        <v>11853</v>
      </c>
      <c r="AF53" s="101">
        <v>11853</v>
      </c>
      <c r="AG53" s="101">
        <v>11853</v>
      </c>
      <c r="AH53" s="101"/>
      <c r="AI53" s="101">
        <v>0</v>
      </c>
      <c r="AJ53" s="99">
        <v>0</v>
      </c>
      <c r="AK53" s="128" t="s">
        <v>159</v>
      </c>
      <c r="AL53" s="103" t="e">
        <f>#REF!/#REF!*100</f>
        <v>#REF!</v>
      </c>
    </row>
    <row r="54" spans="1:38" s="88" customFormat="1" ht="28.5" customHeight="1">
      <c r="A54" s="83" t="s">
        <v>56</v>
      </c>
      <c r="B54" s="84" t="s">
        <v>140</v>
      </c>
      <c r="C54" s="84"/>
      <c r="D54" s="84"/>
      <c r="E54" s="83"/>
      <c r="F54" s="83"/>
      <c r="G54" s="83"/>
      <c r="H54" s="83"/>
      <c r="I54" s="83"/>
      <c r="J54" s="85">
        <f>J55</f>
        <v>191301</v>
      </c>
      <c r="K54" s="85">
        <f t="shared" ref="K54:AJ55" si="21">K55</f>
        <v>191301</v>
      </c>
      <c r="L54" s="85">
        <f t="shared" si="21"/>
        <v>0</v>
      </c>
      <c r="M54" s="85">
        <f t="shared" si="21"/>
        <v>0</v>
      </c>
      <c r="N54" s="85">
        <f t="shared" si="21"/>
        <v>172171</v>
      </c>
      <c r="O54" s="85">
        <f t="shared" si="21"/>
        <v>172171</v>
      </c>
      <c r="P54" s="85">
        <f t="shared" si="21"/>
        <v>15000</v>
      </c>
      <c r="Q54" s="85">
        <f t="shared" si="21"/>
        <v>0</v>
      </c>
      <c r="R54" s="85">
        <f t="shared" si="21"/>
        <v>172171</v>
      </c>
      <c r="S54" s="85">
        <f t="shared" si="21"/>
        <v>172171</v>
      </c>
      <c r="T54" s="85">
        <f t="shared" si="21"/>
        <v>0</v>
      </c>
      <c r="U54" s="85">
        <f t="shared" si="21"/>
        <v>0</v>
      </c>
      <c r="V54" s="85">
        <f t="shared" si="21"/>
        <v>19838</v>
      </c>
      <c r="W54" s="85">
        <f t="shared" si="21"/>
        <v>19838</v>
      </c>
      <c r="X54" s="85">
        <f t="shared" si="21"/>
        <v>0</v>
      </c>
      <c r="Y54" s="85">
        <f t="shared" si="21"/>
        <v>5000</v>
      </c>
      <c r="Z54" s="85">
        <f t="shared" si="21"/>
        <v>15000</v>
      </c>
      <c r="AA54" s="85">
        <f t="shared" si="21"/>
        <v>70000</v>
      </c>
      <c r="AB54" s="85">
        <f t="shared" si="21"/>
        <v>70000</v>
      </c>
      <c r="AC54" s="85">
        <f t="shared" si="21"/>
        <v>0</v>
      </c>
      <c r="AD54" s="85">
        <f t="shared" si="21"/>
        <v>0</v>
      </c>
      <c r="AE54" s="85">
        <f t="shared" si="21"/>
        <v>30000</v>
      </c>
      <c r="AF54" s="85">
        <f t="shared" si="21"/>
        <v>30000</v>
      </c>
      <c r="AG54" s="85">
        <f t="shared" si="21"/>
        <v>0</v>
      </c>
      <c r="AH54" s="85">
        <f t="shared" si="21"/>
        <v>0</v>
      </c>
      <c r="AI54" s="85">
        <f t="shared" si="21"/>
        <v>70000</v>
      </c>
      <c r="AJ54" s="85">
        <f t="shared" si="21"/>
        <v>82171</v>
      </c>
      <c r="AK54" s="86"/>
      <c r="AL54" s="87"/>
    </row>
    <row r="55" spans="1:38" s="94" customFormat="1" ht="28.5" customHeight="1">
      <c r="A55" s="89" t="s">
        <v>47</v>
      </c>
      <c r="B55" s="90" t="s">
        <v>104</v>
      </c>
      <c r="C55" s="90"/>
      <c r="D55" s="90"/>
      <c r="E55" s="89"/>
      <c r="F55" s="89"/>
      <c r="G55" s="89"/>
      <c r="H55" s="89"/>
      <c r="I55" s="89"/>
      <c r="J55" s="91">
        <f>J56</f>
        <v>191301</v>
      </c>
      <c r="K55" s="91">
        <f t="shared" si="21"/>
        <v>191301</v>
      </c>
      <c r="L55" s="91">
        <f t="shared" si="21"/>
        <v>0</v>
      </c>
      <c r="M55" s="91">
        <f t="shared" si="21"/>
        <v>0</v>
      </c>
      <c r="N55" s="91">
        <f t="shared" si="21"/>
        <v>172171</v>
      </c>
      <c r="O55" s="91">
        <f t="shared" si="21"/>
        <v>172171</v>
      </c>
      <c r="P55" s="91">
        <f t="shared" si="21"/>
        <v>15000</v>
      </c>
      <c r="Q55" s="91">
        <f t="shared" si="21"/>
        <v>0</v>
      </c>
      <c r="R55" s="91">
        <f t="shared" si="21"/>
        <v>172171</v>
      </c>
      <c r="S55" s="91">
        <f t="shared" si="21"/>
        <v>172171</v>
      </c>
      <c r="T55" s="91">
        <f t="shared" si="21"/>
        <v>0</v>
      </c>
      <c r="U55" s="91">
        <f t="shared" si="21"/>
        <v>0</v>
      </c>
      <c r="V55" s="91">
        <f t="shared" si="21"/>
        <v>19838</v>
      </c>
      <c r="W55" s="91">
        <f t="shared" si="21"/>
        <v>19838</v>
      </c>
      <c r="X55" s="91">
        <f t="shared" si="21"/>
        <v>0</v>
      </c>
      <c r="Y55" s="91">
        <f t="shared" si="21"/>
        <v>5000</v>
      </c>
      <c r="Z55" s="91">
        <f t="shared" si="21"/>
        <v>15000</v>
      </c>
      <c r="AA55" s="91">
        <f t="shared" si="21"/>
        <v>70000</v>
      </c>
      <c r="AB55" s="91">
        <f t="shared" si="21"/>
        <v>70000</v>
      </c>
      <c r="AC55" s="91">
        <f t="shared" si="21"/>
        <v>0</v>
      </c>
      <c r="AD55" s="91">
        <f t="shared" si="21"/>
        <v>0</v>
      </c>
      <c r="AE55" s="91">
        <f t="shared" si="21"/>
        <v>30000</v>
      </c>
      <c r="AF55" s="91">
        <f t="shared" si="21"/>
        <v>30000</v>
      </c>
      <c r="AG55" s="91">
        <f t="shared" si="21"/>
        <v>0</v>
      </c>
      <c r="AH55" s="91">
        <f t="shared" si="21"/>
        <v>0</v>
      </c>
      <c r="AI55" s="91">
        <f t="shared" si="21"/>
        <v>70000</v>
      </c>
      <c r="AJ55" s="91">
        <f t="shared" si="21"/>
        <v>82171</v>
      </c>
      <c r="AK55" s="92"/>
      <c r="AL55" s="93"/>
    </row>
    <row r="56" spans="1:38" s="88" customFormat="1" ht="80.25" customHeight="1">
      <c r="A56" s="98" t="s">
        <v>153</v>
      </c>
      <c r="B56" s="116" t="s">
        <v>160</v>
      </c>
      <c r="C56" s="127" t="s">
        <v>161</v>
      </c>
      <c r="D56" s="127" t="s">
        <v>40</v>
      </c>
      <c r="E56" s="126" t="s">
        <v>155</v>
      </c>
      <c r="F56" s="126" t="s">
        <v>162</v>
      </c>
      <c r="G56" s="126" t="s">
        <v>163</v>
      </c>
      <c r="H56" s="126"/>
      <c r="I56" s="126" t="s">
        <v>164</v>
      </c>
      <c r="J56" s="99">
        <v>191301</v>
      </c>
      <c r="K56" s="99">
        <v>191301</v>
      </c>
      <c r="L56" s="99"/>
      <c r="M56" s="99"/>
      <c r="N56" s="99">
        <f>O56</f>
        <v>172171</v>
      </c>
      <c r="O56" s="99">
        <v>172171</v>
      </c>
      <c r="P56" s="99">
        <v>15000</v>
      </c>
      <c r="Q56" s="99"/>
      <c r="R56" s="99">
        <f>S56</f>
        <v>172171</v>
      </c>
      <c r="S56" s="99">
        <v>172171</v>
      </c>
      <c r="T56" s="99"/>
      <c r="U56" s="99"/>
      <c r="V56" s="100">
        <f>W56</f>
        <v>19838</v>
      </c>
      <c r="W56" s="100">
        <v>19838</v>
      </c>
      <c r="X56" s="99">
        <v>0</v>
      </c>
      <c r="Y56" s="101">
        <v>5000</v>
      </c>
      <c r="Z56" s="101">
        <v>15000</v>
      </c>
      <c r="AA56" s="100">
        <f>AB56</f>
        <v>70000</v>
      </c>
      <c r="AB56" s="101">
        <v>70000</v>
      </c>
      <c r="AC56" s="101"/>
      <c r="AD56" s="101"/>
      <c r="AE56" s="100">
        <f>AF56</f>
        <v>30000</v>
      </c>
      <c r="AF56" s="101">
        <v>30000</v>
      </c>
      <c r="AG56" s="101"/>
      <c r="AH56" s="101"/>
      <c r="AI56" s="101">
        <v>70000</v>
      </c>
      <c r="AJ56" s="99">
        <v>82171</v>
      </c>
      <c r="AK56" s="117" t="s">
        <v>140</v>
      </c>
      <c r="AL56" s="103" t="e">
        <f>#REF!/#REF!*100</f>
        <v>#REF!</v>
      </c>
    </row>
    <row r="57" spans="1:38" s="88" customFormat="1" ht="28.5" customHeight="1">
      <c r="A57" s="83" t="s">
        <v>68</v>
      </c>
      <c r="B57" s="84" t="s">
        <v>165</v>
      </c>
      <c r="C57" s="84"/>
      <c r="D57" s="84"/>
      <c r="E57" s="83"/>
      <c r="F57" s="83"/>
      <c r="G57" s="83"/>
      <c r="H57" s="83"/>
      <c r="I57" s="83"/>
      <c r="J57" s="85">
        <f>J58+J60</f>
        <v>54530</v>
      </c>
      <c r="K57" s="85">
        <f t="shared" ref="K57:AH57" si="22">K58+K60</f>
        <v>50165.599999999999</v>
      </c>
      <c r="L57" s="85">
        <f t="shared" si="22"/>
        <v>0</v>
      </c>
      <c r="M57" s="85">
        <f t="shared" si="22"/>
        <v>0</v>
      </c>
      <c r="N57" s="85">
        <f t="shared" si="22"/>
        <v>39279.599999999999</v>
      </c>
      <c r="O57" s="85">
        <f t="shared" si="22"/>
        <v>39280</v>
      </c>
      <c r="P57" s="85">
        <f t="shared" si="22"/>
        <v>0</v>
      </c>
      <c r="Q57" s="85">
        <f t="shared" si="22"/>
        <v>5000</v>
      </c>
      <c r="R57" s="85">
        <f t="shared" si="22"/>
        <v>50166</v>
      </c>
      <c r="S57" s="85">
        <f t="shared" si="22"/>
        <v>50166</v>
      </c>
      <c r="T57" s="85">
        <f t="shared" si="22"/>
        <v>0</v>
      </c>
      <c r="U57" s="85">
        <f t="shared" si="22"/>
        <v>0</v>
      </c>
      <c r="V57" s="85">
        <f t="shared" si="22"/>
        <v>20229</v>
      </c>
      <c r="W57" s="85">
        <f t="shared" si="22"/>
        <v>20229</v>
      </c>
      <c r="X57" s="85">
        <f t="shared" si="22"/>
        <v>4229</v>
      </c>
      <c r="Y57" s="85">
        <f t="shared" si="22"/>
        <v>5000</v>
      </c>
      <c r="Z57" s="85">
        <f t="shared" si="22"/>
        <v>5000</v>
      </c>
      <c r="AA57" s="85">
        <f t="shared" si="22"/>
        <v>23051</v>
      </c>
      <c r="AB57" s="85">
        <f t="shared" si="22"/>
        <v>23051</v>
      </c>
      <c r="AC57" s="85">
        <f t="shared" si="22"/>
        <v>0</v>
      </c>
      <c r="AD57" s="85">
        <f t="shared" si="22"/>
        <v>0</v>
      </c>
      <c r="AE57" s="85">
        <f t="shared" si="22"/>
        <v>14000</v>
      </c>
      <c r="AF57" s="85">
        <f t="shared" si="22"/>
        <v>14000</v>
      </c>
      <c r="AG57" s="85">
        <f t="shared" si="22"/>
        <v>0</v>
      </c>
      <c r="AH57" s="85">
        <f t="shared" si="22"/>
        <v>0</v>
      </c>
      <c r="AI57" s="85">
        <f>AI58</f>
        <v>10000</v>
      </c>
      <c r="AJ57" s="85">
        <f>AJ58</f>
        <v>15051</v>
      </c>
      <c r="AK57" s="86"/>
      <c r="AL57" s="87"/>
    </row>
    <row r="58" spans="1:38" s="94" customFormat="1" ht="28.5" customHeight="1">
      <c r="A58" s="89" t="s">
        <v>47</v>
      </c>
      <c r="B58" s="90" t="s">
        <v>104</v>
      </c>
      <c r="C58" s="90"/>
      <c r="D58" s="90"/>
      <c r="E58" s="89"/>
      <c r="F58" s="89"/>
      <c r="G58" s="89"/>
      <c r="H58" s="89"/>
      <c r="I58" s="89"/>
      <c r="J58" s="91">
        <f t="shared" ref="J58:AH58" si="23">J59</f>
        <v>43644</v>
      </c>
      <c r="K58" s="91">
        <f t="shared" si="23"/>
        <v>39279.599999999999</v>
      </c>
      <c r="L58" s="91">
        <f t="shared" si="23"/>
        <v>0</v>
      </c>
      <c r="M58" s="91">
        <f t="shared" si="23"/>
        <v>0</v>
      </c>
      <c r="N58" s="91">
        <f t="shared" si="23"/>
        <v>39279.599999999999</v>
      </c>
      <c r="O58" s="91">
        <f t="shared" si="23"/>
        <v>39280</v>
      </c>
      <c r="P58" s="91">
        <f t="shared" si="23"/>
        <v>0</v>
      </c>
      <c r="Q58" s="91">
        <f t="shared" si="23"/>
        <v>5000</v>
      </c>
      <c r="R58" s="91">
        <f t="shared" si="23"/>
        <v>39280</v>
      </c>
      <c r="S58" s="91">
        <f t="shared" si="23"/>
        <v>39280</v>
      </c>
      <c r="T58" s="91">
        <f t="shared" si="23"/>
        <v>0</v>
      </c>
      <c r="U58" s="91">
        <f t="shared" si="23"/>
        <v>0</v>
      </c>
      <c r="V58" s="91">
        <f t="shared" si="23"/>
        <v>20229</v>
      </c>
      <c r="W58" s="91">
        <f t="shared" si="23"/>
        <v>20229</v>
      </c>
      <c r="X58" s="91">
        <f t="shared" si="23"/>
        <v>4229</v>
      </c>
      <c r="Y58" s="91">
        <f t="shared" si="23"/>
        <v>5000</v>
      </c>
      <c r="Z58" s="91">
        <f t="shared" si="23"/>
        <v>5000</v>
      </c>
      <c r="AA58" s="91">
        <f t="shared" si="23"/>
        <v>19051</v>
      </c>
      <c r="AB58" s="91">
        <f t="shared" si="23"/>
        <v>19051</v>
      </c>
      <c r="AC58" s="91">
        <f t="shared" si="23"/>
        <v>0</v>
      </c>
      <c r="AD58" s="91">
        <f t="shared" si="23"/>
        <v>0</v>
      </c>
      <c r="AE58" s="91">
        <f t="shared" si="23"/>
        <v>10000</v>
      </c>
      <c r="AF58" s="91">
        <f t="shared" si="23"/>
        <v>10000</v>
      </c>
      <c r="AG58" s="91">
        <f t="shared" si="23"/>
        <v>0</v>
      </c>
      <c r="AH58" s="91">
        <f t="shared" si="23"/>
        <v>0</v>
      </c>
      <c r="AI58" s="91">
        <f>AI59</f>
        <v>10000</v>
      </c>
      <c r="AJ58" s="91">
        <f>AJ59</f>
        <v>15051</v>
      </c>
      <c r="AK58" s="92"/>
      <c r="AL58" s="93"/>
    </row>
    <row r="59" spans="1:38" s="137" customFormat="1" ht="60" customHeight="1">
      <c r="A59" s="129">
        <v>1</v>
      </c>
      <c r="B59" s="130" t="s">
        <v>166</v>
      </c>
      <c r="C59" s="131" t="s">
        <v>167</v>
      </c>
      <c r="D59" s="131" t="s">
        <v>60</v>
      </c>
      <c r="E59" s="131" t="s">
        <v>168</v>
      </c>
      <c r="F59" s="131" t="s">
        <v>169</v>
      </c>
      <c r="G59" s="131" t="s">
        <v>170</v>
      </c>
      <c r="H59" s="131" t="s">
        <v>171</v>
      </c>
      <c r="I59" s="131" t="s">
        <v>172</v>
      </c>
      <c r="J59" s="132">
        <v>43644</v>
      </c>
      <c r="K59" s="132">
        <f>J59*0.9</f>
        <v>39279.599999999999</v>
      </c>
      <c r="L59" s="133"/>
      <c r="M59" s="133"/>
      <c r="N59" s="132">
        <f>J59*0.9</f>
        <v>39279.599999999999</v>
      </c>
      <c r="O59" s="132">
        <v>39280</v>
      </c>
      <c r="P59" s="132"/>
      <c r="Q59" s="132">
        <v>5000</v>
      </c>
      <c r="R59" s="132">
        <f>S59</f>
        <v>39280</v>
      </c>
      <c r="S59" s="132">
        <v>39280</v>
      </c>
      <c r="T59" s="132"/>
      <c r="U59" s="132"/>
      <c r="V59" s="134">
        <f>W59</f>
        <v>20229</v>
      </c>
      <c r="W59" s="134">
        <v>20229</v>
      </c>
      <c r="X59" s="132">
        <v>4229</v>
      </c>
      <c r="Y59" s="132">
        <v>5000</v>
      </c>
      <c r="Z59" s="132">
        <v>5000</v>
      </c>
      <c r="AA59" s="134">
        <f>AB59</f>
        <v>19051</v>
      </c>
      <c r="AB59" s="132">
        <v>19051</v>
      </c>
      <c r="AC59" s="132"/>
      <c r="AD59" s="132"/>
      <c r="AE59" s="134">
        <f>AF59</f>
        <v>10000</v>
      </c>
      <c r="AF59" s="132">
        <v>10000</v>
      </c>
      <c r="AG59" s="132"/>
      <c r="AH59" s="132"/>
      <c r="AI59" s="132">
        <v>10000</v>
      </c>
      <c r="AJ59" s="132">
        <v>15051</v>
      </c>
      <c r="AK59" s="135" t="s">
        <v>165</v>
      </c>
      <c r="AL59" s="136" t="e">
        <f>#REF!/#REF!*100</f>
        <v>#REF!</v>
      </c>
    </row>
    <row r="60" spans="1:38" s="94" customFormat="1" ht="28.5" customHeight="1">
      <c r="A60" s="89" t="s">
        <v>111</v>
      </c>
      <c r="B60" s="105" t="s">
        <v>58</v>
      </c>
      <c r="C60" s="90"/>
      <c r="D60" s="90"/>
      <c r="E60" s="89"/>
      <c r="F60" s="89"/>
      <c r="G60" s="89"/>
      <c r="H60" s="89"/>
      <c r="I60" s="89"/>
      <c r="J60" s="91">
        <f>J61</f>
        <v>10886</v>
      </c>
      <c r="K60" s="91">
        <f t="shared" ref="K60:AF60" si="24">K61</f>
        <v>10886</v>
      </c>
      <c r="L60" s="91">
        <f t="shared" si="24"/>
        <v>0</v>
      </c>
      <c r="M60" s="91">
        <f t="shared" si="24"/>
        <v>0</v>
      </c>
      <c r="N60" s="91">
        <f t="shared" si="24"/>
        <v>0</v>
      </c>
      <c r="O60" s="91">
        <f t="shared" si="24"/>
        <v>0</v>
      </c>
      <c r="P60" s="91">
        <f t="shared" si="24"/>
        <v>0</v>
      </c>
      <c r="Q60" s="91">
        <f t="shared" si="24"/>
        <v>0</v>
      </c>
      <c r="R60" s="91">
        <f t="shared" si="24"/>
        <v>10886</v>
      </c>
      <c r="S60" s="91">
        <f t="shared" si="24"/>
        <v>10886</v>
      </c>
      <c r="T60" s="91">
        <f t="shared" si="24"/>
        <v>0</v>
      </c>
      <c r="U60" s="91">
        <f t="shared" si="24"/>
        <v>0</v>
      </c>
      <c r="V60" s="91">
        <f t="shared" si="24"/>
        <v>0</v>
      </c>
      <c r="W60" s="91">
        <f t="shared" si="24"/>
        <v>0</v>
      </c>
      <c r="X60" s="91">
        <f t="shared" si="24"/>
        <v>0</v>
      </c>
      <c r="Y60" s="91">
        <f t="shared" si="24"/>
        <v>0</v>
      </c>
      <c r="Z60" s="91">
        <f t="shared" si="24"/>
        <v>0</v>
      </c>
      <c r="AA60" s="91">
        <f t="shared" si="24"/>
        <v>4000</v>
      </c>
      <c r="AB60" s="91">
        <f t="shared" si="24"/>
        <v>4000</v>
      </c>
      <c r="AC60" s="91">
        <f t="shared" si="24"/>
        <v>0</v>
      </c>
      <c r="AD60" s="91">
        <f t="shared" si="24"/>
        <v>0</v>
      </c>
      <c r="AE60" s="91">
        <f t="shared" si="24"/>
        <v>4000</v>
      </c>
      <c r="AF60" s="91">
        <f t="shared" si="24"/>
        <v>4000</v>
      </c>
      <c r="AG60" s="91">
        <f>AG64</f>
        <v>0</v>
      </c>
      <c r="AH60" s="91">
        <f>AH64</f>
        <v>0</v>
      </c>
      <c r="AI60" s="91">
        <f>AI64</f>
        <v>3000</v>
      </c>
      <c r="AJ60" s="91">
        <f>AJ64</f>
        <v>3694</v>
      </c>
      <c r="AK60" s="92"/>
      <c r="AL60" s="93"/>
    </row>
    <row r="61" spans="1:38" s="88" customFormat="1" ht="51" customHeight="1">
      <c r="A61" s="138">
        <v>1</v>
      </c>
      <c r="B61" s="96" t="s">
        <v>173</v>
      </c>
      <c r="C61" s="126"/>
      <c r="D61" s="126" t="s">
        <v>60</v>
      </c>
      <c r="E61" s="126" t="s">
        <v>168</v>
      </c>
      <c r="F61" s="126" t="s">
        <v>174</v>
      </c>
      <c r="G61" s="97" t="s">
        <v>175</v>
      </c>
      <c r="H61" s="97"/>
      <c r="I61" s="98" t="s">
        <v>176</v>
      </c>
      <c r="J61" s="139">
        <f>K61</f>
        <v>10886</v>
      </c>
      <c r="K61" s="139">
        <v>10886</v>
      </c>
      <c r="L61" s="99"/>
      <c r="M61" s="99"/>
      <c r="N61" s="139"/>
      <c r="O61" s="139"/>
      <c r="P61" s="139"/>
      <c r="Q61" s="139"/>
      <c r="R61" s="139">
        <f>S61</f>
        <v>10886</v>
      </c>
      <c r="S61" s="139">
        <v>10886</v>
      </c>
      <c r="T61" s="139"/>
      <c r="U61" s="139"/>
      <c r="V61" s="100"/>
      <c r="W61" s="100"/>
      <c r="X61" s="139"/>
      <c r="Y61" s="139"/>
      <c r="Z61" s="139"/>
      <c r="AA61" s="100">
        <f>AB61</f>
        <v>4000</v>
      </c>
      <c r="AB61" s="139">
        <v>4000</v>
      </c>
      <c r="AC61" s="139"/>
      <c r="AD61" s="139"/>
      <c r="AE61" s="100">
        <f>AF61</f>
        <v>4000</v>
      </c>
      <c r="AF61" s="139">
        <v>4000</v>
      </c>
      <c r="AG61" s="139"/>
      <c r="AH61" s="139"/>
      <c r="AI61" s="139"/>
      <c r="AJ61" s="139"/>
      <c r="AK61" s="117" t="s">
        <v>165</v>
      </c>
      <c r="AL61" s="103"/>
    </row>
    <row r="62" spans="1:38" s="88" customFormat="1" ht="28.5" customHeight="1">
      <c r="A62" s="83" t="s">
        <v>139</v>
      </c>
      <c r="B62" s="84" t="s">
        <v>103</v>
      </c>
      <c r="C62" s="84"/>
      <c r="D62" s="84"/>
      <c r="E62" s="83"/>
      <c r="F62" s="83"/>
      <c r="G62" s="83"/>
      <c r="H62" s="83"/>
      <c r="I62" s="83"/>
      <c r="J62" s="85">
        <f>J63</f>
        <v>8694</v>
      </c>
      <c r="K62" s="85">
        <f t="shared" ref="K62:AJ63" si="25">K63</f>
        <v>8694</v>
      </c>
      <c r="L62" s="85">
        <f t="shared" si="25"/>
        <v>0</v>
      </c>
      <c r="M62" s="85">
        <f t="shared" si="25"/>
        <v>0</v>
      </c>
      <c r="N62" s="85">
        <f t="shared" si="25"/>
        <v>8694</v>
      </c>
      <c r="O62" s="85">
        <f t="shared" si="25"/>
        <v>8694</v>
      </c>
      <c r="P62" s="85">
        <f t="shared" si="25"/>
        <v>0</v>
      </c>
      <c r="Q62" s="85">
        <f t="shared" si="25"/>
        <v>0</v>
      </c>
      <c r="R62" s="85">
        <f t="shared" si="25"/>
        <v>8694</v>
      </c>
      <c r="S62" s="85">
        <f t="shared" si="25"/>
        <v>8694</v>
      </c>
      <c r="T62" s="85">
        <f t="shared" si="25"/>
        <v>0</v>
      </c>
      <c r="U62" s="85">
        <f t="shared" si="25"/>
        <v>0</v>
      </c>
      <c r="V62" s="85">
        <f t="shared" si="25"/>
        <v>4822</v>
      </c>
      <c r="W62" s="85">
        <f t="shared" si="25"/>
        <v>4822</v>
      </c>
      <c r="X62" s="85">
        <f t="shared" si="25"/>
        <v>0</v>
      </c>
      <c r="Y62" s="85">
        <f t="shared" si="25"/>
        <v>2000</v>
      </c>
      <c r="Z62" s="85">
        <f t="shared" si="25"/>
        <v>0</v>
      </c>
      <c r="AA62" s="85">
        <f t="shared" si="25"/>
        <v>3872</v>
      </c>
      <c r="AB62" s="85">
        <f t="shared" si="25"/>
        <v>3872</v>
      </c>
      <c r="AC62" s="85">
        <f t="shared" si="25"/>
        <v>0</v>
      </c>
      <c r="AD62" s="85">
        <f t="shared" si="25"/>
        <v>0</v>
      </c>
      <c r="AE62" s="85">
        <f t="shared" si="25"/>
        <v>3872</v>
      </c>
      <c r="AF62" s="85">
        <f t="shared" si="25"/>
        <v>3872</v>
      </c>
      <c r="AG62" s="85">
        <f t="shared" si="25"/>
        <v>0</v>
      </c>
      <c r="AH62" s="85">
        <f t="shared" si="25"/>
        <v>0</v>
      </c>
      <c r="AI62" s="85" t="e">
        <f t="shared" si="25"/>
        <v>#REF!</v>
      </c>
      <c r="AJ62" s="85" t="e">
        <f t="shared" si="25"/>
        <v>#REF!</v>
      </c>
      <c r="AK62" s="86"/>
      <c r="AL62" s="87"/>
    </row>
    <row r="63" spans="1:38" s="94" customFormat="1" ht="28.5" customHeight="1">
      <c r="A63" s="89" t="s">
        <v>47</v>
      </c>
      <c r="B63" s="90" t="s">
        <v>104</v>
      </c>
      <c r="C63" s="90"/>
      <c r="D63" s="90"/>
      <c r="E63" s="89"/>
      <c r="F63" s="89"/>
      <c r="G63" s="89"/>
      <c r="H63" s="89"/>
      <c r="I63" s="89"/>
      <c r="J63" s="91">
        <f>J64</f>
        <v>8694</v>
      </c>
      <c r="K63" s="91">
        <f t="shared" si="25"/>
        <v>8694</v>
      </c>
      <c r="L63" s="91">
        <f t="shared" si="25"/>
        <v>0</v>
      </c>
      <c r="M63" s="91">
        <f t="shared" si="25"/>
        <v>0</v>
      </c>
      <c r="N63" s="91">
        <f t="shared" si="25"/>
        <v>8694</v>
      </c>
      <c r="O63" s="91">
        <f t="shared" si="25"/>
        <v>8694</v>
      </c>
      <c r="P63" s="91">
        <f t="shared" si="25"/>
        <v>0</v>
      </c>
      <c r="Q63" s="91">
        <f t="shared" si="25"/>
        <v>0</v>
      </c>
      <c r="R63" s="91">
        <f t="shared" si="25"/>
        <v>8694</v>
      </c>
      <c r="S63" s="91">
        <f t="shared" si="25"/>
        <v>8694</v>
      </c>
      <c r="T63" s="91">
        <f t="shared" si="25"/>
        <v>0</v>
      </c>
      <c r="U63" s="91">
        <f t="shared" si="25"/>
        <v>0</v>
      </c>
      <c r="V63" s="91">
        <f t="shared" si="25"/>
        <v>4822</v>
      </c>
      <c r="W63" s="91">
        <f t="shared" si="25"/>
        <v>4822</v>
      </c>
      <c r="X63" s="91">
        <f t="shared" si="25"/>
        <v>0</v>
      </c>
      <c r="Y63" s="91">
        <f t="shared" si="25"/>
        <v>2000</v>
      </c>
      <c r="Z63" s="91">
        <f t="shared" si="25"/>
        <v>0</v>
      </c>
      <c r="AA63" s="91">
        <f t="shared" si="25"/>
        <v>3872</v>
      </c>
      <c r="AB63" s="91">
        <f t="shared" si="25"/>
        <v>3872</v>
      </c>
      <c r="AC63" s="91">
        <f t="shared" si="25"/>
        <v>0</v>
      </c>
      <c r="AD63" s="91">
        <f t="shared" si="25"/>
        <v>0</v>
      </c>
      <c r="AE63" s="91">
        <f t="shared" si="25"/>
        <v>3872</v>
      </c>
      <c r="AF63" s="91">
        <f t="shared" si="25"/>
        <v>3872</v>
      </c>
      <c r="AG63" s="91">
        <f t="shared" si="25"/>
        <v>0</v>
      </c>
      <c r="AH63" s="91">
        <f t="shared" si="25"/>
        <v>0</v>
      </c>
      <c r="AI63" s="91" t="e">
        <f>#REF!+#REF!</f>
        <v>#REF!</v>
      </c>
      <c r="AJ63" s="91" t="e">
        <f>#REF!+#REF!</f>
        <v>#REF!</v>
      </c>
      <c r="AK63" s="92"/>
      <c r="AL63" s="93"/>
    </row>
    <row r="64" spans="1:38" s="88" customFormat="1" ht="45" customHeight="1">
      <c r="A64" s="138">
        <v>1</v>
      </c>
      <c r="B64" s="125" t="s">
        <v>177</v>
      </c>
      <c r="C64" s="126">
        <v>7608568</v>
      </c>
      <c r="D64" s="126" t="s">
        <v>60</v>
      </c>
      <c r="E64" s="126" t="s">
        <v>107</v>
      </c>
      <c r="F64" s="126" t="s">
        <v>178</v>
      </c>
      <c r="G64" s="97" t="s">
        <v>95</v>
      </c>
      <c r="H64" s="97" t="s">
        <v>179</v>
      </c>
      <c r="I64" s="98" t="s">
        <v>180</v>
      </c>
      <c r="J64" s="139">
        <v>8694</v>
      </c>
      <c r="K64" s="139">
        <v>8694</v>
      </c>
      <c r="L64" s="99"/>
      <c r="M64" s="99"/>
      <c r="N64" s="139">
        <f>O64</f>
        <v>8694</v>
      </c>
      <c r="O64" s="139">
        <v>8694</v>
      </c>
      <c r="P64" s="139"/>
      <c r="Q64" s="139"/>
      <c r="R64" s="139">
        <f>S64</f>
        <v>8694</v>
      </c>
      <c r="S64" s="139">
        <f>X64+Y64+Z64+AI64+AJ64</f>
        <v>8694</v>
      </c>
      <c r="T64" s="139"/>
      <c r="U64" s="139"/>
      <c r="V64" s="100">
        <f>W64</f>
        <v>4822</v>
      </c>
      <c r="W64" s="100">
        <v>4822</v>
      </c>
      <c r="X64" s="139">
        <v>0</v>
      </c>
      <c r="Y64" s="139">
        <v>2000</v>
      </c>
      <c r="Z64" s="139">
        <v>0</v>
      </c>
      <c r="AA64" s="100">
        <f>AB64</f>
        <v>3872</v>
      </c>
      <c r="AB64" s="139">
        <f>S64-W64</f>
        <v>3872</v>
      </c>
      <c r="AC64" s="139"/>
      <c r="AD64" s="139"/>
      <c r="AE64" s="100">
        <f>AF64</f>
        <v>3872</v>
      </c>
      <c r="AF64" s="139">
        <v>3872</v>
      </c>
      <c r="AG64" s="139"/>
      <c r="AH64" s="139"/>
      <c r="AI64" s="139">
        <v>3000</v>
      </c>
      <c r="AJ64" s="139">
        <v>3694</v>
      </c>
      <c r="AK64" s="117" t="s">
        <v>103</v>
      </c>
      <c r="AL64" s="103" t="e">
        <f>#REF!/#REF!*100</f>
        <v>#REF!</v>
      </c>
    </row>
    <row r="65" spans="1:38" s="88" customFormat="1" ht="28.5" customHeight="1">
      <c r="A65" s="83" t="s">
        <v>181</v>
      </c>
      <c r="B65" s="84" t="s">
        <v>182</v>
      </c>
      <c r="C65" s="84"/>
      <c r="D65" s="84"/>
      <c r="E65" s="83"/>
      <c r="F65" s="83"/>
      <c r="G65" s="83"/>
      <c r="H65" s="83"/>
      <c r="I65" s="83"/>
      <c r="J65" s="85">
        <f>J66+J68</f>
        <v>55420</v>
      </c>
      <c r="K65" s="85">
        <f t="shared" ref="K65:AH65" si="26">K66+K68</f>
        <v>55420</v>
      </c>
      <c r="L65" s="85">
        <f t="shared" si="26"/>
        <v>0</v>
      </c>
      <c r="M65" s="85">
        <f t="shared" si="26"/>
        <v>0</v>
      </c>
      <c r="N65" s="85">
        <f t="shared" si="26"/>
        <v>0</v>
      </c>
      <c r="O65" s="85">
        <f t="shared" si="26"/>
        <v>0</v>
      </c>
      <c r="P65" s="85">
        <f t="shared" si="26"/>
        <v>0</v>
      </c>
      <c r="Q65" s="85">
        <f t="shared" si="26"/>
        <v>0</v>
      </c>
      <c r="R65" s="85">
        <f t="shared" si="26"/>
        <v>55420</v>
      </c>
      <c r="S65" s="85">
        <f t="shared" si="26"/>
        <v>55420</v>
      </c>
      <c r="T65" s="85">
        <f t="shared" si="26"/>
        <v>0</v>
      </c>
      <c r="U65" s="85">
        <f t="shared" si="26"/>
        <v>0</v>
      </c>
      <c r="V65" s="85">
        <f t="shared" si="26"/>
        <v>4000</v>
      </c>
      <c r="W65" s="85">
        <f t="shared" si="26"/>
        <v>4000</v>
      </c>
      <c r="X65" s="85">
        <f t="shared" si="26"/>
        <v>0</v>
      </c>
      <c r="Y65" s="85">
        <f t="shared" si="26"/>
        <v>0</v>
      </c>
      <c r="Z65" s="85">
        <f t="shared" si="26"/>
        <v>0</v>
      </c>
      <c r="AA65" s="85">
        <f t="shared" si="26"/>
        <v>30362</v>
      </c>
      <c r="AB65" s="85">
        <f t="shared" si="26"/>
        <v>30362</v>
      </c>
      <c r="AC65" s="85">
        <f t="shared" si="26"/>
        <v>0</v>
      </c>
      <c r="AD65" s="85">
        <f t="shared" si="26"/>
        <v>0</v>
      </c>
      <c r="AE65" s="85">
        <f t="shared" si="26"/>
        <v>13362</v>
      </c>
      <c r="AF65" s="85">
        <f t="shared" si="26"/>
        <v>13362</v>
      </c>
      <c r="AG65" s="85">
        <f t="shared" si="26"/>
        <v>0</v>
      </c>
      <c r="AH65" s="85">
        <f t="shared" si="26"/>
        <v>0</v>
      </c>
      <c r="AI65" s="85" t="e">
        <f>AI66</f>
        <v>#REF!</v>
      </c>
      <c r="AJ65" s="85" t="e">
        <f>AJ66</f>
        <v>#REF!</v>
      </c>
      <c r="AK65" s="86"/>
      <c r="AL65" s="87"/>
    </row>
    <row r="66" spans="1:38" s="94" customFormat="1" ht="28.5" customHeight="1">
      <c r="A66" s="89" t="s">
        <v>47</v>
      </c>
      <c r="B66" s="90" t="s">
        <v>104</v>
      </c>
      <c r="C66" s="90"/>
      <c r="D66" s="90"/>
      <c r="E66" s="89"/>
      <c r="F66" s="89"/>
      <c r="G66" s="89"/>
      <c r="H66" s="89"/>
      <c r="I66" s="89"/>
      <c r="J66" s="91">
        <f t="shared" ref="J66:AH66" si="27">J67</f>
        <v>14862</v>
      </c>
      <c r="K66" s="91">
        <f t="shared" si="27"/>
        <v>14862</v>
      </c>
      <c r="L66" s="91">
        <f t="shared" si="27"/>
        <v>0</v>
      </c>
      <c r="M66" s="91">
        <f t="shared" si="27"/>
        <v>0</v>
      </c>
      <c r="N66" s="91">
        <f t="shared" si="27"/>
        <v>0</v>
      </c>
      <c r="O66" s="91">
        <f t="shared" si="27"/>
        <v>0</v>
      </c>
      <c r="P66" s="91">
        <f t="shared" si="27"/>
        <v>0</v>
      </c>
      <c r="Q66" s="91">
        <f t="shared" si="27"/>
        <v>0</v>
      </c>
      <c r="R66" s="91">
        <f t="shared" si="27"/>
        <v>14862</v>
      </c>
      <c r="S66" s="91">
        <f t="shared" si="27"/>
        <v>14862</v>
      </c>
      <c r="T66" s="91">
        <f t="shared" si="27"/>
        <v>0</v>
      </c>
      <c r="U66" s="91">
        <f t="shared" si="27"/>
        <v>0</v>
      </c>
      <c r="V66" s="91">
        <f t="shared" si="27"/>
        <v>4000</v>
      </c>
      <c r="W66" s="91">
        <f t="shared" si="27"/>
        <v>4000</v>
      </c>
      <c r="X66" s="91">
        <f t="shared" si="27"/>
        <v>0</v>
      </c>
      <c r="Y66" s="91">
        <f t="shared" si="27"/>
        <v>0</v>
      </c>
      <c r="Z66" s="91">
        <f t="shared" si="27"/>
        <v>0</v>
      </c>
      <c r="AA66" s="91">
        <f t="shared" si="27"/>
        <v>5362</v>
      </c>
      <c r="AB66" s="91">
        <f t="shared" si="27"/>
        <v>5362</v>
      </c>
      <c r="AC66" s="91">
        <f t="shared" si="27"/>
        <v>0</v>
      </c>
      <c r="AD66" s="91">
        <f t="shared" si="27"/>
        <v>0</v>
      </c>
      <c r="AE66" s="91">
        <f t="shared" si="27"/>
        <v>5362</v>
      </c>
      <c r="AF66" s="91">
        <f t="shared" si="27"/>
        <v>5362</v>
      </c>
      <c r="AG66" s="91">
        <f t="shared" si="27"/>
        <v>0</v>
      </c>
      <c r="AH66" s="91">
        <f t="shared" si="27"/>
        <v>0</v>
      </c>
      <c r="AI66" s="91" t="e">
        <f>#REF!+#REF!</f>
        <v>#REF!</v>
      </c>
      <c r="AJ66" s="91" t="e">
        <f>#REF!+#REF!</f>
        <v>#REF!</v>
      </c>
      <c r="AK66" s="92"/>
      <c r="AL66" s="93"/>
    </row>
    <row r="67" spans="1:38" s="88" customFormat="1" ht="45" customHeight="1">
      <c r="A67" s="138">
        <v>1</v>
      </c>
      <c r="B67" s="96" t="s">
        <v>183</v>
      </c>
      <c r="C67" s="126">
        <v>7598225</v>
      </c>
      <c r="D67" s="126" t="s">
        <v>60</v>
      </c>
      <c r="E67" s="126" t="s">
        <v>155</v>
      </c>
      <c r="F67" s="126" t="s">
        <v>184</v>
      </c>
      <c r="G67" s="97" t="s">
        <v>185</v>
      </c>
      <c r="H67" s="97"/>
      <c r="I67" s="98" t="s">
        <v>186</v>
      </c>
      <c r="J67" s="139">
        <f>K67</f>
        <v>14862</v>
      </c>
      <c r="K67" s="139">
        <v>14862</v>
      </c>
      <c r="L67" s="99"/>
      <c r="M67" s="99"/>
      <c r="N67" s="139"/>
      <c r="O67" s="139"/>
      <c r="P67" s="139"/>
      <c r="Q67" s="139"/>
      <c r="R67" s="139">
        <f>S67</f>
        <v>14862</v>
      </c>
      <c r="S67" s="139">
        <v>14862</v>
      </c>
      <c r="T67" s="139"/>
      <c r="U67" s="139"/>
      <c r="V67" s="100">
        <f>W67</f>
        <v>4000</v>
      </c>
      <c r="W67" s="100">
        <v>4000</v>
      </c>
      <c r="X67" s="139"/>
      <c r="Y67" s="139"/>
      <c r="Z67" s="139"/>
      <c r="AA67" s="100">
        <f>AB67</f>
        <v>5362</v>
      </c>
      <c r="AB67" s="139">
        <v>5362</v>
      </c>
      <c r="AC67" s="139"/>
      <c r="AD67" s="139"/>
      <c r="AE67" s="100">
        <f>AF67</f>
        <v>5362</v>
      </c>
      <c r="AF67" s="139">
        <v>5362</v>
      </c>
      <c r="AG67" s="139"/>
      <c r="AH67" s="139"/>
      <c r="AI67" s="139"/>
      <c r="AJ67" s="139"/>
      <c r="AK67" s="117" t="s">
        <v>182</v>
      </c>
      <c r="AL67" s="103"/>
    </row>
    <row r="68" spans="1:38" s="94" customFormat="1" ht="36.75" customHeight="1">
      <c r="A68" s="112" t="s">
        <v>111</v>
      </c>
      <c r="B68" s="105" t="s">
        <v>58</v>
      </c>
      <c r="C68" s="140"/>
      <c r="D68" s="140"/>
      <c r="E68" s="140"/>
      <c r="F68" s="140"/>
      <c r="G68" s="113"/>
      <c r="H68" s="113"/>
      <c r="I68" s="89"/>
      <c r="J68" s="141">
        <f>J69</f>
        <v>40558</v>
      </c>
      <c r="K68" s="141">
        <f t="shared" ref="K68:AH68" si="28">K69</f>
        <v>40558</v>
      </c>
      <c r="L68" s="141">
        <f t="shared" si="28"/>
        <v>0</v>
      </c>
      <c r="M68" s="141">
        <f t="shared" si="28"/>
        <v>0</v>
      </c>
      <c r="N68" s="141">
        <f t="shared" si="28"/>
        <v>0</v>
      </c>
      <c r="O68" s="141">
        <f t="shared" si="28"/>
        <v>0</v>
      </c>
      <c r="P68" s="141">
        <f t="shared" si="28"/>
        <v>0</v>
      </c>
      <c r="Q68" s="141">
        <f t="shared" si="28"/>
        <v>0</v>
      </c>
      <c r="R68" s="141">
        <f t="shared" si="28"/>
        <v>40558</v>
      </c>
      <c r="S68" s="141">
        <f t="shared" si="28"/>
        <v>40558</v>
      </c>
      <c r="T68" s="141">
        <f t="shared" si="28"/>
        <v>0</v>
      </c>
      <c r="U68" s="141">
        <f t="shared" si="28"/>
        <v>0</v>
      </c>
      <c r="V68" s="141">
        <f t="shared" si="28"/>
        <v>0</v>
      </c>
      <c r="W68" s="141">
        <f t="shared" si="28"/>
        <v>0</v>
      </c>
      <c r="X68" s="141">
        <f t="shared" si="28"/>
        <v>0</v>
      </c>
      <c r="Y68" s="141">
        <f t="shared" si="28"/>
        <v>0</v>
      </c>
      <c r="Z68" s="141">
        <f t="shared" si="28"/>
        <v>0</v>
      </c>
      <c r="AA68" s="141">
        <f t="shared" si="28"/>
        <v>25000</v>
      </c>
      <c r="AB68" s="141">
        <f t="shared" si="28"/>
        <v>25000</v>
      </c>
      <c r="AC68" s="141">
        <f t="shared" si="28"/>
        <v>0</v>
      </c>
      <c r="AD68" s="141">
        <f t="shared" si="28"/>
        <v>0</v>
      </c>
      <c r="AE68" s="141">
        <f t="shared" si="28"/>
        <v>8000</v>
      </c>
      <c r="AF68" s="141">
        <f t="shared" si="28"/>
        <v>8000</v>
      </c>
      <c r="AG68" s="141">
        <f t="shared" si="28"/>
        <v>0</v>
      </c>
      <c r="AH68" s="141">
        <f t="shared" si="28"/>
        <v>0</v>
      </c>
      <c r="AI68" s="141" t="e">
        <f>SUM(AI61:AI69)</f>
        <v>#REF!</v>
      </c>
      <c r="AJ68" s="141" t="e">
        <f>SUM(AJ61:AJ69)</f>
        <v>#REF!</v>
      </c>
      <c r="AK68" s="118"/>
      <c r="AL68" s="93"/>
    </row>
    <row r="69" spans="1:38" s="88" customFormat="1" ht="51" customHeight="1">
      <c r="A69" s="138">
        <v>1</v>
      </c>
      <c r="B69" s="96" t="s">
        <v>187</v>
      </c>
      <c r="C69" s="126">
        <v>7565716</v>
      </c>
      <c r="D69" s="126" t="s">
        <v>60</v>
      </c>
      <c r="E69" s="126" t="s">
        <v>155</v>
      </c>
      <c r="F69" s="126" t="s">
        <v>188</v>
      </c>
      <c r="G69" s="97" t="s">
        <v>115</v>
      </c>
      <c r="H69" s="97"/>
      <c r="I69" s="98" t="s">
        <v>189</v>
      </c>
      <c r="J69" s="139">
        <f>K69</f>
        <v>40558</v>
      </c>
      <c r="K69" s="139">
        <v>40558</v>
      </c>
      <c r="L69" s="99"/>
      <c r="M69" s="99"/>
      <c r="N69" s="139"/>
      <c r="O69" s="139"/>
      <c r="P69" s="139"/>
      <c r="Q69" s="139"/>
      <c r="R69" s="139">
        <f>S69</f>
        <v>40558</v>
      </c>
      <c r="S69" s="139">
        <v>40558</v>
      </c>
      <c r="T69" s="139"/>
      <c r="U69" s="139"/>
      <c r="V69" s="100"/>
      <c r="W69" s="100"/>
      <c r="X69" s="139"/>
      <c r="Y69" s="139"/>
      <c r="Z69" s="139"/>
      <c r="AA69" s="100">
        <f>AB69</f>
        <v>25000</v>
      </c>
      <c r="AB69" s="139">
        <v>25000</v>
      </c>
      <c r="AC69" s="139"/>
      <c r="AD69" s="139"/>
      <c r="AE69" s="100">
        <f>AF69</f>
        <v>8000</v>
      </c>
      <c r="AF69" s="139">
        <v>8000</v>
      </c>
      <c r="AG69" s="139"/>
      <c r="AH69" s="139"/>
      <c r="AI69" s="139"/>
      <c r="AJ69" s="139"/>
      <c r="AK69" s="117" t="s">
        <v>182</v>
      </c>
      <c r="AL69" s="103"/>
    </row>
    <row r="70" spans="1:38" s="88" customFormat="1" ht="28.5" customHeight="1">
      <c r="A70" s="83" t="s">
        <v>190</v>
      </c>
      <c r="B70" s="84" t="s">
        <v>191</v>
      </c>
      <c r="C70" s="84"/>
      <c r="D70" s="84"/>
      <c r="E70" s="83"/>
      <c r="F70" s="83"/>
      <c r="G70" s="83"/>
      <c r="H70" s="83"/>
      <c r="I70" s="83"/>
      <c r="J70" s="85">
        <f t="shared" ref="J70:AJ71" si="29">J71</f>
        <v>8310</v>
      </c>
      <c r="K70" s="85">
        <f t="shared" si="29"/>
        <v>8310</v>
      </c>
      <c r="L70" s="85">
        <f t="shared" si="29"/>
        <v>0</v>
      </c>
      <c r="M70" s="85">
        <f t="shared" si="29"/>
        <v>0</v>
      </c>
      <c r="N70" s="85">
        <f t="shared" si="29"/>
        <v>0</v>
      </c>
      <c r="O70" s="85">
        <f t="shared" si="29"/>
        <v>0</v>
      </c>
      <c r="P70" s="85">
        <f t="shared" si="29"/>
        <v>0</v>
      </c>
      <c r="Q70" s="85">
        <f t="shared" si="29"/>
        <v>0</v>
      </c>
      <c r="R70" s="85">
        <f t="shared" si="29"/>
        <v>8310</v>
      </c>
      <c r="S70" s="85">
        <f t="shared" si="29"/>
        <v>8310</v>
      </c>
      <c r="T70" s="85">
        <f t="shared" si="29"/>
        <v>0</v>
      </c>
      <c r="U70" s="85">
        <f t="shared" si="29"/>
        <v>0</v>
      </c>
      <c r="V70" s="85">
        <f t="shared" si="29"/>
        <v>0</v>
      </c>
      <c r="W70" s="85">
        <f t="shared" si="29"/>
        <v>0</v>
      </c>
      <c r="X70" s="85">
        <f t="shared" si="29"/>
        <v>0</v>
      </c>
      <c r="Y70" s="85">
        <f t="shared" si="29"/>
        <v>0</v>
      </c>
      <c r="Z70" s="85">
        <f t="shared" si="29"/>
        <v>0</v>
      </c>
      <c r="AA70" s="85">
        <f t="shared" si="29"/>
        <v>4000</v>
      </c>
      <c r="AB70" s="85">
        <f t="shared" si="29"/>
        <v>4000</v>
      </c>
      <c r="AC70" s="85">
        <f t="shared" si="29"/>
        <v>0</v>
      </c>
      <c r="AD70" s="85">
        <f t="shared" si="29"/>
        <v>0</v>
      </c>
      <c r="AE70" s="85">
        <f t="shared" si="29"/>
        <v>4000</v>
      </c>
      <c r="AF70" s="85">
        <f t="shared" si="29"/>
        <v>4000</v>
      </c>
      <c r="AG70" s="85">
        <f t="shared" si="29"/>
        <v>0</v>
      </c>
      <c r="AH70" s="85">
        <f t="shared" si="29"/>
        <v>0</v>
      </c>
      <c r="AI70" s="85" t="e">
        <f t="shared" si="29"/>
        <v>#REF!</v>
      </c>
      <c r="AJ70" s="85" t="e">
        <f t="shared" si="29"/>
        <v>#REF!</v>
      </c>
      <c r="AK70" s="86"/>
      <c r="AL70" s="87"/>
    </row>
    <row r="71" spans="1:38" s="94" customFormat="1" ht="28.5" customHeight="1">
      <c r="A71" s="89" t="s">
        <v>47</v>
      </c>
      <c r="B71" s="90" t="s">
        <v>104</v>
      </c>
      <c r="C71" s="90"/>
      <c r="D71" s="90"/>
      <c r="E71" s="89"/>
      <c r="F71" s="89"/>
      <c r="G71" s="89"/>
      <c r="H71" s="89"/>
      <c r="I71" s="89"/>
      <c r="J71" s="91">
        <f t="shared" si="29"/>
        <v>8310</v>
      </c>
      <c r="K71" s="91">
        <f t="shared" si="29"/>
        <v>8310</v>
      </c>
      <c r="L71" s="91">
        <f t="shared" si="29"/>
        <v>0</v>
      </c>
      <c r="M71" s="91">
        <f t="shared" si="29"/>
        <v>0</v>
      </c>
      <c r="N71" s="91">
        <f t="shared" si="29"/>
        <v>0</v>
      </c>
      <c r="O71" s="91">
        <f t="shared" si="29"/>
        <v>0</v>
      </c>
      <c r="P71" s="91">
        <f t="shared" si="29"/>
        <v>0</v>
      </c>
      <c r="Q71" s="91">
        <f t="shared" si="29"/>
        <v>0</v>
      </c>
      <c r="R71" s="91">
        <f t="shared" si="29"/>
        <v>8310</v>
      </c>
      <c r="S71" s="91">
        <f t="shared" si="29"/>
        <v>8310</v>
      </c>
      <c r="T71" s="91">
        <f t="shared" si="29"/>
        <v>0</v>
      </c>
      <c r="U71" s="91">
        <f t="shared" si="29"/>
        <v>0</v>
      </c>
      <c r="V71" s="91">
        <f t="shared" si="29"/>
        <v>0</v>
      </c>
      <c r="W71" s="91">
        <f t="shared" si="29"/>
        <v>0</v>
      </c>
      <c r="X71" s="91">
        <f t="shared" si="29"/>
        <v>0</v>
      </c>
      <c r="Y71" s="91">
        <f t="shared" si="29"/>
        <v>0</v>
      </c>
      <c r="Z71" s="91">
        <f t="shared" si="29"/>
        <v>0</v>
      </c>
      <c r="AA71" s="91">
        <f t="shared" si="29"/>
        <v>4000</v>
      </c>
      <c r="AB71" s="91">
        <f t="shared" si="29"/>
        <v>4000</v>
      </c>
      <c r="AC71" s="91">
        <f t="shared" si="29"/>
        <v>0</v>
      </c>
      <c r="AD71" s="91">
        <f t="shared" si="29"/>
        <v>0</v>
      </c>
      <c r="AE71" s="91">
        <f t="shared" si="29"/>
        <v>4000</v>
      </c>
      <c r="AF71" s="91">
        <f t="shared" si="29"/>
        <v>4000</v>
      </c>
      <c r="AG71" s="91">
        <f t="shared" si="29"/>
        <v>0</v>
      </c>
      <c r="AH71" s="91">
        <f t="shared" si="29"/>
        <v>0</v>
      </c>
      <c r="AI71" s="91" t="e">
        <f>#REF!+#REF!</f>
        <v>#REF!</v>
      </c>
      <c r="AJ71" s="91" t="e">
        <f>#REF!+#REF!</f>
        <v>#REF!</v>
      </c>
      <c r="AK71" s="92"/>
      <c r="AL71" s="93"/>
    </row>
    <row r="72" spans="1:38" s="88" customFormat="1" ht="51" customHeight="1">
      <c r="A72" s="138">
        <v>1</v>
      </c>
      <c r="B72" s="96" t="s">
        <v>192</v>
      </c>
      <c r="C72" s="126"/>
      <c r="D72" s="126" t="s">
        <v>60</v>
      </c>
      <c r="E72" s="126" t="s">
        <v>61</v>
      </c>
      <c r="F72" s="126" t="s">
        <v>193</v>
      </c>
      <c r="G72" s="97" t="s">
        <v>175</v>
      </c>
      <c r="H72" s="97"/>
      <c r="I72" s="98" t="s">
        <v>194</v>
      </c>
      <c r="J72" s="139">
        <f>K72</f>
        <v>8310</v>
      </c>
      <c r="K72" s="139">
        <v>8310</v>
      </c>
      <c r="L72" s="99"/>
      <c r="M72" s="99"/>
      <c r="N72" s="139"/>
      <c r="O72" s="139"/>
      <c r="P72" s="139"/>
      <c r="Q72" s="139"/>
      <c r="R72" s="139">
        <f>S72</f>
        <v>8310</v>
      </c>
      <c r="S72" s="139">
        <v>8310</v>
      </c>
      <c r="T72" s="139"/>
      <c r="U72" s="139"/>
      <c r="V72" s="100"/>
      <c r="W72" s="100"/>
      <c r="X72" s="139"/>
      <c r="Y72" s="139"/>
      <c r="Z72" s="139"/>
      <c r="AA72" s="100">
        <f>AB72</f>
        <v>4000</v>
      </c>
      <c r="AB72" s="139">
        <v>4000</v>
      </c>
      <c r="AC72" s="139"/>
      <c r="AD72" s="139"/>
      <c r="AE72" s="100">
        <f>AF72</f>
        <v>4000</v>
      </c>
      <c r="AF72" s="139">
        <v>4000</v>
      </c>
      <c r="AG72" s="139"/>
      <c r="AH72" s="139"/>
      <c r="AI72" s="139"/>
      <c r="AJ72" s="139"/>
      <c r="AK72" s="117" t="s">
        <v>191</v>
      </c>
      <c r="AL72" s="103"/>
    </row>
    <row r="73" spans="1:38" s="144" customFormat="1" ht="28.5" customHeight="1">
      <c r="A73" s="142" t="s">
        <v>195</v>
      </c>
      <c r="B73" s="78" t="s">
        <v>196</v>
      </c>
      <c r="C73" s="78"/>
      <c r="D73" s="78"/>
      <c r="E73" s="77"/>
      <c r="F73" s="77"/>
      <c r="G73" s="77"/>
      <c r="H73" s="77"/>
      <c r="I73" s="77"/>
      <c r="J73" s="79">
        <f>J75</f>
        <v>475623</v>
      </c>
      <c r="K73" s="79">
        <f t="shared" ref="K73:AJ73" si="30">K75</f>
        <v>127363</v>
      </c>
      <c r="L73" s="79">
        <f t="shared" si="30"/>
        <v>80400</v>
      </c>
      <c r="M73" s="79">
        <f t="shared" si="30"/>
        <v>10400</v>
      </c>
      <c r="N73" s="79">
        <f t="shared" si="30"/>
        <v>112086.6</v>
      </c>
      <c r="O73" s="79">
        <f t="shared" si="30"/>
        <v>112087</v>
      </c>
      <c r="P73" s="79">
        <f t="shared" si="30"/>
        <v>12000</v>
      </c>
      <c r="Q73" s="79">
        <f t="shared" si="30"/>
        <v>0</v>
      </c>
      <c r="R73" s="79">
        <f t="shared" si="30"/>
        <v>112046</v>
      </c>
      <c r="S73" s="79">
        <f t="shared" si="30"/>
        <v>112046</v>
      </c>
      <c r="T73" s="79">
        <f t="shared" si="30"/>
        <v>0</v>
      </c>
      <c r="U73" s="79">
        <f t="shared" si="30"/>
        <v>0</v>
      </c>
      <c r="V73" s="79">
        <f t="shared" si="30"/>
        <v>55359</v>
      </c>
      <c r="W73" s="79">
        <f t="shared" si="30"/>
        <v>55359</v>
      </c>
      <c r="X73" s="79">
        <f t="shared" si="30"/>
        <v>359</v>
      </c>
      <c r="Y73" s="79">
        <f t="shared" si="30"/>
        <v>20000</v>
      </c>
      <c r="Z73" s="79">
        <f t="shared" si="30"/>
        <v>17000</v>
      </c>
      <c r="AA73" s="79">
        <f t="shared" si="30"/>
        <v>56687</v>
      </c>
      <c r="AB73" s="79">
        <f t="shared" si="30"/>
        <v>56687</v>
      </c>
      <c r="AC73" s="79">
        <f t="shared" si="30"/>
        <v>9190</v>
      </c>
      <c r="AD73" s="79">
        <f t="shared" si="30"/>
        <v>0</v>
      </c>
      <c r="AE73" s="79">
        <f t="shared" si="30"/>
        <v>28687</v>
      </c>
      <c r="AF73" s="79">
        <f t="shared" si="30"/>
        <v>28687</v>
      </c>
      <c r="AG73" s="79">
        <f t="shared" si="30"/>
        <v>9190</v>
      </c>
      <c r="AH73" s="79">
        <f t="shared" si="30"/>
        <v>0</v>
      </c>
      <c r="AI73" s="79" t="e">
        <f t="shared" si="30"/>
        <v>#REF!</v>
      </c>
      <c r="AJ73" s="79" t="e">
        <f t="shared" si="30"/>
        <v>#REF!</v>
      </c>
      <c r="AK73" s="143"/>
      <c r="AL73" s="124" t="e">
        <f>#REF!/#REF!*100</f>
        <v>#REF!</v>
      </c>
    </row>
    <row r="74" spans="1:38" s="88" customFormat="1" ht="28.5" customHeight="1">
      <c r="A74" s="83" t="s">
        <v>45</v>
      </c>
      <c r="B74" s="84" t="s">
        <v>197</v>
      </c>
      <c r="C74" s="84"/>
      <c r="D74" s="84"/>
      <c r="E74" s="83"/>
      <c r="F74" s="83"/>
      <c r="G74" s="83"/>
      <c r="H74" s="83"/>
      <c r="I74" s="83"/>
      <c r="J74" s="85">
        <f t="shared" ref="J74:AJ74" si="31">J75</f>
        <v>475623</v>
      </c>
      <c r="K74" s="85">
        <f t="shared" si="31"/>
        <v>127363</v>
      </c>
      <c r="L74" s="85">
        <f t="shared" si="31"/>
        <v>80400</v>
      </c>
      <c r="M74" s="85">
        <f t="shared" si="31"/>
        <v>10400</v>
      </c>
      <c r="N74" s="85">
        <f t="shared" si="31"/>
        <v>112086.6</v>
      </c>
      <c r="O74" s="85">
        <f t="shared" si="31"/>
        <v>112087</v>
      </c>
      <c r="P74" s="85">
        <f t="shared" si="31"/>
        <v>12000</v>
      </c>
      <c r="Q74" s="85">
        <f t="shared" si="31"/>
        <v>0</v>
      </c>
      <c r="R74" s="85">
        <f t="shared" si="31"/>
        <v>112046</v>
      </c>
      <c r="S74" s="85">
        <f t="shared" si="31"/>
        <v>112046</v>
      </c>
      <c r="T74" s="85">
        <f t="shared" si="31"/>
        <v>0</v>
      </c>
      <c r="U74" s="85">
        <f t="shared" si="31"/>
        <v>0</v>
      </c>
      <c r="V74" s="85">
        <f t="shared" si="31"/>
        <v>55359</v>
      </c>
      <c r="W74" s="85">
        <f t="shared" si="31"/>
        <v>55359</v>
      </c>
      <c r="X74" s="85">
        <f t="shared" si="31"/>
        <v>359</v>
      </c>
      <c r="Y74" s="85">
        <f t="shared" si="31"/>
        <v>20000</v>
      </c>
      <c r="Z74" s="85">
        <f t="shared" si="31"/>
        <v>17000</v>
      </c>
      <c r="AA74" s="85">
        <f t="shared" si="31"/>
        <v>56687</v>
      </c>
      <c r="AB74" s="85">
        <f t="shared" si="31"/>
        <v>56687</v>
      </c>
      <c r="AC74" s="85">
        <f t="shared" si="31"/>
        <v>9190</v>
      </c>
      <c r="AD74" s="85">
        <f t="shared" si="31"/>
        <v>0</v>
      </c>
      <c r="AE74" s="85">
        <f t="shared" si="31"/>
        <v>28687</v>
      </c>
      <c r="AF74" s="85">
        <f t="shared" si="31"/>
        <v>28687</v>
      </c>
      <c r="AG74" s="85">
        <f t="shared" si="31"/>
        <v>9190</v>
      </c>
      <c r="AH74" s="85">
        <f t="shared" si="31"/>
        <v>0</v>
      </c>
      <c r="AI74" s="85" t="e">
        <f t="shared" si="31"/>
        <v>#REF!</v>
      </c>
      <c r="AJ74" s="85" t="e">
        <f t="shared" si="31"/>
        <v>#REF!</v>
      </c>
      <c r="AK74" s="86"/>
      <c r="AL74" s="87"/>
    </row>
    <row r="75" spans="1:38" s="94" customFormat="1" ht="28.5" customHeight="1">
      <c r="A75" s="89" t="s">
        <v>47</v>
      </c>
      <c r="B75" s="90" t="s">
        <v>48</v>
      </c>
      <c r="C75" s="90"/>
      <c r="D75" s="90"/>
      <c r="E75" s="89"/>
      <c r="F75" s="89"/>
      <c r="G75" s="89"/>
      <c r="H75" s="89"/>
      <c r="I75" s="89"/>
      <c r="J75" s="91">
        <f>SUM(J76:J79)</f>
        <v>475623</v>
      </c>
      <c r="K75" s="91">
        <f t="shared" ref="K75:AH75" si="32">SUM(K76:K79)</f>
        <v>127363</v>
      </c>
      <c r="L75" s="91">
        <f t="shared" si="32"/>
        <v>80400</v>
      </c>
      <c r="M75" s="91">
        <f t="shared" si="32"/>
        <v>10400</v>
      </c>
      <c r="N75" s="91">
        <f t="shared" si="32"/>
        <v>112086.6</v>
      </c>
      <c r="O75" s="91">
        <f t="shared" si="32"/>
        <v>112087</v>
      </c>
      <c r="P75" s="91">
        <f t="shared" si="32"/>
        <v>12000</v>
      </c>
      <c r="Q75" s="91">
        <f t="shared" si="32"/>
        <v>0</v>
      </c>
      <c r="R75" s="91">
        <f t="shared" si="32"/>
        <v>112046</v>
      </c>
      <c r="S75" s="91">
        <f t="shared" si="32"/>
        <v>112046</v>
      </c>
      <c r="T75" s="91">
        <f t="shared" si="32"/>
        <v>0</v>
      </c>
      <c r="U75" s="91">
        <f t="shared" si="32"/>
        <v>0</v>
      </c>
      <c r="V75" s="91">
        <f t="shared" si="32"/>
        <v>55359</v>
      </c>
      <c r="W75" s="91">
        <f t="shared" si="32"/>
        <v>55359</v>
      </c>
      <c r="X75" s="91">
        <f t="shared" si="32"/>
        <v>359</v>
      </c>
      <c r="Y75" s="91">
        <f t="shared" si="32"/>
        <v>20000</v>
      </c>
      <c r="Z75" s="91">
        <f t="shared" si="32"/>
        <v>17000</v>
      </c>
      <c r="AA75" s="91">
        <f t="shared" si="32"/>
        <v>56687</v>
      </c>
      <c r="AB75" s="91">
        <f t="shared" si="32"/>
        <v>56687</v>
      </c>
      <c r="AC75" s="91">
        <f t="shared" si="32"/>
        <v>9190</v>
      </c>
      <c r="AD75" s="91">
        <f t="shared" si="32"/>
        <v>0</v>
      </c>
      <c r="AE75" s="91">
        <f t="shared" si="32"/>
        <v>28687</v>
      </c>
      <c r="AF75" s="91">
        <f t="shared" si="32"/>
        <v>28687</v>
      </c>
      <c r="AG75" s="91">
        <f t="shared" si="32"/>
        <v>9190</v>
      </c>
      <c r="AH75" s="91">
        <f t="shared" si="32"/>
        <v>0</v>
      </c>
      <c r="AI75" s="91" t="e">
        <f>#REF!</f>
        <v>#REF!</v>
      </c>
      <c r="AJ75" s="91" t="e">
        <f>#REF!</f>
        <v>#REF!</v>
      </c>
      <c r="AK75" s="92"/>
      <c r="AL75" s="93"/>
    </row>
    <row r="76" spans="1:38" s="137" customFormat="1" ht="45" customHeight="1">
      <c r="A76" s="145">
        <v>1</v>
      </c>
      <c r="B76" s="135" t="s">
        <v>198</v>
      </c>
      <c r="C76" s="129">
        <v>7457160</v>
      </c>
      <c r="D76" s="129" t="s">
        <v>40</v>
      </c>
      <c r="E76" s="129" t="s">
        <v>199</v>
      </c>
      <c r="F76" s="129" t="s">
        <v>200</v>
      </c>
      <c r="G76" s="129" t="s">
        <v>201</v>
      </c>
      <c r="H76" s="129"/>
      <c r="I76" s="131" t="s">
        <v>202</v>
      </c>
      <c r="J76" s="133">
        <v>386956</v>
      </c>
      <c r="K76" s="133">
        <v>38696</v>
      </c>
      <c r="L76" s="133">
        <v>80400</v>
      </c>
      <c r="M76" s="133">
        <v>10400</v>
      </c>
      <c r="N76" s="133">
        <f>O76</f>
        <v>28296</v>
      </c>
      <c r="O76" s="133">
        <v>28296</v>
      </c>
      <c r="P76" s="133"/>
      <c r="Q76" s="133"/>
      <c r="R76" s="133">
        <f>SUM(S76:X76)</f>
        <v>28296</v>
      </c>
      <c r="S76" s="133">
        <v>28296</v>
      </c>
      <c r="T76" s="133"/>
      <c r="U76" s="133"/>
      <c r="V76" s="134">
        <f>W76</f>
        <v>0</v>
      </c>
      <c r="W76" s="134">
        <f>X76+Y76+Z76</f>
        <v>0</v>
      </c>
      <c r="X76" s="133">
        <v>0</v>
      </c>
      <c r="Y76" s="146">
        <v>0</v>
      </c>
      <c r="Z76" s="146">
        <v>0</v>
      </c>
      <c r="AA76" s="134">
        <f>AB76</f>
        <v>28296</v>
      </c>
      <c r="AB76" s="146">
        <v>28296</v>
      </c>
      <c r="AC76" s="146"/>
      <c r="AD76" s="146"/>
      <c r="AE76" s="134">
        <f>AF76</f>
        <v>10296</v>
      </c>
      <c r="AF76" s="146">
        <v>10296</v>
      </c>
      <c r="AG76" s="146"/>
      <c r="AH76" s="146"/>
      <c r="AI76" s="146">
        <v>0</v>
      </c>
      <c r="AJ76" s="133">
        <v>28296</v>
      </c>
      <c r="AK76" s="135" t="s">
        <v>203</v>
      </c>
      <c r="AL76" s="136" t="e">
        <f>#REF!/#REF!*100</f>
        <v>#REF!</v>
      </c>
    </row>
    <row r="77" spans="1:38" s="137" customFormat="1" ht="45" customHeight="1">
      <c r="A77" s="145">
        <v>2</v>
      </c>
      <c r="B77" s="135" t="s">
        <v>204</v>
      </c>
      <c r="C77" s="147">
        <v>7565746</v>
      </c>
      <c r="D77" s="147" t="s">
        <v>60</v>
      </c>
      <c r="E77" s="147" t="s">
        <v>77</v>
      </c>
      <c r="F77" s="147" t="s">
        <v>205</v>
      </c>
      <c r="G77" s="131" t="s">
        <v>170</v>
      </c>
      <c r="H77" s="131" t="s">
        <v>206</v>
      </c>
      <c r="I77" s="131" t="s">
        <v>207</v>
      </c>
      <c r="J77" s="133">
        <v>48764</v>
      </c>
      <c r="K77" s="133">
        <v>48764</v>
      </c>
      <c r="L77" s="133"/>
      <c r="M77" s="133"/>
      <c r="N77" s="133">
        <f>J77*0.9</f>
        <v>43887.6</v>
      </c>
      <c r="O77" s="133">
        <v>43888</v>
      </c>
      <c r="P77" s="133"/>
      <c r="Q77" s="133"/>
      <c r="R77" s="133">
        <f>S77</f>
        <v>43888</v>
      </c>
      <c r="S77" s="133">
        <v>43888</v>
      </c>
      <c r="T77" s="133"/>
      <c r="U77" s="133"/>
      <c r="V77" s="134">
        <f>W77</f>
        <v>26000</v>
      </c>
      <c r="W77" s="134">
        <v>26000</v>
      </c>
      <c r="X77" s="133">
        <v>0</v>
      </c>
      <c r="Y77" s="146">
        <v>10000</v>
      </c>
      <c r="Z77" s="146">
        <v>5000</v>
      </c>
      <c r="AA77" s="134">
        <f>AB77</f>
        <v>17888</v>
      </c>
      <c r="AB77" s="146">
        <v>17888</v>
      </c>
      <c r="AC77" s="146">
        <v>5000</v>
      </c>
      <c r="AD77" s="146"/>
      <c r="AE77" s="134">
        <f>AF77</f>
        <v>7888</v>
      </c>
      <c r="AF77" s="146">
        <v>7888</v>
      </c>
      <c r="AG77" s="146">
        <v>5000</v>
      </c>
      <c r="AH77" s="146"/>
      <c r="AI77" s="146">
        <v>10000</v>
      </c>
      <c r="AJ77" s="133">
        <v>18888</v>
      </c>
      <c r="AK77" s="135" t="s">
        <v>203</v>
      </c>
      <c r="AL77" s="136" t="e">
        <f>#REF!/#REF!*100</f>
        <v>#REF!</v>
      </c>
    </row>
    <row r="78" spans="1:38" s="137" customFormat="1" ht="45" customHeight="1">
      <c r="A78" s="145">
        <v>3</v>
      </c>
      <c r="B78" s="135" t="s">
        <v>208</v>
      </c>
      <c r="C78" s="147">
        <v>7565739</v>
      </c>
      <c r="D78" s="147" t="s">
        <v>60</v>
      </c>
      <c r="E78" s="147" t="s">
        <v>77</v>
      </c>
      <c r="F78" s="147" t="s">
        <v>209</v>
      </c>
      <c r="G78" s="131" t="s">
        <v>95</v>
      </c>
      <c r="H78" s="131" t="s">
        <v>210</v>
      </c>
      <c r="I78" s="131" t="s">
        <v>211</v>
      </c>
      <c r="J78" s="133">
        <v>13841</v>
      </c>
      <c r="K78" s="133">
        <v>13841</v>
      </c>
      <c r="L78" s="133"/>
      <c r="M78" s="133"/>
      <c r="N78" s="133">
        <f>O78</f>
        <v>13841</v>
      </c>
      <c r="O78" s="133">
        <v>13841</v>
      </c>
      <c r="P78" s="133">
        <v>4000</v>
      </c>
      <c r="Q78" s="133">
        <v>0</v>
      </c>
      <c r="R78" s="133">
        <f>S78</f>
        <v>13800</v>
      </c>
      <c r="S78" s="133">
        <v>13800</v>
      </c>
      <c r="T78" s="133"/>
      <c r="U78" s="133">
        <v>0</v>
      </c>
      <c r="V78" s="134">
        <f>W78</f>
        <v>9000</v>
      </c>
      <c r="W78" s="134">
        <f>X78+Y78+Z78</f>
        <v>9000</v>
      </c>
      <c r="X78" s="133">
        <v>0</v>
      </c>
      <c r="Y78" s="146">
        <v>5000</v>
      </c>
      <c r="Z78" s="146">
        <v>4000</v>
      </c>
      <c r="AA78" s="134">
        <f>AB78</f>
        <v>4800</v>
      </c>
      <c r="AB78" s="146">
        <v>4800</v>
      </c>
      <c r="AC78" s="146">
        <v>1500</v>
      </c>
      <c r="AD78" s="146"/>
      <c r="AE78" s="134">
        <f>AF78</f>
        <v>4800</v>
      </c>
      <c r="AF78" s="146">
        <v>4800</v>
      </c>
      <c r="AG78" s="146">
        <v>1500</v>
      </c>
      <c r="AH78" s="146"/>
      <c r="AI78" s="146">
        <v>4800</v>
      </c>
      <c r="AJ78" s="133">
        <v>0</v>
      </c>
      <c r="AK78" s="135" t="s">
        <v>203</v>
      </c>
      <c r="AL78" s="136" t="e">
        <f>#REF!/#REF!*100</f>
        <v>#REF!</v>
      </c>
    </row>
    <row r="79" spans="1:38" s="137" customFormat="1" ht="75" customHeight="1">
      <c r="A79" s="145">
        <v>4</v>
      </c>
      <c r="B79" s="148" t="s">
        <v>212</v>
      </c>
      <c r="C79" s="131" t="s">
        <v>213</v>
      </c>
      <c r="D79" s="131" t="s">
        <v>60</v>
      </c>
      <c r="E79" s="131" t="s">
        <v>77</v>
      </c>
      <c r="F79" s="131" t="s">
        <v>214</v>
      </c>
      <c r="G79" s="131" t="s">
        <v>185</v>
      </c>
      <c r="H79" s="131"/>
      <c r="I79" s="131" t="s">
        <v>215</v>
      </c>
      <c r="J79" s="133">
        <v>26062</v>
      </c>
      <c r="K79" s="133">
        <v>26062</v>
      </c>
      <c r="L79" s="133"/>
      <c r="M79" s="133"/>
      <c r="N79" s="133">
        <f>O79</f>
        <v>26062</v>
      </c>
      <c r="O79" s="133">
        <v>26062</v>
      </c>
      <c r="P79" s="133">
        <v>8000</v>
      </c>
      <c r="Q79" s="133"/>
      <c r="R79" s="133">
        <f>S79</f>
        <v>26062</v>
      </c>
      <c r="S79" s="133">
        <v>26062</v>
      </c>
      <c r="T79" s="133"/>
      <c r="U79" s="133"/>
      <c r="V79" s="134">
        <f>W79</f>
        <v>20359</v>
      </c>
      <c r="W79" s="134">
        <v>20359</v>
      </c>
      <c r="X79" s="133">
        <v>359</v>
      </c>
      <c r="Y79" s="146">
        <v>5000</v>
      </c>
      <c r="Z79" s="146">
        <v>8000</v>
      </c>
      <c r="AA79" s="134">
        <f>AB79</f>
        <v>5703</v>
      </c>
      <c r="AB79" s="146">
        <v>5703</v>
      </c>
      <c r="AC79" s="146">
        <v>2690</v>
      </c>
      <c r="AD79" s="146"/>
      <c r="AE79" s="134">
        <f>AF79</f>
        <v>5703</v>
      </c>
      <c r="AF79" s="146">
        <v>5703</v>
      </c>
      <c r="AG79" s="146">
        <v>2690</v>
      </c>
      <c r="AH79" s="146"/>
      <c r="AI79" s="146">
        <v>4000</v>
      </c>
      <c r="AJ79" s="133">
        <v>8703</v>
      </c>
      <c r="AK79" s="135" t="s">
        <v>203</v>
      </c>
      <c r="AL79" s="136" t="e">
        <f>#REF!/#REF!*100</f>
        <v>#REF!</v>
      </c>
    </row>
    <row r="80" spans="1:38" s="82" customFormat="1" ht="30.75" customHeight="1">
      <c r="A80" s="149" t="s">
        <v>216</v>
      </c>
      <c r="B80" s="143" t="s">
        <v>217</v>
      </c>
      <c r="C80" s="143"/>
      <c r="D80" s="143"/>
      <c r="E80" s="150"/>
      <c r="F80" s="150"/>
      <c r="G80" s="150"/>
      <c r="H80" s="150"/>
      <c r="I80" s="150"/>
      <c r="J80" s="79">
        <f>J81+J84+J87+J90</f>
        <v>76122</v>
      </c>
      <c r="K80" s="79">
        <f t="shared" ref="K80:AJ80" si="33">K81+K84+K87+K90</f>
        <v>74591</v>
      </c>
      <c r="L80" s="79">
        <f t="shared" si="33"/>
        <v>8000</v>
      </c>
      <c r="M80" s="79">
        <f t="shared" si="33"/>
        <v>8000</v>
      </c>
      <c r="N80" s="79">
        <f t="shared" si="33"/>
        <v>66591</v>
      </c>
      <c r="O80" s="79">
        <f t="shared" si="33"/>
        <v>66591</v>
      </c>
      <c r="P80" s="79">
        <f t="shared" si="33"/>
        <v>0</v>
      </c>
      <c r="Q80" s="79">
        <f t="shared" si="33"/>
        <v>0</v>
      </c>
      <c r="R80" s="79">
        <f t="shared" si="33"/>
        <v>63601</v>
      </c>
      <c r="S80" s="79">
        <f t="shared" si="33"/>
        <v>63601</v>
      </c>
      <c r="T80" s="79">
        <f t="shared" si="33"/>
        <v>0</v>
      </c>
      <c r="U80" s="79">
        <f t="shared" si="33"/>
        <v>0</v>
      </c>
      <c r="V80" s="79">
        <f t="shared" si="33"/>
        <v>27180</v>
      </c>
      <c r="W80" s="79">
        <f t="shared" si="33"/>
        <v>27180</v>
      </c>
      <c r="X80" s="79">
        <f t="shared" si="33"/>
        <v>14644</v>
      </c>
      <c r="Y80" s="79">
        <f t="shared" si="33"/>
        <v>8536</v>
      </c>
      <c r="Z80" s="79">
        <f t="shared" si="33"/>
        <v>4000</v>
      </c>
      <c r="AA80" s="79">
        <f t="shared" si="33"/>
        <v>21651</v>
      </c>
      <c r="AB80" s="79">
        <f t="shared" si="33"/>
        <v>21651</v>
      </c>
      <c r="AC80" s="79">
        <f t="shared" si="33"/>
        <v>0</v>
      </c>
      <c r="AD80" s="79">
        <f t="shared" si="33"/>
        <v>0</v>
      </c>
      <c r="AE80" s="79">
        <f t="shared" si="33"/>
        <v>20651</v>
      </c>
      <c r="AF80" s="79">
        <f t="shared" si="33"/>
        <v>20651</v>
      </c>
      <c r="AG80" s="79">
        <f t="shared" si="33"/>
        <v>0</v>
      </c>
      <c r="AH80" s="79">
        <f t="shared" si="33"/>
        <v>0</v>
      </c>
      <c r="AI80" s="79">
        <f t="shared" si="33"/>
        <v>3238824</v>
      </c>
      <c r="AJ80" s="79">
        <f t="shared" si="33"/>
        <v>5660230</v>
      </c>
      <c r="AK80" s="151"/>
      <c r="AL80" s="124" t="e">
        <f>#REF!/#REF!*100</f>
        <v>#REF!</v>
      </c>
    </row>
    <row r="81" spans="1:38" s="88" customFormat="1" ht="28.5" customHeight="1">
      <c r="A81" s="83" t="s">
        <v>45</v>
      </c>
      <c r="B81" s="84" t="s">
        <v>218</v>
      </c>
      <c r="C81" s="84"/>
      <c r="D81" s="84"/>
      <c r="E81" s="83"/>
      <c r="F81" s="83"/>
      <c r="G81" s="83"/>
      <c r="H81" s="83"/>
      <c r="I81" s="83"/>
      <c r="J81" s="85">
        <f t="shared" ref="J81:AJ82" si="34">J82</f>
        <v>29473</v>
      </c>
      <c r="K81" s="85">
        <f t="shared" si="34"/>
        <v>29473</v>
      </c>
      <c r="L81" s="85">
        <f t="shared" si="34"/>
        <v>8000</v>
      </c>
      <c r="M81" s="85">
        <f t="shared" si="34"/>
        <v>8000</v>
      </c>
      <c r="N81" s="85">
        <f t="shared" si="34"/>
        <v>21473</v>
      </c>
      <c r="O81" s="85">
        <f t="shared" si="34"/>
        <v>21473</v>
      </c>
      <c r="P81" s="85">
        <f t="shared" si="34"/>
        <v>0</v>
      </c>
      <c r="Q81" s="85">
        <f t="shared" si="34"/>
        <v>0</v>
      </c>
      <c r="R81" s="85">
        <f t="shared" si="34"/>
        <v>18525</v>
      </c>
      <c r="S81" s="85">
        <f t="shared" si="34"/>
        <v>18525</v>
      </c>
      <c r="T81" s="85">
        <f t="shared" si="34"/>
        <v>0</v>
      </c>
      <c r="U81" s="85">
        <f t="shared" si="34"/>
        <v>0</v>
      </c>
      <c r="V81" s="85">
        <f t="shared" si="34"/>
        <v>9740</v>
      </c>
      <c r="W81" s="85">
        <f t="shared" si="34"/>
        <v>9740</v>
      </c>
      <c r="X81" s="85">
        <f t="shared" si="34"/>
        <v>9654</v>
      </c>
      <c r="Y81" s="85">
        <f t="shared" si="34"/>
        <v>86</v>
      </c>
      <c r="Z81" s="85">
        <f t="shared" si="34"/>
        <v>0</v>
      </c>
      <c r="AA81" s="85">
        <f t="shared" si="34"/>
        <v>8785</v>
      </c>
      <c r="AB81" s="85">
        <f t="shared" si="34"/>
        <v>8785</v>
      </c>
      <c r="AC81" s="85">
        <f t="shared" si="34"/>
        <v>0</v>
      </c>
      <c r="AD81" s="85">
        <f t="shared" si="34"/>
        <v>0</v>
      </c>
      <c r="AE81" s="85">
        <f t="shared" si="34"/>
        <v>8785</v>
      </c>
      <c r="AF81" s="85">
        <f t="shared" si="34"/>
        <v>8785</v>
      </c>
      <c r="AG81" s="85">
        <f t="shared" si="34"/>
        <v>0</v>
      </c>
      <c r="AH81" s="85">
        <f t="shared" si="34"/>
        <v>0</v>
      </c>
      <c r="AI81" s="85">
        <f t="shared" si="34"/>
        <v>2161813</v>
      </c>
      <c r="AJ81" s="85">
        <f t="shared" si="34"/>
        <v>3775844</v>
      </c>
      <c r="AK81" s="86"/>
      <c r="AL81" s="87"/>
    </row>
    <row r="82" spans="1:38" s="94" customFormat="1" ht="28.5" customHeight="1">
      <c r="A82" s="89" t="s">
        <v>47</v>
      </c>
      <c r="B82" s="90" t="s">
        <v>48</v>
      </c>
      <c r="C82" s="90"/>
      <c r="D82" s="90"/>
      <c r="E82" s="89"/>
      <c r="F82" s="89"/>
      <c r="G82" s="89"/>
      <c r="H82" s="89"/>
      <c r="I82" s="89"/>
      <c r="J82" s="91">
        <f t="shared" si="34"/>
        <v>29473</v>
      </c>
      <c r="K82" s="91">
        <f t="shared" si="34"/>
        <v>29473</v>
      </c>
      <c r="L82" s="91">
        <f t="shared" si="34"/>
        <v>8000</v>
      </c>
      <c r="M82" s="91">
        <f t="shared" si="34"/>
        <v>8000</v>
      </c>
      <c r="N82" s="91">
        <f t="shared" si="34"/>
        <v>21473</v>
      </c>
      <c r="O82" s="91">
        <f t="shared" si="34"/>
        <v>21473</v>
      </c>
      <c r="P82" s="91">
        <f t="shared" si="34"/>
        <v>0</v>
      </c>
      <c r="Q82" s="91">
        <f t="shared" si="34"/>
        <v>0</v>
      </c>
      <c r="R82" s="91">
        <f t="shared" si="34"/>
        <v>18525</v>
      </c>
      <c r="S82" s="91">
        <f t="shared" si="34"/>
        <v>18525</v>
      </c>
      <c r="T82" s="91">
        <f t="shared" si="34"/>
        <v>0</v>
      </c>
      <c r="U82" s="91">
        <f t="shared" si="34"/>
        <v>0</v>
      </c>
      <c r="V82" s="91">
        <f t="shared" si="34"/>
        <v>9740</v>
      </c>
      <c r="W82" s="91">
        <f t="shared" si="34"/>
        <v>9740</v>
      </c>
      <c r="X82" s="91">
        <f t="shared" si="34"/>
        <v>9654</v>
      </c>
      <c r="Y82" s="91">
        <f t="shared" si="34"/>
        <v>86</v>
      </c>
      <c r="Z82" s="91">
        <f t="shared" si="34"/>
        <v>0</v>
      </c>
      <c r="AA82" s="91">
        <f t="shared" si="34"/>
        <v>8785</v>
      </c>
      <c r="AB82" s="91">
        <f t="shared" si="34"/>
        <v>8785</v>
      </c>
      <c r="AC82" s="91">
        <f t="shared" si="34"/>
        <v>0</v>
      </c>
      <c r="AD82" s="91">
        <f t="shared" si="34"/>
        <v>0</v>
      </c>
      <c r="AE82" s="91">
        <f t="shared" si="34"/>
        <v>8785</v>
      </c>
      <c r="AF82" s="91">
        <f t="shared" si="34"/>
        <v>8785</v>
      </c>
      <c r="AG82" s="91">
        <f t="shared" si="34"/>
        <v>0</v>
      </c>
      <c r="AH82" s="91">
        <f t="shared" si="34"/>
        <v>0</v>
      </c>
      <c r="AI82" s="91">
        <f>SUM(AI83:AI89)</f>
        <v>2161813</v>
      </c>
      <c r="AJ82" s="91">
        <f>SUM(AJ83:AJ89)</f>
        <v>3775844</v>
      </c>
      <c r="AK82" s="92"/>
      <c r="AL82" s="93"/>
    </row>
    <row r="83" spans="1:38" s="88" customFormat="1" ht="45" customHeight="1">
      <c r="A83" s="95">
        <v>1</v>
      </c>
      <c r="B83" s="102" t="s">
        <v>219</v>
      </c>
      <c r="C83" s="97">
        <v>7472270</v>
      </c>
      <c r="D83" s="97" t="s">
        <v>60</v>
      </c>
      <c r="E83" s="97" t="s">
        <v>77</v>
      </c>
      <c r="F83" s="97" t="s">
        <v>220</v>
      </c>
      <c r="G83" s="97" t="s">
        <v>221</v>
      </c>
      <c r="H83" s="97"/>
      <c r="I83" s="98" t="s">
        <v>222</v>
      </c>
      <c r="J83" s="99">
        <v>29473</v>
      </c>
      <c r="K83" s="99">
        <f>J83</f>
        <v>29473</v>
      </c>
      <c r="L83" s="99">
        <v>8000</v>
      </c>
      <c r="M83" s="99">
        <v>8000</v>
      </c>
      <c r="N83" s="99">
        <f>O83</f>
        <v>21473</v>
      </c>
      <c r="O83" s="99">
        <v>21473</v>
      </c>
      <c r="P83" s="99"/>
      <c r="Q83" s="99"/>
      <c r="R83" s="99">
        <f>S83</f>
        <v>18525</v>
      </c>
      <c r="S83" s="99">
        <f>X83+Y83+Z83+AI83+AJ83</f>
        <v>18525</v>
      </c>
      <c r="T83" s="99"/>
      <c r="U83" s="99"/>
      <c r="V83" s="100">
        <f>W83</f>
        <v>9740</v>
      </c>
      <c r="W83" s="100">
        <f>X83+Y83+Z83</f>
        <v>9740</v>
      </c>
      <c r="X83" s="99">
        <v>9654</v>
      </c>
      <c r="Y83" s="101">
        <v>86</v>
      </c>
      <c r="Z83" s="101">
        <v>0</v>
      </c>
      <c r="AA83" s="100">
        <f>AB83</f>
        <v>8785</v>
      </c>
      <c r="AB83" s="101">
        <v>8785</v>
      </c>
      <c r="AC83" s="101"/>
      <c r="AD83" s="101"/>
      <c r="AE83" s="100">
        <f>AF83</f>
        <v>8785</v>
      </c>
      <c r="AF83" s="101">
        <v>8785</v>
      </c>
      <c r="AG83" s="101"/>
      <c r="AH83" s="101"/>
      <c r="AI83" s="101">
        <v>6341</v>
      </c>
      <c r="AJ83" s="99">
        <v>2444</v>
      </c>
      <c r="AK83" s="102" t="s">
        <v>218</v>
      </c>
      <c r="AL83" s="103" t="e">
        <f>#REF!/#REF!*100</f>
        <v>#REF!</v>
      </c>
    </row>
    <row r="84" spans="1:38" s="88" customFormat="1" ht="28.5" customHeight="1">
      <c r="A84" s="83" t="s">
        <v>56</v>
      </c>
      <c r="B84" s="84" t="s">
        <v>223</v>
      </c>
      <c r="C84" s="84"/>
      <c r="D84" s="84"/>
      <c r="E84" s="83"/>
      <c r="F84" s="83"/>
      <c r="G84" s="83"/>
      <c r="H84" s="83"/>
      <c r="I84" s="83"/>
      <c r="J84" s="85">
        <f t="shared" ref="J84:AJ85" si="35">J85</f>
        <v>26521</v>
      </c>
      <c r="K84" s="85">
        <f t="shared" si="35"/>
        <v>24990</v>
      </c>
      <c r="L84" s="85">
        <f t="shared" si="35"/>
        <v>0</v>
      </c>
      <c r="M84" s="85">
        <f t="shared" si="35"/>
        <v>0</v>
      </c>
      <c r="N84" s="85">
        <f t="shared" si="35"/>
        <v>24990</v>
      </c>
      <c r="O84" s="85">
        <f t="shared" si="35"/>
        <v>24990</v>
      </c>
      <c r="P84" s="85">
        <f t="shared" si="35"/>
        <v>0</v>
      </c>
      <c r="Q84" s="85">
        <f t="shared" si="35"/>
        <v>0</v>
      </c>
      <c r="R84" s="85">
        <f t="shared" si="35"/>
        <v>24990</v>
      </c>
      <c r="S84" s="85">
        <f t="shared" si="35"/>
        <v>24990</v>
      </c>
      <c r="T84" s="85">
        <f t="shared" si="35"/>
        <v>0</v>
      </c>
      <c r="U84" s="85">
        <f t="shared" si="35"/>
        <v>0</v>
      </c>
      <c r="V84" s="85">
        <f t="shared" si="35"/>
        <v>9990</v>
      </c>
      <c r="W84" s="85">
        <f t="shared" si="35"/>
        <v>9990</v>
      </c>
      <c r="X84" s="85">
        <f t="shared" si="35"/>
        <v>4990</v>
      </c>
      <c r="Y84" s="85">
        <f t="shared" si="35"/>
        <v>5000</v>
      </c>
      <c r="Z84" s="85">
        <f t="shared" si="35"/>
        <v>0</v>
      </c>
      <c r="AA84" s="85">
        <f t="shared" si="35"/>
        <v>5000</v>
      </c>
      <c r="AB84" s="85">
        <f t="shared" si="35"/>
        <v>5000</v>
      </c>
      <c r="AC84" s="85">
        <f t="shared" si="35"/>
        <v>0</v>
      </c>
      <c r="AD84" s="85">
        <f t="shared" si="35"/>
        <v>0</v>
      </c>
      <c r="AE84" s="85">
        <f t="shared" si="35"/>
        <v>5000</v>
      </c>
      <c r="AF84" s="85">
        <f t="shared" si="35"/>
        <v>5000</v>
      </c>
      <c r="AG84" s="85">
        <f t="shared" si="35"/>
        <v>0</v>
      </c>
      <c r="AH84" s="85">
        <f t="shared" si="35"/>
        <v>0</v>
      </c>
      <c r="AI84" s="85">
        <f t="shared" si="35"/>
        <v>781479</v>
      </c>
      <c r="AJ84" s="85">
        <f t="shared" si="35"/>
        <v>1347341</v>
      </c>
      <c r="AK84" s="86"/>
      <c r="AL84" s="87"/>
    </row>
    <row r="85" spans="1:38" s="94" customFormat="1" ht="28.5" customHeight="1">
      <c r="A85" s="89" t="s">
        <v>47</v>
      </c>
      <c r="B85" s="90" t="s">
        <v>48</v>
      </c>
      <c r="C85" s="90"/>
      <c r="D85" s="90"/>
      <c r="E85" s="89"/>
      <c r="F85" s="89"/>
      <c r="G85" s="89"/>
      <c r="H85" s="89"/>
      <c r="I85" s="89"/>
      <c r="J85" s="91">
        <f t="shared" si="35"/>
        <v>26521</v>
      </c>
      <c r="K85" s="91">
        <f t="shared" si="35"/>
        <v>24990</v>
      </c>
      <c r="L85" s="91">
        <f t="shared" si="35"/>
        <v>0</v>
      </c>
      <c r="M85" s="91">
        <f t="shared" si="35"/>
        <v>0</v>
      </c>
      <c r="N85" s="91">
        <f t="shared" si="35"/>
        <v>24990</v>
      </c>
      <c r="O85" s="91">
        <f t="shared" si="35"/>
        <v>24990</v>
      </c>
      <c r="P85" s="91">
        <f t="shared" si="35"/>
        <v>0</v>
      </c>
      <c r="Q85" s="91">
        <f t="shared" si="35"/>
        <v>0</v>
      </c>
      <c r="R85" s="91">
        <f t="shared" si="35"/>
        <v>24990</v>
      </c>
      <c r="S85" s="91">
        <f t="shared" si="35"/>
        <v>24990</v>
      </c>
      <c r="T85" s="91">
        <f t="shared" si="35"/>
        <v>0</v>
      </c>
      <c r="U85" s="91">
        <f t="shared" si="35"/>
        <v>0</v>
      </c>
      <c r="V85" s="91">
        <f t="shared" si="35"/>
        <v>9990</v>
      </c>
      <c r="W85" s="91">
        <f t="shared" si="35"/>
        <v>9990</v>
      </c>
      <c r="X85" s="91">
        <f t="shared" si="35"/>
        <v>4990</v>
      </c>
      <c r="Y85" s="91">
        <f t="shared" si="35"/>
        <v>5000</v>
      </c>
      <c r="Z85" s="91">
        <f t="shared" si="35"/>
        <v>0</v>
      </c>
      <c r="AA85" s="91">
        <f t="shared" si="35"/>
        <v>5000</v>
      </c>
      <c r="AB85" s="91">
        <f t="shared" si="35"/>
        <v>5000</v>
      </c>
      <c r="AC85" s="91">
        <f t="shared" si="35"/>
        <v>0</v>
      </c>
      <c r="AD85" s="91">
        <f t="shared" si="35"/>
        <v>0</v>
      </c>
      <c r="AE85" s="91">
        <f t="shared" si="35"/>
        <v>5000</v>
      </c>
      <c r="AF85" s="91">
        <f t="shared" si="35"/>
        <v>5000</v>
      </c>
      <c r="AG85" s="91">
        <f t="shared" si="35"/>
        <v>0</v>
      </c>
      <c r="AH85" s="91">
        <f t="shared" si="35"/>
        <v>0</v>
      </c>
      <c r="AI85" s="91">
        <f>SUM(AI86:AI93)</f>
        <v>781479</v>
      </c>
      <c r="AJ85" s="91">
        <f>SUM(AJ86:AJ93)</f>
        <v>1347341</v>
      </c>
      <c r="AK85" s="92"/>
      <c r="AL85" s="93"/>
    </row>
    <row r="86" spans="1:38" s="88" customFormat="1" ht="45" customHeight="1">
      <c r="A86" s="95">
        <v>1</v>
      </c>
      <c r="B86" s="102" t="s">
        <v>224</v>
      </c>
      <c r="C86" s="152">
        <v>7579881</v>
      </c>
      <c r="D86" s="152" t="s">
        <v>60</v>
      </c>
      <c r="E86" s="126" t="s">
        <v>155</v>
      </c>
      <c r="F86" s="126" t="s">
        <v>225</v>
      </c>
      <c r="G86" s="98" t="s">
        <v>89</v>
      </c>
      <c r="H86" s="98" t="s">
        <v>226</v>
      </c>
      <c r="I86" s="98" t="s">
        <v>227</v>
      </c>
      <c r="J86" s="99">
        <v>26521</v>
      </c>
      <c r="K86" s="99">
        <v>24990</v>
      </c>
      <c r="L86" s="99"/>
      <c r="M86" s="99"/>
      <c r="N86" s="99">
        <f>O86</f>
        <v>24990</v>
      </c>
      <c r="O86" s="99">
        <v>24990</v>
      </c>
      <c r="P86" s="99"/>
      <c r="Q86" s="99"/>
      <c r="R86" s="99">
        <f>S86</f>
        <v>24990</v>
      </c>
      <c r="S86" s="99">
        <f>X86+Y86+Z86+AI86+AJ86</f>
        <v>24990</v>
      </c>
      <c r="T86" s="99"/>
      <c r="U86" s="99"/>
      <c r="V86" s="100">
        <f>W86</f>
        <v>9990</v>
      </c>
      <c r="W86" s="100">
        <f>X86+Y86+Z86</f>
        <v>9990</v>
      </c>
      <c r="X86" s="99">
        <v>4990</v>
      </c>
      <c r="Y86" s="99">
        <v>5000</v>
      </c>
      <c r="Z86" s="99">
        <v>0</v>
      </c>
      <c r="AA86" s="100">
        <f>AB86</f>
        <v>5000</v>
      </c>
      <c r="AB86" s="99">
        <v>5000</v>
      </c>
      <c r="AC86" s="99"/>
      <c r="AD86" s="99"/>
      <c r="AE86" s="100">
        <f>AF86</f>
        <v>5000</v>
      </c>
      <c r="AF86" s="99">
        <v>5000</v>
      </c>
      <c r="AG86" s="99"/>
      <c r="AH86" s="99"/>
      <c r="AI86" s="99">
        <v>5000</v>
      </c>
      <c r="AJ86" s="99">
        <v>10000</v>
      </c>
      <c r="AK86" s="102" t="s">
        <v>228</v>
      </c>
      <c r="AL86" s="103" t="e">
        <f>#REF!/#REF!*100</f>
        <v>#REF!</v>
      </c>
    </row>
    <row r="87" spans="1:38" s="88" customFormat="1" ht="28.5" customHeight="1">
      <c r="A87" s="83" t="s">
        <v>68</v>
      </c>
      <c r="B87" s="84" t="s">
        <v>229</v>
      </c>
      <c r="C87" s="84"/>
      <c r="D87" s="84"/>
      <c r="E87" s="83"/>
      <c r="F87" s="83"/>
      <c r="G87" s="83"/>
      <c r="H87" s="83"/>
      <c r="I87" s="83"/>
      <c r="J87" s="85">
        <f t="shared" ref="J87:AJ88" si="36">J88</f>
        <v>12942</v>
      </c>
      <c r="K87" s="85">
        <f t="shared" si="36"/>
        <v>12942</v>
      </c>
      <c r="L87" s="85">
        <f t="shared" si="36"/>
        <v>0</v>
      </c>
      <c r="M87" s="85">
        <f t="shared" si="36"/>
        <v>0</v>
      </c>
      <c r="N87" s="85">
        <f t="shared" si="36"/>
        <v>12942</v>
      </c>
      <c r="O87" s="85">
        <f t="shared" si="36"/>
        <v>12942</v>
      </c>
      <c r="P87" s="85">
        <f t="shared" si="36"/>
        <v>0</v>
      </c>
      <c r="Q87" s="85">
        <f t="shared" si="36"/>
        <v>0</v>
      </c>
      <c r="R87" s="85">
        <f t="shared" si="36"/>
        <v>12900</v>
      </c>
      <c r="S87" s="85">
        <f t="shared" si="36"/>
        <v>12900</v>
      </c>
      <c r="T87" s="85">
        <f t="shared" si="36"/>
        <v>0</v>
      </c>
      <c r="U87" s="85">
        <f t="shared" si="36"/>
        <v>0</v>
      </c>
      <c r="V87" s="85">
        <f t="shared" si="36"/>
        <v>7450</v>
      </c>
      <c r="W87" s="85">
        <f t="shared" si="36"/>
        <v>7450</v>
      </c>
      <c r="X87" s="85">
        <f t="shared" si="36"/>
        <v>0</v>
      </c>
      <c r="Y87" s="85">
        <f t="shared" si="36"/>
        <v>3450</v>
      </c>
      <c r="Z87" s="85">
        <f t="shared" si="36"/>
        <v>4000</v>
      </c>
      <c r="AA87" s="85">
        <f t="shared" si="36"/>
        <v>3366</v>
      </c>
      <c r="AB87" s="85">
        <f t="shared" si="36"/>
        <v>3366</v>
      </c>
      <c r="AC87" s="85">
        <f t="shared" si="36"/>
        <v>0</v>
      </c>
      <c r="AD87" s="85">
        <f t="shared" si="36"/>
        <v>0</v>
      </c>
      <c r="AE87" s="85">
        <f t="shared" si="36"/>
        <v>3366</v>
      </c>
      <c r="AF87" s="85">
        <f t="shared" si="36"/>
        <v>3366</v>
      </c>
      <c r="AG87" s="85">
        <f t="shared" si="36"/>
        <v>0</v>
      </c>
      <c r="AH87" s="85">
        <f t="shared" si="36"/>
        <v>0</v>
      </c>
      <c r="AI87" s="85">
        <f t="shared" si="36"/>
        <v>291032</v>
      </c>
      <c r="AJ87" s="85">
        <f t="shared" si="36"/>
        <v>534359</v>
      </c>
      <c r="AK87" s="86"/>
      <c r="AL87" s="87"/>
    </row>
    <row r="88" spans="1:38" s="94" customFormat="1" ht="28.5" customHeight="1">
      <c r="A88" s="89" t="s">
        <v>47</v>
      </c>
      <c r="B88" s="90" t="s">
        <v>48</v>
      </c>
      <c r="C88" s="90"/>
      <c r="D88" s="90"/>
      <c r="E88" s="89"/>
      <c r="F88" s="89"/>
      <c r="G88" s="89"/>
      <c r="H88" s="89"/>
      <c r="I88" s="89"/>
      <c r="J88" s="91">
        <f t="shared" si="36"/>
        <v>12942</v>
      </c>
      <c r="K88" s="91">
        <f t="shared" si="36"/>
        <v>12942</v>
      </c>
      <c r="L88" s="91">
        <f t="shared" si="36"/>
        <v>0</v>
      </c>
      <c r="M88" s="91">
        <f t="shared" si="36"/>
        <v>0</v>
      </c>
      <c r="N88" s="91">
        <f t="shared" si="36"/>
        <v>12942</v>
      </c>
      <c r="O88" s="91">
        <f t="shared" si="36"/>
        <v>12942</v>
      </c>
      <c r="P88" s="91">
        <f t="shared" si="36"/>
        <v>0</v>
      </c>
      <c r="Q88" s="91">
        <f t="shared" si="36"/>
        <v>0</v>
      </c>
      <c r="R88" s="91">
        <f t="shared" si="36"/>
        <v>12900</v>
      </c>
      <c r="S88" s="91">
        <f t="shared" si="36"/>
        <v>12900</v>
      </c>
      <c r="T88" s="91">
        <f t="shared" si="36"/>
        <v>0</v>
      </c>
      <c r="U88" s="91">
        <f t="shared" si="36"/>
        <v>0</v>
      </c>
      <c r="V88" s="91">
        <f t="shared" si="36"/>
        <v>7450</v>
      </c>
      <c r="W88" s="91">
        <f t="shared" si="36"/>
        <v>7450</v>
      </c>
      <c r="X88" s="91">
        <f t="shared" si="36"/>
        <v>0</v>
      </c>
      <c r="Y88" s="91">
        <f t="shared" si="36"/>
        <v>3450</v>
      </c>
      <c r="Z88" s="91">
        <f t="shared" si="36"/>
        <v>4000</v>
      </c>
      <c r="AA88" s="91">
        <f t="shared" si="36"/>
        <v>3366</v>
      </c>
      <c r="AB88" s="91">
        <f t="shared" si="36"/>
        <v>3366</v>
      </c>
      <c r="AC88" s="91">
        <f t="shared" si="36"/>
        <v>0</v>
      </c>
      <c r="AD88" s="91">
        <f t="shared" si="36"/>
        <v>0</v>
      </c>
      <c r="AE88" s="91">
        <f t="shared" si="36"/>
        <v>3366</v>
      </c>
      <c r="AF88" s="91">
        <f t="shared" si="36"/>
        <v>3366</v>
      </c>
      <c r="AG88" s="91">
        <f t="shared" si="36"/>
        <v>0</v>
      </c>
      <c r="AH88" s="91">
        <f t="shared" si="36"/>
        <v>0</v>
      </c>
      <c r="AI88" s="91">
        <f>SUM(AI89:AI103)</f>
        <v>291032</v>
      </c>
      <c r="AJ88" s="91">
        <f>SUM(AJ89:AJ103)</f>
        <v>534359</v>
      </c>
      <c r="AK88" s="92"/>
      <c r="AL88" s="93"/>
    </row>
    <row r="89" spans="1:38" s="88" customFormat="1" ht="45" customHeight="1">
      <c r="A89" s="95">
        <v>1</v>
      </c>
      <c r="B89" s="102" t="s">
        <v>230</v>
      </c>
      <c r="C89" s="152">
        <v>7618363</v>
      </c>
      <c r="D89" s="152" t="s">
        <v>60</v>
      </c>
      <c r="E89" s="126" t="s">
        <v>155</v>
      </c>
      <c r="F89" s="97" t="s">
        <v>231</v>
      </c>
      <c r="G89" s="97" t="s">
        <v>232</v>
      </c>
      <c r="H89" s="98" t="s">
        <v>233</v>
      </c>
      <c r="I89" s="97" t="s">
        <v>234</v>
      </c>
      <c r="J89" s="99">
        <v>12942</v>
      </c>
      <c r="K89" s="99">
        <f>J89</f>
        <v>12942</v>
      </c>
      <c r="L89" s="99"/>
      <c r="M89" s="99"/>
      <c r="N89" s="99">
        <f>O89</f>
        <v>12942</v>
      </c>
      <c r="O89" s="99">
        <v>12942</v>
      </c>
      <c r="P89" s="99"/>
      <c r="Q89" s="99"/>
      <c r="R89" s="99">
        <f>S89</f>
        <v>12900</v>
      </c>
      <c r="S89" s="99">
        <f>X89+Y89+Z89+AI89+AJ89</f>
        <v>12900</v>
      </c>
      <c r="T89" s="99"/>
      <c r="U89" s="99"/>
      <c r="V89" s="100">
        <f>W89</f>
        <v>7450</v>
      </c>
      <c r="W89" s="100">
        <f>X89+Y89+Z89</f>
        <v>7450</v>
      </c>
      <c r="X89" s="99">
        <v>0</v>
      </c>
      <c r="Y89" s="99">
        <v>3450</v>
      </c>
      <c r="Z89" s="99">
        <v>4000</v>
      </c>
      <c r="AA89" s="100">
        <f>AB89</f>
        <v>3366</v>
      </c>
      <c r="AB89" s="99">
        <v>3366</v>
      </c>
      <c r="AC89" s="99"/>
      <c r="AD89" s="99"/>
      <c r="AE89" s="100">
        <f>AF89</f>
        <v>3366</v>
      </c>
      <c r="AF89" s="99">
        <v>3366</v>
      </c>
      <c r="AG89" s="99"/>
      <c r="AH89" s="99"/>
      <c r="AI89" s="99">
        <v>5450</v>
      </c>
      <c r="AJ89" s="99">
        <v>0</v>
      </c>
      <c r="AK89" s="102" t="s">
        <v>229</v>
      </c>
      <c r="AL89" s="103" t="e">
        <f>#REF!/#REF!*100</f>
        <v>#REF!</v>
      </c>
    </row>
    <row r="90" spans="1:38" s="88" customFormat="1" ht="28.5" customHeight="1">
      <c r="A90" s="83" t="s">
        <v>139</v>
      </c>
      <c r="B90" s="84" t="s">
        <v>235</v>
      </c>
      <c r="C90" s="84"/>
      <c r="D90" s="84"/>
      <c r="E90" s="83"/>
      <c r="F90" s="83"/>
      <c r="G90" s="83"/>
      <c r="H90" s="83"/>
      <c r="I90" s="83"/>
      <c r="J90" s="85">
        <f t="shared" ref="J90:AJ90" si="37">J91</f>
        <v>7186</v>
      </c>
      <c r="K90" s="85">
        <f t="shared" si="37"/>
        <v>7186</v>
      </c>
      <c r="L90" s="85">
        <f t="shared" si="37"/>
        <v>0</v>
      </c>
      <c r="M90" s="85">
        <f t="shared" si="37"/>
        <v>0</v>
      </c>
      <c r="N90" s="85">
        <f t="shared" si="37"/>
        <v>7186</v>
      </c>
      <c r="O90" s="85">
        <f t="shared" si="37"/>
        <v>7186</v>
      </c>
      <c r="P90" s="85">
        <f t="shared" si="37"/>
        <v>0</v>
      </c>
      <c r="Q90" s="85">
        <f t="shared" si="37"/>
        <v>0</v>
      </c>
      <c r="R90" s="85">
        <f t="shared" si="37"/>
        <v>7186</v>
      </c>
      <c r="S90" s="85">
        <f t="shared" si="37"/>
        <v>7186</v>
      </c>
      <c r="T90" s="85">
        <f t="shared" si="37"/>
        <v>0</v>
      </c>
      <c r="U90" s="85">
        <f t="shared" si="37"/>
        <v>0</v>
      </c>
      <c r="V90" s="85">
        <f t="shared" si="37"/>
        <v>0</v>
      </c>
      <c r="W90" s="85">
        <f t="shared" si="37"/>
        <v>0</v>
      </c>
      <c r="X90" s="85">
        <f t="shared" si="37"/>
        <v>0</v>
      </c>
      <c r="Y90" s="85">
        <f t="shared" si="37"/>
        <v>0</v>
      </c>
      <c r="Z90" s="85">
        <f t="shared" si="37"/>
        <v>0</v>
      </c>
      <c r="AA90" s="85">
        <f t="shared" si="37"/>
        <v>4500</v>
      </c>
      <c r="AB90" s="85">
        <f t="shared" si="37"/>
        <v>4500</v>
      </c>
      <c r="AC90" s="85">
        <f t="shared" si="37"/>
        <v>0</v>
      </c>
      <c r="AD90" s="85">
        <f t="shared" si="37"/>
        <v>0</v>
      </c>
      <c r="AE90" s="85">
        <f t="shared" si="37"/>
        <v>3500</v>
      </c>
      <c r="AF90" s="85">
        <f t="shared" si="37"/>
        <v>3500</v>
      </c>
      <c r="AG90" s="85">
        <f t="shared" si="37"/>
        <v>0</v>
      </c>
      <c r="AH90" s="85">
        <f t="shared" si="37"/>
        <v>0</v>
      </c>
      <c r="AI90" s="85">
        <f t="shared" si="37"/>
        <v>4500</v>
      </c>
      <c r="AJ90" s="85">
        <f t="shared" si="37"/>
        <v>2686</v>
      </c>
      <c r="AK90" s="86"/>
      <c r="AL90" s="87"/>
    </row>
    <row r="91" spans="1:38" s="94" customFormat="1" ht="36" customHeight="1">
      <c r="A91" s="112" t="s">
        <v>47</v>
      </c>
      <c r="B91" s="114" t="s">
        <v>58</v>
      </c>
      <c r="C91" s="153"/>
      <c r="D91" s="153"/>
      <c r="E91" s="140"/>
      <c r="F91" s="113"/>
      <c r="G91" s="113"/>
      <c r="H91" s="89"/>
      <c r="I91" s="113"/>
      <c r="J91" s="91">
        <f t="shared" ref="J91:AJ91" si="38">SUM(J92:J92)</f>
        <v>7186</v>
      </c>
      <c r="K91" s="91">
        <f t="shared" si="38"/>
        <v>7186</v>
      </c>
      <c r="L91" s="91">
        <f t="shared" si="38"/>
        <v>0</v>
      </c>
      <c r="M91" s="91">
        <f t="shared" si="38"/>
        <v>0</v>
      </c>
      <c r="N91" s="91">
        <f t="shared" si="38"/>
        <v>7186</v>
      </c>
      <c r="O91" s="91">
        <f t="shared" si="38"/>
        <v>7186</v>
      </c>
      <c r="P91" s="91">
        <f t="shared" si="38"/>
        <v>0</v>
      </c>
      <c r="Q91" s="91">
        <f t="shared" si="38"/>
        <v>0</v>
      </c>
      <c r="R91" s="91">
        <f t="shared" si="38"/>
        <v>7186</v>
      </c>
      <c r="S91" s="91">
        <f t="shared" si="38"/>
        <v>7186</v>
      </c>
      <c r="T91" s="91">
        <f t="shared" si="38"/>
        <v>0</v>
      </c>
      <c r="U91" s="91">
        <f t="shared" si="38"/>
        <v>0</v>
      </c>
      <c r="V91" s="91">
        <f t="shared" si="38"/>
        <v>0</v>
      </c>
      <c r="W91" s="91">
        <f t="shared" si="38"/>
        <v>0</v>
      </c>
      <c r="X91" s="91">
        <f t="shared" si="38"/>
        <v>0</v>
      </c>
      <c r="Y91" s="91">
        <f t="shared" si="38"/>
        <v>0</v>
      </c>
      <c r="Z91" s="91">
        <f t="shared" si="38"/>
        <v>0</v>
      </c>
      <c r="AA91" s="91">
        <f t="shared" si="38"/>
        <v>4500</v>
      </c>
      <c r="AB91" s="91">
        <f t="shared" si="38"/>
        <v>4500</v>
      </c>
      <c r="AC91" s="91">
        <f t="shared" si="38"/>
        <v>0</v>
      </c>
      <c r="AD91" s="91">
        <f t="shared" si="38"/>
        <v>0</v>
      </c>
      <c r="AE91" s="91">
        <f t="shared" si="38"/>
        <v>3500</v>
      </c>
      <c r="AF91" s="91">
        <f t="shared" si="38"/>
        <v>3500</v>
      </c>
      <c r="AG91" s="91">
        <f t="shared" si="38"/>
        <v>0</v>
      </c>
      <c r="AH91" s="91">
        <f t="shared" si="38"/>
        <v>0</v>
      </c>
      <c r="AI91" s="91">
        <f t="shared" si="38"/>
        <v>4500</v>
      </c>
      <c r="AJ91" s="91">
        <f t="shared" si="38"/>
        <v>2686</v>
      </c>
      <c r="AK91" s="114"/>
      <c r="AL91" s="93"/>
    </row>
    <row r="92" spans="1:38" s="88" customFormat="1" ht="52.5" customHeight="1">
      <c r="A92" s="95">
        <v>1</v>
      </c>
      <c r="B92" s="102" t="s">
        <v>236</v>
      </c>
      <c r="C92" s="128"/>
      <c r="D92" s="152" t="s">
        <v>60</v>
      </c>
      <c r="E92" s="126" t="s">
        <v>237</v>
      </c>
      <c r="F92" s="97" t="s">
        <v>238</v>
      </c>
      <c r="G92" s="97" t="s">
        <v>135</v>
      </c>
      <c r="H92" s="98" t="s">
        <v>239</v>
      </c>
      <c r="I92" s="98" t="s">
        <v>240</v>
      </c>
      <c r="J92" s="99">
        <v>7186</v>
      </c>
      <c r="K92" s="99">
        <v>7186</v>
      </c>
      <c r="L92" s="99"/>
      <c r="M92" s="99"/>
      <c r="N92" s="99">
        <f>O92</f>
        <v>7186</v>
      </c>
      <c r="O92" s="99">
        <v>7186</v>
      </c>
      <c r="P92" s="99"/>
      <c r="Q92" s="99"/>
      <c r="R92" s="99">
        <f>S92</f>
        <v>7186</v>
      </c>
      <c r="S92" s="99">
        <f>X92+Y92+Z92+AI92+AJ92</f>
        <v>7186</v>
      </c>
      <c r="T92" s="99"/>
      <c r="U92" s="99"/>
      <c r="V92" s="100">
        <f>W92</f>
        <v>0</v>
      </c>
      <c r="W92" s="100">
        <f>X92+Y92+Z92</f>
        <v>0</v>
      </c>
      <c r="X92" s="99">
        <v>0</v>
      </c>
      <c r="Y92" s="101">
        <v>0</v>
      </c>
      <c r="Z92" s="101">
        <v>0</v>
      </c>
      <c r="AA92" s="100">
        <f>AB92</f>
        <v>4500</v>
      </c>
      <c r="AB92" s="101">
        <v>4500</v>
      </c>
      <c r="AC92" s="101"/>
      <c r="AD92" s="101"/>
      <c r="AE92" s="100">
        <f>AF92</f>
        <v>3500</v>
      </c>
      <c r="AF92" s="101">
        <v>3500</v>
      </c>
      <c r="AG92" s="101"/>
      <c r="AH92" s="101"/>
      <c r="AI92" s="101">
        <v>4500</v>
      </c>
      <c r="AJ92" s="99">
        <v>2686</v>
      </c>
      <c r="AK92" s="102" t="s">
        <v>235</v>
      </c>
      <c r="AL92" s="103"/>
    </row>
    <row r="93" spans="1:38" s="82" customFormat="1" ht="28.5" customHeight="1">
      <c r="A93" s="154" t="s">
        <v>241</v>
      </c>
      <c r="B93" s="78" t="s">
        <v>242</v>
      </c>
      <c r="C93" s="78"/>
      <c r="D93" s="78"/>
      <c r="E93" s="77"/>
      <c r="F93" s="77"/>
      <c r="G93" s="77"/>
      <c r="H93" s="77"/>
      <c r="I93" s="77"/>
      <c r="J93" s="79">
        <f>J94+J101+J105+J110+J119+J122+J126+J129+J132+J135</f>
        <v>802587</v>
      </c>
      <c r="K93" s="79">
        <f t="shared" ref="K93:AJ93" si="39">K94+K101+K105+K110+K119+K122+K126+K129+K132+K135</f>
        <v>798050.5</v>
      </c>
      <c r="L93" s="79">
        <f t="shared" si="39"/>
        <v>23581</v>
      </c>
      <c r="M93" s="79">
        <f t="shared" si="39"/>
        <v>23581</v>
      </c>
      <c r="N93" s="79">
        <f t="shared" si="39"/>
        <v>546553</v>
      </c>
      <c r="O93" s="79">
        <f t="shared" si="39"/>
        <v>546553</v>
      </c>
      <c r="P93" s="79">
        <f t="shared" si="39"/>
        <v>8000</v>
      </c>
      <c r="Q93" s="79">
        <f t="shared" si="39"/>
        <v>3000</v>
      </c>
      <c r="R93" s="79">
        <f t="shared" si="39"/>
        <v>713936</v>
      </c>
      <c r="S93" s="79">
        <f t="shared" si="39"/>
        <v>713936</v>
      </c>
      <c r="T93" s="79">
        <f t="shared" si="39"/>
        <v>0</v>
      </c>
      <c r="U93" s="79">
        <f t="shared" si="39"/>
        <v>0</v>
      </c>
      <c r="V93" s="79">
        <f t="shared" si="39"/>
        <v>227547</v>
      </c>
      <c r="W93" s="79">
        <f t="shared" si="39"/>
        <v>227547</v>
      </c>
      <c r="X93" s="79">
        <f t="shared" si="39"/>
        <v>16871</v>
      </c>
      <c r="Y93" s="79">
        <f t="shared" si="39"/>
        <v>94767</v>
      </c>
      <c r="Z93" s="79">
        <f t="shared" si="39"/>
        <v>111000</v>
      </c>
      <c r="AA93" s="79">
        <f t="shared" si="39"/>
        <v>374805</v>
      </c>
      <c r="AB93" s="79">
        <f t="shared" si="39"/>
        <v>374805</v>
      </c>
      <c r="AC93" s="79">
        <f t="shared" si="39"/>
        <v>4826</v>
      </c>
      <c r="AD93" s="79">
        <f t="shared" si="39"/>
        <v>0</v>
      </c>
      <c r="AE93" s="79">
        <f t="shared" si="39"/>
        <v>162882</v>
      </c>
      <c r="AF93" s="79">
        <f t="shared" si="39"/>
        <v>162882</v>
      </c>
      <c r="AG93" s="79">
        <f t="shared" si="39"/>
        <v>4826</v>
      </c>
      <c r="AH93" s="79">
        <f t="shared" si="39"/>
        <v>0</v>
      </c>
      <c r="AI93" s="79">
        <f t="shared" si="39"/>
        <v>175465</v>
      </c>
      <c r="AJ93" s="79">
        <f t="shared" si="39"/>
        <v>260565</v>
      </c>
      <c r="AK93" s="155"/>
      <c r="AL93" s="124" t="e">
        <f>#REF!/#REF!*100</f>
        <v>#REF!</v>
      </c>
    </row>
    <row r="94" spans="1:38" s="88" customFormat="1" ht="28.5" customHeight="1">
      <c r="A94" s="83" t="s">
        <v>45</v>
      </c>
      <c r="B94" s="84" t="s">
        <v>103</v>
      </c>
      <c r="C94" s="84"/>
      <c r="D94" s="84"/>
      <c r="E94" s="83"/>
      <c r="F94" s="83"/>
      <c r="G94" s="83"/>
      <c r="H94" s="83"/>
      <c r="I94" s="83"/>
      <c r="J94" s="85">
        <f>J95+J97</f>
        <v>87961</v>
      </c>
      <c r="K94" s="85">
        <f t="shared" ref="K94:AJ94" si="40">K95+K97</f>
        <v>87961</v>
      </c>
      <c r="L94" s="85">
        <f t="shared" si="40"/>
        <v>14569</v>
      </c>
      <c r="M94" s="85">
        <f t="shared" si="40"/>
        <v>14569</v>
      </c>
      <c r="N94" s="85">
        <f t="shared" si="40"/>
        <v>41055</v>
      </c>
      <c r="O94" s="85">
        <f t="shared" si="40"/>
        <v>41055</v>
      </c>
      <c r="P94" s="85">
        <f t="shared" si="40"/>
        <v>0</v>
      </c>
      <c r="Q94" s="85">
        <f t="shared" si="40"/>
        <v>3000</v>
      </c>
      <c r="R94" s="85">
        <f t="shared" si="40"/>
        <v>70004</v>
      </c>
      <c r="S94" s="85">
        <f t="shared" si="40"/>
        <v>70004</v>
      </c>
      <c r="T94" s="85">
        <f t="shared" si="40"/>
        <v>0</v>
      </c>
      <c r="U94" s="85">
        <f t="shared" si="40"/>
        <v>0</v>
      </c>
      <c r="V94" s="85">
        <f t="shared" si="40"/>
        <v>27864</v>
      </c>
      <c r="W94" s="85">
        <f t="shared" si="40"/>
        <v>27864</v>
      </c>
      <c r="X94" s="85">
        <f t="shared" si="40"/>
        <v>10693</v>
      </c>
      <c r="Y94" s="85">
        <f t="shared" si="40"/>
        <v>5767</v>
      </c>
      <c r="Z94" s="85">
        <f t="shared" si="40"/>
        <v>3000</v>
      </c>
      <c r="AA94" s="85">
        <f t="shared" si="40"/>
        <v>35056</v>
      </c>
      <c r="AB94" s="85">
        <f t="shared" si="40"/>
        <v>35056</v>
      </c>
      <c r="AC94" s="85">
        <f t="shared" si="40"/>
        <v>0</v>
      </c>
      <c r="AD94" s="85">
        <f t="shared" si="40"/>
        <v>0</v>
      </c>
      <c r="AE94" s="85">
        <f t="shared" si="40"/>
        <v>20167</v>
      </c>
      <c r="AF94" s="85">
        <f t="shared" si="40"/>
        <v>20167</v>
      </c>
      <c r="AG94" s="85">
        <f t="shared" si="40"/>
        <v>0</v>
      </c>
      <c r="AH94" s="85">
        <f t="shared" si="40"/>
        <v>0</v>
      </c>
      <c r="AI94" s="85">
        <f t="shared" si="40"/>
        <v>38878</v>
      </c>
      <c r="AJ94" s="85">
        <f t="shared" si="40"/>
        <v>102333</v>
      </c>
      <c r="AK94" s="86"/>
      <c r="AL94" s="87"/>
    </row>
    <row r="95" spans="1:38" s="94" customFormat="1" ht="28.5" customHeight="1">
      <c r="A95" s="89" t="s">
        <v>47</v>
      </c>
      <c r="B95" s="90" t="s">
        <v>48</v>
      </c>
      <c r="C95" s="90"/>
      <c r="D95" s="90"/>
      <c r="E95" s="89"/>
      <c r="F95" s="89"/>
      <c r="G95" s="89"/>
      <c r="H95" s="89"/>
      <c r="I95" s="89"/>
      <c r="J95" s="91">
        <f>J96</f>
        <v>53569</v>
      </c>
      <c r="K95" s="91">
        <f t="shared" ref="K95:AH95" si="41">K96</f>
        <v>53569</v>
      </c>
      <c r="L95" s="91">
        <f t="shared" si="41"/>
        <v>14569</v>
      </c>
      <c r="M95" s="91">
        <f t="shared" si="41"/>
        <v>14569</v>
      </c>
      <c r="N95" s="91">
        <f t="shared" si="41"/>
        <v>26147</v>
      </c>
      <c r="O95" s="91">
        <f t="shared" si="41"/>
        <v>26147</v>
      </c>
      <c r="P95" s="91">
        <f t="shared" si="41"/>
        <v>0</v>
      </c>
      <c r="Q95" s="91">
        <f t="shared" si="41"/>
        <v>3000</v>
      </c>
      <c r="R95" s="91">
        <f t="shared" si="41"/>
        <v>36087</v>
      </c>
      <c r="S95" s="91">
        <f t="shared" si="41"/>
        <v>36087</v>
      </c>
      <c r="T95" s="91">
        <f t="shared" si="41"/>
        <v>0</v>
      </c>
      <c r="U95" s="91">
        <f t="shared" si="41"/>
        <v>0</v>
      </c>
      <c r="V95" s="91">
        <f t="shared" si="41"/>
        <v>27087</v>
      </c>
      <c r="W95" s="91">
        <f t="shared" si="41"/>
        <v>27087</v>
      </c>
      <c r="X95" s="91">
        <f t="shared" si="41"/>
        <v>10693</v>
      </c>
      <c r="Y95" s="91">
        <f t="shared" si="41"/>
        <v>5767</v>
      </c>
      <c r="Z95" s="91">
        <f t="shared" si="41"/>
        <v>3000</v>
      </c>
      <c r="AA95" s="91">
        <f t="shared" si="41"/>
        <v>11900</v>
      </c>
      <c r="AB95" s="91">
        <f t="shared" si="41"/>
        <v>11900</v>
      </c>
      <c r="AC95" s="91">
        <f t="shared" si="41"/>
        <v>0</v>
      </c>
      <c r="AD95" s="91">
        <f t="shared" si="41"/>
        <v>0</v>
      </c>
      <c r="AE95" s="91">
        <f t="shared" si="41"/>
        <v>9167</v>
      </c>
      <c r="AF95" s="91">
        <f t="shared" si="41"/>
        <v>9167</v>
      </c>
      <c r="AG95" s="91">
        <f t="shared" si="41"/>
        <v>0</v>
      </c>
      <c r="AH95" s="91">
        <f t="shared" si="41"/>
        <v>0</v>
      </c>
      <c r="AI95" s="91">
        <f>SUM(AI96:AI107)</f>
        <v>34878</v>
      </c>
      <c r="AJ95" s="91">
        <f>SUM(AJ96:AJ107)</f>
        <v>91900</v>
      </c>
      <c r="AK95" s="92"/>
      <c r="AL95" s="93"/>
    </row>
    <row r="96" spans="1:38" s="88" customFormat="1" ht="45" customHeight="1">
      <c r="A96" s="95">
        <v>1</v>
      </c>
      <c r="B96" s="102" t="s">
        <v>243</v>
      </c>
      <c r="C96" s="97">
        <v>7275486</v>
      </c>
      <c r="D96" s="97" t="s">
        <v>40</v>
      </c>
      <c r="E96" s="98" t="s">
        <v>107</v>
      </c>
      <c r="F96" s="98" t="s">
        <v>244</v>
      </c>
      <c r="G96" s="98" t="s">
        <v>245</v>
      </c>
      <c r="H96" s="98"/>
      <c r="I96" s="98" t="s">
        <v>246</v>
      </c>
      <c r="J96" s="99">
        <v>53569</v>
      </c>
      <c r="K96" s="99">
        <v>53569</v>
      </c>
      <c r="L96" s="99">
        <v>14569</v>
      </c>
      <c r="M96" s="99">
        <v>14569</v>
      </c>
      <c r="N96" s="99">
        <f>O96</f>
        <v>26147</v>
      </c>
      <c r="O96" s="99">
        <v>26147</v>
      </c>
      <c r="P96" s="99"/>
      <c r="Q96" s="99">
        <v>3000</v>
      </c>
      <c r="R96" s="99">
        <f>S96</f>
        <v>36087</v>
      </c>
      <c r="S96" s="99">
        <v>36087</v>
      </c>
      <c r="T96" s="99"/>
      <c r="U96" s="99"/>
      <c r="V96" s="100">
        <f>W96</f>
        <v>27087</v>
      </c>
      <c r="W96" s="100">
        <f>10693+5767+3000+4000+3627</f>
        <v>27087</v>
      </c>
      <c r="X96" s="99">
        <v>10693</v>
      </c>
      <c r="Y96" s="101">
        <v>5767</v>
      </c>
      <c r="Z96" s="101">
        <v>3000</v>
      </c>
      <c r="AA96" s="100">
        <f>AB96</f>
        <v>11900</v>
      </c>
      <c r="AB96" s="101">
        <v>11900</v>
      </c>
      <c r="AC96" s="101"/>
      <c r="AD96" s="101"/>
      <c r="AE96" s="100">
        <f>AF96</f>
        <v>9167</v>
      </c>
      <c r="AF96" s="101">
        <v>9167</v>
      </c>
      <c r="AG96" s="101"/>
      <c r="AH96" s="101"/>
      <c r="AI96" s="101">
        <v>6687</v>
      </c>
      <c r="AJ96" s="99">
        <v>0</v>
      </c>
      <c r="AK96" s="102" t="s">
        <v>103</v>
      </c>
      <c r="AL96" s="103" t="e">
        <f>#REF!/#REF!*100</f>
        <v>#REF!</v>
      </c>
    </row>
    <row r="97" spans="1:42" s="94" customFormat="1" ht="30.75" customHeight="1">
      <c r="A97" s="112" t="s">
        <v>111</v>
      </c>
      <c r="B97" s="105" t="s">
        <v>58</v>
      </c>
      <c r="C97" s="156"/>
      <c r="D97" s="153"/>
      <c r="E97" s="153"/>
      <c r="F97" s="140"/>
      <c r="G97" s="113"/>
      <c r="H97" s="113"/>
      <c r="I97" s="113"/>
      <c r="J97" s="91">
        <f>J98+J99+J100</f>
        <v>34392</v>
      </c>
      <c r="K97" s="91">
        <f t="shared" ref="K97:AJ97" si="42">K98+K99+K100</f>
        <v>34392</v>
      </c>
      <c r="L97" s="91">
        <f t="shared" si="42"/>
        <v>0</v>
      </c>
      <c r="M97" s="91">
        <f t="shared" si="42"/>
        <v>0</v>
      </c>
      <c r="N97" s="91">
        <f t="shared" si="42"/>
        <v>14908</v>
      </c>
      <c r="O97" s="91">
        <f t="shared" si="42"/>
        <v>14908</v>
      </c>
      <c r="P97" s="91">
        <f t="shared" si="42"/>
        <v>0</v>
      </c>
      <c r="Q97" s="91">
        <f t="shared" si="42"/>
        <v>0</v>
      </c>
      <c r="R97" s="91">
        <f t="shared" si="42"/>
        <v>33917</v>
      </c>
      <c r="S97" s="91">
        <f t="shared" si="42"/>
        <v>33917</v>
      </c>
      <c r="T97" s="91">
        <f t="shared" si="42"/>
        <v>0</v>
      </c>
      <c r="U97" s="91">
        <f t="shared" si="42"/>
        <v>0</v>
      </c>
      <c r="V97" s="91">
        <f t="shared" si="42"/>
        <v>777</v>
      </c>
      <c r="W97" s="91">
        <f t="shared" si="42"/>
        <v>777</v>
      </c>
      <c r="X97" s="91">
        <f t="shared" si="42"/>
        <v>0</v>
      </c>
      <c r="Y97" s="91">
        <f t="shared" si="42"/>
        <v>0</v>
      </c>
      <c r="Z97" s="91">
        <f t="shared" si="42"/>
        <v>0</v>
      </c>
      <c r="AA97" s="91">
        <f t="shared" si="42"/>
        <v>23156</v>
      </c>
      <c r="AB97" s="91">
        <f t="shared" si="42"/>
        <v>23156</v>
      </c>
      <c r="AC97" s="91">
        <f t="shared" si="42"/>
        <v>0</v>
      </c>
      <c r="AD97" s="91">
        <f t="shared" si="42"/>
        <v>0</v>
      </c>
      <c r="AE97" s="91">
        <f t="shared" si="42"/>
        <v>11000</v>
      </c>
      <c r="AF97" s="91">
        <f t="shared" si="42"/>
        <v>11000</v>
      </c>
      <c r="AG97" s="91">
        <f t="shared" si="42"/>
        <v>0</v>
      </c>
      <c r="AH97" s="91">
        <f t="shared" si="42"/>
        <v>0</v>
      </c>
      <c r="AI97" s="91">
        <f t="shared" si="42"/>
        <v>4000</v>
      </c>
      <c r="AJ97" s="91">
        <f t="shared" si="42"/>
        <v>10433</v>
      </c>
      <c r="AK97" s="157"/>
      <c r="AL97" s="93"/>
      <c r="AM97" s="158"/>
      <c r="AN97" s="158"/>
      <c r="AO97" s="158"/>
      <c r="AP97" s="158"/>
    </row>
    <row r="98" spans="1:42" s="164" customFormat="1" ht="49.5" customHeight="1">
      <c r="A98" s="95">
        <v>1</v>
      </c>
      <c r="B98" s="159" t="s">
        <v>247</v>
      </c>
      <c r="C98" s="97">
        <v>7618945</v>
      </c>
      <c r="D98" s="97" t="s">
        <v>60</v>
      </c>
      <c r="E98" s="160" t="s">
        <v>107</v>
      </c>
      <c r="F98" s="161" t="s">
        <v>248</v>
      </c>
      <c r="G98" s="161" t="s">
        <v>135</v>
      </c>
      <c r="H98" s="161" t="s">
        <v>249</v>
      </c>
      <c r="I98" s="98" t="s">
        <v>250</v>
      </c>
      <c r="J98" s="162">
        <v>14908</v>
      </c>
      <c r="K98" s="99">
        <f>J98</f>
        <v>14908</v>
      </c>
      <c r="L98" s="162"/>
      <c r="M98" s="162"/>
      <c r="N98" s="162">
        <f>O98</f>
        <v>14908</v>
      </c>
      <c r="O98" s="162">
        <v>14908</v>
      </c>
      <c r="P98" s="162"/>
      <c r="Q98" s="162"/>
      <c r="R98" s="162">
        <f>S98</f>
        <v>14433</v>
      </c>
      <c r="S98" s="99">
        <v>14433</v>
      </c>
      <c r="T98" s="162"/>
      <c r="U98" s="162"/>
      <c r="V98" s="100">
        <f>W98</f>
        <v>577</v>
      </c>
      <c r="W98" s="100">
        <v>577</v>
      </c>
      <c r="X98" s="162">
        <v>0</v>
      </c>
      <c r="Y98" s="163">
        <v>0</v>
      </c>
      <c r="Z98" s="163">
        <v>0</v>
      </c>
      <c r="AA98" s="100">
        <f>AB98</f>
        <v>13856</v>
      </c>
      <c r="AB98" s="163">
        <v>13856</v>
      </c>
      <c r="AC98" s="163"/>
      <c r="AD98" s="163"/>
      <c r="AE98" s="100">
        <f>AF98</f>
        <v>5000</v>
      </c>
      <c r="AF98" s="163">
        <v>5000</v>
      </c>
      <c r="AG98" s="163"/>
      <c r="AH98" s="163"/>
      <c r="AI98" s="163">
        <v>4000</v>
      </c>
      <c r="AJ98" s="163">
        <v>10433</v>
      </c>
      <c r="AK98" s="102" t="s">
        <v>103</v>
      </c>
    </row>
    <row r="99" spans="1:42" s="88" customFormat="1" ht="45" customHeight="1">
      <c r="A99" s="95">
        <v>2</v>
      </c>
      <c r="B99" s="96" t="s">
        <v>251</v>
      </c>
      <c r="C99" s="165"/>
      <c r="D99" s="152" t="s">
        <v>60</v>
      </c>
      <c r="E99" s="152" t="s">
        <v>107</v>
      </c>
      <c r="F99" s="161" t="s">
        <v>248</v>
      </c>
      <c r="G99" s="161" t="s">
        <v>252</v>
      </c>
      <c r="H99" s="161"/>
      <c r="I99" s="98" t="s">
        <v>253</v>
      </c>
      <c r="J99" s="99">
        <f>K99</f>
        <v>4554</v>
      </c>
      <c r="K99" s="166">
        <v>4554</v>
      </c>
      <c r="L99" s="166"/>
      <c r="M99" s="166"/>
      <c r="N99" s="99"/>
      <c r="O99" s="99"/>
      <c r="P99" s="99"/>
      <c r="Q99" s="99"/>
      <c r="R99" s="99">
        <f>S99</f>
        <v>4554</v>
      </c>
      <c r="S99" s="166">
        <v>4554</v>
      </c>
      <c r="T99" s="99"/>
      <c r="U99" s="99"/>
      <c r="V99" s="100">
        <f>W99</f>
        <v>200</v>
      </c>
      <c r="W99" s="100">
        <v>200</v>
      </c>
      <c r="X99" s="166"/>
      <c r="Y99" s="166"/>
      <c r="Z99" s="166"/>
      <c r="AA99" s="100">
        <f>AB99</f>
        <v>4300</v>
      </c>
      <c r="AB99" s="99">
        <v>4300</v>
      </c>
      <c r="AC99" s="166"/>
      <c r="AD99" s="166"/>
      <c r="AE99" s="100">
        <f>AF99</f>
        <v>2000</v>
      </c>
      <c r="AF99" s="99">
        <v>2000</v>
      </c>
      <c r="AG99" s="166"/>
      <c r="AH99" s="166"/>
      <c r="AI99" s="99"/>
      <c r="AJ99" s="99"/>
      <c r="AK99" s="128" t="s">
        <v>103</v>
      </c>
      <c r="AL99" s="103"/>
    </row>
    <row r="100" spans="1:42" s="88" customFormat="1" ht="45" customHeight="1">
      <c r="A100" s="95">
        <v>3</v>
      </c>
      <c r="B100" s="96" t="s">
        <v>254</v>
      </c>
      <c r="C100" s="165"/>
      <c r="D100" s="152" t="s">
        <v>60</v>
      </c>
      <c r="E100" s="152" t="s">
        <v>107</v>
      </c>
      <c r="F100" s="161" t="s">
        <v>248</v>
      </c>
      <c r="G100" s="161" t="s">
        <v>115</v>
      </c>
      <c r="H100" s="161"/>
      <c r="I100" s="98" t="s">
        <v>255</v>
      </c>
      <c r="J100" s="99">
        <f>K100</f>
        <v>14930</v>
      </c>
      <c r="K100" s="166">
        <v>14930</v>
      </c>
      <c r="L100" s="166"/>
      <c r="M100" s="166"/>
      <c r="N100" s="99"/>
      <c r="O100" s="99"/>
      <c r="P100" s="99"/>
      <c r="Q100" s="99"/>
      <c r="R100" s="99">
        <f>S100</f>
        <v>14930</v>
      </c>
      <c r="S100" s="166">
        <v>14930</v>
      </c>
      <c r="T100" s="99"/>
      <c r="U100" s="99"/>
      <c r="V100" s="100"/>
      <c r="W100" s="100"/>
      <c r="X100" s="166"/>
      <c r="Y100" s="166"/>
      <c r="Z100" s="166"/>
      <c r="AA100" s="100">
        <f>AB100</f>
        <v>5000</v>
      </c>
      <c r="AB100" s="99">
        <v>5000</v>
      </c>
      <c r="AC100" s="166"/>
      <c r="AD100" s="166"/>
      <c r="AE100" s="100">
        <f>AF100</f>
        <v>4000</v>
      </c>
      <c r="AF100" s="99">
        <v>4000</v>
      </c>
      <c r="AG100" s="166"/>
      <c r="AH100" s="166"/>
      <c r="AI100" s="99"/>
      <c r="AJ100" s="99"/>
      <c r="AK100" s="128" t="s">
        <v>103</v>
      </c>
      <c r="AL100" s="103"/>
    </row>
    <row r="101" spans="1:42" s="88" customFormat="1" ht="28.5" customHeight="1">
      <c r="A101" s="83" t="s">
        <v>56</v>
      </c>
      <c r="B101" s="84" t="s">
        <v>256</v>
      </c>
      <c r="C101" s="84"/>
      <c r="D101" s="84"/>
      <c r="E101" s="83"/>
      <c r="F101" s="83"/>
      <c r="G101" s="83"/>
      <c r="H101" s="83"/>
      <c r="I101" s="83"/>
      <c r="J101" s="85">
        <f>J102</f>
        <v>60002</v>
      </c>
      <c r="K101" s="85">
        <f t="shared" ref="K101:AH101" si="43">K102</f>
        <v>55465.5</v>
      </c>
      <c r="L101" s="85">
        <f t="shared" si="43"/>
        <v>9012</v>
      </c>
      <c r="M101" s="85">
        <f t="shared" si="43"/>
        <v>9012</v>
      </c>
      <c r="N101" s="85">
        <f t="shared" si="43"/>
        <v>43815</v>
      </c>
      <c r="O101" s="85">
        <f t="shared" si="43"/>
        <v>43815</v>
      </c>
      <c r="P101" s="85">
        <f t="shared" si="43"/>
        <v>0</v>
      </c>
      <c r="Q101" s="85">
        <f t="shared" si="43"/>
        <v>0</v>
      </c>
      <c r="R101" s="85">
        <f t="shared" si="43"/>
        <v>43815</v>
      </c>
      <c r="S101" s="85">
        <f t="shared" si="43"/>
        <v>43815</v>
      </c>
      <c r="T101" s="85">
        <f t="shared" si="43"/>
        <v>0</v>
      </c>
      <c r="U101" s="85">
        <f t="shared" si="43"/>
        <v>0</v>
      </c>
      <c r="V101" s="85">
        <f t="shared" si="43"/>
        <v>34845</v>
      </c>
      <c r="W101" s="85">
        <f t="shared" si="43"/>
        <v>34845</v>
      </c>
      <c r="X101" s="85">
        <f t="shared" si="43"/>
        <v>6178</v>
      </c>
      <c r="Y101" s="85">
        <f t="shared" si="43"/>
        <v>12000</v>
      </c>
      <c r="Z101" s="85">
        <f t="shared" si="43"/>
        <v>0</v>
      </c>
      <c r="AA101" s="85">
        <f t="shared" si="43"/>
        <v>8273</v>
      </c>
      <c r="AB101" s="85">
        <f t="shared" si="43"/>
        <v>8273</v>
      </c>
      <c r="AC101" s="85">
        <f t="shared" si="43"/>
        <v>0</v>
      </c>
      <c r="AD101" s="85">
        <f t="shared" si="43"/>
        <v>0</v>
      </c>
      <c r="AE101" s="85">
        <f t="shared" si="43"/>
        <v>8273</v>
      </c>
      <c r="AF101" s="85">
        <f t="shared" si="43"/>
        <v>8273</v>
      </c>
      <c r="AG101" s="85">
        <f t="shared" si="43"/>
        <v>0</v>
      </c>
      <c r="AH101" s="85">
        <f t="shared" si="43"/>
        <v>0</v>
      </c>
      <c r="AI101" s="85">
        <f>AI103+AI113</f>
        <v>3174</v>
      </c>
      <c r="AJ101" s="85">
        <f>AJ103+AJ113</f>
        <v>15000</v>
      </c>
      <c r="AK101" s="86"/>
      <c r="AL101" s="87"/>
    </row>
    <row r="102" spans="1:42" s="94" customFormat="1" ht="28.5" customHeight="1">
      <c r="A102" s="89" t="s">
        <v>47</v>
      </c>
      <c r="B102" s="90" t="s">
        <v>48</v>
      </c>
      <c r="C102" s="90"/>
      <c r="D102" s="90"/>
      <c r="E102" s="89"/>
      <c r="F102" s="89"/>
      <c r="G102" s="89"/>
      <c r="H102" s="89"/>
      <c r="I102" s="89"/>
      <c r="J102" s="91">
        <f>J103+J104</f>
        <v>60002</v>
      </c>
      <c r="K102" s="91">
        <f t="shared" ref="K102:AJ102" si="44">K103+K104</f>
        <v>55465.5</v>
      </c>
      <c r="L102" s="91">
        <f t="shared" si="44"/>
        <v>9012</v>
      </c>
      <c r="M102" s="91">
        <f t="shared" si="44"/>
        <v>9012</v>
      </c>
      <c r="N102" s="91">
        <f t="shared" si="44"/>
        <v>43815</v>
      </c>
      <c r="O102" s="91">
        <f t="shared" si="44"/>
        <v>43815</v>
      </c>
      <c r="P102" s="91">
        <f t="shared" si="44"/>
        <v>0</v>
      </c>
      <c r="Q102" s="91">
        <f t="shared" si="44"/>
        <v>0</v>
      </c>
      <c r="R102" s="91">
        <f t="shared" si="44"/>
        <v>43815</v>
      </c>
      <c r="S102" s="91">
        <f t="shared" si="44"/>
        <v>43815</v>
      </c>
      <c r="T102" s="91">
        <f t="shared" si="44"/>
        <v>0</v>
      </c>
      <c r="U102" s="91">
        <f t="shared" si="44"/>
        <v>0</v>
      </c>
      <c r="V102" s="91">
        <f t="shared" si="44"/>
        <v>34845</v>
      </c>
      <c r="W102" s="91">
        <f t="shared" si="44"/>
        <v>34845</v>
      </c>
      <c r="X102" s="91">
        <f t="shared" si="44"/>
        <v>6178</v>
      </c>
      <c r="Y102" s="91">
        <f t="shared" si="44"/>
        <v>12000</v>
      </c>
      <c r="Z102" s="91">
        <f t="shared" si="44"/>
        <v>0</v>
      </c>
      <c r="AA102" s="91">
        <f t="shared" si="44"/>
        <v>8273</v>
      </c>
      <c r="AB102" s="91">
        <f t="shared" si="44"/>
        <v>8273</v>
      </c>
      <c r="AC102" s="91">
        <f t="shared" si="44"/>
        <v>0</v>
      </c>
      <c r="AD102" s="91">
        <f t="shared" si="44"/>
        <v>0</v>
      </c>
      <c r="AE102" s="91">
        <f t="shared" si="44"/>
        <v>8273</v>
      </c>
      <c r="AF102" s="91">
        <f t="shared" si="44"/>
        <v>8273</v>
      </c>
      <c r="AG102" s="91">
        <f t="shared" si="44"/>
        <v>0</v>
      </c>
      <c r="AH102" s="91">
        <f t="shared" si="44"/>
        <v>0</v>
      </c>
      <c r="AI102" s="91">
        <f t="shared" si="44"/>
        <v>5000</v>
      </c>
      <c r="AJ102" s="91">
        <f t="shared" si="44"/>
        <v>20637</v>
      </c>
      <c r="AK102" s="92"/>
      <c r="AL102" s="93"/>
    </row>
    <row r="103" spans="1:42" s="137" customFormat="1" ht="45" customHeight="1">
      <c r="A103" s="145">
        <v>1</v>
      </c>
      <c r="B103" s="167" t="s">
        <v>257</v>
      </c>
      <c r="C103" s="168">
        <v>7435891</v>
      </c>
      <c r="D103" s="168" t="s">
        <v>60</v>
      </c>
      <c r="E103" s="131" t="s">
        <v>258</v>
      </c>
      <c r="F103" s="131" t="s">
        <v>259</v>
      </c>
      <c r="G103" s="131" t="s">
        <v>221</v>
      </c>
      <c r="H103" s="131"/>
      <c r="I103" s="131" t="s">
        <v>260</v>
      </c>
      <c r="J103" s="133">
        <v>45365</v>
      </c>
      <c r="K103" s="133">
        <f>J103*0.9</f>
        <v>40828.5</v>
      </c>
      <c r="L103" s="133">
        <v>9012</v>
      </c>
      <c r="M103" s="133">
        <v>9012</v>
      </c>
      <c r="N103" s="133">
        <f>O103</f>
        <v>29178</v>
      </c>
      <c r="O103" s="133">
        <v>29178</v>
      </c>
      <c r="P103" s="133"/>
      <c r="Q103" s="133"/>
      <c r="R103" s="133">
        <f>S103</f>
        <v>29178</v>
      </c>
      <c r="S103" s="133">
        <v>29178</v>
      </c>
      <c r="T103" s="133"/>
      <c r="U103" s="133"/>
      <c r="V103" s="134">
        <f>W103</f>
        <v>22845</v>
      </c>
      <c r="W103" s="134">
        <v>22845</v>
      </c>
      <c r="X103" s="133">
        <v>6178</v>
      </c>
      <c r="Y103" s="146">
        <v>8000</v>
      </c>
      <c r="Z103" s="146">
        <v>0</v>
      </c>
      <c r="AA103" s="134">
        <f>AB103</f>
        <v>6333</v>
      </c>
      <c r="AB103" s="146">
        <v>6333</v>
      </c>
      <c r="AC103" s="146"/>
      <c r="AD103" s="146"/>
      <c r="AE103" s="134">
        <f>AF103</f>
        <v>6333</v>
      </c>
      <c r="AF103" s="146">
        <v>6333</v>
      </c>
      <c r="AG103" s="146"/>
      <c r="AH103" s="146"/>
      <c r="AI103" s="146">
        <v>0</v>
      </c>
      <c r="AJ103" s="133">
        <v>15000</v>
      </c>
      <c r="AK103" s="169" t="s">
        <v>256</v>
      </c>
      <c r="AL103" s="136" t="e">
        <f>#REF!/#REF!*100</f>
        <v>#REF!</v>
      </c>
    </row>
    <row r="104" spans="1:42" s="137" customFormat="1" ht="45" customHeight="1">
      <c r="A104" s="145">
        <v>2</v>
      </c>
      <c r="B104" s="167" t="s">
        <v>261</v>
      </c>
      <c r="C104" s="170">
        <v>7610808</v>
      </c>
      <c r="D104" s="170" t="s">
        <v>60</v>
      </c>
      <c r="E104" s="170" t="s">
        <v>258</v>
      </c>
      <c r="F104" s="147" t="s">
        <v>248</v>
      </c>
      <c r="G104" s="168" t="s">
        <v>95</v>
      </c>
      <c r="H104" s="168" t="s">
        <v>262</v>
      </c>
      <c r="I104" s="168" t="s">
        <v>263</v>
      </c>
      <c r="J104" s="133">
        <v>14637</v>
      </c>
      <c r="K104" s="171">
        <v>14637</v>
      </c>
      <c r="L104" s="172"/>
      <c r="M104" s="172"/>
      <c r="N104" s="133">
        <f>O104</f>
        <v>14637</v>
      </c>
      <c r="O104" s="133">
        <v>14637</v>
      </c>
      <c r="P104" s="133"/>
      <c r="Q104" s="133"/>
      <c r="R104" s="133">
        <f>S104</f>
        <v>14637</v>
      </c>
      <c r="S104" s="133">
        <f>X104+Y104+Z104+AI104+AJ104</f>
        <v>14637</v>
      </c>
      <c r="T104" s="133"/>
      <c r="U104" s="133"/>
      <c r="V104" s="134">
        <f>W104</f>
        <v>12000</v>
      </c>
      <c r="W104" s="134">
        <v>12000</v>
      </c>
      <c r="X104" s="171">
        <v>0</v>
      </c>
      <c r="Y104" s="173">
        <v>4000</v>
      </c>
      <c r="Z104" s="146">
        <v>0</v>
      </c>
      <c r="AA104" s="134">
        <f>AB104</f>
        <v>1940</v>
      </c>
      <c r="AB104" s="146">
        <v>1940</v>
      </c>
      <c r="AC104" s="146"/>
      <c r="AD104" s="146"/>
      <c r="AE104" s="134">
        <f>AF104</f>
        <v>1940</v>
      </c>
      <c r="AF104" s="146">
        <v>1940</v>
      </c>
      <c r="AG104" s="146"/>
      <c r="AH104" s="146"/>
      <c r="AI104" s="146">
        <v>5000</v>
      </c>
      <c r="AJ104" s="171">
        <v>5637</v>
      </c>
      <c r="AK104" s="174" t="s">
        <v>256</v>
      </c>
      <c r="AL104" s="136" t="e">
        <f>#REF!/#REF!*100</f>
        <v>#REF!</v>
      </c>
    </row>
    <row r="105" spans="1:42" s="88" customFormat="1" ht="28.5" customHeight="1">
      <c r="A105" s="83" t="s">
        <v>68</v>
      </c>
      <c r="B105" s="84" t="s">
        <v>264</v>
      </c>
      <c r="C105" s="84"/>
      <c r="D105" s="84"/>
      <c r="E105" s="83"/>
      <c r="F105" s="83"/>
      <c r="G105" s="83"/>
      <c r="H105" s="83"/>
      <c r="I105" s="83"/>
      <c r="J105" s="85">
        <f>J106+J108</f>
        <v>21127</v>
      </c>
      <c r="K105" s="85">
        <f t="shared" ref="K105:AJ105" si="45">K106+K108</f>
        <v>21127</v>
      </c>
      <c r="L105" s="85">
        <f t="shared" si="45"/>
        <v>0</v>
      </c>
      <c r="M105" s="85">
        <f t="shared" si="45"/>
        <v>0</v>
      </c>
      <c r="N105" s="85">
        <f t="shared" si="45"/>
        <v>11259</v>
      </c>
      <c r="O105" s="85">
        <f t="shared" si="45"/>
        <v>11259</v>
      </c>
      <c r="P105" s="85">
        <f t="shared" si="45"/>
        <v>0</v>
      </c>
      <c r="Q105" s="85">
        <f t="shared" si="45"/>
        <v>0</v>
      </c>
      <c r="R105" s="85">
        <f t="shared" si="45"/>
        <v>19876</v>
      </c>
      <c r="S105" s="85">
        <f t="shared" si="45"/>
        <v>19876</v>
      </c>
      <c r="T105" s="85">
        <f t="shared" si="45"/>
        <v>0</v>
      </c>
      <c r="U105" s="85">
        <f t="shared" si="45"/>
        <v>0</v>
      </c>
      <c r="V105" s="85">
        <f t="shared" si="45"/>
        <v>8200</v>
      </c>
      <c r="W105" s="85">
        <f t="shared" si="45"/>
        <v>8200</v>
      </c>
      <c r="X105" s="85">
        <f t="shared" si="45"/>
        <v>0</v>
      </c>
      <c r="Y105" s="85">
        <f t="shared" si="45"/>
        <v>4000</v>
      </c>
      <c r="Z105" s="85">
        <f t="shared" si="45"/>
        <v>0</v>
      </c>
      <c r="AA105" s="85">
        <f t="shared" si="45"/>
        <v>11676</v>
      </c>
      <c r="AB105" s="85">
        <f t="shared" si="45"/>
        <v>11676</v>
      </c>
      <c r="AC105" s="85">
        <f t="shared" si="45"/>
        <v>0</v>
      </c>
      <c r="AD105" s="85">
        <f t="shared" si="45"/>
        <v>0</v>
      </c>
      <c r="AE105" s="85">
        <f t="shared" si="45"/>
        <v>7259</v>
      </c>
      <c r="AF105" s="85">
        <f t="shared" si="45"/>
        <v>7259</v>
      </c>
      <c r="AG105" s="85">
        <f t="shared" si="45"/>
        <v>0</v>
      </c>
      <c r="AH105" s="85">
        <f t="shared" si="45"/>
        <v>0</v>
      </c>
      <c r="AI105" s="85">
        <f t="shared" si="45"/>
        <v>2339</v>
      </c>
      <c r="AJ105" s="85">
        <f t="shared" si="45"/>
        <v>4920</v>
      </c>
      <c r="AK105" s="86"/>
      <c r="AL105" s="87"/>
    </row>
    <row r="106" spans="1:42" s="94" customFormat="1" ht="28.5" customHeight="1">
      <c r="A106" s="89" t="s">
        <v>47</v>
      </c>
      <c r="B106" s="90" t="s">
        <v>48</v>
      </c>
      <c r="C106" s="90"/>
      <c r="D106" s="90"/>
      <c r="E106" s="89"/>
      <c r="F106" s="89"/>
      <c r="G106" s="89"/>
      <c r="H106" s="89"/>
      <c r="I106" s="89"/>
      <c r="J106" s="91">
        <f>J107</f>
        <v>12510</v>
      </c>
      <c r="K106" s="91">
        <f t="shared" ref="K106:AJ106" si="46">K107</f>
        <v>12510</v>
      </c>
      <c r="L106" s="91">
        <f t="shared" si="46"/>
        <v>0</v>
      </c>
      <c r="M106" s="91">
        <f t="shared" si="46"/>
        <v>0</v>
      </c>
      <c r="N106" s="91">
        <f t="shared" si="46"/>
        <v>11259</v>
      </c>
      <c r="O106" s="91">
        <f t="shared" si="46"/>
        <v>11259</v>
      </c>
      <c r="P106" s="91">
        <f t="shared" si="46"/>
        <v>0</v>
      </c>
      <c r="Q106" s="91">
        <f t="shared" si="46"/>
        <v>0</v>
      </c>
      <c r="R106" s="91">
        <f t="shared" si="46"/>
        <v>11259</v>
      </c>
      <c r="S106" s="91">
        <f t="shared" si="46"/>
        <v>11259</v>
      </c>
      <c r="T106" s="91">
        <f t="shared" si="46"/>
        <v>0</v>
      </c>
      <c r="U106" s="91">
        <f t="shared" si="46"/>
        <v>0</v>
      </c>
      <c r="V106" s="91">
        <f t="shared" si="46"/>
        <v>8000</v>
      </c>
      <c r="W106" s="91">
        <f t="shared" si="46"/>
        <v>8000</v>
      </c>
      <c r="X106" s="91">
        <f t="shared" si="46"/>
        <v>0</v>
      </c>
      <c r="Y106" s="91">
        <f t="shared" si="46"/>
        <v>4000</v>
      </c>
      <c r="Z106" s="91">
        <f t="shared" si="46"/>
        <v>0</v>
      </c>
      <c r="AA106" s="91">
        <f t="shared" si="46"/>
        <v>3259</v>
      </c>
      <c r="AB106" s="91">
        <f t="shared" si="46"/>
        <v>3259</v>
      </c>
      <c r="AC106" s="91">
        <f t="shared" si="46"/>
        <v>0</v>
      </c>
      <c r="AD106" s="91">
        <f t="shared" si="46"/>
        <v>0</v>
      </c>
      <c r="AE106" s="91">
        <f t="shared" si="46"/>
        <v>3259</v>
      </c>
      <c r="AF106" s="91">
        <f t="shared" si="46"/>
        <v>3259</v>
      </c>
      <c r="AG106" s="91">
        <f t="shared" si="46"/>
        <v>0</v>
      </c>
      <c r="AH106" s="91">
        <f t="shared" si="46"/>
        <v>0</v>
      </c>
      <c r="AI106" s="91">
        <f t="shared" si="46"/>
        <v>2339</v>
      </c>
      <c r="AJ106" s="91">
        <f t="shared" si="46"/>
        <v>4920</v>
      </c>
      <c r="AK106" s="92"/>
      <c r="AL106" s="93"/>
    </row>
    <row r="107" spans="1:42" s="88" customFormat="1" ht="48" customHeight="1">
      <c r="A107" s="95">
        <v>1</v>
      </c>
      <c r="B107" s="102" t="s">
        <v>265</v>
      </c>
      <c r="C107" s="152">
        <v>7605693</v>
      </c>
      <c r="D107" s="152" t="s">
        <v>60</v>
      </c>
      <c r="E107" s="152" t="s">
        <v>77</v>
      </c>
      <c r="F107" s="126" t="s">
        <v>248</v>
      </c>
      <c r="G107" s="97" t="s">
        <v>266</v>
      </c>
      <c r="H107" s="97" t="s">
        <v>267</v>
      </c>
      <c r="I107" s="97" t="s">
        <v>268</v>
      </c>
      <c r="J107" s="99">
        <v>12510</v>
      </c>
      <c r="K107" s="166">
        <v>12510</v>
      </c>
      <c r="L107" s="175"/>
      <c r="M107" s="175"/>
      <c r="N107" s="99">
        <v>11259</v>
      </c>
      <c r="O107" s="99">
        <v>11259</v>
      </c>
      <c r="P107" s="99"/>
      <c r="Q107" s="99"/>
      <c r="R107" s="99">
        <f>S107</f>
        <v>11259</v>
      </c>
      <c r="S107" s="99">
        <f>X107+Y107+Z107+AI107+AJ107</f>
        <v>11259</v>
      </c>
      <c r="T107" s="99"/>
      <c r="U107" s="99"/>
      <c r="V107" s="100">
        <f>W107</f>
        <v>8000</v>
      </c>
      <c r="W107" s="100">
        <v>8000</v>
      </c>
      <c r="X107" s="166">
        <v>0</v>
      </c>
      <c r="Y107" s="166">
        <v>4000</v>
      </c>
      <c r="Z107" s="176">
        <v>0</v>
      </c>
      <c r="AA107" s="100">
        <f>AB107</f>
        <v>3259</v>
      </c>
      <c r="AB107" s="101">
        <v>3259</v>
      </c>
      <c r="AC107" s="176"/>
      <c r="AD107" s="176"/>
      <c r="AE107" s="100">
        <f>AF107</f>
        <v>3259</v>
      </c>
      <c r="AF107" s="101">
        <v>3259</v>
      </c>
      <c r="AG107" s="176"/>
      <c r="AH107" s="176"/>
      <c r="AI107" s="101">
        <v>2339</v>
      </c>
      <c r="AJ107" s="101">
        <v>4920</v>
      </c>
      <c r="AK107" s="128" t="s">
        <v>264</v>
      </c>
      <c r="AL107" s="103" t="e">
        <f>#REF!/#REF!*100</f>
        <v>#REF!</v>
      </c>
    </row>
    <row r="108" spans="1:42" s="94" customFormat="1" ht="30.75" customHeight="1">
      <c r="A108" s="112" t="s">
        <v>111</v>
      </c>
      <c r="B108" s="105" t="s">
        <v>58</v>
      </c>
      <c r="C108" s="156"/>
      <c r="D108" s="153"/>
      <c r="E108" s="153"/>
      <c r="F108" s="140"/>
      <c r="G108" s="113"/>
      <c r="H108" s="113"/>
      <c r="I108" s="113"/>
      <c r="J108" s="91">
        <f>J109</f>
        <v>8617</v>
      </c>
      <c r="K108" s="91">
        <f t="shared" ref="K108:AJ108" si="47">K109</f>
        <v>8617</v>
      </c>
      <c r="L108" s="91">
        <f t="shared" si="47"/>
        <v>0</v>
      </c>
      <c r="M108" s="91">
        <f t="shared" si="47"/>
        <v>0</v>
      </c>
      <c r="N108" s="91">
        <f t="shared" si="47"/>
        <v>0</v>
      </c>
      <c r="O108" s="91">
        <f t="shared" si="47"/>
        <v>0</v>
      </c>
      <c r="P108" s="91">
        <f t="shared" si="47"/>
        <v>0</v>
      </c>
      <c r="Q108" s="91">
        <f t="shared" si="47"/>
        <v>0</v>
      </c>
      <c r="R108" s="91">
        <f t="shared" si="47"/>
        <v>8617</v>
      </c>
      <c r="S108" s="91">
        <f t="shared" si="47"/>
        <v>8617</v>
      </c>
      <c r="T108" s="91">
        <f t="shared" si="47"/>
        <v>0</v>
      </c>
      <c r="U108" s="91">
        <f t="shared" si="47"/>
        <v>0</v>
      </c>
      <c r="V108" s="91">
        <f t="shared" si="47"/>
        <v>200</v>
      </c>
      <c r="W108" s="91">
        <f t="shared" si="47"/>
        <v>200</v>
      </c>
      <c r="X108" s="91">
        <f t="shared" si="47"/>
        <v>0</v>
      </c>
      <c r="Y108" s="91">
        <f t="shared" si="47"/>
        <v>0</v>
      </c>
      <c r="Z108" s="91">
        <f t="shared" si="47"/>
        <v>0</v>
      </c>
      <c r="AA108" s="91">
        <f t="shared" si="47"/>
        <v>8417</v>
      </c>
      <c r="AB108" s="91">
        <f t="shared" si="47"/>
        <v>8417</v>
      </c>
      <c r="AC108" s="91">
        <f t="shared" si="47"/>
        <v>0</v>
      </c>
      <c r="AD108" s="91">
        <f t="shared" si="47"/>
        <v>0</v>
      </c>
      <c r="AE108" s="91">
        <f t="shared" si="47"/>
        <v>4000</v>
      </c>
      <c r="AF108" s="91">
        <f t="shared" si="47"/>
        <v>4000</v>
      </c>
      <c r="AG108" s="91">
        <f t="shared" si="47"/>
        <v>0</v>
      </c>
      <c r="AH108" s="91">
        <f t="shared" si="47"/>
        <v>0</v>
      </c>
      <c r="AI108" s="91">
        <f t="shared" si="47"/>
        <v>0</v>
      </c>
      <c r="AJ108" s="91">
        <f t="shared" si="47"/>
        <v>0</v>
      </c>
      <c r="AK108" s="157"/>
      <c r="AL108" s="93"/>
      <c r="AM108" s="158"/>
      <c r="AN108" s="158"/>
      <c r="AO108" s="158"/>
      <c r="AP108" s="158"/>
    </row>
    <row r="109" spans="1:42" s="164" customFormat="1" ht="49.5" customHeight="1">
      <c r="A109" s="95">
        <v>1</v>
      </c>
      <c r="B109" s="159" t="s">
        <v>269</v>
      </c>
      <c r="C109" s="97">
        <v>7607698</v>
      </c>
      <c r="D109" s="97" t="s">
        <v>60</v>
      </c>
      <c r="E109" s="160" t="s">
        <v>77</v>
      </c>
      <c r="F109" s="161" t="s">
        <v>248</v>
      </c>
      <c r="G109" s="161" t="s">
        <v>175</v>
      </c>
      <c r="H109" s="161"/>
      <c r="I109" s="98" t="s">
        <v>268</v>
      </c>
      <c r="J109" s="162">
        <f>K109</f>
        <v>8617</v>
      </c>
      <c r="K109" s="99">
        <v>8617</v>
      </c>
      <c r="L109" s="162"/>
      <c r="M109" s="162"/>
      <c r="N109" s="162"/>
      <c r="O109" s="162"/>
      <c r="P109" s="162"/>
      <c r="Q109" s="162"/>
      <c r="R109" s="162">
        <f>S109</f>
        <v>8617</v>
      </c>
      <c r="S109" s="99">
        <v>8617</v>
      </c>
      <c r="T109" s="162"/>
      <c r="U109" s="162"/>
      <c r="V109" s="100">
        <f>W109</f>
        <v>200</v>
      </c>
      <c r="W109" s="100">
        <v>200</v>
      </c>
      <c r="X109" s="162"/>
      <c r="Y109" s="163"/>
      <c r="Z109" s="163"/>
      <c r="AA109" s="100">
        <f>AB109</f>
        <v>8417</v>
      </c>
      <c r="AB109" s="163">
        <v>8417</v>
      </c>
      <c r="AC109" s="163"/>
      <c r="AD109" s="163"/>
      <c r="AE109" s="100">
        <f>AF109</f>
        <v>4000</v>
      </c>
      <c r="AF109" s="163">
        <v>4000</v>
      </c>
      <c r="AG109" s="163"/>
      <c r="AH109" s="163"/>
      <c r="AI109" s="163"/>
      <c r="AJ109" s="163"/>
      <c r="AK109" s="102" t="s">
        <v>264</v>
      </c>
    </row>
    <row r="110" spans="1:42" s="88" customFormat="1" ht="28.5" customHeight="1">
      <c r="A110" s="83" t="s">
        <v>139</v>
      </c>
      <c r="B110" s="84" t="s">
        <v>270</v>
      </c>
      <c r="C110" s="84"/>
      <c r="D110" s="84"/>
      <c r="E110" s="83"/>
      <c r="F110" s="83"/>
      <c r="G110" s="83"/>
      <c r="H110" s="83"/>
      <c r="I110" s="83"/>
      <c r="J110" s="85">
        <f>J111+J114</f>
        <v>559785</v>
      </c>
      <c r="K110" s="85">
        <f t="shared" ref="K110:AJ110" si="48">K111+K114</f>
        <v>559785</v>
      </c>
      <c r="L110" s="85">
        <f t="shared" si="48"/>
        <v>0</v>
      </c>
      <c r="M110" s="85">
        <f t="shared" si="48"/>
        <v>0</v>
      </c>
      <c r="N110" s="85">
        <f t="shared" si="48"/>
        <v>434127</v>
      </c>
      <c r="O110" s="85">
        <f t="shared" si="48"/>
        <v>434127</v>
      </c>
      <c r="P110" s="85">
        <f t="shared" si="48"/>
        <v>8000</v>
      </c>
      <c r="Q110" s="85">
        <f t="shared" si="48"/>
        <v>0</v>
      </c>
      <c r="R110" s="85">
        <f t="shared" si="48"/>
        <v>506529</v>
      </c>
      <c r="S110" s="85">
        <f t="shared" si="48"/>
        <v>506529</v>
      </c>
      <c r="T110" s="85">
        <f t="shared" si="48"/>
        <v>0</v>
      </c>
      <c r="U110" s="85">
        <f t="shared" si="48"/>
        <v>0</v>
      </c>
      <c r="V110" s="85">
        <f t="shared" si="48"/>
        <v>156038</v>
      </c>
      <c r="W110" s="85">
        <f t="shared" si="48"/>
        <v>156038</v>
      </c>
      <c r="X110" s="85">
        <f t="shared" si="48"/>
        <v>0</v>
      </c>
      <c r="Y110" s="85">
        <f t="shared" si="48"/>
        <v>73000</v>
      </c>
      <c r="Z110" s="85">
        <f t="shared" si="48"/>
        <v>108000</v>
      </c>
      <c r="AA110" s="85">
        <f t="shared" si="48"/>
        <v>273474</v>
      </c>
      <c r="AB110" s="85">
        <f t="shared" si="48"/>
        <v>273474</v>
      </c>
      <c r="AC110" s="85">
        <f t="shared" si="48"/>
        <v>0</v>
      </c>
      <c r="AD110" s="85">
        <f t="shared" si="48"/>
        <v>0</v>
      </c>
      <c r="AE110" s="85">
        <f t="shared" si="48"/>
        <v>98857</v>
      </c>
      <c r="AF110" s="85">
        <f t="shared" si="48"/>
        <v>98857</v>
      </c>
      <c r="AG110" s="85">
        <f t="shared" si="48"/>
        <v>0</v>
      </c>
      <c r="AH110" s="85">
        <f t="shared" si="48"/>
        <v>0</v>
      </c>
      <c r="AI110" s="85">
        <f t="shared" si="48"/>
        <v>125674</v>
      </c>
      <c r="AJ110" s="85">
        <f t="shared" si="48"/>
        <v>127415</v>
      </c>
      <c r="AK110" s="86"/>
      <c r="AL110" s="87"/>
    </row>
    <row r="111" spans="1:42" s="94" customFormat="1" ht="28.5" customHeight="1">
      <c r="A111" s="89" t="s">
        <v>47</v>
      </c>
      <c r="B111" s="90" t="s">
        <v>48</v>
      </c>
      <c r="C111" s="90"/>
      <c r="D111" s="90"/>
      <c r="E111" s="89"/>
      <c r="F111" s="89"/>
      <c r="G111" s="89"/>
      <c r="H111" s="89"/>
      <c r="I111" s="89"/>
      <c r="J111" s="91">
        <f>J112+J113</f>
        <v>439087</v>
      </c>
      <c r="K111" s="91">
        <f t="shared" ref="K111:AH111" si="49">K112+K113</f>
        <v>439087</v>
      </c>
      <c r="L111" s="91">
        <f t="shared" si="49"/>
        <v>0</v>
      </c>
      <c r="M111" s="91">
        <f t="shared" si="49"/>
        <v>0</v>
      </c>
      <c r="N111" s="91">
        <f t="shared" si="49"/>
        <v>395178</v>
      </c>
      <c r="O111" s="91">
        <f t="shared" si="49"/>
        <v>395178</v>
      </c>
      <c r="P111" s="91">
        <f t="shared" si="49"/>
        <v>8000</v>
      </c>
      <c r="Q111" s="91">
        <f t="shared" si="49"/>
        <v>0</v>
      </c>
      <c r="R111" s="91">
        <f t="shared" si="49"/>
        <v>395174</v>
      </c>
      <c r="S111" s="91">
        <f t="shared" si="49"/>
        <v>395174</v>
      </c>
      <c r="T111" s="91">
        <f t="shared" si="49"/>
        <v>0</v>
      </c>
      <c r="U111" s="91">
        <f t="shared" si="49"/>
        <v>0</v>
      </c>
      <c r="V111" s="91">
        <f t="shared" si="49"/>
        <v>155838</v>
      </c>
      <c r="W111" s="91">
        <f t="shared" si="49"/>
        <v>155838</v>
      </c>
      <c r="X111" s="91">
        <f t="shared" si="49"/>
        <v>0</v>
      </c>
      <c r="Y111" s="91">
        <f t="shared" si="49"/>
        <v>73000</v>
      </c>
      <c r="Z111" s="91">
        <f t="shared" si="49"/>
        <v>108000</v>
      </c>
      <c r="AA111" s="91">
        <f t="shared" si="49"/>
        <v>212574</v>
      </c>
      <c r="AB111" s="91">
        <f t="shared" si="49"/>
        <v>212574</v>
      </c>
      <c r="AC111" s="91">
        <f t="shared" si="49"/>
        <v>0</v>
      </c>
      <c r="AD111" s="91">
        <f t="shared" si="49"/>
        <v>0</v>
      </c>
      <c r="AE111" s="91">
        <f t="shared" si="49"/>
        <v>77457</v>
      </c>
      <c r="AF111" s="91">
        <f t="shared" si="49"/>
        <v>77457</v>
      </c>
      <c r="AG111" s="91">
        <f t="shared" si="49"/>
        <v>0</v>
      </c>
      <c r="AH111" s="91">
        <f t="shared" si="49"/>
        <v>0</v>
      </c>
      <c r="AI111" s="91">
        <f>AI112+AI113</f>
        <v>103174</v>
      </c>
      <c r="AJ111" s="91">
        <f>AJ112+AJ113</f>
        <v>111000</v>
      </c>
      <c r="AK111" s="92"/>
      <c r="AL111" s="93"/>
    </row>
    <row r="112" spans="1:42" s="88" customFormat="1" ht="45" customHeight="1">
      <c r="A112" s="95">
        <v>1</v>
      </c>
      <c r="B112" s="96" t="s">
        <v>271</v>
      </c>
      <c r="C112" s="177">
        <v>7580170</v>
      </c>
      <c r="D112" s="177" t="s">
        <v>40</v>
      </c>
      <c r="E112" s="152" t="s">
        <v>155</v>
      </c>
      <c r="F112" s="97" t="s">
        <v>272</v>
      </c>
      <c r="G112" s="97" t="s">
        <v>273</v>
      </c>
      <c r="H112" s="97" t="s">
        <v>274</v>
      </c>
      <c r="I112" s="97" t="s">
        <v>275</v>
      </c>
      <c r="J112" s="99">
        <v>432227</v>
      </c>
      <c r="K112" s="99">
        <v>432227</v>
      </c>
      <c r="L112" s="99"/>
      <c r="M112" s="99"/>
      <c r="N112" s="99">
        <v>389004</v>
      </c>
      <c r="O112" s="99">
        <v>389004</v>
      </c>
      <c r="P112" s="99">
        <v>8000</v>
      </c>
      <c r="Q112" s="99"/>
      <c r="R112" s="99">
        <f>S112</f>
        <v>389000</v>
      </c>
      <c r="S112" s="139">
        <v>389000</v>
      </c>
      <c r="T112" s="99"/>
      <c r="U112" s="99"/>
      <c r="V112" s="100">
        <f>W112</f>
        <v>151238</v>
      </c>
      <c r="W112" s="100">
        <v>151238</v>
      </c>
      <c r="X112" s="99">
        <v>0</v>
      </c>
      <c r="Y112" s="99">
        <v>70000</v>
      </c>
      <c r="Z112" s="99">
        <v>108000</v>
      </c>
      <c r="AA112" s="100">
        <f>AB112</f>
        <v>211000</v>
      </c>
      <c r="AB112" s="99">
        <v>211000</v>
      </c>
      <c r="AC112" s="99"/>
      <c r="AD112" s="99"/>
      <c r="AE112" s="100">
        <f>AF112</f>
        <v>75883</v>
      </c>
      <c r="AF112" s="99">
        <v>75883</v>
      </c>
      <c r="AG112" s="99"/>
      <c r="AH112" s="99"/>
      <c r="AI112" s="99">
        <v>100000</v>
      </c>
      <c r="AJ112" s="99">
        <v>111000</v>
      </c>
      <c r="AK112" s="128" t="s">
        <v>276</v>
      </c>
      <c r="AL112" s="103"/>
    </row>
    <row r="113" spans="1:44" s="88" customFormat="1" ht="48" customHeight="1">
      <c r="A113" s="95">
        <v>2</v>
      </c>
      <c r="B113" s="96" t="s">
        <v>277</v>
      </c>
      <c r="C113" s="152">
        <v>7567508</v>
      </c>
      <c r="D113" s="152" t="s">
        <v>60</v>
      </c>
      <c r="E113" s="152" t="s">
        <v>199</v>
      </c>
      <c r="F113" s="126" t="s">
        <v>248</v>
      </c>
      <c r="G113" s="97" t="s">
        <v>266</v>
      </c>
      <c r="H113" s="97" t="s">
        <v>278</v>
      </c>
      <c r="I113" s="97" t="s">
        <v>279</v>
      </c>
      <c r="J113" s="99">
        <v>6860</v>
      </c>
      <c r="K113" s="99">
        <v>6860</v>
      </c>
      <c r="L113" s="99"/>
      <c r="M113" s="99"/>
      <c r="N113" s="99">
        <v>6174</v>
      </c>
      <c r="O113" s="99">
        <v>6174</v>
      </c>
      <c r="P113" s="99"/>
      <c r="Q113" s="99"/>
      <c r="R113" s="99">
        <f>S113</f>
        <v>6174</v>
      </c>
      <c r="S113" s="99">
        <v>6174</v>
      </c>
      <c r="T113" s="99"/>
      <c r="U113" s="99"/>
      <c r="V113" s="100">
        <f>W113</f>
        <v>4600</v>
      </c>
      <c r="W113" s="100">
        <v>4600</v>
      </c>
      <c r="X113" s="99">
        <v>0</v>
      </c>
      <c r="Y113" s="101">
        <v>3000</v>
      </c>
      <c r="Z113" s="101">
        <v>0</v>
      </c>
      <c r="AA113" s="100">
        <f>AB113</f>
        <v>1574</v>
      </c>
      <c r="AB113" s="101">
        <v>1574</v>
      </c>
      <c r="AC113" s="101"/>
      <c r="AD113" s="101"/>
      <c r="AE113" s="100">
        <f>AF113</f>
        <v>1574</v>
      </c>
      <c r="AF113" s="101">
        <v>1574</v>
      </c>
      <c r="AG113" s="101"/>
      <c r="AH113" s="101"/>
      <c r="AI113" s="101">
        <v>3174</v>
      </c>
      <c r="AJ113" s="99">
        <v>0</v>
      </c>
      <c r="AK113" s="128" t="s">
        <v>280</v>
      </c>
      <c r="AL113" s="103" t="e">
        <f>#REF!/#REF!*100</f>
        <v>#REF!</v>
      </c>
    </row>
    <row r="114" spans="1:44" s="94" customFormat="1" ht="30.75" customHeight="1">
      <c r="A114" s="112" t="s">
        <v>111</v>
      </c>
      <c r="B114" s="105" t="s">
        <v>58</v>
      </c>
      <c r="C114" s="156"/>
      <c r="D114" s="153"/>
      <c r="E114" s="153"/>
      <c r="F114" s="140"/>
      <c r="G114" s="113"/>
      <c r="H114" s="113"/>
      <c r="I114" s="113"/>
      <c r="J114" s="91">
        <f>SUM(J115:J118)</f>
        <v>120698</v>
      </c>
      <c r="K114" s="91">
        <f t="shared" ref="K114:AJ114" si="50">SUM(K115:K118)</f>
        <v>120698</v>
      </c>
      <c r="L114" s="91">
        <f t="shared" si="50"/>
        <v>0</v>
      </c>
      <c r="M114" s="91">
        <f t="shared" si="50"/>
        <v>0</v>
      </c>
      <c r="N114" s="91">
        <f t="shared" si="50"/>
        <v>38949</v>
      </c>
      <c r="O114" s="91">
        <f t="shared" si="50"/>
        <v>38949</v>
      </c>
      <c r="P114" s="91">
        <f t="shared" si="50"/>
        <v>0</v>
      </c>
      <c r="Q114" s="91">
        <f t="shared" si="50"/>
        <v>0</v>
      </c>
      <c r="R114" s="91">
        <f t="shared" si="50"/>
        <v>111355</v>
      </c>
      <c r="S114" s="91">
        <f t="shared" si="50"/>
        <v>111355</v>
      </c>
      <c r="T114" s="91">
        <f t="shared" si="50"/>
        <v>0</v>
      </c>
      <c r="U114" s="91">
        <f t="shared" si="50"/>
        <v>0</v>
      </c>
      <c r="V114" s="91">
        <f t="shared" si="50"/>
        <v>200</v>
      </c>
      <c r="W114" s="91">
        <f t="shared" si="50"/>
        <v>200</v>
      </c>
      <c r="X114" s="91">
        <f t="shared" si="50"/>
        <v>0</v>
      </c>
      <c r="Y114" s="91">
        <f t="shared" si="50"/>
        <v>0</v>
      </c>
      <c r="Z114" s="91">
        <f t="shared" si="50"/>
        <v>0</v>
      </c>
      <c r="AA114" s="91">
        <f t="shared" si="50"/>
        <v>60900</v>
      </c>
      <c r="AB114" s="91">
        <f t="shared" si="50"/>
        <v>60900</v>
      </c>
      <c r="AC114" s="91">
        <f t="shared" si="50"/>
        <v>0</v>
      </c>
      <c r="AD114" s="91">
        <f t="shared" si="50"/>
        <v>0</v>
      </c>
      <c r="AE114" s="91">
        <f t="shared" si="50"/>
        <v>21400</v>
      </c>
      <c r="AF114" s="91">
        <f t="shared" si="50"/>
        <v>21400</v>
      </c>
      <c r="AG114" s="91">
        <f t="shared" si="50"/>
        <v>0</v>
      </c>
      <c r="AH114" s="91">
        <f t="shared" si="50"/>
        <v>0</v>
      </c>
      <c r="AI114" s="91">
        <f t="shared" si="50"/>
        <v>22500</v>
      </c>
      <c r="AJ114" s="91">
        <f t="shared" si="50"/>
        <v>16415</v>
      </c>
      <c r="AK114" s="157"/>
      <c r="AL114" s="93"/>
      <c r="AM114" s="158"/>
      <c r="AN114" s="158"/>
      <c r="AO114" s="158"/>
      <c r="AP114" s="158"/>
    </row>
    <row r="115" spans="1:44" s="88" customFormat="1" ht="45" customHeight="1">
      <c r="A115" s="95">
        <v>1</v>
      </c>
      <c r="B115" s="96" t="s">
        <v>281</v>
      </c>
      <c r="C115" s="165"/>
      <c r="D115" s="152" t="s">
        <v>60</v>
      </c>
      <c r="E115" s="152" t="s">
        <v>155</v>
      </c>
      <c r="F115" s="126" t="s">
        <v>282</v>
      </c>
      <c r="G115" s="97" t="s">
        <v>252</v>
      </c>
      <c r="H115" s="97" t="s">
        <v>283</v>
      </c>
      <c r="I115" s="97" t="s">
        <v>284</v>
      </c>
      <c r="J115" s="99">
        <v>2534</v>
      </c>
      <c r="K115" s="166">
        <v>2534</v>
      </c>
      <c r="L115" s="166"/>
      <c r="M115" s="166"/>
      <c r="N115" s="99">
        <f>O115</f>
        <v>2534</v>
      </c>
      <c r="O115" s="99">
        <v>2534</v>
      </c>
      <c r="P115" s="99"/>
      <c r="Q115" s="99"/>
      <c r="R115" s="99">
        <f>SUM(S115:X115)</f>
        <v>2500</v>
      </c>
      <c r="S115" s="99">
        <v>2500</v>
      </c>
      <c r="T115" s="99"/>
      <c r="U115" s="99"/>
      <c r="V115" s="100">
        <f>W115</f>
        <v>0</v>
      </c>
      <c r="W115" s="100">
        <f>X115+Y115+Z115</f>
        <v>0</v>
      </c>
      <c r="X115" s="166">
        <v>0</v>
      </c>
      <c r="Y115" s="166">
        <v>0</v>
      </c>
      <c r="Z115" s="166">
        <v>0</v>
      </c>
      <c r="AA115" s="100">
        <f>AB115</f>
        <v>2400</v>
      </c>
      <c r="AB115" s="99">
        <v>2400</v>
      </c>
      <c r="AC115" s="166"/>
      <c r="AD115" s="166"/>
      <c r="AE115" s="100">
        <f>AF115</f>
        <v>2400</v>
      </c>
      <c r="AF115" s="99">
        <v>2400</v>
      </c>
      <c r="AG115" s="166"/>
      <c r="AH115" s="166"/>
      <c r="AI115" s="99">
        <v>2500</v>
      </c>
      <c r="AJ115" s="99">
        <v>0</v>
      </c>
      <c r="AK115" s="128" t="s">
        <v>276</v>
      </c>
      <c r="AL115" s="103"/>
    </row>
    <row r="116" spans="1:44" s="88" customFormat="1" ht="45" customHeight="1">
      <c r="A116" s="95">
        <v>2</v>
      </c>
      <c r="B116" s="96" t="s">
        <v>285</v>
      </c>
      <c r="C116" s="177">
        <v>7673320</v>
      </c>
      <c r="D116" s="152" t="s">
        <v>60</v>
      </c>
      <c r="E116" s="152" t="s">
        <v>155</v>
      </c>
      <c r="F116" s="126" t="s">
        <v>282</v>
      </c>
      <c r="G116" s="97" t="s">
        <v>286</v>
      </c>
      <c r="H116" s="97"/>
      <c r="I116" s="97" t="s">
        <v>287</v>
      </c>
      <c r="J116" s="99">
        <f>K116</f>
        <v>39309</v>
      </c>
      <c r="K116" s="166">
        <v>39309</v>
      </c>
      <c r="L116" s="166"/>
      <c r="M116" s="166"/>
      <c r="N116" s="99">
        <f>O116</f>
        <v>36415</v>
      </c>
      <c r="O116" s="99">
        <v>36415</v>
      </c>
      <c r="P116" s="99"/>
      <c r="Q116" s="99"/>
      <c r="R116" s="99">
        <f>S116</f>
        <v>36415</v>
      </c>
      <c r="S116" s="139">
        <v>36415</v>
      </c>
      <c r="T116" s="99"/>
      <c r="U116" s="99"/>
      <c r="V116" s="100">
        <f>W116</f>
        <v>200</v>
      </c>
      <c r="W116" s="100">
        <v>200</v>
      </c>
      <c r="X116" s="166">
        <v>0</v>
      </c>
      <c r="Y116" s="166">
        <v>0</v>
      </c>
      <c r="Z116" s="166">
        <v>0</v>
      </c>
      <c r="AA116" s="100">
        <f>AB116</f>
        <v>20000</v>
      </c>
      <c r="AB116" s="99">
        <v>20000</v>
      </c>
      <c r="AC116" s="166"/>
      <c r="AD116" s="166"/>
      <c r="AE116" s="100">
        <f>AF116</f>
        <v>10000</v>
      </c>
      <c r="AF116" s="99">
        <v>10000</v>
      </c>
      <c r="AG116" s="166"/>
      <c r="AH116" s="166"/>
      <c r="AI116" s="99">
        <v>20000</v>
      </c>
      <c r="AJ116" s="99">
        <v>16415</v>
      </c>
      <c r="AK116" s="128" t="s">
        <v>276</v>
      </c>
      <c r="AL116" s="103"/>
      <c r="AM116" s="178" t="s">
        <v>288</v>
      </c>
      <c r="AN116" s="179"/>
      <c r="AO116" s="179"/>
      <c r="AP116" s="179"/>
      <c r="AQ116" s="179"/>
      <c r="AR116" s="179"/>
    </row>
    <row r="117" spans="1:44" s="88" customFormat="1" ht="45" customHeight="1">
      <c r="A117" s="95">
        <v>3</v>
      </c>
      <c r="B117" s="180" t="s">
        <v>289</v>
      </c>
      <c r="C117" s="177">
        <v>7618682</v>
      </c>
      <c r="D117" s="177" t="s">
        <v>60</v>
      </c>
      <c r="E117" s="152" t="s">
        <v>155</v>
      </c>
      <c r="F117" s="126" t="s">
        <v>282</v>
      </c>
      <c r="G117" s="97" t="s">
        <v>286</v>
      </c>
      <c r="H117" s="97"/>
      <c r="I117" s="97" t="s">
        <v>290</v>
      </c>
      <c r="J117" s="139">
        <v>14704</v>
      </c>
      <c r="K117" s="166">
        <v>14704</v>
      </c>
      <c r="L117" s="166"/>
      <c r="M117" s="166"/>
      <c r="N117" s="99"/>
      <c r="O117" s="99"/>
      <c r="P117" s="99"/>
      <c r="Q117" s="99"/>
      <c r="R117" s="139">
        <v>14704</v>
      </c>
      <c r="S117" s="166">
        <v>14704</v>
      </c>
      <c r="T117" s="99"/>
      <c r="U117" s="99"/>
      <c r="V117" s="100"/>
      <c r="W117" s="100"/>
      <c r="X117" s="166"/>
      <c r="Y117" s="166"/>
      <c r="Z117" s="166"/>
      <c r="AA117" s="100">
        <f>AB117</f>
        <v>13500</v>
      </c>
      <c r="AB117" s="99">
        <v>13500</v>
      </c>
      <c r="AC117" s="166"/>
      <c r="AD117" s="166"/>
      <c r="AE117" s="100">
        <f>AF117</f>
        <v>4000</v>
      </c>
      <c r="AF117" s="99">
        <v>4000</v>
      </c>
      <c r="AG117" s="166"/>
      <c r="AH117" s="166"/>
      <c r="AI117" s="99"/>
      <c r="AJ117" s="99"/>
      <c r="AK117" s="128" t="s">
        <v>276</v>
      </c>
      <c r="AL117" s="103"/>
      <c r="AM117" s="181"/>
      <c r="AN117" s="181"/>
      <c r="AO117" s="181"/>
      <c r="AP117" s="181"/>
      <c r="AQ117" s="181"/>
      <c r="AR117" s="181"/>
    </row>
    <row r="118" spans="1:44" s="88" customFormat="1" ht="45" customHeight="1">
      <c r="A118" s="95">
        <v>4</v>
      </c>
      <c r="B118" s="180" t="s">
        <v>291</v>
      </c>
      <c r="C118" s="177"/>
      <c r="D118" s="177" t="s">
        <v>60</v>
      </c>
      <c r="E118" s="152" t="s">
        <v>155</v>
      </c>
      <c r="F118" s="126" t="s">
        <v>282</v>
      </c>
      <c r="G118" s="97" t="s">
        <v>286</v>
      </c>
      <c r="H118" s="97"/>
      <c r="I118" s="97" t="s">
        <v>292</v>
      </c>
      <c r="J118" s="139">
        <v>64151</v>
      </c>
      <c r="K118" s="166">
        <v>64151</v>
      </c>
      <c r="L118" s="166"/>
      <c r="M118" s="166"/>
      <c r="N118" s="99"/>
      <c r="O118" s="99"/>
      <c r="P118" s="99"/>
      <c r="Q118" s="99"/>
      <c r="R118" s="99">
        <f>S118</f>
        <v>57736</v>
      </c>
      <c r="S118" s="139">
        <v>57736</v>
      </c>
      <c r="T118" s="99"/>
      <c r="U118" s="99"/>
      <c r="V118" s="100"/>
      <c r="W118" s="100"/>
      <c r="X118" s="166"/>
      <c r="Y118" s="166"/>
      <c r="Z118" s="166"/>
      <c r="AA118" s="100">
        <f>AB118</f>
        <v>25000</v>
      </c>
      <c r="AB118" s="99">
        <v>25000</v>
      </c>
      <c r="AC118" s="166"/>
      <c r="AD118" s="166"/>
      <c r="AE118" s="100">
        <f>AF118</f>
        <v>5000</v>
      </c>
      <c r="AF118" s="99">
        <v>5000</v>
      </c>
      <c r="AG118" s="166"/>
      <c r="AH118" s="166"/>
      <c r="AI118" s="99"/>
      <c r="AJ118" s="99"/>
      <c r="AK118" s="128" t="s">
        <v>276</v>
      </c>
      <c r="AL118" s="103"/>
      <c r="AM118" s="181"/>
      <c r="AN118" s="181"/>
      <c r="AO118" s="181"/>
      <c r="AP118" s="181"/>
      <c r="AQ118" s="181"/>
      <c r="AR118" s="181"/>
    </row>
    <row r="119" spans="1:44" s="88" customFormat="1" ht="28.5" customHeight="1">
      <c r="A119" s="83" t="s">
        <v>181</v>
      </c>
      <c r="B119" s="84" t="s">
        <v>293</v>
      </c>
      <c r="C119" s="84"/>
      <c r="D119" s="84"/>
      <c r="E119" s="83"/>
      <c r="F119" s="83"/>
      <c r="G119" s="83"/>
      <c r="H119" s="83"/>
      <c r="I119" s="83"/>
      <c r="J119" s="85">
        <f>J120</f>
        <v>826</v>
      </c>
      <c r="K119" s="85">
        <f t="shared" ref="K119:AJ120" si="51">K120</f>
        <v>826</v>
      </c>
      <c r="L119" s="85">
        <f t="shared" si="51"/>
        <v>0</v>
      </c>
      <c r="M119" s="85">
        <f t="shared" si="51"/>
        <v>0</v>
      </c>
      <c r="N119" s="85">
        <f t="shared" si="51"/>
        <v>1400</v>
      </c>
      <c r="O119" s="85">
        <f t="shared" si="51"/>
        <v>1400</v>
      </c>
      <c r="P119" s="85">
        <f t="shared" si="51"/>
        <v>0</v>
      </c>
      <c r="Q119" s="85">
        <f t="shared" si="51"/>
        <v>0</v>
      </c>
      <c r="R119" s="85">
        <f t="shared" si="51"/>
        <v>826</v>
      </c>
      <c r="S119" s="85">
        <f t="shared" si="51"/>
        <v>826</v>
      </c>
      <c r="T119" s="85">
        <f t="shared" si="51"/>
        <v>0</v>
      </c>
      <c r="U119" s="85">
        <f t="shared" si="51"/>
        <v>0</v>
      </c>
      <c r="V119" s="85">
        <f t="shared" si="51"/>
        <v>0</v>
      </c>
      <c r="W119" s="85">
        <f t="shared" si="51"/>
        <v>0</v>
      </c>
      <c r="X119" s="85">
        <f t="shared" si="51"/>
        <v>0</v>
      </c>
      <c r="Y119" s="85">
        <f t="shared" si="51"/>
        <v>0</v>
      </c>
      <c r="Z119" s="85">
        <f t="shared" si="51"/>
        <v>0</v>
      </c>
      <c r="AA119" s="85">
        <f t="shared" si="51"/>
        <v>826</v>
      </c>
      <c r="AB119" s="85">
        <f t="shared" si="51"/>
        <v>826</v>
      </c>
      <c r="AC119" s="85">
        <f t="shared" si="51"/>
        <v>826</v>
      </c>
      <c r="AD119" s="85">
        <f t="shared" si="51"/>
        <v>0</v>
      </c>
      <c r="AE119" s="85">
        <f t="shared" si="51"/>
        <v>826</v>
      </c>
      <c r="AF119" s="85">
        <f t="shared" si="51"/>
        <v>826</v>
      </c>
      <c r="AG119" s="85">
        <f t="shared" si="51"/>
        <v>826</v>
      </c>
      <c r="AH119" s="85">
        <f t="shared" si="51"/>
        <v>0</v>
      </c>
      <c r="AI119" s="85">
        <f t="shared" si="51"/>
        <v>1400</v>
      </c>
      <c r="AJ119" s="85">
        <f t="shared" si="51"/>
        <v>0</v>
      </c>
      <c r="AK119" s="86"/>
      <c r="AL119" s="87"/>
    </row>
    <row r="120" spans="1:44" s="94" customFormat="1" ht="30.75" customHeight="1">
      <c r="A120" s="112" t="s">
        <v>47</v>
      </c>
      <c r="B120" s="105" t="s">
        <v>58</v>
      </c>
      <c r="C120" s="156"/>
      <c r="D120" s="153"/>
      <c r="E120" s="153"/>
      <c r="F120" s="140"/>
      <c r="G120" s="113"/>
      <c r="H120" s="113"/>
      <c r="I120" s="113"/>
      <c r="J120" s="91">
        <f>J121</f>
        <v>826</v>
      </c>
      <c r="K120" s="91">
        <f t="shared" si="51"/>
        <v>826</v>
      </c>
      <c r="L120" s="91">
        <f t="shared" si="51"/>
        <v>0</v>
      </c>
      <c r="M120" s="91">
        <f t="shared" si="51"/>
        <v>0</v>
      </c>
      <c r="N120" s="91">
        <f t="shared" si="51"/>
        <v>1400</v>
      </c>
      <c r="O120" s="91">
        <f t="shared" si="51"/>
        <v>1400</v>
      </c>
      <c r="P120" s="91">
        <f t="shared" si="51"/>
        <v>0</v>
      </c>
      <c r="Q120" s="91">
        <f t="shared" si="51"/>
        <v>0</v>
      </c>
      <c r="R120" s="91">
        <f t="shared" si="51"/>
        <v>826</v>
      </c>
      <c r="S120" s="91">
        <f t="shared" si="51"/>
        <v>826</v>
      </c>
      <c r="T120" s="91">
        <f t="shared" si="51"/>
        <v>0</v>
      </c>
      <c r="U120" s="91">
        <f t="shared" si="51"/>
        <v>0</v>
      </c>
      <c r="V120" s="91">
        <f t="shared" si="51"/>
        <v>0</v>
      </c>
      <c r="W120" s="91">
        <f t="shared" si="51"/>
        <v>0</v>
      </c>
      <c r="X120" s="91">
        <f t="shared" si="51"/>
        <v>0</v>
      </c>
      <c r="Y120" s="91">
        <f t="shared" si="51"/>
        <v>0</v>
      </c>
      <c r="Z120" s="91">
        <f t="shared" si="51"/>
        <v>0</v>
      </c>
      <c r="AA120" s="91">
        <f t="shared" si="51"/>
        <v>826</v>
      </c>
      <c r="AB120" s="91">
        <f t="shared" si="51"/>
        <v>826</v>
      </c>
      <c r="AC120" s="91">
        <f t="shared" si="51"/>
        <v>826</v>
      </c>
      <c r="AD120" s="91">
        <f t="shared" si="51"/>
        <v>0</v>
      </c>
      <c r="AE120" s="91">
        <f t="shared" si="51"/>
        <v>826</v>
      </c>
      <c r="AF120" s="91">
        <f t="shared" si="51"/>
        <v>826</v>
      </c>
      <c r="AG120" s="91">
        <f t="shared" si="51"/>
        <v>826</v>
      </c>
      <c r="AH120" s="91">
        <f t="shared" si="51"/>
        <v>0</v>
      </c>
      <c r="AI120" s="91">
        <f t="shared" si="51"/>
        <v>1400</v>
      </c>
      <c r="AJ120" s="91">
        <f t="shared" si="51"/>
        <v>0</v>
      </c>
      <c r="AK120" s="157"/>
      <c r="AL120" s="93"/>
      <c r="AM120" s="158"/>
      <c r="AN120" s="158"/>
      <c r="AO120" s="158"/>
      <c r="AP120" s="158"/>
    </row>
    <row r="121" spans="1:44" s="88" customFormat="1" ht="45" customHeight="1">
      <c r="A121" s="95">
        <v>1</v>
      </c>
      <c r="B121" s="96" t="s">
        <v>294</v>
      </c>
      <c r="C121" s="152">
        <v>7705952</v>
      </c>
      <c r="D121" s="152" t="s">
        <v>60</v>
      </c>
      <c r="E121" s="152" t="s">
        <v>155</v>
      </c>
      <c r="F121" s="126" t="s">
        <v>282</v>
      </c>
      <c r="G121" s="97" t="s">
        <v>252</v>
      </c>
      <c r="H121" s="97"/>
      <c r="I121" s="97" t="s">
        <v>295</v>
      </c>
      <c r="J121" s="99">
        <f>K121</f>
        <v>826</v>
      </c>
      <c r="K121" s="166">
        <v>826</v>
      </c>
      <c r="L121" s="166"/>
      <c r="M121" s="166"/>
      <c r="N121" s="99">
        <f>O121</f>
        <v>1400</v>
      </c>
      <c r="O121" s="99">
        <v>1400</v>
      </c>
      <c r="P121" s="99"/>
      <c r="Q121" s="99"/>
      <c r="R121" s="99">
        <f>S121</f>
        <v>826</v>
      </c>
      <c r="S121" s="99">
        <v>826</v>
      </c>
      <c r="T121" s="99"/>
      <c r="U121" s="99"/>
      <c r="V121" s="100">
        <f>W121</f>
        <v>0</v>
      </c>
      <c r="W121" s="100">
        <f>X121+Y121+Z121</f>
        <v>0</v>
      </c>
      <c r="X121" s="166">
        <v>0</v>
      </c>
      <c r="Y121" s="166">
        <v>0</v>
      </c>
      <c r="Z121" s="166">
        <v>0</v>
      </c>
      <c r="AA121" s="100">
        <f>AB121</f>
        <v>826</v>
      </c>
      <c r="AB121" s="99">
        <v>826</v>
      </c>
      <c r="AC121" s="166">
        <v>826</v>
      </c>
      <c r="AD121" s="166"/>
      <c r="AE121" s="100">
        <f>AF121</f>
        <v>826</v>
      </c>
      <c r="AF121" s="99">
        <v>826</v>
      </c>
      <c r="AG121" s="166">
        <v>826</v>
      </c>
      <c r="AH121" s="166"/>
      <c r="AI121" s="99">
        <v>1400</v>
      </c>
      <c r="AJ121" s="99">
        <v>0</v>
      </c>
      <c r="AK121" s="128" t="s">
        <v>296</v>
      </c>
      <c r="AL121" s="103"/>
      <c r="AM121" s="182" t="s">
        <v>297</v>
      </c>
      <c r="AN121" s="182"/>
      <c r="AO121" s="182"/>
      <c r="AP121" s="182"/>
    </row>
    <row r="122" spans="1:44" s="88" customFormat="1" ht="28.5" customHeight="1">
      <c r="A122" s="83" t="s">
        <v>190</v>
      </c>
      <c r="B122" s="84" t="s">
        <v>165</v>
      </c>
      <c r="C122" s="84"/>
      <c r="D122" s="84"/>
      <c r="E122" s="83"/>
      <c r="F122" s="83"/>
      <c r="G122" s="83"/>
      <c r="H122" s="83"/>
      <c r="I122" s="83"/>
      <c r="J122" s="85">
        <f t="shared" ref="J122:AJ122" si="52">J123</f>
        <v>29382</v>
      </c>
      <c r="K122" s="85">
        <f t="shared" si="52"/>
        <v>29382</v>
      </c>
      <c r="L122" s="85">
        <f t="shared" si="52"/>
        <v>0</v>
      </c>
      <c r="M122" s="85">
        <f t="shared" si="52"/>
        <v>0</v>
      </c>
      <c r="N122" s="85">
        <f t="shared" si="52"/>
        <v>14897</v>
      </c>
      <c r="O122" s="85">
        <f t="shared" si="52"/>
        <v>14897</v>
      </c>
      <c r="P122" s="85">
        <f t="shared" si="52"/>
        <v>0</v>
      </c>
      <c r="Q122" s="85">
        <f t="shared" si="52"/>
        <v>0</v>
      </c>
      <c r="R122" s="85">
        <f t="shared" si="52"/>
        <v>29382</v>
      </c>
      <c r="S122" s="85">
        <f t="shared" si="52"/>
        <v>29382</v>
      </c>
      <c r="T122" s="85">
        <f t="shared" si="52"/>
        <v>0</v>
      </c>
      <c r="U122" s="85">
        <f t="shared" si="52"/>
        <v>0</v>
      </c>
      <c r="V122" s="85">
        <f t="shared" si="52"/>
        <v>0</v>
      </c>
      <c r="W122" s="85">
        <f t="shared" si="52"/>
        <v>0</v>
      </c>
      <c r="X122" s="85">
        <f t="shared" si="52"/>
        <v>0</v>
      </c>
      <c r="Y122" s="85">
        <f t="shared" si="52"/>
        <v>0</v>
      </c>
      <c r="Z122" s="85">
        <f t="shared" si="52"/>
        <v>0</v>
      </c>
      <c r="AA122" s="85">
        <f t="shared" si="52"/>
        <v>9000</v>
      </c>
      <c r="AB122" s="85">
        <f t="shared" si="52"/>
        <v>9000</v>
      </c>
      <c r="AC122" s="85">
        <f t="shared" si="52"/>
        <v>0</v>
      </c>
      <c r="AD122" s="85">
        <f t="shared" si="52"/>
        <v>0</v>
      </c>
      <c r="AE122" s="85">
        <f t="shared" si="52"/>
        <v>8000</v>
      </c>
      <c r="AF122" s="85">
        <f t="shared" si="52"/>
        <v>8000</v>
      </c>
      <c r="AG122" s="85">
        <f t="shared" si="52"/>
        <v>0</v>
      </c>
      <c r="AH122" s="85">
        <f t="shared" si="52"/>
        <v>0</v>
      </c>
      <c r="AI122" s="85">
        <f t="shared" si="52"/>
        <v>4000</v>
      </c>
      <c r="AJ122" s="85">
        <f t="shared" si="52"/>
        <v>10897</v>
      </c>
      <c r="AK122" s="86"/>
      <c r="AL122" s="87"/>
    </row>
    <row r="123" spans="1:44" s="94" customFormat="1" ht="30.75" customHeight="1">
      <c r="A123" s="112" t="s">
        <v>47</v>
      </c>
      <c r="B123" s="105" t="s">
        <v>58</v>
      </c>
      <c r="C123" s="156"/>
      <c r="D123" s="153"/>
      <c r="E123" s="153"/>
      <c r="F123" s="140"/>
      <c r="G123" s="113"/>
      <c r="H123" s="113"/>
      <c r="I123" s="113"/>
      <c r="J123" s="91">
        <f>J124+J125</f>
        <v>29382</v>
      </c>
      <c r="K123" s="91">
        <f t="shared" ref="K123:AJ123" si="53">K124+K125</f>
        <v>29382</v>
      </c>
      <c r="L123" s="91">
        <f t="shared" si="53"/>
        <v>0</v>
      </c>
      <c r="M123" s="91">
        <f t="shared" si="53"/>
        <v>0</v>
      </c>
      <c r="N123" s="91">
        <f t="shared" si="53"/>
        <v>14897</v>
      </c>
      <c r="O123" s="91">
        <f t="shared" si="53"/>
        <v>14897</v>
      </c>
      <c r="P123" s="91">
        <f t="shared" si="53"/>
        <v>0</v>
      </c>
      <c r="Q123" s="91">
        <f t="shared" si="53"/>
        <v>0</v>
      </c>
      <c r="R123" s="91">
        <f t="shared" si="53"/>
        <v>29382</v>
      </c>
      <c r="S123" s="91">
        <f t="shared" si="53"/>
        <v>29382</v>
      </c>
      <c r="T123" s="91">
        <f t="shared" si="53"/>
        <v>0</v>
      </c>
      <c r="U123" s="91">
        <f t="shared" si="53"/>
        <v>0</v>
      </c>
      <c r="V123" s="91">
        <f t="shared" si="53"/>
        <v>0</v>
      </c>
      <c r="W123" s="91">
        <f t="shared" si="53"/>
        <v>0</v>
      </c>
      <c r="X123" s="91">
        <f t="shared" si="53"/>
        <v>0</v>
      </c>
      <c r="Y123" s="91">
        <f t="shared" si="53"/>
        <v>0</v>
      </c>
      <c r="Z123" s="91">
        <f t="shared" si="53"/>
        <v>0</v>
      </c>
      <c r="AA123" s="91">
        <f t="shared" si="53"/>
        <v>9000</v>
      </c>
      <c r="AB123" s="91">
        <f t="shared" si="53"/>
        <v>9000</v>
      </c>
      <c r="AC123" s="91">
        <f t="shared" si="53"/>
        <v>0</v>
      </c>
      <c r="AD123" s="91">
        <f t="shared" si="53"/>
        <v>0</v>
      </c>
      <c r="AE123" s="91">
        <f t="shared" si="53"/>
        <v>8000</v>
      </c>
      <c r="AF123" s="91">
        <f t="shared" si="53"/>
        <v>8000</v>
      </c>
      <c r="AG123" s="91">
        <f t="shared" si="53"/>
        <v>0</v>
      </c>
      <c r="AH123" s="91">
        <f t="shared" si="53"/>
        <v>0</v>
      </c>
      <c r="AI123" s="91">
        <f t="shared" si="53"/>
        <v>4000</v>
      </c>
      <c r="AJ123" s="91">
        <f t="shared" si="53"/>
        <v>10897</v>
      </c>
      <c r="AK123" s="157"/>
      <c r="AL123" s="93"/>
      <c r="AM123" s="158"/>
      <c r="AN123" s="158"/>
      <c r="AO123" s="158"/>
      <c r="AP123" s="158"/>
    </row>
    <row r="124" spans="1:44" s="88" customFormat="1" ht="45" customHeight="1">
      <c r="A124" s="95">
        <v>1</v>
      </c>
      <c r="B124" s="96" t="s">
        <v>298</v>
      </c>
      <c r="C124" s="152">
        <v>7679836</v>
      </c>
      <c r="D124" s="152" t="s">
        <v>60</v>
      </c>
      <c r="E124" s="152" t="s">
        <v>168</v>
      </c>
      <c r="F124" s="126" t="s">
        <v>282</v>
      </c>
      <c r="G124" s="97" t="s">
        <v>286</v>
      </c>
      <c r="H124" s="97" t="s">
        <v>299</v>
      </c>
      <c r="I124" s="97" t="s">
        <v>300</v>
      </c>
      <c r="J124" s="99">
        <f>K124</f>
        <v>14897</v>
      </c>
      <c r="K124" s="166">
        <v>14897</v>
      </c>
      <c r="L124" s="166"/>
      <c r="M124" s="166"/>
      <c r="N124" s="99">
        <f>O124</f>
        <v>14897</v>
      </c>
      <c r="O124" s="99">
        <v>14897</v>
      </c>
      <c r="P124" s="99"/>
      <c r="Q124" s="99"/>
      <c r="R124" s="99">
        <f>SUM(S124:X124)</f>
        <v>14897</v>
      </c>
      <c r="S124" s="99">
        <v>14897</v>
      </c>
      <c r="T124" s="99"/>
      <c r="U124" s="99"/>
      <c r="V124" s="100">
        <f>W124</f>
        <v>0</v>
      </c>
      <c r="W124" s="100">
        <f>X124+Y124+Z124</f>
        <v>0</v>
      </c>
      <c r="X124" s="166">
        <v>0</v>
      </c>
      <c r="Y124" s="166">
        <v>0</v>
      </c>
      <c r="Z124" s="166">
        <v>0</v>
      </c>
      <c r="AA124" s="100">
        <f>AB124</f>
        <v>4000</v>
      </c>
      <c r="AB124" s="99">
        <v>4000</v>
      </c>
      <c r="AC124" s="166"/>
      <c r="AD124" s="166"/>
      <c r="AE124" s="100">
        <f>AF124</f>
        <v>4000</v>
      </c>
      <c r="AF124" s="99">
        <v>4000</v>
      </c>
      <c r="AG124" s="166"/>
      <c r="AH124" s="166"/>
      <c r="AI124" s="99">
        <v>4000</v>
      </c>
      <c r="AJ124" s="99">
        <v>10897</v>
      </c>
      <c r="AK124" s="128" t="s">
        <v>165</v>
      </c>
      <c r="AL124" s="103"/>
    </row>
    <row r="125" spans="1:44" s="88" customFormat="1" ht="45" customHeight="1">
      <c r="A125" s="95">
        <v>2</v>
      </c>
      <c r="B125" s="96" t="s">
        <v>301</v>
      </c>
      <c r="C125" s="165"/>
      <c r="D125" s="152" t="s">
        <v>60</v>
      </c>
      <c r="E125" s="152" t="s">
        <v>168</v>
      </c>
      <c r="F125" s="161" t="s">
        <v>248</v>
      </c>
      <c r="G125" s="161" t="s">
        <v>135</v>
      </c>
      <c r="H125" s="161"/>
      <c r="I125" s="98" t="s">
        <v>302</v>
      </c>
      <c r="J125" s="99">
        <f>K125</f>
        <v>14485</v>
      </c>
      <c r="K125" s="166">
        <v>14485</v>
      </c>
      <c r="L125" s="166"/>
      <c r="M125" s="166"/>
      <c r="N125" s="99"/>
      <c r="O125" s="99"/>
      <c r="P125" s="99"/>
      <c r="Q125" s="99"/>
      <c r="R125" s="99">
        <f>S125</f>
        <v>14485</v>
      </c>
      <c r="S125" s="166">
        <v>14485</v>
      </c>
      <c r="T125" s="99"/>
      <c r="U125" s="99"/>
      <c r="V125" s="100"/>
      <c r="W125" s="100"/>
      <c r="X125" s="166"/>
      <c r="Y125" s="166"/>
      <c r="Z125" s="166"/>
      <c r="AA125" s="100">
        <f>AB125</f>
        <v>5000</v>
      </c>
      <c r="AB125" s="99">
        <v>5000</v>
      </c>
      <c r="AC125" s="166"/>
      <c r="AD125" s="166"/>
      <c r="AE125" s="100">
        <f>AF125</f>
        <v>4000</v>
      </c>
      <c r="AF125" s="99">
        <v>4000</v>
      </c>
      <c r="AG125" s="166"/>
      <c r="AH125" s="166"/>
      <c r="AI125" s="99"/>
      <c r="AJ125" s="99"/>
      <c r="AK125" s="128" t="s">
        <v>165</v>
      </c>
      <c r="AL125" s="103"/>
    </row>
    <row r="126" spans="1:44" s="88" customFormat="1" ht="28.5" customHeight="1">
      <c r="A126" s="83" t="s">
        <v>303</v>
      </c>
      <c r="B126" s="84" t="s">
        <v>182</v>
      </c>
      <c r="C126" s="84"/>
      <c r="D126" s="84"/>
      <c r="E126" s="83"/>
      <c r="F126" s="83"/>
      <c r="G126" s="83"/>
      <c r="H126" s="83"/>
      <c r="I126" s="83"/>
      <c r="J126" s="85">
        <f t="shared" ref="J126:Y127" si="54">J127</f>
        <v>13557</v>
      </c>
      <c r="K126" s="85">
        <f t="shared" si="54"/>
        <v>13557</v>
      </c>
      <c r="L126" s="85">
        <f t="shared" si="54"/>
        <v>0</v>
      </c>
      <c r="M126" s="85">
        <f t="shared" si="54"/>
        <v>0</v>
      </c>
      <c r="N126" s="85">
        <f t="shared" si="54"/>
        <v>0</v>
      </c>
      <c r="O126" s="85">
        <f t="shared" si="54"/>
        <v>0</v>
      </c>
      <c r="P126" s="85">
        <f t="shared" si="54"/>
        <v>0</v>
      </c>
      <c r="Q126" s="85">
        <f t="shared" si="54"/>
        <v>0</v>
      </c>
      <c r="R126" s="85">
        <f t="shared" si="54"/>
        <v>13557</v>
      </c>
      <c r="S126" s="85">
        <f t="shared" si="54"/>
        <v>13557</v>
      </c>
      <c r="T126" s="85">
        <f t="shared" si="54"/>
        <v>0</v>
      </c>
      <c r="U126" s="85">
        <f t="shared" si="54"/>
        <v>0</v>
      </c>
      <c r="V126" s="85">
        <f t="shared" si="54"/>
        <v>0</v>
      </c>
      <c r="W126" s="85">
        <f t="shared" si="54"/>
        <v>0</v>
      </c>
      <c r="X126" s="85">
        <f t="shared" si="54"/>
        <v>0</v>
      </c>
      <c r="Y126" s="85">
        <f t="shared" si="54"/>
        <v>0</v>
      </c>
      <c r="Z126" s="85">
        <f t="shared" ref="Z126:AJ127" si="55">Z127</f>
        <v>0</v>
      </c>
      <c r="AA126" s="85">
        <f t="shared" si="55"/>
        <v>12000</v>
      </c>
      <c r="AB126" s="85">
        <f t="shared" si="55"/>
        <v>12000</v>
      </c>
      <c r="AC126" s="85">
        <f t="shared" si="55"/>
        <v>4000</v>
      </c>
      <c r="AD126" s="85">
        <f t="shared" si="55"/>
        <v>0</v>
      </c>
      <c r="AE126" s="85">
        <f t="shared" si="55"/>
        <v>8000</v>
      </c>
      <c r="AF126" s="85">
        <f t="shared" si="55"/>
        <v>8000</v>
      </c>
      <c r="AG126" s="85">
        <f t="shared" si="55"/>
        <v>4000</v>
      </c>
      <c r="AH126" s="85">
        <f t="shared" si="55"/>
        <v>0</v>
      </c>
      <c r="AI126" s="85">
        <f t="shared" si="55"/>
        <v>0</v>
      </c>
      <c r="AJ126" s="85">
        <f t="shared" si="55"/>
        <v>0</v>
      </c>
      <c r="AK126" s="86"/>
      <c r="AL126" s="87"/>
    </row>
    <row r="127" spans="1:44" s="94" customFormat="1" ht="30.75" customHeight="1">
      <c r="A127" s="112" t="s">
        <v>47</v>
      </c>
      <c r="B127" s="105" t="s">
        <v>58</v>
      </c>
      <c r="C127" s="156"/>
      <c r="D127" s="153"/>
      <c r="E127" s="153"/>
      <c r="F127" s="140"/>
      <c r="G127" s="113"/>
      <c r="H127" s="113"/>
      <c r="I127" s="113"/>
      <c r="J127" s="91">
        <f t="shared" si="54"/>
        <v>13557</v>
      </c>
      <c r="K127" s="91">
        <f t="shared" si="54"/>
        <v>13557</v>
      </c>
      <c r="L127" s="91">
        <f t="shared" si="54"/>
        <v>0</v>
      </c>
      <c r="M127" s="91">
        <f t="shared" si="54"/>
        <v>0</v>
      </c>
      <c r="N127" s="91">
        <f t="shared" si="54"/>
        <v>0</v>
      </c>
      <c r="O127" s="91">
        <f t="shared" si="54"/>
        <v>0</v>
      </c>
      <c r="P127" s="91">
        <f t="shared" si="54"/>
        <v>0</v>
      </c>
      <c r="Q127" s="91">
        <f t="shared" si="54"/>
        <v>0</v>
      </c>
      <c r="R127" s="91">
        <f t="shared" si="54"/>
        <v>13557</v>
      </c>
      <c r="S127" s="91">
        <f t="shared" si="54"/>
        <v>13557</v>
      </c>
      <c r="T127" s="91">
        <f t="shared" si="54"/>
        <v>0</v>
      </c>
      <c r="U127" s="91">
        <f t="shared" si="54"/>
        <v>0</v>
      </c>
      <c r="V127" s="91">
        <f t="shared" si="54"/>
        <v>0</v>
      </c>
      <c r="W127" s="91">
        <f t="shared" si="54"/>
        <v>0</v>
      </c>
      <c r="X127" s="91">
        <f t="shared" si="54"/>
        <v>0</v>
      </c>
      <c r="Y127" s="91">
        <f t="shared" si="54"/>
        <v>0</v>
      </c>
      <c r="Z127" s="91">
        <f t="shared" si="55"/>
        <v>0</v>
      </c>
      <c r="AA127" s="91">
        <f t="shared" si="55"/>
        <v>12000</v>
      </c>
      <c r="AB127" s="91">
        <f t="shared" si="55"/>
        <v>12000</v>
      </c>
      <c r="AC127" s="91">
        <f t="shared" si="55"/>
        <v>4000</v>
      </c>
      <c r="AD127" s="91">
        <f t="shared" si="55"/>
        <v>0</v>
      </c>
      <c r="AE127" s="91">
        <f t="shared" si="55"/>
        <v>8000</v>
      </c>
      <c r="AF127" s="91">
        <f t="shared" si="55"/>
        <v>8000</v>
      </c>
      <c r="AG127" s="91">
        <f t="shared" si="55"/>
        <v>4000</v>
      </c>
      <c r="AH127" s="91">
        <f t="shared" si="55"/>
        <v>0</v>
      </c>
      <c r="AI127" s="91">
        <f t="shared" si="55"/>
        <v>0</v>
      </c>
      <c r="AJ127" s="91">
        <f t="shared" si="55"/>
        <v>0</v>
      </c>
      <c r="AK127" s="157"/>
      <c r="AL127" s="93"/>
      <c r="AM127" s="158"/>
      <c r="AN127" s="158"/>
      <c r="AO127" s="158"/>
      <c r="AP127" s="158"/>
    </row>
    <row r="128" spans="1:44" s="164" customFormat="1" ht="49.5" customHeight="1">
      <c r="A128" s="95">
        <v>1</v>
      </c>
      <c r="B128" s="159" t="s">
        <v>304</v>
      </c>
      <c r="C128" s="152">
        <v>7619588</v>
      </c>
      <c r="D128" s="152" t="s">
        <v>60</v>
      </c>
      <c r="E128" s="183" t="s">
        <v>155</v>
      </c>
      <c r="F128" s="161" t="s">
        <v>248</v>
      </c>
      <c r="G128" s="161" t="s">
        <v>175</v>
      </c>
      <c r="H128" s="161"/>
      <c r="I128" s="98" t="s">
        <v>305</v>
      </c>
      <c r="J128" s="162">
        <f>K128</f>
        <v>13557</v>
      </c>
      <c r="K128" s="166">
        <v>13557</v>
      </c>
      <c r="L128" s="184"/>
      <c r="M128" s="184"/>
      <c r="N128" s="162"/>
      <c r="O128" s="162"/>
      <c r="P128" s="162"/>
      <c r="Q128" s="162"/>
      <c r="R128" s="162">
        <f>S128</f>
        <v>13557</v>
      </c>
      <c r="S128" s="166">
        <v>13557</v>
      </c>
      <c r="T128" s="162"/>
      <c r="U128" s="162"/>
      <c r="V128" s="100"/>
      <c r="W128" s="100"/>
      <c r="X128" s="184"/>
      <c r="Y128" s="185"/>
      <c r="Z128" s="185"/>
      <c r="AA128" s="100">
        <f>AB128</f>
        <v>12000</v>
      </c>
      <c r="AB128" s="163">
        <v>12000</v>
      </c>
      <c r="AC128" s="185">
        <v>4000</v>
      </c>
      <c r="AD128" s="185"/>
      <c r="AE128" s="100">
        <f>AF128</f>
        <v>8000</v>
      </c>
      <c r="AF128" s="163">
        <v>8000</v>
      </c>
      <c r="AG128" s="185">
        <v>4000</v>
      </c>
      <c r="AH128" s="185"/>
      <c r="AI128" s="163"/>
      <c r="AJ128" s="163"/>
      <c r="AK128" s="128" t="s">
        <v>182</v>
      </c>
    </row>
    <row r="129" spans="1:42" s="88" customFormat="1" ht="28.5" customHeight="1">
      <c r="A129" s="83" t="s">
        <v>306</v>
      </c>
      <c r="B129" s="84" t="s">
        <v>307</v>
      </c>
      <c r="C129" s="84"/>
      <c r="D129" s="84"/>
      <c r="E129" s="83"/>
      <c r="F129" s="83"/>
      <c r="G129" s="83"/>
      <c r="H129" s="83"/>
      <c r="I129" s="83"/>
      <c r="J129" s="85">
        <f t="shared" ref="J129:Y130" si="56">J130</f>
        <v>14920</v>
      </c>
      <c r="K129" s="85">
        <f t="shared" si="56"/>
        <v>14920</v>
      </c>
      <c r="L129" s="85">
        <f t="shared" si="56"/>
        <v>0</v>
      </c>
      <c r="M129" s="85">
        <f t="shared" si="56"/>
        <v>0</v>
      </c>
      <c r="N129" s="85">
        <f t="shared" si="56"/>
        <v>0</v>
      </c>
      <c r="O129" s="85">
        <f t="shared" si="56"/>
        <v>0</v>
      </c>
      <c r="P129" s="85">
        <f t="shared" si="56"/>
        <v>0</v>
      </c>
      <c r="Q129" s="85">
        <f t="shared" si="56"/>
        <v>0</v>
      </c>
      <c r="R129" s="85">
        <f t="shared" si="56"/>
        <v>14920</v>
      </c>
      <c r="S129" s="85">
        <f t="shared" si="56"/>
        <v>14920</v>
      </c>
      <c r="T129" s="85">
        <f t="shared" si="56"/>
        <v>0</v>
      </c>
      <c r="U129" s="85">
        <f t="shared" si="56"/>
        <v>0</v>
      </c>
      <c r="V129" s="85">
        <f t="shared" si="56"/>
        <v>200</v>
      </c>
      <c r="W129" s="85">
        <f t="shared" si="56"/>
        <v>200</v>
      </c>
      <c r="X129" s="85">
        <f t="shared" si="56"/>
        <v>0</v>
      </c>
      <c r="Y129" s="85">
        <f t="shared" si="56"/>
        <v>0</v>
      </c>
      <c r="Z129" s="85">
        <f t="shared" ref="Z129:AJ130" si="57">Z130</f>
        <v>0</v>
      </c>
      <c r="AA129" s="85">
        <f t="shared" si="57"/>
        <v>10000</v>
      </c>
      <c r="AB129" s="85">
        <f t="shared" si="57"/>
        <v>10000</v>
      </c>
      <c r="AC129" s="85">
        <f t="shared" si="57"/>
        <v>0</v>
      </c>
      <c r="AD129" s="85">
        <f t="shared" si="57"/>
        <v>0</v>
      </c>
      <c r="AE129" s="85">
        <f t="shared" si="57"/>
        <v>5000</v>
      </c>
      <c r="AF129" s="85">
        <f t="shared" si="57"/>
        <v>5000</v>
      </c>
      <c r="AG129" s="85">
        <f t="shared" si="57"/>
        <v>0</v>
      </c>
      <c r="AH129" s="85">
        <f t="shared" si="57"/>
        <v>0</v>
      </c>
      <c r="AI129" s="85">
        <f t="shared" si="57"/>
        <v>0</v>
      </c>
      <c r="AJ129" s="85">
        <f t="shared" si="57"/>
        <v>0</v>
      </c>
      <c r="AK129" s="86"/>
      <c r="AL129" s="87"/>
    </row>
    <row r="130" spans="1:42" s="94" customFormat="1" ht="30.75" customHeight="1">
      <c r="A130" s="112" t="s">
        <v>47</v>
      </c>
      <c r="B130" s="105" t="s">
        <v>58</v>
      </c>
      <c r="C130" s="156"/>
      <c r="D130" s="153"/>
      <c r="E130" s="153"/>
      <c r="F130" s="140"/>
      <c r="G130" s="113"/>
      <c r="H130" s="113"/>
      <c r="I130" s="113"/>
      <c r="J130" s="91">
        <f t="shared" si="56"/>
        <v>14920</v>
      </c>
      <c r="K130" s="91">
        <f t="shared" si="56"/>
        <v>14920</v>
      </c>
      <c r="L130" s="91">
        <f t="shared" si="56"/>
        <v>0</v>
      </c>
      <c r="M130" s="91">
        <f t="shared" si="56"/>
        <v>0</v>
      </c>
      <c r="N130" s="91">
        <f t="shared" si="56"/>
        <v>0</v>
      </c>
      <c r="O130" s="91">
        <f t="shared" si="56"/>
        <v>0</v>
      </c>
      <c r="P130" s="91">
        <f t="shared" si="56"/>
        <v>0</v>
      </c>
      <c r="Q130" s="91">
        <f t="shared" si="56"/>
        <v>0</v>
      </c>
      <c r="R130" s="91">
        <f t="shared" si="56"/>
        <v>14920</v>
      </c>
      <c r="S130" s="91">
        <f t="shared" si="56"/>
        <v>14920</v>
      </c>
      <c r="T130" s="91">
        <f t="shared" si="56"/>
        <v>0</v>
      </c>
      <c r="U130" s="91">
        <f t="shared" si="56"/>
        <v>0</v>
      </c>
      <c r="V130" s="91">
        <f t="shared" si="56"/>
        <v>200</v>
      </c>
      <c r="W130" s="91">
        <f t="shared" si="56"/>
        <v>200</v>
      </c>
      <c r="X130" s="91">
        <f t="shared" si="56"/>
        <v>0</v>
      </c>
      <c r="Y130" s="91">
        <f t="shared" si="56"/>
        <v>0</v>
      </c>
      <c r="Z130" s="91">
        <f t="shared" si="57"/>
        <v>0</v>
      </c>
      <c r="AA130" s="91">
        <f t="shared" si="57"/>
        <v>10000</v>
      </c>
      <c r="AB130" s="91">
        <f t="shared" si="57"/>
        <v>10000</v>
      </c>
      <c r="AC130" s="91">
        <f t="shared" si="57"/>
        <v>0</v>
      </c>
      <c r="AD130" s="91">
        <f t="shared" si="57"/>
        <v>0</v>
      </c>
      <c r="AE130" s="91">
        <f t="shared" si="57"/>
        <v>5000</v>
      </c>
      <c r="AF130" s="91">
        <f t="shared" si="57"/>
        <v>5000</v>
      </c>
      <c r="AG130" s="91">
        <f t="shared" si="57"/>
        <v>0</v>
      </c>
      <c r="AH130" s="91">
        <f t="shared" si="57"/>
        <v>0</v>
      </c>
      <c r="AI130" s="91">
        <f t="shared" si="57"/>
        <v>0</v>
      </c>
      <c r="AJ130" s="91">
        <f t="shared" si="57"/>
        <v>0</v>
      </c>
      <c r="AK130" s="157"/>
      <c r="AL130" s="93"/>
      <c r="AM130" s="158"/>
      <c r="AN130" s="158"/>
      <c r="AO130" s="158"/>
      <c r="AP130" s="158"/>
    </row>
    <row r="131" spans="1:42" s="88" customFormat="1" ht="45" customHeight="1">
      <c r="A131" s="95">
        <v>1</v>
      </c>
      <c r="B131" s="96" t="s">
        <v>308</v>
      </c>
      <c r="C131" s="165"/>
      <c r="D131" s="152" t="s">
        <v>60</v>
      </c>
      <c r="E131" s="152" t="s">
        <v>199</v>
      </c>
      <c r="F131" s="161" t="s">
        <v>248</v>
      </c>
      <c r="G131" s="161" t="s">
        <v>175</v>
      </c>
      <c r="H131" s="161"/>
      <c r="I131" s="98" t="s">
        <v>309</v>
      </c>
      <c r="J131" s="99">
        <f>K131</f>
        <v>14920</v>
      </c>
      <c r="K131" s="166">
        <v>14920</v>
      </c>
      <c r="L131" s="166"/>
      <c r="M131" s="166"/>
      <c r="N131" s="99"/>
      <c r="O131" s="99"/>
      <c r="P131" s="99"/>
      <c r="Q131" s="99"/>
      <c r="R131" s="99">
        <f>S131</f>
        <v>14920</v>
      </c>
      <c r="S131" s="166">
        <v>14920</v>
      </c>
      <c r="T131" s="99"/>
      <c r="U131" s="99"/>
      <c r="V131" s="100">
        <f>W131</f>
        <v>200</v>
      </c>
      <c r="W131" s="100">
        <v>200</v>
      </c>
      <c r="X131" s="166"/>
      <c r="Y131" s="166"/>
      <c r="Z131" s="166"/>
      <c r="AA131" s="100">
        <f>AB131</f>
        <v>10000</v>
      </c>
      <c r="AB131" s="99">
        <v>10000</v>
      </c>
      <c r="AC131" s="166"/>
      <c r="AD131" s="166"/>
      <c r="AE131" s="100">
        <f>AF131</f>
        <v>5000</v>
      </c>
      <c r="AF131" s="99">
        <v>5000</v>
      </c>
      <c r="AG131" s="166"/>
      <c r="AH131" s="166"/>
      <c r="AI131" s="99"/>
      <c r="AJ131" s="99"/>
      <c r="AK131" s="128" t="s">
        <v>307</v>
      </c>
      <c r="AL131" s="103"/>
    </row>
    <row r="132" spans="1:42" s="88" customFormat="1" ht="28.5" customHeight="1">
      <c r="A132" s="83" t="s">
        <v>310</v>
      </c>
      <c r="B132" s="84" t="s">
        <v>311</v>
      </c>
      <c r="C132" s="84"/>
      <c r="D132" s="84"/>
      <c r="E132" s="83"/>
      <c r="F132" s="83"/>
      <c r="G132" s="83"/>
      <c r="H132" s="83"/>
      <c r="I132" s="83"/>
      <c r="J132" s="85">
        <f t="shared" ref="J132:Y133" si="58">J133</f>
        <v>7742</v>
      </c>
      <c r="K132" s="85">
        <f t="shared" si="58"/>
        <v>7742</v>
      </c>
      <c r="L132" s="85">
        <f t="shared" si="58"/>
        <v>0</v>
      </c>
      <c r="M132" s="85">
        <f t="shared" si="58"/>
        <v>0</v>
      </c>
      <c r="N132" s="85">
        <f t="shared" si="58"/>
        <v>0</v>
      </c>
      <c r="O132" s="85">
        <f t="shared" si="58"/>
        <v>0</v>
      </c>
      <c r="P132" s="85">
        <f t="shared" si="58"/>
        <v>0</v>
      </c>
      <c r="Q132" s="85">
        <f t="shared" si="58"/>
        <v>0</v>
      </c>
      <c r="R132" s="85">
        <f t="shared" si="58"/>
        <v>7742</v>
      </c>
      <c r="S132" s="85">
        <f t="shared" si="58"/>
        <v>7742</v>
      </c>
      <c r="T132" s="85">
        <f t="shared" si="58"/>
        <v>0</v>
      </c>
      <c r="U132" s="85">
        <f t="shared" si="58"/>
        <v>0</v>
      </c>
      <c r="V132" s="85">
        <f t="shared" si="58"/>
        <v>200</v>
      </c>
      <c r="W132" s="85">
        <f t="shared" si="58"/>
        <v>200</v>
      </c>
      <c r="X132" s="85">
        <f t="shared" si="58"/>
        <v>0</v>
      </c>
      <c r="Y132" s="85">
        <f t="shared" si="58"/>
        <v>0</v>
      </c>
      <c r="Z132" s="85">
        <f t="shared" ref="Z132:AJ133" si="59">Z133</f>
        <v>0</v>
      </c>
      <c r="AA132" s="85">
        <f t="shared" si="59"/>
        <v>7500</v>
      </c>
      <c r="AB132" s="85">
        <f t="shared" si="59"/>
        <v>7500</v>
      </c>
      <c r="AC132" s="85">
        <f t="shared" si="59"/>
        <v>0</v>
      </c>
      <c r="AD132" s="85">
        <f t="shared" si="59"/>
        <v>0</v>
      </c>
      <c r="AE132" s="85">
        <f t="shared" si="59"/>
        <v>3500</v>
      </c>
      <c r="AF132" s="85">
        <f t="shared" si="59"/>
        <v>3500</v>
      </c>
      <c r="AG132" s="85">
        <f t="shared" si="59"/>
        <v>0</v>
      </c>
      <c r="AH132" s="85">
        <f t="shared" si="59"/>
        <v>0</v>
      </c>
      <c r="AI132" s="85">
        <f t="shared" si="59"/>
        <v>0</v>
      </c>
      <c r="AJ132" s="85">
        <f t="shared" si="59"/>
        <v>0</v>
      </c>
      <c r="AK132" s="86"/>
      <c r="AL132" s="87"/>
    </row>
    <row r="133" spans="1:42" s="94" customFormat="1" ht="30.75" customHeight="1">
      <c r="A133" s="112" t="s">
        <v>47</v>
      </c>
      <c r="B133" s="105" t="s">
        <v>58</v>
      </c>
      <c r="C133" s="156"/>
      <c r="D133" s="153"/>
      <c r="E133" s="153"/>
      <c r="F133" s="140"/>
      <c r="G133" s="113"/>
      <c r="H133" s="113"/>
      <c r="I133" s="113"/>
      <c r="J133" s="91">
        <f t="shared" si="58"/>
        <v>7742</v>
      </c>
      <c r="K133" s="91">
        <f t="shared" si="58"/>
        <v>7742</v>
      </c>
      <c r="L133" s="91">
        <f t="shared" si="58"/>
        <v>0</v>
      </c>
      <c r="M133" s="91">
        <f t="shared" si="58"/>
        <v>0</v>
      </c>
      <c r="N133" s="91">
        <f t="shared" si="58"/>
        <v>0</v>
      </c>
      <c r="O133" s="91">
        <f t="shared" si="58"/>
        <v>0</v>
      </c>
      <c r="P133" s="91">
        <f t="shared" si="58"/>
        <v>0</v>
      </c>
      <c r="Q133" s="91">
        <f t="shared" si="58"/>
        <v>0</v>
      </c>
      <c r="R133" s="91">
        <f t="shared" si="58"/>
        <v>7742</v>
      </c>
      <c r="S133" s="91">
        <f t="shared" si="58"/>
        <v>7742</v>
      </c>
      <c r="T133" s="91">
        <f t="shared" si="58"/>
        <v>0</v>
      </c>
      <c r="U133" s="91">
        <f t="shared" si="58"/>
        <v>0</v>
      </c>
      <c r="V133" s="91">
        <f t="shared" si="58"/>
        <v>200</v>
      </c>
      <c r="W133" s="91">
        <f t="shared" si="58"/>
        <v>200</v>
      </c>
      <c r="X133" s="91">
        <f t="shared" si="58"/>
        <v>0</v>
      </c>
      <c r="Y133" s="91">
        <f t="shared" si="58"/>
        <v>0</v>
      </c>
      <c r="Z133" s="91">
        <f t="shared" si="59"/>
        <v>0</v>
      </c>
      <c r="AA133" s="91">
        <f t="shared" si="59"/>
        <v>7500</v>
      </c>
      <c r="AB133" s="91">
        <f t="shared" si="59"/>
        <v>7500</v>
      </c>
      <c r="AC133" s="91">
        <f t="shared" si="59"/>
        <v>0</v>
      </c>
      <c r="AD133" s="91">
        <f t="shared" si="59"/>
        <v>0</v>
      </c>
      <c r="AE133" s="91">
        <f t="shared" si="59"/>
        <v>3500</v>
      </c>
      <c r="AF133" s="91">
        <f t="shared" si="59"/>
        <v>3500</v>
      </c>
      <c r="AG133" s="91">
        <f t="shared" si="59"/>
        <v>0</v>
      </c>
      <c r="AH133" s="91">
        <f t="shared" si="59"/>
        <v>0</v>
      </c>
      <c r="AI133" s="91">
        <f t="shared" si="59"/>
        <v>0</v>
      </c>
      <c r="AJ133" s="91">
        <f t="shared" si="59"/>
        <v>0</v>
      </c>
      <c r="AK133" s="157"/>
      <c r="AL133" s="93"/>
      <c r="AM133" s="158"/>
      <c r="AN133" s="158"/>
      <c r="AO133" s="158"/>
      <c r="AP133" s="158"/>
    </row>
    <row r="134" spans="1:42" s="88" customFormat="1" ht="45" customHeight="1">
      <c r="A134" s="95">
        <v>1</v>
      </c>
      <c r="B134" s="96" t="s">
        <v>312</v>
      </c>
      <c r="C134" s="165"/>
      <c r="D134" s="152" t="s">
        <v>60</v>
      </c>
      <c r="E134" s="152" t="s">
        <v>71</v>
      </c>
      <c r="F134" s="161" t="s">
        <v>248</v>
      </c>
      <c r="G134" s="161" t="s">
        <v>175</v>
      </c>
      <c r="H134" s="161"/>
      <c r="I134" s="98" t="s">
        <v>313</v>
      </c>
      <c r="J134" s="99">
        <f>K134</f>
        <v>7742</v>
      </c>
      <c r="K134" s="166">
        <v>7742</v>
      </c>
      <c r="L134" s="166"/>
      <c r="M134" s="166"/>
      <c r="N134" s="99"/>
      <c r="O134" s="99"/>
      <c r="P134" s="99"/>
      <c r="Q134" s="99"/>
      <c r="R134" s="99">
        <f>S134</f>
        <v>7742</v>
      </c>
      <c r="S134" s="166">
        <v>7742</v>
      </c>
      <c r="T134" s="99"/>
      <c r="U134" s="99"/>
      <c r="V134" s="100">
        <f>W134</f>
        <v>200</v>
      </c>
      <c r="W134" s="100">
        <v>200</v>
      </c>
      <c r="X134" s="166"/>
      <c r="Y134" s="166"/>
      <c r="Z134" s="166"/>
      <c r="AA134" s="100">
        <f>AB134</f>
        <v>7500</v>
      </c>
      <c r="AB134" s="99">
        <v>7500</v>
      </c>
      <c r="AC134" s="166"/>
      <c r="AD134" s="166"/>
      <c r="AE134" s="100">
        <f>AF134</f>
        <v>3500</v>
      </c>
      <c r="AF134" s="99">
        <v>3500</v>
      </c>
      <c r="AG134" s="166"/>
      <c r="AH134" s="166"/>
      <c r="AI134" s="99"/>
      <c r="AJ134" s="99"/>
      <c r="AK134" s="128" t="s">
        <v>314</v>
      </c>
      <c r="AL134" s="103"/>
    </row>
    <row r="135" spans="1:42" s="88" customFormat="1" ht="28.5" customHeight="1">
      <c r="A135" s="83" t="s">
        <v>315</v>
      </c>
      <c r="B135" s="84" t="s">
        <v>191</v>
      </c>
      <c r="C135" s="84"/>
      <c r="D135" s="84"/>
      <c r="E135" s="83"/>
      <c r="F135" s="83"/>
      <c r="G135" s="83"/>
      <c r="H135" s="83"/>
      <c r="I135" s="83"/>
      <c r="J135" s="85">
        <f t="shared" ref="J135:Y136" si="60">J136</f>
        <v>7285</v>
      </c>
      <c r="K135" s="85">
        <f t="shared" si="60"/>
        <v>7285</v>
      </c>
      <c r="L135" s="85">
        <f t="shared" si="60"/>
        <v>0</v>
      </c>
      <c r="M135" s="85">
        <f t="shared" si="60"/>
        <v>0</v>
      </c>
      <c r="N135" s="85">
        <f t="shared" si="60"/>
        <v>0</v>
      </c>
      <c r="O135" s="85">
        <f t="shared" si="60"/>
        <v>0</v>
      </c>
      <c r="P135" s="85">
        <f t="shared" si="60"/>
        <v>0</v>
      </c>
      <c r="Q135" s="85">
        <f t="shared" si="60"/>
        <v>0</v>
      </c>
      <c r="R135" s="85">
        <f t="shared" si="60"/>
        <v>7285</v>
      </c>
      <c r="S135" s="85">
        <f t="shared" si="60"/>
        <v>7285</v>
      </c>
      <c r="T135" s="85">
        <f t="shared" si="60"/>
        <v>0</v>
      </c>
      <c r="U135" s="85">
        <f t="shared" si="60"/>
        <v>0</v>
      </c>
      <c r="V135" s="85">
        <f t="shared" si="60"/>
        <v>200</v>
      </c>
      <c r="W135" s="85">
        <f t="shared" si="60"/>
        <v>200</v>
      </c>
      <c r="X135" s="85">
        <f t="shared" si="60"/>
        <v>0</v>
      </c>
      <c r="Y135" s="85">
        <f t="shared" si="60"/>
        <v>0</v>
      </c>
      <c r="Z135" s="85">
        <f t="shared" ref="Z135:AJ136" si="61">Z136</f>
        <v>0</v>
      </c>
      <c r="AA135" s="85">
        <f t="shared" si="61"/>
        <v>7000</v>
      </c>
      <c r="AB135" s="85">
        <f t="shared" si="61"/>
        <v>7000</v>
      </c>
      <c r="AC135" s="85">
        <f t="shared" si="61"/>
        <v>0</v>
      </c>
      <c r="AD135" s="85">
        <f t="shared" si="61"/>
        <v>0</v>
      </c>
      <c r="AE135" s="85">
        <f t="shared" si="61"/>
        <v>3000</v>
      </c>
      <c r="AF135" s="85">
        <f t="shared" si="61"/>
        <v>3000</v>
      </c>
      <c r="AG135" s="85">
        <f t="shared" si="61"/>
        <v>0</v>
      </c>
      <c r="AH135" s="85">
        <f t="shared" si="61"/>
        <v>0</v>
      </c>
      <c r="AI135" s="85">
        <f t="shared" si="61"/>
        <v>0</v>
      </c>
      <c r="AJ135" s="85">
        <f t="shared" si="61"/>
        <v>0</v>
      </c>
      <c r="AK135" s="86"/>
      <c r="AL135" s="87"/>
    </row>
    <row r="136" spans="1:42" s="94" customFormat="1" ht="30.75" customHeight="1">
      <c r="A136" s="112" t="s">
        <v>47</v>
      </c>
      <c r="B136" s="105" t="s">
        <v>58</v>
      </c>
      <c r="C136" s="156"/>
      <c r="D136" s="153"/>
      <c r="E136" s="153"/>
      <c r="F136" s="140"/>
      <c r="G136" s="113"/>
      <c r="H136" s="113"/>
      <c r="I136" s="113"/>
      <c r="J136" s="91">
        <f t="shared" si="60"/>
        <v>7285</v>
      </c>
      <c r="K136" s="91">
        <f t="shared" si="60"/>
        <v>7285</v>
      </c>
      <c r="L136" s="91">
        <f t="shared" si="60"/>
        <v>0</v>
      </c>
      <c r="M136" s="91">
        <f t="shared" si="60"/>
        <v>0</v>
      </c>
      <c r="N136" s="91">
        <f t="shared" si="60"/>
        <v>0</v>
      </c>
      <c r="O136" s="91">
        <f t="shared" si="60"/>
        <v>0</v>
      </c>
      <c r="P136" s="91">
        <f t="shared" si="60"/>
        <v>0</v>
      </c>
      <c r="Q136" s="91">
        <f t="shared" si="60"/>
        <v>0</v>
      </c>
      <c r="R136" s="91">
        <f t="shared" si="60"/>
        <v>7285</v>
      </c>
      <c r="S136" s="91">
        <f t="shared" si="60"/>
        <v>7285</v>
      </c>
      <c r="T136" s="91">
        <f t="shared" si="60"/>
        <v>0</v>
      </c>
      <c r="U136" s="91">
        <f t="shared" si="60"/>
        <v>0</v>
      </c>
      <c r="V136" s="91">
        <f t="shared" si="60"/>
        <v>200</v>
      </c>
      <c r="W136" s="91">
        <f t="shared" si="60"/>
        <v>200</v>
      </c>
      <c r="X136" s="91">
        <f t="shared" si="60"/>
        <v>0</v>
      </c>
      <c r="Y136" s="91">
        <f t="shared" si="60"/>
        <v>0</v>
      </c>
      <c r="Z136" s="91">
        <f t="shared" si="61"/>
        <v>0</v>
      </c>
      <c r="AA136" s="91">
        <f t="shared" si="61"/>
        <v>7000</v>
      </c>
      <c r="AB136" s="91">
        <f t="shared" si="61"/>
        <v>7000</v>
      </c>
      <c r="AC136" s="91">
        <f t="shared" si="61"/>
        <v>0</v>
      </c>
      <c r="AD136" s="91">
        <f t="shared" si="61"/>
        <v>0</v>
      </c>
      <c r="AE136" s="91">
        <f t="shared" si="61"/>
        <v>3000</v>
      </c>
      <c r="AF136" s="91">
        <f t="shared" si="61"/>
        <v>3000</v>
      </c>
      <c r="AG136" s="91">
        <f t="shared" si="61"/>
        <v>0</v>
      </c>
      <c r="AH136" s="91">
        <f t="shared" si="61"/>
        <v>0</v>
      </c>
      <c r="AI136" s="91">
        <f t="shared" si="61"/>
        <v>0</v>
      </c>
      <c r="AJ136" s="91">
        <f t="shared" si="61"/>
        <v>0</v>
      </c>
      <c r="AK136" s="157"/>
      <c r="AL136" s="93"/>
      <c r="AM136" s="158"/>
      <c r="AN136" s="158"/>
      <c r="AO136" s="158"/>
      <c r="AP136" s="158"/>
    </row>
    <row r="137" spans="1:42" s="88" customFormat="1" ht="45" customHeight="1">
      <c r="A137" s="95">
        <v>1</v>
      </c>
      <c r="B137" s="96" t="s">
        <v>316</v>
      </c>
      <c r="C137" s="152">
        <v>7682985</v>
      </c>
      <c r="D137" s="152" t="s">
        <v>60</v>
      </c>
      <c r="E137" s="152" t="s">
        <v>61</v>
      </c>
      <c r="F137" s="161" t="s">
        <v>248</v>
      </c>
      <c r="G137" s="161" t="s">
        <v>135</v>
      </c>
      <c r="H137" s="161"/>
      <c r="I137" s="98" t="s">
        <v>302</v>
      </c>
      <c r="J137" s="99">
        <f>K137</f>
        <v>7285</v>
      </c>
      <c r="K137" s="166">
        <v>7285</v>
      </c>
      <c r="L137" s="166"/>
      <c r="M137" s="166"/>
      <c r="N137" s="99"/>
      <c r="O137" s="99"/>
      <c r="P137" s="99"/>
      <c r="Q137" s="99"/>
      <c r="R137" s="99">
        <f>S137</f>
        <v>7285</v>
      </c>
      <c r="S137" s="166">
        <v>7285</v>
      </c>
      <c r="T137" s="99"/>
      <c r="U137" s="99"/>
      <c r="V137" s="100">
        <f>W137</f>
        <v>200</v>
      </c>
      <c r="W137" s="100">
        <v>200</v>
      </c>
      <c r="X137" s="166"/>
      <c r="Y137" s="166"/>
      <c r="Z137" s="166"/>
      <c r="AA137" s="100">
        <f>AB137</f>
        <v>7000</v>
      </c>
      <c r="AB137" s="99">
        <v>7000</v>
      </c>
      <c r="AC137" s="166"/>
      <c r="AD137" s="166"/>
      <c r="AE137" s="100">
        <f>AF137</f>
        <v>3000</v>
      </c>
      <c r="AF137" s="99">
        <v>3000</v>
      </c>
      <c r="AG137" s="166"/>
      <c r="AH137" s="166"/>
      <c r="AI137" s="99"/>
      <c r="AJ137" s="99"/>
      <c r="AK137" s="128" t="s">
        <v>191</v>
      </c>
      <c r="AL137" s="103"/>
    </row>
    <row r="138" spans="1:42" s="82" customFormat="1" ht="28.5" customHeight="1">
      <c r="A138" s="154" t="s">
        <v>317</v>
      </c>
      <c r="B138" s="186" t="s">
        <v>318</v>
      </c>
      <c r="C138" s="186"/>
      <c r="D138" s="186"/>
      <c r="E138" s="154"/>
      <c r="F138" s="154"/>
      <c r="G138" s="154"/>
      <c r="H138" s="154"/>
      <c r="I138" s="154"/>
      <c r="J138" s="79">
        <f t="shared" ref="J138:AJ138" si="62">J139+J143+J149</f>
        <v>259880</v>
      </c>
      <c r="K138" s="79">
        <f t="shared" si="62"/>
        <v>244612</v>
      </c>
      <c r="L138" s="79">
        <f t="shared" si="62"/>
        <v>20999</v>
      </c>
      <c r="M138" s="79">
        <f t="shared" si="62"/>
        <v>7276</v>
      </c>
      <c r="N138" s="79">
        <f t="shared" si="62"/>
        <v>205887</v>
      </c>
      <c r="O138" s="79">
        <f t="shared" si="62"/>
        <v>204342</v>
      </c>
      <c r="P138" s="79">
        <f t="shared" si="62"/>
        <v>0</v>
      </c>
      <c r="Q138" s="79">
        <f t="shared" si="62"/>
        <v>5000</v>
      </c>
      <c r="R138" s="79">
        <f t="shared" si="62"/>
        <v>129524</v>
      </c>
      <c r="S138" s="79">
        <f t="shared" si="62"/>
        <v>129524</v>
      </c>
      <c r="T138" s="79">
        <f t="shared" si="62"/>
        <v>0</v>
      </c>
      <c r="U138" s="79">
        <f t="shared" si="62"/>
        <v>0</v>
      </c>
      <c r="V138" s="79">
        <f t="shared" si="62"/>
        <v>60198</v>
      </c>
      <c r="W138" s="79">
        <f t="shared" si="62"/>
        <v>60198</v>
      </c>
      <c r="X138" s="79">
        <f t="shared" si="62"/>
        <v>6999</v>
      </c>
      <c r="Y138" s="79">
        <f t="shared" si="62"/>
        <v>40212</v>
      </c>
      <c r="Z138" s="79">
        <f t="shared" si="62"/>
        <v>10000</v>
      </c>
      <c r="AA138" s="79">
        <f t="shared" si="62"/>
        <v>150998</v>
      </c>
      <c r="AB138" s="79">
        <f t="shared" si="62"/>
        <v>150998</v>
      </c>
      <c r="AC138" s="79">
        <f t="shared" si="62"/>
        <v>16238</v>
      </c>
      <c r="AD138" s="79">
        <f t="shared" si="62"/>
        <v>0</v>
      </c>
      <c r="AE138" s="79">
        <f t="shared" si="62"/>
        <v>61153</v>
      </c>
      <c r="AF138" s="79">
        <f t="shared" si="62"/>
        <v>61153</v>
      </c>
      <c r="AG138" s="79">
        <f t="shared" si="62"/>
        <v>16238</v>
      </c>
      <c r="AH138" s="79">
        <f t="shared" si="62"/>
        <v>0</v>
      </c>
      <c r="AI138" s="79" t="e">
        <f t="shared" si="62"/>
        <v>#REF!</v>
      </c>
      <c r="AJ138" s="79" t="e">
        <f t="shared" si="62"/>
        <v>#REF!</v>
      </c>
      <c r="AK138" s="187"/>
      <c r="AL138" s="124" t="e">
        <f>#REF!/#REF!*100</f>
        <v>#REF!</v>
      </c>
    </row>
    <row r="139" spans="1:42" s="190" customFormat="1" ht="28.5" customHeight="1">
      <c r="A139" s="188" t="s">
        <v>45</v>
      </c>
      <c r="B139" s="84" t="s">
        <v>319</v>
      </c>
      <c r="C139" s="84"/>
      <c r="D139" s="84"/>
      <c r="E139" s="83"/>
      <c r="F139" s="83"/>
      <c r="G139" s="83"/>
      <c r="H139" s="83"/>
      <c r="I139" s="83"/>
      <c r="J139" s="85">
        <f>J140</f>
        <v>161462</v>
      </c>
      <c r="K139" s="85">
        <f t="shared" ref="K139:AJ139" si="63">K140</f>
        <v>146194</v>
      </c>
      <c r="L139" s="85">
        <f t="shared" si="63"/>
        <v>20999</v>
      </c>
      <c r="M139" s="85">
        <f t="shared" si="63"/>
        <v>7276</v>
      </c>
      <c r="N139" s="85">
        <f t="shared" si="63"/>
        <v>124063</v>
      </c>
      <c r="O139" s="85">
        <f t="shared" si="63"/>
        <v>122518</v>
      </c>
      <c r="P139" s="85">
        <f t="shared" si="63"/>
        <v>0</v>
      </c>
      <c r="Q139" s="85">
        <f t="shared" si="63"/>
        <v>5000</v>
      </c>
      <c r="R139" s="85">
        <f t="shared" si="63"/>
        <v>55391</v>
      </c>
      <c r="S139" s="85">
        <f t="shared" si="63"/>
        <v>55391</v>
      </c>
      <c r="T139" s="85">
        <f t="shared" si="63"/>
        <v>0</v>
      </c>
      <c r="U139" s="85">
        <f t="shared" si="63"/>
        <v>0</v>
      </c>
      <c r="V139" s="85">
        <f t="shared" si="63"/>
        <v>31391</v>
      </c>
      <c r="W139" s="85">
        <f t="shared" si="63"/>
        <v>31391</v>
      </c>
      <c r="X139" s="85">
        <f t="shared" si="63"/>
        <v>5000</v>
      </c>
      <c r="Y139" s="85">
        <f t="shared" si="63"/>
        <v>18400</v>
      </c>
      <c r="Z139" s="85">
        <f t="shared" si="63"/>
        <v>5000</v>
      </c>
      <c r="AA139" s="85">
        <f t="shared" si="63"/>
        <v>101527</v>
      </c>
      <c r="AB139" s="85">
        <f t="shared" si="63"/>
        <v>101527</v>
      </c>
      <c r="AC139" s="85">
        <f t="shared" si="63"/>
        <v>13000</v>
      </c>
      <c r="AD139" s="85">
        <f t="shared" si="63"/>
        <v>0</v>
      </c>
      <c r="AE139" s="85">
        <f t="shared" si="63"/>
        <v>24000</v>
      </c>
      <c r="AF139" s="85">
        <f t="shared" si="63"/>
        <v>24000</v>
      </c>
      <c r="AG139" s="85">
        <f t="shared" si="63"/>
        <v>13000</v>
      </c>
      <c r="AH139" s="85">
        <f t="shared" si="63"/>
        <v>0</v>
      </c>
      <c r="AI139" s="85" t="e">
        <f t="shared" si="63"/>
        <v>#REF!</v>
      </c>
      <c r="AJ139" s="85" t="e">
        <f t="shared" si="63"/>
        <v>#REF!</v>
      </c>
      <c r="AK139" s="189"/>
      <c r="AL139" s="87" t="e">
        <f>#REF!/#REF!*100</f>
        <v>#REF!</v>
      </c>
    </row>
    <row r="140" spans="1:42" s="94" customFormat="1" ht="28.5" customHeight="1">
      <c r="A140" s="89" t="s">
        <v>47</v>
      </c>
      <c r="B140" s="90" t="s">
        <v>104</v>
      </c>
      <c r="C140" s="90"/>
      <c r="D140" s="90"/>
      <c r="E140" s="89"/>
      <c r="F140" s="89"/>
      <c r="G140" s="89"/>
      <c r="H140" s="89"/>
      <c r="I140" s="89"/>
      <c r="J140" s="91">
        <f>J141+J142</f>
        <v>161462</v>
      </c>
      <c r="K140" s="91">
        <f t="shared" ref="K140:AH140" si="64">K141+K142</f>
        <v>146194</v>
      </c>
      <c r="L140" s="91">
        <f t="shared" si="64"/>
        <v>20999</v>
      </c>
      <c r="M140" s="91">
        <f t="shared" si="64"/>
        <v>7276</v>
      </c>
      <c r="N140" s="91">
        <f t="shared" si="64"/>
        <v>124063</v>
      </c>
      <c r="O140" s="91">
        <f t="shared" si="64"/>
        <v>122518</v>
      </c>
      <c r="P140" s="91">
        <f t="shared" si="64"/>
        <v>0</v>
      </c>
      <c r="Q140" s="91">
        <f t="shared" si="64"/>
        <v>5000</v>
      </c>
      <c r="R140" s="91">
        <f t="shared" si="64"/>
        <v>55391</v>
      </c>
      <c r="S140" s="91">
        <f t="shared" si="64"/>
        <v>55391</v>
      </c>
      <c r="T140" s="91">
        <f t="shared" si="64"/>
        <v>0</v>
      </c>
      <c r="U140" s="91">
        <f t="shared" si="64"/>
        <v>0</v>
      </c>
      <c r="V140" s="91">
        <f t="shared" si="64"/>
        <v>31391</v>
      </c>
      <c r="W140" s="91">
        <f t="shared" si="64"/>
        <v>31391</v>
      </c>
      <c r="X140" s="91">
        <f t="shared" si="64"/>
        <v>5000</v>
      </c>
      <c r="Y140" s="91">
        <f t="shared" si="64"/>
        <v>18400</v>
      </c>
      <c r="Z140" s="91">
        <f t="shared" si="64"/>
        <v>5000</v>
      </c>
      <c r="AA140" s="91">
        <f t="shared" si="64"/>
        <v>101527</v>
      </c>
      <c r="AB140" s="91">
        <f t="shared" si="64"/>
        <v>101527</v>
      </c>
      <c r="AC140" s="91">
        <f t="shared" si="64"/>
        <v>13000</v>
      </c>
      <c r="AD140" s="91">
        <f t="shared" si="64"/>
        <v>0</v>
      </c>
      <c r="AE140" s="91">
        <f t="shared" si="64"/>
        <v>24000</v>
      </c>
      <c r="AF140" s="91">
        <f t="shared" si="64"/>
        <v>24000</v>
      </c>
      <c r="AG140" s="91">
        <f t="shared" si="64"/>
        <v>13000</v>
      </c>
      <c r="AH140" s="91">
        <f t="shared" si="64"/>
        <v>0</v>
      </c>
      <c r="AI140" s="91" t="e">
        <f>#REF!</f>
        <v>#REF!</v>
      </c>
      <c r="AJ140" s="91" t="e">
        <f>#REF!</f>
        <v>#REF!</v>
      </c>
      <c r="AK140" s="92"/>
      <c r="AL140" s="93"/>
    </row>
    <row r="141" spans="1:42" s="88" customFormat="1" ht="44.25" customHeight="1">
      <c r="A141" s="95">
        <v>1</v>
      </c>
      <c r="B141" s="116" t="s">
        <v>320</v>
      </c>
      <c r="C141" s="98" t="s">
        <v>321</v>
      </c>
      <c r="D141" s="98" t="s">
        <v>40</v>
      </c>
      <c r="E141" s="98" t="s">
        <v>77</v>
      </c>
      <c r="F141" s="98" t="s">
        <v>322</v>
      </c>
      <c r="G141" s="98" t="s">
        <v>323</v>
      </c>
      <c r="H141" s="98"/>
      <c r="I141" s="98" t="s">
        <v>324</v>
      </c>
      <c r="J141" s="99">
        <v>130927</v>
      </c>
      <c r="K141" s="99">
        <f>J141</f>
        <v>130927</v>
      </c>
      <c r="L141" s="99">
        <f>M141</f>
        <v>6000</v>
      </c>
      <c r="M141" s="99">
        <v>6000</v>
      </c>
      <c r="N141" s="99">
        <f>O141</f>
        <v>108527</v>
      </c>
      <c r="O141" s="99">
        <v>108527</v>
      </c>
      <c r="P141" s="99"/>
      <c r="Q141" s="99">
        <v>5000</v>
      </c>
      <c r="R141" s="99">
        <f>S141</f>
        <v>41400</v>
      </c>
      <c r="S141" s="99">
        <v>41400</v>
      </c>
      <c r="T141" s="99"/>
      <c r="U141" s="99"/>
      <c r="V141" s="100">
        <f>W141</f>
        <v>21400</v>
      </c>
      <c r="W141" s="100">
        <f>X141+Y141+Z141</f>
        <v>21400</v>
      </c>
      <c r="X141" s="99">
        <v>5000</v>
      </c>
      <c r="Y141" s="101">
        <v>11400</v>
      </c>
      <c r="Z141" s="99">
        <v>5000</v>
      </c>
      <c r="AA141" s="100">
        <f>AB141</f>
        <v>97527</v>
      </c>
      <c r="AB141" s="101">
        <v>97527</v>
      </c>
      <c r="AC141" s="99">
        <v>13000</v>
      </c>
      <c r="AD141" s="99"/>
      <c r="AE141" s="100">
        <f>AF141</f>
        <v>20000</v>
      </c>
      <c r="AF141" s="101">
        <v>20000</v>
      </c>
      <c r="AG141" s="99">
        <v>13000</v>
      </c>
      <c r="AH141" s="99"/>
      <c r="AI141" s="101">
        <v>10000</v>
      </c>
      <c r="AJ141" s="99">
        <v>10000</v>
      </c>
      <c r="AK141" s="96" t="s">
        <v>325</v>
      </c>
      <c r="AL141" s="103" t="e">
        <f>#REF!/#REF!*100</f>
        <v>#REF!</v>
      </c>
    </row>
    <row r="142" spans="1:42" s="88" customFormat="1" ht="44.25" customHeight="1">
      <c r="A142" s="95">
        <v>2</v>
      </c>
      <c r="B142" s="116" t="s">
        <v>326</v>
      </c>
      <c r="C142" s="98" t="s">
        <v>321</v>
      </c>
      <c r="D142" s="98" t="s">
        <v>60</v>
      </c>
      <c r="E142" s="98" t="s">
        <v>199</v>
      </c>
      <c r="F142" s="98" t="s">
        <v>322</v>
      </c>
      <c r="G142" s="98" t="s">
        <v>221</v>
      </c>
      <c r="H142" s="98"/>
      <c r="I142" s="98" t="s">
        <v>327</v>
      </c>
      <c r="J142" s="99">
        <v>30535</v>
      </c>
      <c r="K142" s="99">
        <f>M142+O142</f>
        <v>15267</v>
      </c>
      <c r="L142" s="99">
        <v>14999</v>
      </c>
      <c r="M142" s="99">
        <v>1276</v>
      </c>
      <c r="N142" s="99">
        <v>15536</v>
      </c>
      <c r="O142" s="99">
        <v>13991</v>
      </c>
      <c r="P142" s="99"/>
      <c r="Q142" s="99"/>
      <c r="R142" s="99">
        <f>S142</f>
        <v>13991</v>
      </c>
      <c r="S142" s="99">
        <v>13991</v>
      </c>
      <c r="T142" s="99"/>
      <c r="U142" s="99"/>
      <c r="V142" s="100">
        <f>W142</f>
        <v>9991</v>
      </c>
      <c r="W142" s="100">
        <v>9991</v>
      </c>
      <c r="X142" s="99">
        <v>0</v>
      </c>
      <c r="Y142" s="101">
        <v>7000</v>
      </c>
      <c r="Z142" s="101">
        <v>0</v>
      </c>
      <c r="AA142" s="100">
        <f>AB142</f>
        <v>4000</v>
      </c>
      <c r="AB142" s="101">
        <v>4000</v>
      </c>
      <c r="AC142" s="101"/>
      <c r="AD142" s="101"/>
      <c r="AE142" s="100">
        <f>AF142</f>
        <v>4000</v>
      </c>
      <c r="AF142" s="101">
        <v>4000</v>
      </c>
      <c r="AG142" s="101"/>
      <c r="AH142" s="101"/>
      <c r="AI142" s="101">
        <v>6991</v>
      </c>
      <c r="AJ142" s="99">
        <v>0</v>
      </c>
      <c r="AK142" s="96" t="s">
        <v>325</v>
      </c>
      <c r="AL142" s="103" t="e">
        <f>#REF!/#REF!*100</f>
        <v>#REF!</v>
      </c>
    </row>
    <row r="143" spans="1:42" s="190" customFormat="1" ht="28.5" customHeight="1">
      <c r="A143" s="188" t="s">
        <v>56</v>
      </c>
      <c r="B143" s="84" t="s">
        <v>328</v>
      </c>
      <c r="C143" s="84"/>
      <c r="D143" s="84"/>
      <c r="E143" s="83"/>
      <c r="F143" s="83"/>
      <c r="G143" s="83"/>
      <c r="H143" s="83"/>
      <c r="I143" s="83"/>
      <c r="J143" s="85">
        <f>J144+J147</f>
        <v>63825</v>
      </c>
      <c r="K143" s="85">
        <f t="shared" ref="K143:AH143" si="65">K144+K147</f>
        <v>63825</v>
      </c>
      <c r="L143" s="85">
        <f t="shared" si="65"/>
        <v>0</v>
      </c>
      <c r="M143" s="85">
        <f t="shared" si="65"/>
        <v>0</v>
      </c>
      <c r="N143" s="85">
        <f t="shared" si="65"/>
        <v>60202</v>
      </c>
      <c r="O143" s="85">
        <f t="shared" si="65"/>
        <v>60202</v>
      </c>
      <c r="P143" s="85">
        <f t="shared" si="65"/>
        <v>0</v>
      </c>
      <c r="Q143" s="85">
        <f t="shared" si="65"/>
        <v>0</v>
      </c>
      <c r="R143" s="85">
        <f t="shared" si="65"/>
        <v>57507</v>
      </c>
      <c r="S143" s="85">
        <f t="shared" si="65"/>
        <v>57507</v>
      </c>
      <c r="T143" s="85">
        <f t="shared" si="65"/>
        <v>0</v>
      </c>
      <c r="U143" s="85">
        <f t="shared" si="65"/>
        <v>0</v>
      </c>
      <c r="V143" s="85">
        <f t="shared" si="65"/>
        <v>26999</v>
      </c>
      <c r="W143" s="85">
        <f t="shared" si="65"/>
        <v>26999</v>
      </c>
      <c r="X143" s="85">
        <f t="shared" si="65"/>
        <v>1999</v>
      </c>
      <c r="Y143" s="85">
        <f t="shared" si="65"/>
        <v>20000</v>
      </c>
      <c r="Z143" s="85">
        <f t="shared" si="65"/>
        <v>5000</v>
      </c>
      <c r="AA143" s="85">
        <f t="shared" si="65"/>
        <v>22653</v>
      </c>
      <c r="AB143" s="85">
        <f t="shared" si="65"/>
        <v>22653</v>
      </c>
      <c r="AC143" s="85">
        <f t="shared" si="65"/>
        <v>653</v>
      </c>
      <c r="AD143" s="85">
        <f t="shared" si="65"/>
        <v>0</v>
      </c>
      <c r="AE143" s="85">
        <f t="shared" si="65"/>
        <v>22653</v>
      </c>
      <c r="AF143" s="85">
        <f t="shared" si="65"/>
        <v>22653</v>
      </c>
      <c r="AG143" s="85">
        <f t="shared" si="65"/>
        <v>653</v>
      </c>
      <c r="AH143" s="85">
        <f t="shared" si="65"/>
        <v>0</v>
      </c>
      <c r="AI143" s="85" t="e">
        <f>AI144+#REF!</f>
        <v>#REF!</v>
      </c>
      <c r="AJ143" s="85" t="e">
        <f>AJ144+#REF!</f>
        <v>#REF!</v>
      </c>
      <c r="AK143" s="189"/>
      <c r="AL143" s="87" t="e">
        <f>#REF!/#REF!*100</f>
        <v>#REF!</v>
      </c>
    </row>
    <row r="144" spans="1:42" s="94" customFormat="1" ht="28.5" customHeight="1">
      <c r="A144" s="89" t="s">
        <v>47</v>
      </c>
      <c r="B144" s="90" t="s">
        <v>104</v>
      </c>
      <c r="C144" s="90"/>
      <c r="D144" s="90"/>
      <c r="E144" s="89"/>
      <c r="F144" s="89"/>
      <c r="G144" s="89"/>
      <c r="H144" s="89"/>
      <c r="I144" s="89"/>
      <c r="J144" s="91">
        <f>SUM(J145:J146)</f>
        <v>34128</v>
      </c>
      <c r="K144" s="91">
        <f t="shared" ref="K144:AH144" si="66">SUM(K145:K146)</f>
        <v>34128</v>
      </c>
      <c r="L144" s="91">
        <f t="shared" si="66"/>
        <v>0</v>
      </c>
      <c r="M144" s="91">
        <f t="shared" si="66"/>
        <v>0</v>
      </c>
      <c r="N144" s="91">
        <f t="shared" si="66"/>
        <v>33475</v>
      </c>
      <c r="O144" s="91">
        <f t="shared" si="66"/>
        <v>33475</v>
      </c>
      <c r="P144" s="91">
        <f t="shared" si="66"/>
        <v>0</v>
      </c>
      <c r="Q144" s="91">
        <f t="shared" si="66"/>
        <v>0</v>
      </c>
      <c r="R144" s="91">
        <f t="shared" si="66"/>
        <v>30780</v>
      </c>
      <c r="S144" s="91">
        <f t="shared" si="66"/>
        <v>30780</v>
      </c>
      <c r="T144" s="91">
        <f t="shared" si="66"/>
        <v>0</v>
      </c>
      <c r="U144" s="91">
        <f t="shared" si="66"/>
        <v>0</v>
      </c>
      <c r="V144" s="91">
        <f t="shared" si="66"/>
        <v>26999</v>
      </c>
      <c r="W144" s="91">
        <f t="shared" si="66"/>
        <v>26999</v>
      </c>
      <c r="X144" s="91">
        <f t="shared" si="66"/>
        <v>1999</v>
      </c>
      <c r="Y144" s="91">
        <f t="shared" si="66"/>
        <v>20000</v>
      </c>
      <c r="Z144" s="91">
        <f t="shared" si="66"/>
        <v>5000</v>
      </c>
      <c r="AA144" s="91">
        <f t="shared" si="66"/>
        <v>12653</v>
      </c>
      <c r="AB144" s="91">
        <f t="shared" si="66"/>
        <v>12653</v>
      </c>
      <c r="AC144" s="91">
        <f t="shared" si="66"/>
        <v>653</v>
      </c>
      <c r="AD144" s="91">
        <f t="shared" si="66"/>
        <v>0</v>
      </c>
      <c r="AE144" s="91">
        <f t="shared" si="66"/>
        <v>12653</v>
      </c>
      <c r="AF144" s="91">
        <f t="shared" si="66"/>
        <v>12653</v>
      </c>
      <c r="AG144" s="91">
        <f t="shared" si="66"/>
        <v>653</v>
      </c>
      <c r="AH144" s="91">
        <f t="shared" si="66"/>
        <v>0</v>
      </c>
      <c r="AI144" s="91" t="e">
        <f>#REF!</f>
        <v>#REF!</v>
      </c>
      <c r="AJ144" s="91" t="e">
        <f>#REF!</f>
        <v>#REF!</v>
      </c>
      <c r="AK144" s="92"/>
      <c r="AL144" s="93"/>
    </row>
    <row r="145" spans="1:42" s="88" customFormat="1" ht="45" customHeight="1">
      <c r="A145" s="95">
        <v>1</v>
      </c>
      <c r="B145" s="117" t="s">
        <v>329</v>
      </c>
      <c r="C145" s="138">
        <v>7004692</v>
      </c>
      <c r="D145" s="138" t="s">
        <v>60</v>
      </c>
      <c r="E145" s="152" t="s">
        <v>330</v>
      </c>
      <c r="F145" s="126" t="s">
        <v>248</v>
      </c>
      <c r="G145" s="97" t="s">
        <v>331</v>
      </c>
      <c r="H145" s="97" t="s">
        <v>332</v>
      </c>
      <c r="I145" s="97" t="s">
        <v>333</v>
      </c>
      <c r="J145" s="99">
        <f>K145</f>
        <v>33475</v>
      </c>
      <c r="K145" s="99">
        <v>33475</v>
      </c>
      <c r="L145" s="99"/>
      <c r="M145" s="99"/>
      <c r="N145" s="99">
        <f>O145</f>
        <v>33475</v>
      </c>
      <c r="O145" s="99">
        <v>33475</v>
      </c>
      <c r="P145" s="99"/>
      <c r="Q145" s="99"/>
      <c r="R145" s="99">
        <f>S145</f>
        <v>30127</v>
      </c>
      <c r="S145" s="99">
        <v>30127</v>
      </c>
      <c r="T145" s="99"/>
      <c r="U145" s="99"/>
      <c r="V145" s="100">
        <v>26999</v>
      </c>
      <c r="W145" s="100">
        <f>X145+Y145+Z145</f>
        <v>26999</v>
      </c>
      <c r="X145" s="99">
        <v>1999</v>
      </c>
      <c r="Y145" s="101">
        <v>20000</v>
      </c>
      <c r="Z145" s="101">
        <v>5000</v>
      </c>
      <c r="AA145" s="100">
        <f>AB145</f>
        <v>12000</v>
      </c>
      <c r="AB145" s="101">
        <v>12000</v>
      </c>
      <c r="AC145" s="101"/>
      <c r="AD145" s="101"/>
      <c r="AE145" s="100">
        <f>AF145</f>
        <v>12000</v>
      </c>
      <c r="AF145" s="101">
        <v>12000</v>
      </c>
      <c r="AG145" s="101"/>
      <c r="AH145" s="101"/>
      <c r="AI145" s="101">
        <v>3128</v>
      </c>
      <c r="AJ145" s="99">
        <v>0</v>
      </c>
      <c r="AK145" s="96" t="s">
        <v>328</v>
      </c>
      <c r="AL145" s="107" t="s">
        <v>334</v>
      </c>
      <c r="AM145" s="108"/>
      <c r="AN145" s="108"/>
      <c r="AO145" s="108"/>
      <c r="AP145" s="108"/>
    </row>
    <row r="146" spans="1:42" s="88" customFormat="1" ht="80.25" customHeight="1">
      <c r="A146" s="95">
        <v>2</v>
      </c>
      <c r="B146" s="191" t="s">
        <v>335</v>
      </c>
      <c r="C146" s="138">
        <v>7004692</v>
      </c>
      <c r="D146" s="126" t="s">
        <v>60</v>
      </c>
      <c r="E146" s="152" t="s">
        <v>61</v>
      </c>
      <c r="F146" s="126" t="s">
        <v>336</v>
      </c>
      <c r="G146" s="152">
        <v>2018</v>
      </c>
      <c r="H146" s="152"/>
      <c r="I146" s="152" t="s">
        <v>337</v>
      </c>
      <c r="J146" s="99">
        <f>K146</f>
        <v>653</v>
      </c>
      <c r="K146" s="99">
        <v>653</v>
      </c>
      <c r="L146" s="99"/>
      <c r="M146" s="99"/>
      <c r="N146" s="99"/>
      <c r="O146" s="99"/>
      <c r="P146" s="99"/>
      <c r="Q146" s="99"/>
      <c r="R146" s="99">
        <f>S146</f>
        <v>653</v>
      </c>
      <c r="S146" s="99">
        <v>653</v>
      </c>
      <c r="T146" s="99"/>
      <c r="U146" s="99"/>
      <c r="V146" s="100"/>
      <c r="W146" s="100"/>
      <c r="X146" s="99"/>
      <c r="Y146" s="101"/>
      <c r="Z146" s="101"/>
      <c r="AA146" s="100">
        <f>AB146</f>
        <v>653</v>
      </c>
      <c r="AB146" s="101">
        <v>653</v>
      </c>
      <c r="AC146" s="101">
        <v>653</v>
      </c>
      <c r="AD146" s="101"/>
      <c r="AE146" s="100">
        <f>AF146</f>
        <v>653</v>
      </c>
      <c r="AF146" s="101">
        <v>653</v>
      </c>
      <c r="AG146" s="101">
        <v>653</v>
      </c>
      <c r="AH146" s="101"/>
      <c r="AI146" s="101"/>
      <c r="AJ146" s="99"/>
      <c r="AK146" s="96" t="s">
        <v>328</v>
      </c>
      <c r="AL146" s="192"/>
      <c r="AM146" s="193"/>
      <c r="AN146" s="193"/>
      <c r="AO146" s="193"/>
      <c r="AP146" s="193"/>
    </row>
    <row r="147" spans="1:42" s="94" customFormat="1" ht="33" customHeight="1">
      <c r="A147" s="112" t="s">
        <v>111</v>
      </c>
      <c r="B147" s="156" t="s">
        <v>58</v>
      </c>
      <c r="C147" s="153"/>
      <c r="D147" s="153"/>
      <c r="E147" s="153"/>
      <c r="F147" s="140"/>
      <c r="G147" s="153"/>
      <c r="H147" s="153"/>
      <c r="I147" s="153"/>
      <c r="J147" s="91">
        <f>J148</f>
        <v>29697</v>
      </c>
      <c r="K147" s="91">
        <f t="shared" ref="K147:AH147" si="67">K148</f>
        <v>29697</v>
      </c>
      <c r="L147" s="91">
        <f t="shared" si="67"/>
        <v>0</v>
      </c>
      <c r="M147" s="91">
        <f t="shared" si="67"/>
        <v>0</v>
      </c>
      <c r="N147" s="91">
        <f t="shared" si="67"/>
        <v>26727</v>
      </c>
      <c r="O147" s="91">
        <f t="shared" si="67"/>
        <v>26727</v>
      </c>
      <c r="P147" s="91">
        <f t="shared" si="67"/>
        <v>0</v>
      </c>
      <c r="Q147" s="91">
        <f t="shared" si="67"/>
        <v>0</v>
      </c>
      <c r="R147" s="91">
        <f t="shared" si="67"/>
        <v>26727</v>
      </c>
      <c r="S147" s="91">
        <f t="shared" si="67"/>
        <v>26727</v>
      </c>
      <c r="T147" s="91">
        <f t="shared" si="67"/>
        <v>0</v>
      </c>
      <c r="U147" s="91">
        <f t="shared" si="67"/>
        <v>0</v>
      </c>
      <c r="V147" s="91">
        <f t="shared" si="67"/>
        <v>0</v>
      </c>
      <c r="W147" s="91">
        <f t="shared" si="67"/>
        <v>0</v>
      </c>
      <c r="X147" s="91">
        <f t="shared" si="67"/>
        <v>0</v>
      </c>
      <c r="Y147" s="91">
        <f t="shared" si="67"/>
        <v>0</v>
      </c>
      <c r="Z147" s="91">
        <f t="shared" si="67"/>
        <v>0</v>
      </c>
      <c r="AA147" s="91">
        <f t="shared" si="67"/>
        <v>10000</v>
      </c>
      <c r="AB147" s="91">
        <f t="shared" si="67"/>
        <v>10000</v>
      </c>
      <c r="AC147" s="91">
        <f t="shared" si="67"/>
        <v>0</v>
      </c>
      <c r="AD147" s="91">
        <f t="shared" si="67"/>
        <v>0</v>
      </c>
      <c r="AE147" s="91">
        <f t="shared" si="67"/>
        <v>10000</v>
      </c>
      <c r="AF147" s="91">
        <f t="shared" si="67"/>
        <v>10000</v>
      </c>
      <c r="AG147" s="91">
        <f t="shared" si="67"/>
        <v>0</v>
      </c>
      <c r="AH147" s="91">
        <f t="shared" si="67"/>
        <v>0</v>
      </c>
      <c r="AI147" s="194"/>
      <c r="AJ147" s="91"/>
      <c r="AK147" s="156"/>
      <c r="AL147" s="93"/>
    </row>
    <row r="148" spans="1:42" s="88" customFormat="1" ht="45" customHeight="1">
      <c r="A148" s="95">
        <v>1</v>
      </c>
      <c r="B148" s="117" t="s">
        <v>338</v>
      </c>
      <c r="C148" s="138">
        <v>7004692</v>
      </c>
      <c r="D148" s="138" t="s">
        <v>60</v>
      </c>
      <c r="E148" s="152" t="s">
        <v>330</v>
      </c>
      <c r="F148" s="126" t="s">
        <v>339</v>
      </c>
      <c r="G148" s="97" t="s">
        <v>266</v>
      </c>
      <c r="H148" s="97" t="s">
        <v>340</v>
      </c>
      <c r="I148" s="97" t="s">
        <v>341</v>
      </c>
      <c r="J148" s="99">
        <f>K148</f>
        <v>29697</v>
      </c>
      <c r="K148" s="99">
        <v>29697</v>
      </c>
      <c r="L148" s="99"/>
      <c r="M148" s="99"/>
      <c r="N148" s="99">
        <f>O148</f>
        <v>26727</v>
      </c>
      <c r="O148" s="99">
        <v>26727</v>
      </c>
      <c r="P148" s="99"/>
      <c r="Q148" s="99"/>
      <c r="R148" s="99">
        <f>S148</f>
        <v>26727</v>
      </c>
      <c r="S148" s="99">
        <v>26727</v>
      </c>
      <c r="T148" s="99"/>
      <c r="U148" s="99"/>
      <c r="V148" s="100">
        <f>W148</f>
        <v>0</v>
      </c>
      <c r="W148" s="100">
        <f>X148+Y148+Z148</f>
        <v>0</v>
      </c>
      <c r="X148" s="99">
        <v>0</v>
      </c>
      <c r="Y148" s="101">
        <v>0</v>
      </c>
      <c r="Z148" s="101">
        <v>0</v>
      </c>
      <c r="AA148" s="100">
        <f>AB148</f>
        <v>10000</v>
      </c>
      <c r="AB148" s="101">
        <v>10000</v>
      </c>
      <c r="AC148" s="101"/>
      <c r="AD148" s="101"/>
      <c r="AE148" s="100">
        <f>AF148</f>
        <v>10000</v>
      </c>
      <c r="AF148" s="101">
        <v>10000</v>
      </c>
      <c r="AG148" s="101"/>
      <c r="AH148" s="101"/>
      <c r="AI148" s="101">
        <v>10000</v>
      </c>
      <c r="AJ148" s="99">
        <v>16727</v>
      </c>
      <c r="AK148" s="96" t="s">
        <v>328</v>
      </c>
      <c r="AL148" s="103" t="e">
        <f>#REF!/#REF!*100</f>
        <v>#REF!</v>
      </c>
    </row>
    <row r="149" spans="1:42" s="190" customFormat="1" ht="28.5" customHeight="1">
      <c r="A149" s="188" t="s">
        <v>68</v>
      </c>
      <c r="B149" s="189" t="s">
        <v>342</v>
      </c>
      <c r="C149" s="189"/>
      <c r="D149" s="189"/>
      <c r="E149" s="195"/>
      <c r="F149" s="195"/>
      <c r="G149" s="195"/>
      <c r="H149" s="195"/>
      <c r="I149" s="195"/>
      <c r="J149" s="85">
        <f t="shared" ref="J149:AJ149" si="68">J150+J153</f>
        <v>34593</v>
      </c>
      <c r="K149" s="85">
        <f t="shared" si="68"/>
        <v>34593</v>
      </c>
      <c r="L149" s="85">
        <f t="shared" si="68"/>
        <v>0</v>
      </c>
      <c r="M149" s="85">
        <f t="shared" si="68"/>
        <v>0</v>
      </c>
      <c r="N149" s="85">
        <f t="shared" si="68"/>
        <v>21622</v>
      </c>
      <c r="O149" s="85">
        <f t="shared" si="68"/>
        <v>21622</v>
      </c>
      <c r="P149" s="85">
        <f t="shared" si="68"/>
        <v>0</v>
      </c>
      <c r="Q149" s="85">
        <f t="shared" si="68"/>
        <v>0</v>
      </c>
      <c r="R149" s="85">
        <f t="shared" si="68"/>
        <v>16626</v>
      </c>
      <c r="S149" s="85">
        <f t="shared" si="68"/>
        <v>16626</v>
      </c>
      <c r="T149" s="85">
        <f t="shared" si="68"/>
        <v>0</v>
      </c>
      <c r="U149" s="85">
        <f t="shared" si="68"/>
        <v>0</v>
      </c>
      <c r="V149" s="85">
        <f t="shared" si="68"/>
        <v>1808</v>
      </c>
      <c r="W149" s="85">
        <f t="shared" si="68"/>
        <v>1808</v>
      </c>
      <c r="X149" s="85">
        <f t="shared" si="68"/>
        <v>0</v>
      </c>
      <c r="Y149" s="85">
        <f t="shared" si="68"/>
        <v>1812</v>
      </c>
      <c r="Z149" s="85">
        <f t="shared" si="68"/>
        <v>0</v>
      </c>
      <c r="AA149" s="85">
        <f t="shared" si="68"/>
        <v>26818</v>
      </c>
      <c r="AB149" s="85">
        <f t="shared" si="68"/>
        <v>26818</v>
      </c>
      <c r="AC149" s="85">
        <f t="shared" si="68"/>
        <v>2585</v>
      </c>
      <c r="AD149" s="85">
        <f t="shared" si="68"/>
        <v>0</v>
      </c>
      <c r="AE149" s="85">
        <f t="shared" si="68"/>
        <v>14500</v>
      </c>
      <c r="AF149" s="85">
        <f t="shared" si="68"/>
        <v>14500</v>
      </c>
      <c r="AG149" s="85">
        <f t="shared" si="68"/>
        <v>2585</v>
      </c>
      <c r="AH149" s="85">
        <f t="shared" si="68"/>
        <v>0</v>
      </c>
      <c r="AI149" s="85" t="e">
        <f t="shared" si="68"/>
        <v>#REF!</v>
      </c>
      <c r="AJ149" s="85" t="e">
        <f t="shared" si="68"/>
        <v>#REF!</v>
      </c>
      <c r="AK149" s="189"/>
      <c r="AL149" s="87" t="e">
        <f>#REF!/#REF!*100</f>
        <v>#REF!</v>
      </c>
    </row>
    <row r="150" spans="1:42" s="94" customFormat="1" ht="28.5" customHeight="1">
      <c r="A150" s="89" t="s">
        <v>47</v>
      </c>
      <c r="B150" s="90" t="s">
        <v>48</v>
      </c>
      <c r="C150" s="90"/>
      <c r="D150" s="90"/>
      <c r="E150" s="89"/>
      <c r="F150" s="89"/>
      <c r="G150" s="89"/>
      <c r="H150" s="89"/>
      <c r="I150" s="89"/>
      <c r="J150" s="91">
        <f t="shared" ref="J150:AH150" si="69">SUM(J151:J152)</f>
        <v>11710</v>
      </c>
      <c r="K150" s="91">
        <f t="shared" si="69"/>
        <v>11710</v>
      </c>
      <c r="L150" s="91">
        <f t="shared" si="69"/>
        <v>0</v>
      </c>
      <c r="M150" s="91">
        <f t="shared" si="69"/>
        <v>0</v>
      </c>
      <c r="N150" s="91">
        <f t="shared" si="69"/>
        <v>11630</v>
      </c>
      <c r="O150" s="91">
        <f t="shared" si="69"/>
        <v>11630</v>
      </c>
      <c r="P150" s="91">
        <f t="shared" si="69"/>
        <v>0</v>
      </c>
      <c r="Q150" s="91">
        <f t="shared" si="69"/>
        <v>0</v>
      </c>
      <c r="R150" s="91">
        <f t="shared" si="69"/>
        <v>11630</v>
      </c>
      <c r="S150" s="91">
        <f t="shared" si="69"/>
        <v>11630</v>
      </c>
      <c r="T150" s="91">
        <f t="shared" si="69"/>
        <v>0</v>
      </c>
      <c r="U150" s="91">
        <f t="shared" si="69"/>
        <v>0</v>
      </c>
      <c r="V150" s="91">
        <f t="shared" si="69"/>
        <v>1448</v>
      </c>
      <c r="W150" s="91">
        <f t="shared" si="69"/>
        <v>1448</v>
      </c>
      <c r="X150" s="91">
        <f t="shared" si="69"/>
        <v>0</v>
      </c>
      <c r="Y150" s="91">
        <f t="shared" si="69"/>
        <v>1312</v>
      </c>
      <c r="Z150" s="91">
        <f t="shared" si="69"/>
        <v>0</v>
      </c>
      <c r="AA150" s="91">
        <f t="shared" si="69"/>
        <v>10182</v>
      </c>
      <c r="AB150" s="91">
        <f t="shared" si="69"/>
        <v>10182</v>
      </c>
      <c r="AC150" s="91">
        <f t="shared" si="69"/>
        <v>2585</v>
      </c>
      <c r="AD150" s="91">
        <f t="shared" si="69"/>
        <v>0</v>
      </c>
      <c r="AE150" s="91">
        <f t="shared" si="69"/>
        <v>8000</v>
      </c>
      <c r="AF150" s="91">
        <f t="shared" si="69"/>
        <v>8000</v>
      </c>
      <c r="AG150" s="91">
        <f t="shared" si="69"/>
        <v>2585</v>
      </c>
      <c r="AH150" s="91">
        <f t="shared" si="69"/>
        <v>0</v>
      </c>
      <c r="AI150" s="91" t="e">
        <f>#REF!</f>
        <v>#REF!</v>
      </c>
      <c r="AJ150" s="91" t="e">
        <f>#REF!</f>
        <v>#REF!</v>
      </c>
      <c r="AK150" s="114"/>
      <c r="AL150" s="93" t="e">
        <f>#REF!/#REF!*100</f>
        <v>#REF!</v>
      </c>
    </row>
    <row r="151" spans="1:42" s="88" customFormat="1" ht="45" customHeight="1">
      <c r="A151" s="95">
        <v>1</v>
      </c>
      <c r="B151" s="165" t="s">
        <v>343</v>
      </c>
      <c r="C151" s="152">
        <v>7004686</v>
      </c>
      <c r="D151" s="152" t="s">
        <v>60</v>
      </c>
      <c r="E151" s="152" t="s">
        <v>61</v>
      </c>
      <c r="F151" s="126" t="s">
        <v>344</v>
      </c>
      <c r="G151" s="97">
        <v>2016</v>
      </c>
      <c r="H151" s="97" t="s">
        <v>345</v>
      </c>
      <c r="I151" s="97" t="s">
        <v>346</v>
      </c>
      <c r="J151" s="99">
        <v>5230</v>
      </c>
      <c r="K151" s="99">
        <f>J151</f>
        <v>5230</v>
      </c>
      <c r="L151" s="99"/>
      <c r="M151" s="99"/>
      <c r="N151" s="99">
        <f t="shared" ref="N151:N158" si="70">O151</f>
        <v>5230</v>
      </c>
      <c r="O151" s="99">
        <v>5230</v>
      </c>
      <c r="P151" s="99"/>
      <c r="Q151" s="99"/>
      <c r="R151" s="99">
        <f>S151</f>
        <v>5230</v>
      </c>
      <c r="S151" s="99">
        <v>5230</v>
      </c>
      <c r="T151" s="99"/>
      <c r="U151" s="99"/>
      <c r="V151" s="100">
        <f>W151</f>
        <v>962</v>
      </c>
      <c r="W151" s="100">
        <v>962</v>
      </c>
      <c r="X151" s="99">
        <v>0</v>
      </c>
      <c r="Y151" s="101">
        <v>1012</v>
      </c>
      <c r="Z151" s="101">
        <v>0</v>
      </c>
      <c r="AA151" s="100">
        <f>AB151</f>
        <v>4268</v>
      </c>
      <c r="AB151" s="101">
        <v>4268</v>
      </c>
      <c r="AC151" s="101"/>
      <c r="AD151" s="101"/>
      <c r="AE151" s="100">
        <f>AF151</f>
        <v>3000</v>
      </c>
      <c r="AF151" s="101">
        <v>3000</v>
      </c>
      <c r="AG151" s="101"/>
      <c r="AH151" s="101"/>
      <c r="AI151" s="101">
        <v>0</v>
      </c>
      <c r="AJ151" s="99">
        <v>4218</v>
      </c>
      <c r="AK151" s="96" t="s">
        <v>347</v>
      </c>
      <c r="AL151" s="103" t="e">
        <f>#REF!/#REF!*100</f>
        <v>#REF!</v>
      </c>
    </row>
    <row r="152" spans="1:42" s="88" customFormat="1" ht="45" customHeight="1">
      <c r="A152" s="95">
        <v>2</v>
      </c>
      <c r="B152" s="165" t="s">
        <v>348</v>
      </c>
      <c r="C152" s="152">
        <v>7004686</v>
      </c>
      <c r="D152" s="152" t="s">
        <v>60</v>
      </c>
      <c r="E152" s="152" t="s">
        <v>61</v>
      </c>
      <c r="F152" s="126" t="s">
        <v>248</v>
      </c>
      <c r="G152" s="97" t="s">
        <v>349</v>
      </c>
      <c r="H152" s="97" t="s">
        <v>350</v>
      </c>
      <c r="I152" s="97" t="s">
        <v>351</v>
      </c>
      <c r="J152" s="99">
        <v>6480</v>
      </c>
      <c r="K152" s="99">
        <v>6480</v>
      </c>
      <c r="L152" s="99"/>
      <c r="M152" s="99"/>
      <c r="N152" s="99">
        <f t="shared" si="70"/>
        <v>6400</v>
      </c>
      <c r="O152" s="99">
        <v>6400</v>
      </c>
      <c r="P152" s="99"/>
      <c r="Q152" s="99"/>
      <c r="R152" s="99">
        <f>S152</f>
        <v>6400</v>
      </c>
      <c r="S152" s="99">
        <v>6400</v>
      </c>
      <c r="T152" s="99"/>
      <c r="U152" s="99"/>
      <c r="V152" s="100">
        <f>W152</f>
        <v>486</v>
      </c>
      <c r="W152" s="100">
        <v>486</v>
      </c>
      <c r="X152" s="99">
        <v>0</v>
      </c>
      <c r="Y152" s="101">
        <v>300</v>
      </c>
      <c r="Z152" s="101">
        <v>0</v>
      </c>
      <c r="AA152" s="100">
        <f>AB152</f>
        <v>5914</v>
      </c>
      <c r="AB152" s="101">
        <v>5914</v>
      </c>
      <c r="AC152" s="101">
        <v>2585</v>
      </c>
      <c r="AD152" s="101"/>
      <c r="AE152" s="100">
        <f>AF152</f>
        <v>5000</v>
      </c>
      <c r="AF152" s="101">
        <v>5000</v>
      </c>
      <c r="AG152" s="101">
        <v>2585</v>
      </c>
      <c r="AH152" s="101"/>
      <c r="AI152" s="101">
        <v>2000</v>
      </c>
      <c r="AJ152" s="99">
        <v>4100</v>
      </c>
      <c r="AK152" s="96" t="s">
        <v>347</v>
      </c>
      <c r="AL152" s="103" t="e">
        <f>#REF!/#REF!*100</f>
        <v>#REF!</v>
      </c>
    </row>
    <row r="153" spans="1:42" s="94" customFormat="1" ht="33" customHeight="1">
      <c r="A153" s="112" t="s">
        <v>111</v>
      </c>
      <c r="B153" s="156" t="s">
        <v>58</v>
      </c>
      <c r="C153" s="153"/>
      <c r="D153" s="153"/>
      <c r="E153" s="153"/>
      <c r="F153" s="140"/>
      <c r="G153" s="153"/>
      <c r="H153" s="153"/>
      <c r="I153" s="153"/>
      <c r="J153" s="91">
        <f>SUM(J154:J155)</f>
        <v>22883</v>
      </c>
      <c r="K153" s="91">
        <f t="shared" ref="K153:AH153" si="71">SUM(K154:K155)</f>
        <v>22883</v>
      </c>
      <c r="L153" s="91">
        <f t="shared" si="71"/>
        <v>0</v>
      </c>
      <c r="M153" s="91">
        <f t="shared" si="71"/>
        <v>0</v>
      </c>
      <c r="N153" s="91">
        <f t="shared" si="71"/>
        <v>9992</v>
      </c>
      <c r="O153" s="91">
        <f t="shared" si="71"/>
        <v>9992</v>
      </c>
      <c r="P153" s="91">
        <f t="shared" si="71"/>
        <v>0</v>
      </c>
      <c r="Q153" s="91">
        <f t="shared" si="71"/>
        <v>0</v>
      </c>
      <c r="R153" s="91">
        <f t="shared" si="71"/>
        <v>4996</v>
      </c>
      <c r="S153" s="91">
        <f t="shared" si="71"/>
        <v>4996</v>
      </c>
      <c r="T153" s="91">
        <f t="shared" si="71"/>
        <v>0</v>
      </c>
      <c r="U153" s="91">
        <f t="shared" si="71"/>
        <v>0</v>
      </c>
      <c r="V153" s="91">
        <f t="shared" si="71"/>
        <v>360</v>
      </c>
      <c r="W153" s="91">
        <f t="shared" si="71"/>
        <v>360</v>
      </c>
      <c r="X153" s="91">
        <f t="shared" si="71"/>
        <v>0</v>
      </c>
      <c r="Y153" s="91">
        <f t="shared" si="71"/>
        <v>500</v>
      </c>
      <c r="Z153" s="91">
        <f t="shared" si="71"/>
        <v>0</v>
      </c>
      <c r="AA153" s="91">
        <f t="shared" si="71"/>
        <v>16636</v>
      </c>
      <c r="AB153" s="91">
        <f t="shared" si="71"/>
        <v>16636</v>
      </c>
      <c r="AC153" s="91">
        <f t="shared" si="71"/>
        <v>0</v>
      </c>
      <c r="AD153" s="91">
        <f t="shared" si="71"/>
        <v>0</v>
      </c>
      <c r="AE153" s="91">
        <f t="shared" si="71"/>
        <v>6500</v>
      </c>
      <c r="AF153" s="91">
        <f t="shared" si="71"/>
        <v>6500</v>
      </c>
      <c r="AG153" s="91">
        <f t="shared" si="71"/>
        <v>0</v>
      </c>
      <c r="AH153" s="91">
        <f t="shared" si="71"/>
        <v>0</v>
      </c>
      <c r="AI153" s="91">
        <f>AI155</f>
        <v>2000</v>
      </c>
      <c r="AJ153" s="91">
        <f>AJ155</f>
        <v>2746</v>
      </c>
      <c r="AK153" s="156"/>
      <c r="AL153" s="93"/>
    </row>
    <row r="154" spans="1:42" s="88" customFormat="1" ht="45" customHeight="1">
      <c r="A154" s="95">
        <v>1</v>
      </c>
      <c r="B154" s="165" t="s">
        <v>352</v>
      </c>
      <c r="C154" s="152">
        <v>7004686</v>
      </c>
      <c r="D154" s="152" t="s">
        <v>60</v>
      </c>
      <c r="E154" s="152" t="s">
        <v>77</v>
      </c>
      <c r="F154" s="126" t="s">
        <v>248</v>
      </c>
      <c r="G154" s="97" t="s">
        <v>349</v>
      </c>
      <c r="H154" s="97" t="s">
        <v>353</v>
      </c>
      <c r="I154" s="97" t="s">
        <v>354</v>
      </c>
      <c r="J154" s="99">
        <v>4996</v>
      </c>
      <c r="K154" s="99">
        <v>4996</v>
      </c>
      <c r="L154" s="99"/>
      <c r="M154" s="99"/>
      <c r="N154" s="99">
        <f>O154</f>
        <v>4996</v>
      </c>
      <c r="O154" s="99">
        <v>4996</v>
      </c>
      <c r="P154" s="99"/>
      <c r="Q154" s="99"/>
      <c r="R154" s="99">
        <f>S154</f>
        <v>4996</v>
      </c>
      <c r="S154" s="99">
        <v>4996</v>
      </c>
      <c r="T154" s="99"/>
      <c r="U154" s="99"/>
      <c r="V154" s="100">
        <f>W154</f>
        <v>360</v>
      </c>
      <c r="W154" s="100">
        <v>360</v>
      </c>
      <c r="X154" s="99">
        <v>0</v>
      </c>
      <c r="Y154" s="101">
        <v>250</v>
      </c>
      <c r="Z154" s="101">
        <v>0</v>
      </c>
      <c r="AA154" s="100">
        <f>AB154</f>
        <v>4636</v>
      </c>
      <c r="AB154" s="101">
        <v>4636</v>
      </c>
      <c r="AC154" s="101"/>
      <c r="AD154" s="101"/>
      <c r="AE154" s="100">
        <f t="shared" ref="AE154:AE160" si="72">AF154</f>
        <v>2500</v>
      </c>
      <c r="AF154" s="101">
        <v>2500</v>
      </c>
      <c r="AG154" s="101"/>
      <c r="AH154" s="101"/>
      <c r="AI154" s="101">
        <v>2000</v>
      </c>
      <c r="AJ154" s="99">
        <v>2746</v>
      </c>
      <c r="AK154" s="96" t="s">
        <v>347</v>
      </c>
      <c r="AL154" s="103" t="e">
        <f>#REF!/#REF!*100</f>
        <v>#REF!</v>
      </c>
    </row>
    <row r="155" spans="1:42" s="88" customFormat="1" ht="45" customHeight="1">
      <c r="A155" s="95">
        <v>2</v>
      </c>
      <c r="B155" s="165" t="s">
        <v>355</v>
      </c>
      <c r="C155" s="152">
        <v>7004686</v>
      </c>
      <c r="D155" s="152" t="s">
        <v>60</v>
      </c>
      <c r="E155" s="152" t="s">
        <v>142</v>
      </c>
      <c r="F155" s="126" t="s">
        <v>356</v>
      </c>
      <c r="G155" s="97" t="s">
        <v>357</v>
      </c>
      <c r="H155" s="97" t="s">
        <v>353</v>
      </c>
      <c r="I155" s="97" t="s">
        <v>358</v>
      </c>
      <c r="J155" s="99">
        <f>K155</f>
        <v>17887</v>
      </c>
      <c r="K155" s="99">
        <v>17887</v>
      </c>
      <c r="L155" s="99"/>
      <c r="M155" s="99"/>
      <c r="N155" s="99">
        <f>O155</f>
        <v>4996</v>
      </c>
      <c r="O155" s="99">
        <v>4996</v>
      </c>
      <c r="P155" s="99"/>
      <c r="Q155" s="99"/>
      <c r="R155" s="99"/>
      <c r="S155" s="99"/>
      <c r="T155" s="99"/>
      <c r="U155" s="99"/>
      <c r="V155" s="100"/>
      <c r="W155" s="100"/>
      <c r="X155" s="99">
        <v>0</v>
      </c>
      <c r="Y155" s="101">
        <v>250</v>
      </c>
      <c r="Z155" s="101">
        <v>0</v>
      </c>
      <c r="AA155" s="100">
        <f>AB155</f>
        <v>12000</v>
      </c>
      <c r="AB155" s="101">
        <v>12000</v>
      </c>
      <c r="AC155" s="101"/>
      <c r="AD155" s="101"/>
      <c r="AE155" s="100">
        <f t="shared" si="72"/>
        <v>4000</v>
      </c>
      <c r="AF155" s="101">
        <v>4000</v>
      </c>
      <c r="AG155" s="101"/>
      <c r="AH155" s="101"/>
      <c r="AI155" s="101">
        <v>2000</v>
      </c>
      <c r="AJ155" s="99">
        <v>2746</v>
      </c>
      <c r="AK155" s="96" t="s">
        <v>347</v>
      </c>
      <c r="AL155" s="103" t="e">
        <f>#REF!/#REF!*100</f>
        <v>#REF!</v>
      </c>
    </row>
    <row r="156" spans="1:42" s="144" customFormat="1" ht="32.25" customHeight="1">
      <c r="A156" s="154" t="s">
        <v>359</v>
      </c>
      <c r="B156" s="196" t="s">
        <v>360</v>
      </c>
      <c r="C156" s="196"/>
      <c r="D156" s="196"/>
      <c r="E156" s="197"/>
      <c r="F156" s="197"/>
      <c r="G156" s="197"/>
      <c r="H156" s="197"/>
      <c r="I156" s="197"/>
      <c r="J156" s="79"/>
      <c r="K156" s="79"/>
      <c r="L156" s="79"/>
      <c r="M156" s="79"/>
      <c r="N156" s="79">
        <f t="shared" si="70"/>
        <v>37734</v>
      </c>
      <c r="O156" s="79">
        <v>37734</v>
      </c>
      <c r="P156" s="79"/>
      <c r="Q156" s="79"/>
      <c r="R156" s="79">
        <f>S156</f>
        <v>32734</v>
      </c>
      <c r="S156" s="79">
        <v>32734</v>
      </c>
      <c r="T156" s="79"/>
      <c r="U156" s="79"/>
      <c r="V156" s="198">
        <f>W156</f>
        <v>14312</v>
      </c>
      <c r="W156" s="198">
        <v>14312</v>
      </c>
      <c r="X156" s="79">
        <v>2996</v>
      </c>
      <c r="Y156" s="79">
        <v>7495</v>
      </c>
      <c r="Z156" s="79">
        <v>3321</v>
      </c>
      <c r="AA156" s="198">
        <f>AB156</f>
        <v>1442</v>
      </c>
      <c r="AB156" s="79">
        <v>1442</v>
      </c>
      <c r="AC156" s="79"/>
      <c r="AD156" s="79"/>
      <c r="AE156" s="198">
        <f t="shared" si="72"/>
        <v>1442</v>
      </c>
      <c r="AF156" s="79">
        <v>1442</v>
      </c>
      <c r="AG156" s="79"/>
      <c r="AH156" s="79"/>
      <c r="AI156" s="79">
        <v>16723</v>
      </c>
      <c r="AJ156" s="79">
        <v>7199</v>
      </c>
      <c r="AK156" s="199" t="s">
        <v>361</v>
      </c>
      <c r="AL156" s="124" t="e">
        <f>#REF!/#REF!*100</f>
        <v>#REF!</v>
      </c>
    </row>
    <row r="157" spans="1:42" s="144" customFormat="1" ht="32.25" customHeight="1">
      <c r="A157" s="154" t="s">
        <v>362</v>
      </c>
      <c r="B157" s="196" t="s">
        <v>363</v>
      </c>
      <c r="C157" s="196"/>
      <c r="D157" s="196"/>
      <c r="E157" s="197"/>
      <c r="F157" s="197"/>
      <c r="G157" s="197"/>
      <c r="H157" s="197"/>
      <c r="I157" s="197"/>
      <c r="J157" s="79"/>
      <c r="K157" s="79"/>
      <c r="L157" s="79"/>
      <c r="M157" s="79"/>
      <c r="N157" s="79">
        <f t="shared" si="70"/>
        <v>28453</v>
      </c>
      <c r="O157" s="79">
        <v>28453</v>
      </c>
      <c r="P157" s="79">
        <v>18176</v>
      </c>
      <c r="Q157" s="79"/>
      <c r="R157" s="79">
        <f>S157</f>
        <v>28453</v>
      </c>
      <c r="S157" s="79">
        <v>28453</v>
      </c>
      <c r="T157" s="79">
        <v>18176</v>
      </c>
      <c r="U157" s="79"/>
      <c r="V157" s="198">
        <f>W157</f>
        <v>20453</v>
      </c>
      <c r="W157" s="198">
        <f>X157+Y157+Z157</f>
        <v>20453</v>
      </c>
      <c r="X157" s="79">
        <v>1367</v>
      </c>
      <c r="Y157" s="79">
        <v>910</v>
      </c>
      <c r="Z157" s="79">
        <v>18176</v>
      </c>
      <c r="AA157" s="198">
        <f>AB157</f>
        <v>5000</v>
      </c>
      <c r="AB157" s="79">
        <v>5000</v>
      </c>
      <c r="AC157" s="79"/>
      <c r="AD157" s="79"/>
      <c r="AE157" s="198">
        <f t="shared" si="72"/>
        <v>5000</v>
      </c>
      <c r="AF157" s="79">
        <v>5000</v>
      </c>
      <c r="AG157" s="79"/>
      <c r="AH157" s="79"/>
      <c r="AI157" s="79">
        <v>6000</v>
      </c>
      <c r="AJ157" s="79">
        <v>2000</v>
      </c>
      <c r="AK157" s="199" t="s">
        <v>364</v>
      </c>
      <c r="AL157" s="81" t="e">
        <f>#REF!/#REF!*100</f>
        <v>#REF!</v>
      </c>
    </row>
    <row r="158" spans="1:42" s="144" customFormat="1" ht="32.25" customHeight="1">
      <c r="A158" s="154" t="s">
        <v>365</v>
      </c>
      <c r="B158" s="196" t="s">
        <v>366</v>
      </c>
      <c r="C158" s="196"/>
      <c r="D158" s="196"/>
      <c r="E158" s="197"/>
      <c r="F158" s="197"/>
      <c r="G158" s="197"/>
      <c r="H158" s="197"/>
      <c r="I158" s="197"/>
      <c r="J158" s="79"/>
      <c r="K158" s="79"/>
      <c r="L158" s="79"/>
      <c r="M158" s="79"/>
      <c r="N158" s="79">
        <f t="shared" si="70"/>
        <v>181415</v>
      </c>
      <c r="O158" s="79">
        <v>181415</v>
      </c>
      <c r="P158" s="79"/>
      <c r="Q158" s="79"/>
      <c r="R158" s="79">
        <f>S158</f>
        <v>181415</v>
      </c>
      <c r="S158" s="79">
        <v>181415</v>
      </c>
      <c r="T158" s="79"/>
      <c r="U158" s="79"/>
      <c r="V158" s="198">
        <f>W158</f>
        <v>57369</v>
      </c>
      <c r="W158" s="198">
        <f>X158+Y158+Z158</f>
        <v>57369</v>
      </c>
      <c r="X158" s="79">
        <v>0</v>
      </c>
      <c r="Y158" s="79">
        <v>0</v>
      </c>
      <c r="Z158" s="79">
        <v>57369</v>
      </c>
      <c r="AA158" s="198">
        <f>AB158</f>
        <v>51325</v>
      </c>
      <c r="AB158" s="79">
        <v>51325</v>
      </c>
      <c r="AC158" s="79"/>
      <c r="AD158" s="79"/>
      <c r="AE158" s="198">
        <f t="shared" si="72"/>
        <v>51325</v>
      </c>
      <c r="AF158" s="79">
        <v>51325</v>
      </c>
      <c r="AG158" s="79"/>
      <c r="AH158" s="79"/>
      <c r="AI158" s="79">
        <v>57555</v>
      </c>
      <c r="AJ158" s="79">
        <v>66491</v>
      </c>
      <c r="AK158" s="199"/>
      <c r="AL158" s="81" t="e">
        <f>#REF!/#REF!*100</f>
        <v>#REF!</v>
      </c>
    </row>
    <row r="159" spans="1:42" s="144" customFormat="1" ht="32.25" customHeight="1">
      <c r="A159" s="154" t="s">
        <v>367</v>
      </c>
      <c r="B159" s="200" t="s">
        <v>368</v>
      </c>
      <c r="C159" s="196"/>
      <c r="D159" s="196"/>
      <c r="E159" s="196"/>
      <c r="F159" s="197"/>
      <c r="G159" s="197"/>
      <c r="H159" s="197"/>
      <c r="I159" s="197"/>
      <c r="J159" s="79"/>
      <c r="K159" s="79"/>
      <c r="L159" s="79"/>
      <c r="M159" s="79"/>
      <c r="N159" s="79"/>
      <c r="O159" s="79"/>
      <c r="P159" s="79"/>
      <c r="Q159" s="79"/>
      <c r="R159" s="79"/>
      <c r="S159" s="79"/>
      <c r="T159" s="79"/>
      <c r="U159" s="79"/>
      <c r="V159" s="198"/>
      <c r="W159" s="198"/>
      <c r="X159" s="79"/>
      <c r="Y159" s="79"/>
      <c r="Z159" s="79"/>
      <c r="AA159" s="198"/>
      <c r="AB159" s="79"/>
      <c r="AC159" s="79"/>
      <c r="AD159" s="79"/>
      <c r="AE159" s="201">
        <f t="shared" si="72"/>
        <v>100000</v>
      </c>
      <c r="AF159" s="202">
        <v>100000</v>
      </c>
      <c r="AG159" s="79"/>
      <c r="AH159" s="79"/>
      <c r="AI159" s="79"/>
      <c r="AJ159" s="79"/>
      <c r="AK159" s="199"/>
      <c r="AL159" s="81"/>
    </row>
    <row r="160" spans="1:42" s="144" customFormat="1" ht="32.25" customHeight="1">
      <c r="A160" s="203" t="s">
        <v>369</v>
      </c>
      <c r="B160" s="200" t="s">
        <v>370</v>
      </c>
      <c r="C160" s="196"/>
      <c r="D160" s="196"/>
      <c r="E160" s="196"/>
      <c r="F160" s="197"/>
      <c r="G160" s="197"/>
      <c r="H160" s="197"/>
      <c r="I160" s="197"/>
      <c r="J160" s="198"/>
      <c r="K160" s="198"/>
      <c r="L160" s="198"/>
      <c r="M160" s="198"/>
      <c r="N160" s="198"/>
      <c r="O160" s="198"/>
      <c r="P160" s="198"/>
      <c r="Q160" s="198"/>
      <c r="R160" s="198"/>
      <c r="S160" s="198"/>
      <c r="T160" s="198"/>
      <c r="U160" s="198"/>
      <c r="V160" s="198"/>
      <c r="W160" s="198"/>
      <c r="X160" s="198"/>
      <c r="Y160" s="198"/>
      <c r="Z160" s="198"/>
      <c r="AA160" s="198"/>
      <c r="AB160" s="198"/>
      <c r="AC160" s="198"/>
      <c r="AD160" s="198"/>
      <c r="AE160" s="201">
        <f t="shared" si="72"/>
        <v>12320</v>
      </c>
      <c r="AF160" s="201">
        <v>12320</v>
      </c>
      <c r="AG160" s="198"/>
      <c r="AH160" s="198"/>
      <c r="AI160" s="198"/>
      <c r="AJ160" s="198"/>
      <c r="AK160" s="204"/>
      <c r="AL160" s="81"/>
    </row>
    <row r="161" spans="1:43" s="212" customFormat="1" ht="30" customHeight="1">
      <c r="A161" s="205"/>
      <c r="B161" s="206" t="s">
        <v>371</v>
      </c>
      <c r="C161" s="207"/>
      <c r="D161" s="207"/>
      <c r="E161" s="207"/>
      <c r="F161" s="207"/>
      <c r="G161" s="207"/>
      <c r="H161" s="207"/>
      <c r="I161" s="207"/>
      <c r="J161" s="73">
        <f t="shared" ref="J161:AJ161" si="73">J162+J179+J236+J255+J285+J287+J286</f>
        <v>4803704</v>
      </c>
      <c r="K161" s="73">
        <f t="shared" si="73"/>
        <v>1779326.7999999998</v>
      </c>
      <c r="L161" s="73">
        <f t="shared" si="73"/>
        <v>495278</v>
      </c>
      <c r="M161" s="73">
        <f t="shared" si="73"/>
        <v>141480</v>
      </c>
      <c r="N161" s="73">
        <f t="shared" si="73"/>
        <v>1807884.6</v>
      </c>
      <c r="O161" s="73">
        <f t="shared" si="73"/>
        <v>1276016.6000000001</v>
      </c>
      <c r="P161" s="73">
        <f t="shared" si="73"/>
        <v>0</v>
      </c>
      <c r="Q161" s="73">
        <f t="shared" si="73"/>
        <v>0</v>
      </c>
      <c r="R161" s="73">
        <f t="shared" si="73"/>
        <v>1896997</v>
      </c>
      <c r="S161" s="73">
        <f t="shared" si="73"/>
        <v>1853640</v>
      </c>
      <c r="T161" s="73">
        <f t="shared" si="73"/>
        <v>0</v>
      </c>
      <c r="U161" s="73">
        <f t="shared" si="73"/>
        <v>0</v>
      </c>
      <c r="V161" s="73">
        <f t="shared" si="73"/>
        <v>584183</v>
      </c>
      <c r="W161" s="73">
        <f t="shared" si="73"/>
        <v>584183</v>
      </c>
      <c r="X161" s="73">
        <f t="shared" si="73"/>
        <v>84751</v>
      </c>
      <c r="Y161" s="73">
        <f t="shared" si="73"/>
        <v>118238</v>
      </c>
      <c r="Z161" s="73">
        <f t="shared" si="73"/>
        <v>280672</v>
      </c>
      <c r="AA161" s="73">
        <f t="shared" si="73"/>
        <v>809098</v>
      </c>
      <c r="AB161" s="73">
        <f t="shared" si="73"/>
        <v>809098</v>
      </c>
      <c r="AC161" s="73">
        <f t="shared" si="73"/>
        <v>321</v>
      </c>
      <c r="AD161" s="73">
        <f t="shared" si="73"/>
        <v>0</v>
      </c>
      <c r="AE161" s="73">
        <f t="shared" si="73"/>
        <v>763212</v>
      </c>
      <c r="AF161" s="73">
        <f t="shared" si="73"/>
        <v>763212</v>
      </c>
      <c r="AG161" s="73">
        <f t="shared" si="73"/>
        <v>321</v>
      </c>
      <c r="AH161" s="73">
        <f t="shared" si="73"/>
        <v>0</v>
      </c>
      <c r="AI161" s="73" t="e">
        <f t="shared" ca="1" si="73"/>
        <v>#REF!</v>
      </c>
      <c r="AJ161" s="73" t="e">
        <f t="shared" ca="1" si="73"/>
        <v>#REF!</v>
      </c>
      <c r="AK161" s="208"/>
      <c r="AL161" s="209"/>
      <c r="AM161" s="210" t="s">
        <v>372</v>
      </c>
      <c r="AN161" s="211"/>
      <c r="AO161" s="211"/>
      <c r="AP161" s="211"/>
      <c r="AQ161" s="211"/>
    </row>
    <row r="162" spans="1:43" s="217" customFormat="1" ht="30" customHeight="1">
      <c r="A162" s="154" t="s">
        <v>39</v>
      </c>
      <c r="B162" s="186" t="s">
        <v>373</v>
      </c>
      <c r="C162" s="186"/>
      <c r="D162" s="186"/>
      <c r="E162" s="154"/>
      <c r="F162" s="154"/>
      <c r="G162" s="154"/>
      <c r="H162" s="154"/>
      <c r="I162" s="154"/>
      <c r="J162" s="79">
        <f t="shared" ref="J162:AH162" si="74">J164+J173</f>
        <v>1203366</v>
      </c>
      <c r="K162" s="79">
        <f t="shared" si="74"/>
        <v>651536.69999999995</v>
      </c>
      <c r="L162" s="79">
        <f t="shared" si="74"/>
        <v>467496</v>
      </c>
      <c r="M162" s="79">
        <f t="shared" si="74"/>
        <v>121519</v>
      </c>
      <c r="N162" s="79">
        <f t="shared" si="74"/>
        <v>362765</v>
      </c>
      <c r="O162" s="79">
        <f t="shared" si="74"/>
        <v>362765</v>
      </c>
      <c r="P162" s="79">
        <f t="shared" si="74"/>
        <v>0</v>
      </c>
      <c r="Q162" s="79">
        <f t="shared" si="74"/>
        <v>0</v>
      </c>
      <c r="R162" s="79">
        <f t="shared" si="74"/>
        <v>510813</v>
      </c>
      <c r="S162" s="79">
        <f t="shared" si="74"/>
        <v>490813</v>
      </c>
      <c r="T162" s="79">
        <f t="shared" si="74"/>
        <v>0</v>
      </c>
      <c r="U162" s="79">
        <f t="shared" si="74"/>
        <v>0</v>
      </c>
      <c r="V162" s="79">
        <f t="shared" si="74"/>
        <v>220968</v>
      </c>
      <c r="W162" s="79">
        <f t="shared" si="74"/>
        <v>220968</v>
      </c>
      <c r="X162" s="79">
        <f t="shared" si="74"/>
        <v>42347</v>
      </c>
      <c r="Y162" s="79">
        <f t="shared" si="74"/>
        <v>81138</v>
      </c>
      <c r="Z162" s="79">
        <f t="shared" si="74"/>
        <v>70300</v>
      </c>
      <c r="AA162" s="79">
        <f t="shared" si="74"/>
        <v>175706</v>
      </c>
      <c r="AB162" s="79">
        <f t="shared" si="74"/>
        <v>175706</v>
      </c>
      <c r="AC162" s="79">
        <f t="shared" si="74"/>
        <v>0</v>
      </c>
      <c r="AD162" s="79">
        <f t="shared" si="74"/>
        <v>0</v>
      </c>
      <c r="AE162" s="79">
        <f t="shared" si="74"/>
        <v>164320</v>
      </c>
      <c r="AF162" s="79">
        <f t="shared" si="74"/>
        <v>164320</v>
      </c>
      <c r="AG162" s="79">
        <f t="shared" si="74"/>
        <v>0</v>
      </c>
      <c r="AH162" s="79">
        <f t="shared" si="74"/>
        <v>0</v>
      </c>
      <c r="AI162" s="79" t="e">
        <f>AI164+#REF!</f>
        <v>#REF!</v>
      </c>
      <c r="AJ162" s="79" t="e">
        <f>AJ164+#REF!</f>
        <v>#REF!</v>
      </c>
      <c r="AK162" s="213"/>
      <c r="AL162" s="214"/>
      <c r="AM162" s="215"/>
      <c r="AN162" s="215" t="s">
        <v>43</v>
      </c>
      <c r="AO162" s="216" t="e">
        <f>P164+P181+#REF!+#REF!+#REF!+P272</f>
        <v>#REF!</v>
      </c>
    </row>
    <row r="163" spans="1:43" s="190" customFormat="1" ht="28.5" customHeight="1">
      <c r="A163" s="188" t="s">
        <v>45</v>
      </c>
      <c r="B163" s="218" t="s">
        <v>280</v>
      </c>
      <c r="C163" s="189"/>
      <c r="D163" s="189"/>
      <c r="E163" s="195"/>
      <c r="F163" s="195"/>
      <c r="G163" s="195"/>
      <c r="H163" s="195"/>
      <c r="I163" s="195"/>
      <c r="J163" s="85">
        <f t="shared" ref="J163:AJ163" si="75">J164+J167</f>
        <v>1207447</v>
      </c>
      <c r="K163" s="85">
        <f t="shared" si="75"/>
        <v>573652.69999999995</v>
      </c>
      <c r="L163" s="85">
        <f t="shared" si="75"/>
        <v>467496</v>
      </c>
      <c r="M163" s="85">
        <f t="shared" si="75"/>
        <v>121519</v>
      </c>
      <c r="N163" s="85">
        <f t="shared" si="75"/>
        <v>362765</v>
      </c>
      <c r="O163" s="85">
        <f t="shared" si="75"/>
        <v>362765</v>
      </c>
      <c r="P163" s="85">
        <f t="shared" si="75"/>
        <v>0</v>
      </c>
      <c r="Q163" s="85">
        <f t="shared" si="75"/>
        <v>0</v>
      </c>
      <c r="R163" s="85">
        <f t="shared" si="75"/>
        <v>421549</v>
      </c>
      <c r="S163" s="85">
        <f t="shared" si="75"/>
        <v>421549</v>
      </c>
      <c r="T163" s="85">
        <f t="shared" si="75"/>
        <v>0</v>
      </c>
      <c r="U163" s="85">
        <f t="shared" si="75"/>
        <v>0</v>
      </c>
      <c r="V163" s="85">
        <f t="shared" si="75"/>
        <v>220368</v>
      </c>
      <c r="W163" s="85">
        <f t="shared" si="75"/>
        <v>220368</v>
      </c>
      <c r="X163" s="85">
        <f t="shared" si="75"/>
        <v>42347</v>
      </c>
      <c r="Y163" s="85">
        <f t="shared" si="75"/>
        <v>81138</v>
      </c>
      <c r="Z163" s="85">
        <f t="shared" si="75"/>
        <v>70300</v>
      </c>
      <c r="AA163" s="85">
        <f t="shared" si="75"/>
        <v>164320</v>
      </c>
      <c r="AB163" s="85">
        <f t="shared" si="75"/>
        <v>164320</v>
      </c>
      <c r="AC163" s="85">
        <f t="shared" si="75"/>
        <v>0</v>
      </c>
      <c r="AD163" s="85">
        <f t="shared" si="75"/>
        <v>0</v>
      </c>
      <c r="AE163" s="85">
        <f t="shared" si="75"/>
        <v>144320</v>
      </c>
      <c r="AF163" s="85">
        <f t="shared" si="75"/>
        <v>144320</v>
      </c>
      <c r="AG163" s="85">
        <f t="shared" si="75"/>
        <v>0</v>
      </c>
      <c r="AH163" s="85">
        <f t="shared" si="75"/>
        <v>0</v>
      </c>
      <c r="AI163" s="85">
        <f t="shared" si="75"/>
        <v>64820</v>
      </c>
      <c r="AJ163" s="85">
        <f t="shared" si="75"/>
        <v>43131</v>
      </c>
      <c r="AK163" s="189"/>
      <c r="AL163" s="87" t="e">
        <f>#REF!/#REF!*100</f>
        <v>#REF!</v>
      </c>
    </row>
    <row r="164" spans="1:43" s="223" customFormat="1" ht="30" customHeight="1">
      <c r="A164" s="112" t="s">
        <v>47</v>
      </c>
      <c r="B164" s="114" t="s">
        <v>48</v>
      </c>
      <c r="C164" s="114"/>
      <c r="D164" s="114"/>
      <c r="E164" s="113"/>
      <c r="F164" s="113"/>
      <c r="G164" s="113"/>
      <c r="H164" s="113"/>
      <c r="I164" s="113"/>
      <c r="J164" s="91">
        <f>SUM(J165:J171)</f>
        <v>1070482</v>
      </c>
      <c r="K164" s="91">
        <f t="shared" ref="K164:AJ164" si="76">SUM(K165:K171)</f>
        <v>538652.69999999995</v>
      </c>
      <c r="L164" s="91">
        <f t="shared" si="76"/>
        <v>467496</v>
      </c>
      <c r="M164" s="91">
        <f t="shared" si="76"/>
        <v>121519</v>
      </c>
      <c r="N164" s="91">
        <f t="shared" si="76"/>
        <v>362765</v>
      </c>
      <c r="O164" s="91">
        <f t="shared" si="76"/>
        <v>362765</v>
      </c>
      <c r="P164" s="91">
        <f t="shared" si="76"/>
        <v>0</v>
      </c>
      <c r="Q164" s="91">
        <f t="shared" si="76"/>
        <v>0</v>
      </c>
      <c r="R164" s="91">
        <f t="shared" si="76"/>
        <v>386549</v>
      </c>
      <c r="S164" s="91">
        <f t="shared" si="76"/>
        <v>386549</v>
      </c>
      <c r="T164" s="91">
        <f t="shared" si="76"/>
        <v>0</v>
      </c>
      <c r="U164" s="91">
        <f t="shared" si="76"/>
        <v>0</v>
      </c>
      <c r="V164" s="91">
        <f t="shared" si="76"/>
        <v>220368</v>
      </c>
      <c r="W164" s="91">
        <f t="shared" si="76"/>
        <v>220368</v>
      </c>
      <c r="X164" s="91">
        <f t="shared" si="76"/>
        <v>42347</v>
      </c>
      <c r="Y164" s="91">
        <f t="shared" si="76"/>
        <v>81138</v>
      </c>
      <c r="Z164" s="91">
        <f t="shared" si="76"/>
        <v>70300</v>
      </c>
      <c r="AA164" s="91">
        <f t="shared" si="76"/>
        <v>129320</v>
      </c>
      <c r="AB164" s="91">
        <f t="shared" si="76"/>
        <v>129320</v>
      </c>
      <c r="AC164" s="91">
        <f t="shared" si="76"/>
        <v>0</v>
      </c>
      <c r="AD164" s="91">
        <f t="shared" si="76"/>
        <v>0</v>
      </c>
      <c r="AE164" s="91">
        <f t="shared" si="76"/>
        <v>119320</v>
      </c>
      <c r="AF164" s="91">
        <f t="shared" si="76"/>
        <v>119320</v>
      </c>
      <c r="AG164" s="91">
        <f t="shared" si="76"/>
        <v>0</v>
      </c>
      <c r="AH164" s="91">
        <f t="shared" si="76"/>
        <v>0</v>
      </c>
      <c r="AI164" s="91">
        <f t="shared" si="76"/>
        <v>64820</v>
      </c>
      <c r="AJ164" s="91">
        <f t="shared" si="76"/>
        <v>43131</v>
      </c>
      <c r="AK164" s="219"/>
      <c r="AL164" s="220"/>
      <c r="AM164" s="221"/>
      <c r="AN164" s="221" t="s">
        <v>365</v>
      </c>
      <c r="AO164" s="222" t="e">
        <f>#REF!+#REF!+#REF!+#REF!+#REF!+#REF!+#REF!</f>
        <v>#REF!</v>
      </c>
    </row>
    <row r="165" spans="1:43" s="228" customFormat="1" ht="84.75" customHeight="1">
      <c r="A165" s="95">
        <v>1</v>
      </c>
      <c r="B165" s="102" t="s">
        <v>374</v>
      </c>
      <c r="C165" s="97">
        <v>7146174</v>
      </c>
      <c r="D165" s="97" t="s">
        <v>40</v>
      </c>
      <c r="E165" s="224" t="s">
        <v>155</v>
      </c>
      <c r="F165" s="97" t="s">
        <v>375</v>
      </c>
      <c r="G165" s="97" t="s">
        <v>376</v>
      </c>
      <c r="H165" s="97"/>
      <c r="I165" s="97" t="s">
        <v>377</v>
      </c>
      <c r="J165" s="99">
        <f>K165</f>
        <v>202496</v>
      </c>
      <c r="K165" s="99">
        <v>202496</v>
      </c>
      <c r="L165" s="99">
        <v>55391</v>
      </c>
      <c r="M165" s="99">
        <v>55391</v>
      </c>
      <c r="N165" s="99">
        <f t="shared" ref="N165:N171" si="77">O165</f>
        <v>147105</v>
      </c>
      <c r="O165" s="99">
        <f>K165-M165</f>
        <v>147105</v>
      </c>
      <c r="P165" s="99"/>
      <c r="Q165" s="99"/>
      <c r="R165" s="99">
        <f t="shared" ref="R165:R171" si="78">S165</f>
        <v>121368</v>
      </c>
      <c r="S165" s="99">
        <v>121368</v>
      </c>
      <c r="T165" s="99"/>
      <c r="U165" s="99"/>
      <c r="V165" s="100">
        <f>W165</f>
        <v>111638</v>
      </c>
      <c r="W165" s="100">
        <f>X165+Y165+Z165</f>
        <v>111638</v>
      </c>
      <c r="X165" s="99">
        <v>40000</v>
      </c>
      <c r="Y165" s="101">
        <v>35638</v>
      </c>
      <c r="Z165" s="101">
        <v>36000</v>
      </c>
      <c r="AA165" s="163">
        <f t="shared" ref="AA165:AA171" si="79">AB165</f>
        <v>10000</v>
      </c>
      <c r="AB165" s="163">
        <v>10000</v>
      </c>
      <c r="AC165" s="163"/>
      <c r="AD165" s="163"/>
      <c r="AE165" s="163">
        <f t="shared" ref="AE165:AE171" si="80">AF165</f>
        <v>10000</v>
      </c>
      <c r="AF165" s="163">
        <v>10000</v>
      </c>
      <c r="AG165" s="101"/>
      <c r="AH165" s="101"/>
      <c r="AI165" s="101">
        <v>0</v>
      </c>
      <c r="AJ165" s="101">
        <v>0</v>
      </c>
      <c r="AK165" s="225" t="s">
        <v>280</v>
      </c>
      <c r="AL165" s="226"/>
      <c r="AM165" s="227"/>
      <c r="AN165" s="227"/>
    </row>
    <row r="166" spans="1:43" s="228" customFormat="1" ht="76.5" customHeight="1">
      <c r="A166" s="95">
        <v>2</v>
      </c>
      <c r="B166" s="102" t="s">
        <v>378</v>
      </c>
      <c r="C166" s="97">
        <v>7182289</v>
      </c>
      <c r="D166" s="97" t="s">
        <v>40</v>
      </c>
      <c r="E166" s="224" t="s">
        <v>155</v>
      </c>
      <c r="F166" s="97" t="s">
        <v>379</v>
      </c>
      <c r="G166" s="97" t="s">
        <v>376</v>
      </c>
      <c r="H166" s="97"/>
      <c r="I166" s="97" t="s">
        <v>380</v>
      </c>
      <c r="J166" s="99">
        <v>474268</v>
      </c>
      <c r="K166" s="99">
        <v>128011</v>
      </c>
      <c r="L166" s="99">
        <v>412105</v>
      </c>
      <c r="M166" s="99">
        <v>66128</v>
      </c>
      <c r="N166" s="99">
        <f t="shared" si="77"/>
        <v>47355</v>
      </c>
      <c r="O166" s="99">
        <v>47355</v>
      </c>
      <c r="P166" s="99"/>
      <c r="Q166" s="99"/>
      <c r="R166" s="99">
        <f t="shared" si="78"/>
        <v>61883</v>
      </c>
      <c r="S166" s="99">
        <v>61883</v>
      </c>
      <c r="T166" s="99"/>
      <c r="U166" s="99"/>
      <c r="V166" s="100">
        <f>W166</f>
        <v>45883</v>
      </c>
      <c r="W166" s="100">
        <v>45883</v>
      </c>
      <c r="X166" s="99">
        <v>0</v>
      </c>
      <c r="Y166" s="101">
        <v>20000</v>
      </c>
      <c r="Z166" s="101">
        <v>1800</v>
      </c>
      <c r="AA166" s="163">
        <f t="shared" si="79"/>
        <v>16000</v>
      </c>
      <c r="AB166" s="163">
        <v>16000</v>
      </c>
      <c r="AC166" s="163"/>
      <c r="AD166" s="163"/>
      <c r="AE166" s="163">
        <f t="shared" si="80"/>
        <v>16000</v>
      </c>
      <c r="AF166" s="163">
        <v>16000</v>
      </c>
      <c r="AG166" s="101"/>
      <c r="AH166" s="101"/>
      <c r="AI166" s="101">
        <v>0</v>
      </c>
      <c r="AJ166" s="101">
        <v>0</v>
      </c>
      <c r="AK166" s="225" t="s">
        <v>280</v>
      </c>
      <c r="AL166" s="226"/>
      <c r="AM166" s="227"/>
      <c r="AN166" s="227"/>
    </row>
    <row r="167" spans="1:43" s="228" customFormat="1" ht="49.5" customHeight="1">
      <c r="A167" s="95">
        <v>3</v>
      </c>
      <c r="B167" s="102" t="s">
        <v>381</v>
      </c>
      <c r="C167" s="97">
        <v>7002173</v>
      </c>
      <c r="D167" s="97" t="s">
        <v>40</v>
      </c>
      <c r="E167" s="224" t="s">
        <v>61</v>
      </c>
      <c r="F167" s="97" t="s">
        <v>375</v>
      </c>
      <c r="G167" s="97" t="s">
        <v>382</v>
      </c>
      <c r="H167" s="97"/>
      <c r="I167" s="97" t="s">
        <v>383</v>
      </c>
      <c r="J167" s="99">
        <v>136965</v>
      </c>
      <c r="K167" s="99">
        <v>35000</v>
      </c>
      <c r="L167" s="99"/>
      <c r="M167" s="99"/>
      <c r="N167" s="99"/>
      <c r="O167" s="99"/>
      <c r="P167" s="99"/>
      <c r="Q167" s="99"/>
      <c r="R167" s="99">
        <f>S167</f>
        <v>35000</v>
      </c>
      <c r="S167" s="99">
        <v>35000</v>
      </c>
      <c r="T167" s="99"/>
      <c r="U167" s="99"/>
      <c r="V167" s="100"/>
      <c r="W167" s="100"/>
      <c r="X167" s="99"/>
      <c r="Y167" s="101"/>
      <c r="Z167" s="101"/>
      <c r="AA167" s="163">
        <f>AB167</f>
        <v>35000</v>
      </c>
      <c r="AB167" s="163">
        <v>35000</v>
      </c>
      <c r="AC167" s="163"/>
      <c r="AD167" s="163"/>
      <c r="AE167" s="163">
        <f>AF167</f>
        <v>25000</v>
      </c>
      <c r="AF167" s="163">
        <v>25000</v>
      </c>
      <c r="AG167" s="101"/>
      <c r="AH167" s="101"/>
      <c r="AI167" s="101"/>
      <c r="AJ167" s="101"/>
      <c r="AK167" s="225" t="s">
        <v>280</v>
      </c>
      <c r="AL167" s="226"/>
      <c r="AM167" s="227"/>
      <c r="AN167" s="227"/>
    </row>
    <row r="168" spans="1:43" s="228" customFormat="1" ht="49.5" customHeight="1">
      <c r="A168" s="95">
        <v>4</v>
      </c>
      <c r="B168" s="102" t="s">
        <v>384</v>
      </c>
      <c r="C168" s="97">
        <v>7570996</v>
      </c>
      <c r="D168" s="97" t="s">
        <v>40</v>
      </c>
      <c r="E168" s="224" t="s">
        <v>155</v>
      </c>
      <c r="F168" s="97" t="s">
        <v>385</v>
      </c>
      <c r="G168" s="97" t="s">
        <v>386</v>
      </c>
      <c r="H168" s="97" t="s">
        <v>387</v>
      </c>
      <c r="I168" s="97" t="s">
        <v>388</v>
      </c>
      <c r="J168" s="99">
        <v>135956</v>
      </c>
      <c r="K168" s="99">
        <v>59087</v>
      </c>
      <c r="L168" s="99"/>
      <c r="M168" s="99"/>
      <c r="N168" s="99">
        <f t="shared" si="77"/>
        <v>59087</v>
      </c>
      <c r="O168" s="99">
        <v>59087</v>
      </c>
      <c r="P168" s="99"/>
      <c r="Q168" s="99"/>
      <c r="R168" s="99">
        <f t="shared" si="78"/>
        <v>59087</v>
      </c>
      <c r="S168" s="99">
        <v>59087</v>
      </c>
      <c r="T168" s="99"/>
      <c r="U168" s="99"/>
      <c r="V168" s="100">
        <f>W168</f>
        <v>1700</v>
      </c>
      <c r="W168" s="100">
        <v>1700</v>
      </c>
      <c r="X168" s="99">
        <v>500</v>
      </c>
      <c r="Y168" s="101">
        <v>200</v>
      </c>
      <c r="Z168" s="101">
        <v>0</v>
      </c>
      <c r="AA168" s="163">
        <f t="shared" si="79"/>
        <v>30000</v>
      </c>
      <c r="AB168" s="163">
        <v>30000</v>
      </c>
      <c r="AC168" s="163"/>
      <c r="AD168" s="163"/>
      <c r="AE168" s="163">
        <f t="shared" si="80"/>
        <v>30000</v>
      </c>
      <c r="AF168" s="163">
        <v>30000</v>
      </c>
      <c r="AG168" s="101"/>
      <c r="AH168" s="101"/>
      <c r="AI168" s="101">
        <v>30000</v>
      </c>
      <c r="AJ168" s="101">
        <v>28387</v>
      </c>
      <c r="AK168" s="225" t="s">
        <v>280</v>
      </c>
      <c r="AL168" s="226"/>
      <c r="AM168" s="227"/>
      <c r="AN168" s="227"/>
    </row>
    <row r="169" spans="1:43" s="228" customFormat="1" ht="49.5" customHeight="1">
      <c r="A169" s="95">
        <v>5</v>
      </c>
      <c r="B169" s="102" t="s">
        <v>389</v>
      </c>
      <c r="C169" s="97">
        <v>7562653</v>
      </c>
      <c r="D169" s="97" t="s">
        <v>40</v>
      </c>
      <c r="E169" s="224" t="s">
        <v>155</v>
      </c>
      <c r="F169" s="97" t="s">
        <v>282</v>
      </c>
      <c r="G169" s="97" t="s">
        <v>89</v>
      </c>
      <c r="H169" s="97" t="s">
        <v>390</v>
      </c>
      <c r="I169" s="97" t="s">
        <v>391</v>
      </c>
      <c r="J169" s="99">
        <v>48407</v>
      </c>
      <c r="K169" s="99">
        <v>48407</v>
      </c>
      <c r="L169" s="99"/>
      <c r="M169" s="99"/>
      <c r="N169" s="99">
        <f t="shared" si="77"/>
        <v>43566</v>
      </c>
      <c r="O169" s="99">
        <v>43566</v>
      </c>
      <c r="P169" s="99"/>
      <c r="Q169" s="99"/>
      <c r="R169" s="99">
        <f t="shared" si="78"/>
        <v>43566</v>
      </c>
      <c r="S169" s="99">
        <v>43566</v>
      </c>
      <c r="T169" s="99"/>
      <c r="U169" s="99"/>
      <c r="V169" s="100">
        <f>W169</f>
        <v>18822</v>
      </c>
      <c r="W169" s="100">
        <f>X169+Y169+Z169</f>
        <v>18822</v>
      </c>
      <c r="X169" s="99">
        <v>522</v>
      </c>
      <c r="Y169" s="101">
        <v>8300</v>
      </c>
      <c r="Z169" s="101">
        <v>10000</v>
      </c>
      <c r="AA169" s="163">
        <f t="shared" si="79"/>
        <v>15000</v>
      </c>
      <c r="AB169" s="163">
        <v>15000</v>
      </c>
      <c r="AC169" s="163"/>
      <c r="AD169" s="163"/>
      <c r="AE169" s="163">
        <f t="shared" si="80"/>
        <v>15000</v>
      </c>
      <c r="AF169" s="163">
        <v>15000</v>
      </c>
      <c r="AG169" s="101"/>
      <c r="AH169" s="101"/>
      <c r="AI169" s="101">
        <v>10000</v>
      </c>
      <c r="AJ169" s="101">
        <v>14744</v>
      </c>
      <c r="AK169" s="225" t="s">
        <v>280</v>
      </c>
      <c r="AL169" s="226"/>
      <c r="AM169" s="227"/>
      <c r="AN169" s="227"/>
    </row>
    <row r="170" spans="1:43" s="228" customFormat="1" ht="49.5" customHeight="1">
      <c r="A170" s="95">
        <v>6</v>
      </c>
      <c r="B170" s="102" t="s">
        <v>392</v>
      </c>
      <c r="C170" s="97">
        <v>7541537</v>
      </c>
      <c r="D170" s="97" t="s">
        <v>40</v>
      </c>
      <c r="E170" s="224" t="s">
        <v>155</v>
      </c>
      <c r="F170" s="97" t="s">
        <v>393</v>
      </c>
      <c r="G170" s="97" t="s">
        <v>170</v>
      </c>
      <c r="H170" s="97" t="s">
        <v>394</v>
      </c>
      <c r="I170" s="97" t="s">
        <v>395</v>
      </c>
      <c r="J170" s="99">
        <v>67383</v>
      </c>
      <c r="K170" s="99">
        <f>J170*0.9</f>
        <v>60644.700000000004</v>
      </c>
      <c r="L170" s="99"/>
      <c r="M170" s="99"/>
      <c r="N170" s="99">
        <f t="shared" si="77"/>
        <v>60645</v>
      </c>
      <c r="O170" s="99">
        <v>60645</v>
      </c>
      <c r="P170" s="99"/>
      <c r="Q170" s="99"/>
      <c r="R170" s="99">
        <f t="shared" si="78"/>
        <v>60645</v>
      </c>
      <c r="S170" s="99">
        <v>60645</v>
      </c>
      <c r="T170" s="99"/>
      <c r="U170" s="99"/>
      <c r="V170" s="100">
        <f>W170</f>
        <v>38325</v>
      </c>
      <c r="W170" s="100">
        <f>X170+Y170+Z170</f>
        <v>38325</v>
      </c>
      <c r="X170" s="99">
        <v>1325</v>
      </c>
      <c r="Y170" s="101">
        <v>17000</v>
      </c>
      <c r="Z170" s="101">
        <v>20000</v>
      </c>
      <c r="AA170" s="163">
        <f t="shared" si="79"/>
        <v>22320</v>
      </c>
      <c r="AB170" s="163">
        <v>22320</v>
      </c>
      <c r="AC170" s="163"/>
      <c r="AD170" s="163"/>
      <c r="AE170" s="163">
        <f t="shared" si="80"/>
        <v>22320</v>
      </c>
      <c r="AF170" s="163">
        <v>22320</v>
      </c>
      <c r="AG170" s="101"/>
      <c r="AH170" s="101"/>
      <c r="AI170" s="101">
        <v>22320</v>
      </c>
      <c r="AJ170" s="101">
        <v>0</v>
      </c>
      <c r="AK170" s="225" t="s">
        <v>280</v>
      </c>
      <c r="AL170" s="226"/>
      <c r="AM170" s="227"/>
      <c r="AN170" s="227"/>
    </row>
    <row r="171" spans="1:43" s="228" customFormat="1" ht="45.75" customHeight="1">
      <c r="A171" s="95">
        <v>7</v>
      </c>
      <c r="B171" s="102" t="s">
        <v>396</v>
      </c>
      <c r="C171" s="97">
        <v>7644558</v>
      </c>
      <c r="D171" s="97" t="s">
        <v>60</v>
      </c>
      <c r="E171" s="224" t="s">
        <v>155</v>
      </c>
      <c r="F171" s="97" t="s">
        <v>397</v>
      </c>
      <c r="G171" s="97" t="s">
        <v>252</v>
      </c>
      <c r="H171" s="97" t="s">
        <v>398</v>
      </c>
      <c r="I171" s="97" t="s">
        <v>399</v>
      </c>
      <c r="J171" s="99">
        <v>5007</v>
      </c>
      <c r="K171" s="99">
        <v>5007</v>
      </c>
      <c r="L171" s="99"/>
      <c r="M171" s="99"/>
      <c r="N171" s="99">
        <f t="shared" si="77"/>
        <v>5007</v>
      </c>
      <c r="O171" s="99">
        <v>5007</v>
      </c>
      <c r="P171" s="99"/>
      <c r="Q171" s="99"/>
      <c r="R171" s="99">
        <f t="shared" si="78"/>
        <v>5000</v>
      </c>
      <c r="S171" s="99">
        <v>5000</v>
      </c>
      <c r="T171" s="99"/>
      <c r="U171" s="99"/>
      <c r="V171" s="100">
        <f>W171</f>
        <v>4000</v>
      </c>
      <c r="W171" s="100">
        <v>4000</v>
      </c>
      <c r="X171" s="99">
        <v>0</v>
      </c>
      <c r="Y171" s="101">
        <v>0</v>
      </c>
      <c r="Z171" s="101">
        <v>2500</v>
      </c>
      <c r="AA171" s="163">
        <f t="shared" si="79"/>
        <v>1000</v>
      </c>
      <c r="AB171" s="163">
        <v>1000</v>
      </c>
      <c r="AC171" s="163"/>
      <c r="AD171" s="163"/>
      <c r="AE171" s="163">
        <f t="shared" si="80"/>
        <v>1000</v>
      </c>
      <c r="AF171" s="163">
        <v>1000</v>
      </c>
      <c r="AG171" s="101"/>
      <c r="AH171" s="101"/>
      <c r="AI171" s="101">
        <v>2500</v>
      </c>
      <c r="AJ171" s="101">
        <v>0</v>
      </c>
      <c r="AK171" s="225" t="s">
        <v>280</v>
      </c>
      <c r="AL171" s="226"/>
      <c r="AM171" s="227"/>
      <c r="AN171" s="227"/>
    </row>
    <row r="172" spans="1:43" s="190" customFormat="1" ht="28.5" customHeight="1">
      <c r="A172" s="188" t="s">
        <v>56</v>
      </c>
      <c r="B172" s="218" t="s">
        <v>400</v>
      </c>
      <c r="C172" s="189"/>
      <c r="D172" s="189"/>
      <c r="E172" s="195"/>
      <c r="F172" s="195"/>
      <c r="G172" s="195"/>
      <c r="H172" s="195"/>
      <c r="I172" s="195"/>
      <c r="J172" s="85">
        <f>J173</f>
        <v>132884</v>
      </c>
      <c r="K172" s="85">
        <f t="shared" ref="K172:AJ172" si="81">K173</f>
        <v>112884</v>
      </c>
      <c r="L172" s="85">
        <f t="shared" si="81"/>
        <v>0</v>
      </c>
      <c r="M172" s="85">
        <f t="shared" si="81"/>
        <v>0</v>
      </c>
      <c r="N172" s="85">
        <f t="shared" si="81"/>
        <v>0</v>
      </c>
      <c r="O172" s="85">
        <f t="shared" si="81"/>
        <v>0</v>
      </c>
      <c r="P172" s="85">
        <f t="shared" si="81"/>
        <v>0</v>
      </c>
      <c r="Q172" s="85">
        <f t="shared" si="81"/>
        <v>0</v>
      </c>
      <c r="R172" s="85">
        <f t="shared" si="81"/>
        <v>124264</v>
      </c>
      <c r="S172" s="85">
        <f t="shared" si="81"/>
        <v>104264</v>
      </c>
      <c r="T172" s="85">
        <f t="shared" si="81"/>
        <v>0</v>
      </c>
      <c r="U172" s="85">
        <f t="shared" si="81"/>
        <v>0</v>
      </c>
      <c r="V172" s="85">
        <f t="shared" si="81"/>
        <v>600</v>
      </c>
      <c r="W172" s="85">
        <f t="shared" si="81"/>
        <v>600</v>
      </c>
      <c r="X172" s="85">
        <f t="shared" si="81"/>
        <v>0</v>
      </c>
      <c r="Y172" s="85">
        <f t="shared" si="81"/>
        <v>0</v>
      </c>
      <c r="Z172" s="85">
        <f t="shared" si="81"/>
        <v>0</v>
      </c>
      <c r="AA172" s="85">
        <f t="shared" si="81"/>
        <v>46386</v>
      </c>
      <c r="AB172" s="85">
        <f t="shared" si="81"/>
        <v>46386</v>
      </c>
      <c r="AC172" s="85">
        <f t="shared" si="81"/>
        <v>0</v>
      </c>
      <c r="AD172" s="85">
        <f t="shared" si="81"/>
        <v>0</v>
      </c>
      <c r="AE172" s="85">
        <f t="shared" si="81"/>
        <v>45000</v>
      </c>
      <c r="AF172" s="85">
        <f t="shared" si="81"/>
        <v>45000</v>
      </c>
      <c r="AG172" s="85">
        <f t="shared" si="81"/>
        <v>0</v>
      </c>
      <c r="AH172" s="85">
        <f t="shared" si="81"/>
        <v>0</v>
      </c>
      <c r="AI172" s="85">
        <f t="shared" si="81"/>
        <v>50000</v>
      </c>
      <c r="AJ172" s="85">
        <f t="shared" si="81"/>
        <v>50000</v>
      </c>
      <c r="AK172" s="189"/>
      <c r="AL172" s="87" t="e">
        <f>#REF!/#REF!*100</f>
        <v>#REF!</v>
      </c>
    </row>
    <row r="173" spans="1:43" s="223" customFormat="1" ht="30" customHeight="1">
      <c r="A173" s="112" t="s">
        <v>47</v>
      </c>
      <c r="B173" s="114" t="s">
        <v>58</v>
      </c>
      <c r="C173" s="114"/>
      <c r="D173" s="114"/>
      <c r="E173" s="113"/>
      <c r="F173" s="113"/>
      <c r="G173" s="113"/>
      <c r="H173" s="113"/>
      <c r="I173" s="113"/>
      <c r="J173" s="91">
        <f>J174+J178</f>
        <v>132884</v>
      </c>
      <c r="K173" s="91">
        <f t="shared" ref="K173:AH173" si="82">K174+K178</f>
        <v>112884</v>
      </c>
      <c r="L173" s="91">
        <f t="shared" si="82"/>
        <v>0</v>
      </c>
      <c r="M173" s="91">
        <f t="shared" si="82"/>
        <v>0</v>
      </c>
      <c r="N173" s="91">
        <f t="shared" si="82"/>
        <v>0</v>
      </c>
      <c r="O173" s="91">
        <f t="shared" si="82"/>
        <v>0</v>
      </c>
      <c r="P173" s="91">
        <f t="shared" si="82"/>
        <v>0</v>
      </c>
      <c r="Q173" s="91">
        <f t="shared" si="82"/>
        <v>0</v>
      </c>
      <c r="R173" s="91">
        <f t="shared" si="82"/>
        <v>124264</v>
      </c>
      <c r="S173" s="91">
        <f t="shared" si="82"/>
        <v>104264</v>
      </c>
      <c r="T173" s="91">
        <f t="shared" si="82"/>
        <v>0</v>
      </c>
      <c r="U173" s="91">
        <f t="shared" si="82"/>
        <v>0</v>
      </c>
      <c r="V173" s="91">
        <f t="shared" si="82"/>
        <v>600</v>
      </c>
      <c r="W173" s="91">
        <f t="shared" si="82"/>
        <v>600</v>
      </c>
      <c r="X173" s="91">
        <f t="shared" si="82"/>
        <v>0</v>
      </c>
      <c r="Y173" s="91">
        <f t="shared" si="82"/>
        <v>0</v>
      </c>
      <c r="Z173" s="91">
        <f t="shared" si="82"/>
        <v>0</v>
      </c>
      <c r="AA173" s="229">
        <f t="shared" si="82"/>
        <v>46386</v>
      </c>
      <c r="AB173" s="229">
        <f t="shared" si="82"/>
        <v>46386</v>
      </c>
      <c r="AC173" s="229">
        <f t="shared" si="82"/>
        <v>0</v>
      </c>
      <c r="AD173" s="229">
        <f t="shared" si="82"/>
        <v>0</v>
      </c>
      <c r="AE173" s="229">
        <f t="shared" si="82"/>
        <v>45000</v>
      </c>
      <c r="AF173" s="229">
        <f t="shared" si="82"/>
        <v>45000</v>
      </c>
      <c r="AG173" s="91">
        <f t="shared" si="82"/>
        <v>0</v>
      </c>
      <c r="AH173" s="91">
        <f t="shared" si="82"/>
        <v>0</v>
      </c>
      <c r="AI173" s="91">
        <f>AI174</f>
        <v>50000</v>
      </c>
      <c r="AJ173" s="91">
        <f>AJ174</f>
        <v>50000</v>
      </c>
      <c r="AK173" s="219"/>
      <c r="AL173" s="220"/>
      <c r="AM173" s="221"/>
      <c r="AN173" s="221"/>
      <c r="AO173" s="222"/>
    </row>
    <row r="174" spans="1:43" s="228" customFormat="1" ht="44.25" customHeight="1">
      <c r="A174" s="95">
        <v>1</v>
      </c>
      <c r="B174" s="102" t="s">
        <v>401</v>
      </c>
      <c r="C174" s="102"/>
      <c r="D174" s="97"/>
      <c r="E174" s="224"/>
      <c r="F174" s="97"/>
      <c r="G174" s="97"/>
      <c r="H174" s="97"/>
      <c r="I174" s="97"/>
      <c r="J174" s="99">
        <f>SUM(J176:J177)</f>
        <v>113527</v>
      </c>
      <c r="K174" s="99">
        <f t="shared" ref="K174:AH174" si="83">SUM(K176:K177)</f>
        <v>93527</v>
      </c>
      <c r="L174" s="99">
        <f t="shared" si="83"/>
        <v>0</v>
      </c>
      <c r="M174" s="99">
        <f t="shared" si="83"/>
        <v>0</v>
      </c>
      <c r="N174" s="99">
        <f t="shared" si="83"/>
        <v>0</v>
      </c>
      <c r="O174" s="99">
        <f t="shared" si="83"/>
        <v>0</v>
      </c>
      <c r="P174" s="99">
        <f t="shared" si="83"/>
        <v>0</v>
      </c>
      <c r="Q174" s="99">
        <f t="shared" si="83"/>
        <v>0</v>
      </c>
      <c r="R174" s="99">
        <f t="shared" si="83"/>
        <v>104907</v>
      </c>
      <c r="S174" s="99">
        <f t="shared" si="83"/>
        <v>84907</v>
      </c>
      <c r="T174" s="99">
        <f t="shared" si="83"/>
        <v>0</v>
      </c>
      <c r="U174" s="99">
        <f t="shared" si="83"/>
        <v>0</v>
      </c>
      <c r="V174" s="99">
        <f t="shared" si="83"/>
        <v>600</v>
      </c>
      <c r="W174" s="99">
        <f t="shared" si="83"/>
        <v>600</v>
      </c>
      <c r="X174" s="99">
        <f t="shared" si="83"/>
        <v>0</v>
      </c>
      <c r="Y174" s="99">
        <f t="shared" si="83"/>
        <v>0</v>
      </c>
      <c r="Z174" s="99">
        <f t="shared" si="83"/>
        <v>0</v>
      </c>
      <c r="AA174" s="99">
        <f t="shared" si="83"/>
        <v>27029</v>
      </c>
      <c r="AB174" s="99">
        <f t="shared" si="83"/>
        <v>27029</v>
      </c>
      <c r="AC174" s="99">
        <f t="shared" si="83"/>
        <v>0</v>
      </c>
      <c r="AD174" s="99">
        <f t="shared" si="83"/>
        <v>0</v>
      </c>
      <c r="AE174" s="99">
        <f t="shared" si="83"/>
        <v>27000</v>
      </c>
      <c r="AF174" s="99">
        <f t="shared" si="83"/>
        <v>27000</v>
      </c>
      <c r="AG174" s="99">
        <f t="shared" si="83"/>
        <v>0</v>
      </c>
      <c r="AH174" s="99">
        <f t="shared" si="83"/>
        <v>0</v>
      </c>
      <c r="AI174" s="101">
        <v>50000</v>
      </c>
      <c r="AJ174" s="101">
        <v>50000</v>
      </c>
      <c r="AK174" s="225"/>
      <c r="AL174" s="226"/>
      <c r="AM174" s="227"/>
      <c r="AN174" s="227"/>
    </row>
    <row r="175" spans="1:43" s="241" customFormat="1" ht="30" customHeight="1">
      <c r="A175" s="230"/>
      <c r="B175" s="231" t="s">
        <v>402</v>
      </c>
      <c r="C175" s="231"/>
      <c r="D175" s="232"/>
      <c r="E175" s="233"/>
      <c r="F175" s="232"/>
      <c r="G175" s="232"/>
      <c r="H175" s="232"/>
      <c r="I175" s="232"/>
      <c r="J175" s="234"/>
      <c r="K175" s="234"/>
      <c r="L175" s="234"/>
      <c r="M175" s="234"/>
      <c r="N175" s="234"/>
      <c r="O175" s="234"/>
      <c r="P175" s="234"/>
      <c r="Q175" s="234"/>
      <c r="R175" s="234"/>
      <c r="S175" s="234"/>
      <c r="T175" s="234"/>
      <c r="U175" s="234"/>
      <c r="V175" s="235"/>
      <c r="W175" s="235"/>
      <c r="X175" s="234"/>
      <c r="Y175" s="236"/>
      <c r="Z175" s="236"/>
      <c r="AA175" s="237"/>
      <c r="AB175" s="237"/>
      <c r="AC175" s="237"/>
      <c r="AD175" s="237"/>
      <c r="AE175" s="237"/>
      <c r="AF175" s="237"/>
      <c r="AG175" s="236"/>
      <c r="AH175" s="236"/>
      <c r="AI175" s="236"/>
      <c r="AJ175" s="236"/>
      <c r="AK175" s="238"/>
      <c r="AL175" s="239"/>
      <c r="AM175" s="240"/>
      <c r="AN175" s="240"/>
    </row>
    <row r="176" spans="1:43" s="228" customFormat="1" ht="42.75" customHeight="1">
      <c r="A176" s="95" t="s">
        <v>403</v>
      </c>
      <c r="B176" s="102" t="s">
        <v>404</v>
      </c>
      <c r="C176" s="97">
        <v>7684305</v>
      </c>
      <c r="D176" s="97" t="s">
        <v>40</v>
      </c>
      <c r="E176" s="224" t="s">
        <v>155</v>
      </c>
      <c r="F176" s="97" t="s">
        <v>405</v>
      </c>
      <c r="G176" s="97" t="s">
        <v>286</v>
      </c>
      <c r="H176" s="97"/>
      <c r="I176" s="97" t="s">
        <v>406</v>
      </c>
      <c r="J176" s="99">
        <f>K176</f>
        <v>86198</v>
      </c>
      <c r="K176" s="99">
        <v>86198</v>
      </c>
      <c r="L176" s="99"/>
      <c r="M176" s="99"/>
      <c r="N176" s="99"/>
      <c r="O176" s="99"/>
      <c r="P176" s="99"/>
      <c r="Q176" s="99"/>
      <c r="R176" s="99">
        <f>S176</f>
        <v>77578</v>
      </c>
      <c r="S176" s="99">
        <v>77578</v>
      </c>
      <c r="T176" s="99"/>
      <c r="U176" s="99"/>
      <c r="V176" s="100">
        <f>W176</f>
        <v>300</v>
      </c>
      <c r="W176" s="100">
        <v>300</v>
      </c>
      <c r="X176" s="99"/>
      <c r="Y176" s="101"/>
      <c r="Z176" s="101"/>
      <c r="AA176" s="163">
        <f>AB176</f>
        <v>20000</v>
      </c>
      <c r="AB176" s="163">
        <v>20000</v>
      </c>
      <c r="AC176" s="163"/>
      <c r="AD176" s="163"/>
      <c r="AE176" s="163">
        <f>AF176</f>
        <v>20000</v>
      </c>
      <c r="AF176" s="163">
        <v>20000</v>
      </c>
      <c r="AG176" s="101"/>
      <c r="AH176" s="101"/>
      <c r="AI176" s="101"/>
      <c r="AJ176" s="101"/>
      <c r="AK176" s="225" t="s">
        <v>400</v>
      </c>
      <c r="AL176" s="226"/>
      <c r="AM176" s="227"/>
      <c r="AN176" s="227"/>
    </row>
    <row r="177" spans="1:40" s="228" customFormat="1" ht="45" customHeight="1">
      <c r="A177" s="95" t="s">
        <v>407</v>
      </c>
      <c r="B177" s="102" t="s">
        <v>408</v>
      </c>
      <c r="C177" s="97">
        <v>7684304</v>
      </c>
      <c r="D177" s="97" t="s">
        <v>60</v>
      </c>
      <c r="E177" s="224" t="s">
        <v>155</v>
      </c>
      <c r="F177" s="97" t="s">
        <v>405</v>
      </c>
      <c r="G177" s="97" t="s">
        <v>286</v>
      </c>
      <c r="H177" s="97"/>
      <c r="I177" s="97" t="s">
        <v>409</v>
      </c>
      <c r="J177" s="99">
        <v>27329</v>
      </c>
      <c r="K177" s="99">
        <v>7329</v>
      </c>
      <c r="L177" s="99"/>
      <c r="M177" s="99"/>
      <c r="N177" s="99"/>
      <c r="O177" s="99"/>
      <c r="P177" s="99"/>
      <c r="Q177" s="99"/>
      <c r="R177" s="99">
        <v>27329</v>
      </c>
      <c r="S177" s="99">
        <v>7329</v>
      </c>
      <c r="T177" s="99"/>
      <c r="U177" s="99"/>
      <c r="V177" s="100">
        <f>W177</f>
        <v>300</v>
      </c>
      <c r="W177" s="100">
        <v>300</v>
      </c>
      <c r="X177" s="99"/>
      <c r="Y177" s="101"/>
      <c r="Z177" s="101"/>
      <c r="AA177" s="163">
        <f>AB177</f>
        <v>7029</v>
      </c>
      <c r="AB177" s="163">
        <v>7029</v>
      </c>
      <c r="AC177" s="163"/>
      <c r="AD177" s="163"/>
      <c r="AE177" s="163">
        <f>AF177</f>
        <v>7000</v>
      </c>
      <c r="AF177" s="163">
        <v>7000</v>
      </c>
      <c r="AG177" s="101"/>
      <c r="AH177" s="101"/>
      <c r="AI177" s="101"/>
      <c r="AJ177" s="101"/>
      <c r="AK177" s="225" t="s">
        <v>400</v>
      </c>
      <c r="AL177" s="226"/>
      <c r="AM177" s="227"/>
      <c r="AN177" s="227"/>
    </row>
    <row r="178" spans="1:40" s="228" customFormat="1" ht="52.5" customHeight="1">
      <c r="A178" s="95">
        <v>2</v>
      </c>
      <c r="B178" s="102" t="s">
        <v>410</v>
      </c>
      <c r="C178" s="97">
        <v>7708611</v>
      </c>
      <c r="D178" s="97" t="s">
        <v>60</v>
      </c>
      <c r="E178" s="224" t="s">
        <v>155</v>
      </c>
      <c r="F178" s="97" t="s">
        <v>405</v>
      </c>
      <c r="G178" s="97" t="s">
        <v>286</v>
      </c>
      <c r="H178" s="97"/>
      <c r="I178" s="97" t="s">
        <v>411</v>
      </c>
      <c r="J178" s="99">
        <f>K178</f>
        <v>19357</v>
      </c>
      <c r="K178" s="99">
        <v>19357</v>
      </c>
      <c r="L178" s="99"/>
      <c r="M178" s="99"/>
      <c r="N178" s="99"/>
      <c r="O178" s="99"/>
      <c r="P178" s="99"/>
      <c r="Q178" s="99"/>
      <c r="R178" s="99">
        <f>S178</f>
        <v>19357</v>
      </c>
      <c r="S178" s="99">
        <v>19357</v>
      </c>
      <c r="T178" s="99"/>
      <c r="U178" s="99"/>
      <c r="V178" s="242"/>
      <c r="W178" s="242"/>
      <c r="X178" s="99"/>
      <c r="Y178" s="101"/>
      <c r="Z178" s="101"/>
      <c r="AA178" s="163">
        <f>AB178</f>
        <v>19357</v>
      </c>
      <c r="AB178" s="163">
        <v>19357</v>
      </c>
      <c r="AC178" s="163"/>
      <c r="AD178" s="163"/>
      <c r="AE178" s="163">
        <f>AF178</f>
        <v>18000</v>
      </c>
      <c r="AF178" s="163">
        <v>18000</v>
      </c>
      <c r="AG178" s="101"/>
      <c r="AH178" s="101"/>
      <c r="AI178" s="101"/>
      <c r="AJ178" s="101"/>
      <c r="AK178" s="225" t="s">
        <v>400</v>
      </c>
      <c r="AL178" s="226"/>
      <c r="AM178" s="227"/>
      <c r="AN178" s="227"/>
    </row>
    <row r="179" spans="1:40" s="217" customFormat="1" ht="30" customHeight="1">
      <c r="A179" s="154" t="s">
        <v>40</v>
      </c>
      <c r="B179" s="200" t="s">
        <v>412</v>
      </c>
      <c r="C179" s="200"/>
      <c r="D179" s="200"/>
      <c r="E179" s="154"/>
      <c r="F179" s="154"/>
      <c r="G179" s="154"/>
      <c r="H179" s="154"/>
      <c r="I179" s="154"/>
      <c r="J179" s="79">
        <f>J180+J187+J193+J201+J206+J212+J219+J223+J226+J230</f>
        <v>449010</v>
      </c>
      <c r="K179" s="79">
        <f t="shared" ref="K179:AH179" si="84">K180+K187+K193+K201+K206+K212+K219+K223+K226+K230</f>
        <v>443662.1</v>
      </c>
      <c r="L179" s="79">
        <f t="shared" si="84"/>
        <v>200</v>
      </c>
      <c r="M179" s="79">
        <f t="shared" si="84"/>
        <v>200</v>
      </c>
      <c r="N179" s="79">
        <f t="shared" si="84"/>
        <v>128122.6</v>
      </c>
      <c r="O179" s="79">
        <f t="shared" si="84"/>
        <v>128122.6</v>
      </c>
      <c r="P179" s="79">
        <f t="shared" si="84"/>
        <v>0</v>
      </c>
      <c r="Q179" s="79">
        <f t="shared" si="84"/>
        <v>0</v>
      </c>
      <c r="R179" s="79">
        <f t="shared" si="84"/>
        <v>439722</v>
      </c>
      <c r="S179" s="79">
        <f t="shared" si="84"/>
        <v>439722</v>
      </c>
      <c r="T179" s="79">
        <f t="shared" si="84"/>
        <v>0</v>
      </c>
      <c r="U179" s="79">
        <f t="shared" si="84"/>
        <v>0</v>
      </c>
      <c r="V179" s="79">
        <f t="shared" si="84"/>
        <v>73690</v>
      </c>
      <c r="W179" s="79">
        <f t="shared" si="84"/>
        <v>73690</v>
      </c>
      <c r="X179" s="79">
        <f t="shared" si="84"/>
        <v>11460</v>
      </c>
      <c r="Y179" s="79">
        <f t="shared" si="84"/>
        <v>10500</v>
      </c>
      <c r="Z179" s="79">
        <f t="shared" si="84"/>
        <v>39500</v>
      </c>
      <c r="AA179" s="79">
        <f t="shared" si="84"/>
        <v>293860</v>
      </c>
      <c r="AB179" s="79">
        <f t="shared" si="84"/>
        <v>293860</v>
      </c>
      <c r="AC179" s="79">
        <f t="shared" si="84"/>
        <v>0</v>
      </c>
      <c r="AD179" s="79">
        <f t="shared" si="84"/>
        <v>0</v>
      </c>
      <c r="AE179" s="79">
        <f t="shared" si="84"/>
        <v>272360</v>
      </c>
      <c r="AF179" s="79">
        <f t="shared" si="84"/>
        <v>272360</v>
      </c>
      <c r="AG179" s="79">
        <f t="shared" si="84"/>
        <v>0</v>
      </c>
      <c r="AH179" s="79">
        <f t="shared" si="84"/>
        <v>0</v>
      </c>
      <c r="AI179" s="79" t="e">
        <f ca="1">AI181+#REF!</f>
        <v>#REF!</v>
      </c>
      <c r="AJ179" s="79" t="e">
        <f ca="1">AJ181+#REF!</f>
        <v>#REF!</v>
      </c>
      <c r="AK179" s="243"/>
      <c r="AL179" s="214"/>
      <c r="AM179" s="215"/>
      <c r="AN179" s="215"/>
    </row>
    <row r="180" spans="1:40" s="190" customFormat="1" ht="28.5" customHeight="1">
      <c r="A180" s="188" t="s">
        <v>45</v>
      </c>
      <c r="B180" s="218" t="s">
        <v>280</v>
      </c>
      <c r="C180" s="189"/>
      <c r="D180" s="189"/>
      <c r="E180" s="195"/>
      <c r="F180" s="195"/>
      <c r="G180" s="195"/>
      <c r="H180" s="195"/>
      <c r="I180" s="195"/>
      <c r="J180" s="85">
        <f>J181+J185</f>
        <v>101510</v>
      </c>
      <c r="K180" s="85">
        <f t="shared" ref="K180:AH180" si="85">K181+K185</f>
        <v>96162.1</v>
      </c>
      <c r="L180" s="85">
        <f t="shared" si="85"/>
        <v>200</v>
      </c>
      <c r="M180" s="85">
        <f t="shared" si="85"/>
        <v>200</v>
      </c>
      <c r="N180" s="85">
        <f t="shared" si="85"/>
        <v>73573.600000000006</v>
      </c>
      <c r="O180" s="85">
        <f t="shared" si="85"/>
        <v>73573.600000000006</v>
      </c>
      <c r="P180" s="85">
        <f t="shared" si="85"/>
        <v>0</v>
      </c>
      <c r="Q180" s="85">
        <f t="shared" si="85"/>
        <v>0</v>
      </c>
      <c r="R180" s="85">
        <f t="shared" si="85"/>
        <v>94430</v>
      </c>
      <c r="S180" s="85">
        <f t="shared" si="85"/>
        <v>94430</v>
      </c>
      <c r="T180" s="85">
        <f t="shared" si="85"/>
        <v>0</v>
      </c>
      <c r="U180" s="85">
        <f t="shared" si="85"/>
        <v>0</v>
      </c>
      <c r="V180" s="85">
        <f t="shared" si="85"/>
        <v>51690</v>
      </c>
      <c r="W180" s="85">
        <f t="shared" si="85"/>
        <v>51690</v>
      </c>
      <c r="X180" s="85">
        <f t="shared" si="85"/>
        <v>11460</v>
      </c>
      <c r="Y180" s="85">
        <f t="shared" si="85"/>
        <v>10500</v>
      </c>
      <c r="Z180" s="85">
        <f t="shared" si="85"/>
        <v>24000</v>
      </c>
      <c r="AA180" s="85">
        <f t="shared" si="85"/>
        <v>31709</v>
      </c>
      <c r="AB180" s="85">
        <f t="shared" si="85"/>
        <v>31709</v>
      </c>
      <c r="AC180" s="85">
        <f t="shared" si="85"/>
        <v>0</v>
      </c>
      <c r="AD180" s="85">
        <f t="shared" si="85"/>
        <v>0</v>
      </c>
      <c r="AE180" s="85">
        <f t="shared" si="85"/>
        <v>31709</v>
      </c>
      <c r="AF180" s="85">
        <f t="shared" si="85"/>
        <v>31709</v>
      </c>
      <c r="AG180" s="85">
        <f t="shared" si="85"/>
        <v>0</v>
      </c>
      <c r="AH180" s="85">
        <f t="shared" si="85"/>
        <v>0</v>
      </c>
      <c r="AI180" s="85">
        <f ca="1">AI181+AI184</f>
        <v>1264039</v>
      </c>
      <c r="AJ180" s="85">
        <f ca="1">AJ181+AJ184</f>
        <v>1642038</v>
      </c>
      <c r="AK180" s="189"/>
      <c r="AL180" s="87" t="e">
        <f>#REF!/#REF!*100</f>
        <v>#REF!</v>
      </c>
    </row>
    <row r="181" spans="1:40" s="247" customFormat="1" ht="30" customHeight="1">
      <c r="A181" s="112" t="s">
        <v>47</v>
      </c>
      <c r="B181" s="114" t="s">
        <v>48</v>
      </c>
      <c r="C181" s="114"/>
      <c r="D181" s="114"/>
      <c r="E181" s="113"/>
      <c r="F181" s="113"/>
      <c r="G181" s="113"/>
      <c r="H181" s="113"/>
      <c r="I181" s="113"/>
      <c r="J181" s="91">
        <f>SUM(J182:J184)</f>
        <v>85479</v>
      </c>
      <c r="K181" s="91">
        <f t="shared" ref="K181:AH181" si="86">SUM(K182:K184)</f>
        <v>80131.100000000006</v>
      </c>
      <c r="L181" s="91">
        <f t="shared" si="86"/>
        <v>200</v>
      </c>
      <c r="M181" s="91">
        <f t="shared" si="86"/>
        <v>200</v>
      </c>
      <c r="N181" s="91">
        <f t="shared" si="86"/>
        <v>73573.600000000006</v>
      </c>
      <c r="O181" s="91">
        <f t="shared" si="86"/>
        <v>73573.600000000006</v>
      </c>
      <c r="P181" s="91">
        <f t="shared" si="86"/>
        <v>0</v>
      </c>
      <c r="Q181" s="91">
        <f t="shared" si="86"/>
        <v>0</v>
      </c>
      <c r="R181" s="91">
        <f t="shared" si="86"/>
        <v>78399</v>
      </c>
      <c r="S181" s="91">
        <f t="shared" si="86"/>
        <v>78399</v>
      </c>
      <c r="T181" s="91">
        <f t="shared" si="86"/>
        <v>0</v>
      </c>
      <c r="U181" s="91">
        <f t="shared" si="86"/>
        <v>0</v>
      </c>
      <c r="V181" s="91">
        <f t="shared" si="86"/>
        <v>51690</v>
      </c>
      <c r="W181" s="91">
        <f t="shared" si="86"/>
        <v>51690</v>
      </c>
      <c r="X181" s="91">
        <f t="shared" si="86"/>
        <v>11460</v>
      </c>
      <c r="Y181" s="91">
        <f t="shared" si="86"/>
        <v>10500</v>
      </c>
      <c r="Z181" s="91">
        <f t="shared" si="86"/>
        <v>24000</v>
      </c>
      <c r="AA181" s="91">
        <f t="shared" si="86"/>
        <v>26709</v>
      </c>
      <c r="AB181" s="91">
        <f t="shared" si="86"/>
        <v>26709</v>
      </c>
      <c r="AC181" s="91">
        <f t="shared" si="86"/>
        <v>0</v>
      </c>
      <c r="AD181" s="91">
        <f t="shared" si="86"/>
        <v>0</v>
      </c>
      <c r="AE181" s="91">
        <f t="shared" si="86"/>
        <v>26709</v>
      </c>
      <c r="AF181" s="91">
        <f t="shared" si="86"/>
        <v>26709</v>
      </c>
      <c r="AG181" s="91">
        <f t="shared" si="86"/>
        <v>0</v>
      </c>
      <c r="AH181" s="91">
        <f t="shared" si="86"/>
        <v>0</v>
      </c>
      <c r="AI181" s="91">
        <f ca="1">SUM(AI182:AI213)</f>
        <v>1259039</v>
      </c>
      <c r="AJ181" s="91">
        <f ca="1">SUM(AJ182:AJ213)</f>
        <v>1635445</v>
      </c>
      <c r="AK181" s="244"/>
      <c r="AL181" s="245"/>
      <c r="AM181" s="246"/>
      <c r="AN181" s="246"/>
    </row>
    <row r="182" spans="1:40" s="250" customFormat="1" ht="49.5" customHeight="1">
      <c r="A182" s="97">
        <v>1</v>
      </c>
      <c r="B182" s="102" t="s">
        <v>413</v>
      </c>
      <c r="C182" s="97">
        <v>7618680</v>
      </c>
      <c r="D182" s="224" t="s">
        <v>60</v>
      </c>
      <c r="E182" s="98" t="s">
        <v>133</v>
      </c>
      <c r="F182" s="98" t="s">
        <v>248</v>
      </c>
      <c r="G182" s="98" t="s">
        <v>286</v>
      </c>
      <c r="H182" s="98" t="s">
        <v>414</v>
      </c>
      <c r="I182" s="98" t="s">
        <v>415</v>
      </c>
      <c r="J182" s="99">
        <f>K182</f>
        <v>14675</v>
      </c>
      <c r="K182" s="99">
        <v>14675</v>
      </c>
      <c r="L182" s="99">
        <v>200</v>
      </c>
      <c r="M182" s="99">
        <v>200</v>
      </c>
      <c r="N182" s="99">
        <f>O182</f>
        <v>9850</v>
      </c>
      <c r="O182" s="99">
        <v>9850</v>
      </c>
      <c r="P182" s="99"/>
      <c r="Q182" s="99"/>
      <c r="R182" s="99">
        <f>S182</f>
        <v>14675</v>
      </c>
      <c r="S182" s="99">
        <v>14675</v>
      </c>
      <c r="T182" s="99"/>
      <c r="U182" s="99"/>
      <c r="V182" s="100">
        <f>W182</f>
        <v>9380</v>
      </c>
      <c r="W182" s="100">
        <v>9380</v>
      </c>
      <c r="X182" s="99">
        <v>9850</v>
      </c>
      <c r="Y182" s="99">
        <v>0</v>
      </c>
      <c r="Z182" s="99">
        <v>0</v>
      </c>
      <c r="AA182" s="162">
        <f>AB182</f>
        <v>5295</v>
      </c>
      <c r="AB182" s="162">
        <f>S182-W182</f>
        <v>5295</v>
      </c>
      <c r="AC182" s="162"/>
      <c r="AD182" s="162"/>
      <c r="AE182" s="162">
        <f>AF182</f>
        <v>5295</v>
      </c>
      <c r="AF182" s="162">
        <v>5295</v>
      </c>
      <c r="AG182" s="99"/>
      <c r="AH182" s="99"/>
      <c r="AI182" s="99">
        <v>0</v>
      </c>
      <c r="AJ182" s="99">
        <v>0</v>
      </c>
      <c r="AK182" s="225" t="s">
        <v>280</v>
      </c>
      <c r="AL182" s="248"/>
      <c r="AM182" s="249"/>
      <c r="AN182" s="249"/>
    </row>
    <row r="183" spans="1:40" s="250" customFormat="1" ht="49.5" customHeight="1">
      <c r="A183" s="97">
        <v>2</v>
      </c>
      <c r="B183" s="102" t="s">
        <v>416</v>
      </c>
      <c r="C183" s="224">
        <v>7536929</v>
      </c>
      <c r="D183" s="224" t="s">
        <v>40</v>
      </c>
      <c r="E183" s="98" t="s">
        <v>155</v>
      </c>
      <c r="F183" s="98" t="s">
        <v>417</v>
      </c>
      <c r="G183" s="98" t="s">
        <v>232</v>
      </c>
      <c r="H183" s="98" t="s">
        <v>418</v>
      </c>
      <c r="I183" s="98" t="s">
        <v>419</v>
      </c>
      <c r="J183" s="99">
        <v>53479</v>
      </c>
      <c r="K183" s="99">
        <f>J183*0.9</f>
        <v>48131.1</v>
      </c>
      <c r="L183" s="99"/>
      <c r="M183" s="99"/>
      <c r="N183" s="99">
        <f>O183</f>
        <v>48131.1</v>
      </c>
      <c r="O183" s="99">
        <f>J183*0.9</f>
        <v>48131.1</v>
      </c>
      <c r="P183" s="99"/>
      <c r="Q183" s="99"/>
      <c r="R183" s="99">
        <f>S183</f>
        <v>48131</v>
      </c>
      <c r="S183" s="99">
        <v>48131</v>
      </c>
      <c r="T183" s="99"/>
      <c r="U183" s="99"/>
      <c r="V183" s="100">
        <f>W183</f>
        <v>38310</v>
      </c>
      <c r="W183" s="100">
        <v>38310</v>
      </c>
      <c r="X183" s="99">
        <v>1610</v>
      </c>
      <c r="Y183" s="99">
        <v>10500</v>
      </c>
      <c r="Z183" s="99">
        <v>20000</v>
      </c>
      <c r="AA183" s="162">
        <f>AB183</f>
        <v>9821</v>
      </c>
      <c r="AB183" s="162">
        <v>9821</v>
      </c>
      <c r="AC183" s="162"/>
      <c r="AD183" s="162"/>
      <c r="AE183" s="162">
        <f>AF183</f>
        <v>9821</v>
      </c>
      <c r="AF183" s="162">
        <v>9821</v>
      </c>
      <c r="AG183" s="99"/>
      <c r="AH183" s="99"/>
      <c r="AI183" s="99">
        <v>16021</v>
      </c>
      <c r="AJ183" s="99">
        <v>0</v>
      </c>
      <c r="AK183" s="225" t="s">
        <v>280</v>
      </c>
      <c r="AL183" s="248"/>
      <c r="AM183" s="249"/>
      <c r="AN183" s="249"/>
    </row>
    <row r="184" spans="1:40" s="250" customFormat="1" ht="49.5" customHeight="1">
      <c r="A184" s="97">
        <v>3</v>
      </c>
      <c r="B184" s="102" t="s">
        <v>420</v>
      </c>
      <c r="C184" s="97">
        <v>7618679</v>
      </c>
      <c r="D184" s="97" t="s">
        <v>60</v>
      </c>
      <c r="E184" s="98" t="s">
        <v>107</v>
      </c>
      <c r="F184" s="98" t="s">
        <v>248</v>
      </c>
      <c r="G184" s="98" t="s">
        <v>286</v>
      </c>
      <c r="H184" s="98" t="s">
        <v>421</v>
      </c>
      <c r="I184" s="98" t="s">
        <v>422</v>
      </c>
      <c r="J184" s="99">
        <v>17325</v>
      </c>
      <c r="K184" s="99">
        <f>J184</f>
        <v>17325</v>
      </c>
      <c r="L184" s="99"/>
      <c r="M184" s="99"/>
      <c r="N184" s="99">
        <f>O184</f>
        <v>15592.5</v>
      </c>
      <c r="O184" s="99">
        <f>J184*0.9</f>
        <v>15592.5</v>
      </c>
      <c r="P184" s="99"/>
      <c r="Q184" s="99"/>
      <c r="R184" s="99">
        <f>S184</f>
        <v>15593</v>
      </c>
      <c r="S184" s="99">
        <v>15593</v>
      </c>
      <c r="T184" s="99"/>
      <c r="U184" s="99"/>
      <c r="V184" s="100">
        <f>W184</f>
        <v>4000</v>
      </c>
      <c r="W184" s="100">
        <f>X184+Y184+Z184</f>
        <v>4000</v>
      </c>
      <c r="X184" s="99">
        <v>0</v>
      </c>
      <c r="Y184" s="99">
        <v>0</v>
      </c>
      <c r="Z184" s="99">
        <v>4000</v>
      </c>
      <c r="AA184" s="162">
        <f>AB184</f>
        <v>11593</v>
      </c>
      <c r="AB184" s="162">
        <v>11593</v>
      </c>
      <c r="AC184" s="162"/>
      <c r="AD184" s="162"/>
      <c r="AE184" s="162">
        <f>AF184</f>
        <v>11593</v>
      </c>
      <c r="AF184" s="162">
        <v>11593</v>
      </c>
      <c r="AG184" s="99"/>
      <c r="AH184" s="99"/>
      <c r="AI184" s="99">
        <v>5000</v>
      </c>
      <c r="AJ184" s="99">
        <v>6593</v>
      </c>
      <c r="AK184" s="225" t="s">
        <v>280</v>
      </c>
      <c r="AL184" s="248"/>
      <c r="AM184" s="249"/>
      <c r="AN184" s="249"/>
    </row>
    <row r="185" spans="1:40" s="253" customFormat="1" ht="34.5" customHeight="1">
      <c r="A185" s="112" t="s">
        <v>111</v>
      </c>
      <c r="B185" s="114" t="s">
        <v>58</v>
      </c>
      <c r="C185" s="113"/>
      <c r="D185" s="113"/>
      <c r="E185" s="89"/>
      <c r="F185" s="89"/>
      <c r="G185" s="89"/>
      <c r="H185" s="89"/>
      <c r="I185" s="89"/>
      <c r="J185" s="91">
        <f>J186</f>
        <v>16031</v>
      </c>
      <c r="K185" s="91">
        <f t="shared" ref="K185:AJ185" si="87">K186</f>
        <v>16031</v>
      </c>
      <c r="L185" s="91">
        <f t="shared" si="87"/>
        <v>0</v>
      </c>
      <c r="M185" s="91">
        <f t="shared" si="87"/>
        <v>0</v>
      </c>
      <c r="N185" s="91">
        <f t="shared" si="87"/>
        <v>0</v>
      </c>
      <c r="O185" s="91">
        <f t="shared" si="87"/>
        <v>0</v>
      </c>
      <c r="P185" s="91">
        <f t="shared" si="87"/>
        <v>0</v>
      </c>
      <c r="Q185" s="91">
        <f t="shared" si="87"/>
        <v>0</v>
      </c>
      <c r="R185" s="91">
        <f t="shared" si="87"/>
        <v>16031</v>
      </c>
      <c r="S185" s="91">
        <f t="shared" si="87"/>
        <v>16031</v>
      </c>
      <c r="T185" s="91">
        <f t="shared" si="87"/>
        <v>0</v>
      </c>
      <c r="U185" s="91">
        <f t="shared" si="87"/>
        <v>0</v>
      </c>
      <c r="V185" s="91">
        <f t="shared" si="87"/>
        <v>0</v>
      </c>
      <c r="W185" s="91">
        <f t="shared" si="87"/>
        <v>0</v>
      </c>
      <c r="X185" s="91">
        <f t="shared" si="87"/>
        <v>0</v>
      </c>
      <c r="Y185" s="91">
        <f t="shared" si="87"/>
        <v>0</v>
      </c>
      <c r="Z185" s="91">
        <f t="shared" si="87"/>
        <v>0</v>
      </c>
      <c r="AA185" s="91">
        <f t="shared" si="87"/>
        <v>5000</v>
      </c>
      <c r="AB185" s="91">
        <f t="shared" si="87"/>
        <v>5000</v>
      </c>
      <c r="AC185" s="91">
        <f t="shared" si="87"/>
        <v>0</v>
      </c>
      <c r="AD185" s="91">
        <f t="shared" si="87"/>
        <v>0</v>
      </c>
      <c r="AE185" s="91">
        <f t="shared" si="87"/>
        <v>5000</v>
      </c>
      <c r="AF185" s="91">
        <f t="shared" si="87"/>
        <v>5000</v>
      </c>
      <c r="AG185" s="91">
        <f t="shared" si="87"/>
        <v>0</v>
      </c>
      <c r="AH185" s="91">
        <f t="shared" si="87"/>
        <v>0</v>
      </c>
      <c r="AI185" s="91">
        <f t="shared" si="87"/>
        <v>0</v>
      </c>
      <c r="AJ185" s="91">
        <f t="shared" si="87"/>
        <v>0</v>
      </c>
      <c r="AK185" s="244"/>
      <c r="AL185" s="251"/>
      <c r="AM185" s="252"/>
      <c r="AN185" s="252"/>
    </row>
    <row r="186" spans="1:40" s="228" customFormat="1" ht="53.25" customHeight="1">
      <c r="A186" s="97">
        <v>1</v>
      </c>
      <c r="B186" s="102" t="s">
        <v>423</v>
      </c>
      <c r="C186" s="97">
        <v>7712842</v>
      </c>
      <c r="D186" s="97" t="s">
        <v>60</v>
      </c>
      <c r="E186" s="98" t="s">
        <v>155</v>
      </c>
      <c r="F186" s="98" t="s">
        <v>282</v>
      </c>
      <c r="G186" s="97" t="s">
        <v>135</v>
      </c>
      <c r="H186" s="97"/>
      <c r="I186" s="97" t="s">
        <v>424</v>
      </c>
      <c r="J186" s="99">
        <f>K186</f>
        <v>16031</v>
      </c>
      <c r="K186" s="99">
        <v>16031</v>
      </c>
      <c r="L186" s="99"/>
      <c r="M186" s="99"/>
      <c r="N186" s="99"/>
      <c r="O186" s="99"/>
      <c r="P186" s="99"/>
      <c r="Q186" s="99"/>
      <c r="R186" s="99">
        <f>S186</f>
        <v>16031</v>
      </c>
      <c r="S186" s="99">
        <v>16031</v>
      </c>
      <c r="T186" s="99"/>
      <c r="U186" s="99"/>
      <c r="V186" s="242"/>
      <c r="W186" s="242"/>
      <c r="X186" s="99"/>
      <c r="Y186" s="99"/>
      <c r="Z186" s="99"/>
      <c r="AA186" s="162">
        <f>AB186</f>
        <v>5000</v>
      </c>
      <c r="AB186" s="162">
        <v>5000</v>
      </c>
      <c r="AC186" s="162"/>
      <c r="AD186" s="162"/>
      <c r="AE186" s="162">
        <f>AF186</f>
        <v>5000</v>
      </c>
      <c r="AF186" s="162">
        <v>5000</v>
      </c>
      <c r="AG186" s="99"/>
      <c r="AH186" s="99"/>
      <c r="AI186" s="99"/>
      <c r="AJ186" s="99"/>
      <c r="AK186" s="225" t="s">
        <v>280</v>
      </c>
      <c r="AL186" s="226"/>
      <c r="AM186" s="227"/>
      <c r="AN186" s="227"/>
    </row>
    <row r="187" spans="1:40" s="190" customFormat="1" ht="28.5" customHeight="1">
      <c r="A187" s="188" t="s">
        <v>56</v>
      </c>
      <c r="B187" s="218" t="s">
        <v>264</v>
      </c>
      <c r="C187" s="189"/>
      <c r="D187" s="189"/>
      <c r="E187" s="195"/>
      <c r="F187" s="195"/>
      <c r="G187" s="195"/>
      <c r="H187" s="195"/>
      <c r="I187" s="195"/>
      <c r="J187" s="85">
        <f>J188+J190</f>
        <v>42505</v>
      </c>
      <c r="K187" s="85">
        <f t="shared" ref="K187:AJ187" si="88">K188+K190</f>
        <v>42505</v>
      </c>
      <c r="L187" s="85">
        <f t="shared" si="88"/>
        <v>0</v>
      </c>
      <c r="M187" s="85">
        <f t="shared" si="88"/>
        <v>0</v>
      </c>
      <c r="N187" s="85">
        <f t="shared" si="88"/>
        <v>13651</v>
      </c>
      <c r="O187" s="85">
        <f t="shared" si="88"/>
        <v>13651</v>
      </c>
      <c r="P187" s="85">
        <f t="shared" si="88"/>
        <v>0</v>
      </c>
      <c r="Q187" s="85">
        <f t="shared" si="88"/>
        <v>0</v>
      </c>
      <c r="R187" s="85">
        <f t="shared" si="88"/>
        <v>42505</v>
      </c>
      <c r="S187" s="85">
        <f t="shared" si="88"/>
        <v>42505</v>
      </c>
      <c r="T187" s="85">
        <f t="shared" si="88"/>
        <v>0</v>
      </c>
      <c r="U187" s="85">
        <f t="shared" si="88"/>
        <v>0</v>
      </c>
      <c r="V187" s="85">
        <f t="shared" si="88"/>
        <v>8500</v>
      </c>
      <c r="W187" s="85">
        <f t="shared" si="88"/>
        <v>8500</v>
      </c>
      <c r="X187" s="85">
        <f t="shared" si="88"/>
        <v>0</v>
      </c>
      <c r="Y187" s="85">
        <f t="shared" si="88"/>
        <v>0</v>
      </c>
      <c r="Z187" s="85">
        <f t="shared" si="88"/>
        <v>3500</v>
      </c>
      <c r="AA187" s="85">
        <f t="shared" si="88"/>
        <v>15151</v>
      </c>
      <c r="AB187" s="85">
        <f t="shared" si="88"/>
        <v>15151</v>
      </c>
      <c r="AC187" s="85">
        <f t="shared" si="88"/>
        <v>0</v>
      </c>
      <c r="AD187" s="85">
        <f t="shared" si="88"/>
        <v>0</v>
      </c>
      <c r="AE187" s="85">
        <f t="shared" si="88"/>
        <v>15151</v>
      </c>
      <c r="AF187" s="85">
        <f t="shared" si="88"/>
        <v>15151</v>
      </c>
      <c r="AG187" s="85">
        <f t="shared" si="88"/>
        <v>0</v>
      </c>
      <c r="AH187" s="85">
        <f t="shared" si="88"/>
        <v>0</v>
      </c>
      <c r="AI187" s="85">
        <f t="shared" ca="1" si="88"/>
        <v>42505</v>
      </c>
      <c r="AJ187" s="85">
        <f t="shared" ca="1" si="88"/>
        <v>42505</v>
      </c>
      <c r="AK187" s="189"/>
      <c r="AL187" s="87" t="e">
        <f>#REF!/#REF!*100</f>
        <v>#REF!</v>
      </c>
    </row>
    <row r="188" spans="1:40" s="247" customFormat="1" ht="30" customHeight="1">
      <c r="A188" s="112" t="s">
        <v>47</v>
      </c>
      <c r="B188" s="114" t="s">
        <v>48</v>
      </c>
      <c r="C188" s="114"/>
      <c r="D188" s="114"/>
      <c r="E188" s="113"/>
      <c r="F188" s="113"/>
      <c r="G188" s="113"/>
      <c r="H188" s="113"/>
      <c r="I188" s="113"/>
      <c r="J188" s="91">
        <f>J189</f>
        <v>13651</v>
      </c>
      <c r="K188" s="91">
        <f t="shared" ref="K188:AH188" si="89">K189</f>
        <v>13651</v>
      </c>
      <c r="L188" s="91">
        <f t="shared" si="89"/>
        <v>0</v>
      </c>
      <c r="M188" s="91">
        <f t="shared" si="89"/>
        <v>0</v>
      </c>
      <c r="N188" s="91">
        <f t="shared" si="89"/>
        <v>13651</v>
      </c>
      <c r="O188" s="91">
        <f t="shared" si="89"/>
        <v>13651</v>
      </c>
      <c r="P188" s="91">
        <f t="shared" si="89"/>
        <v>0</v>
      </c>
      <c r="Q188" s="91">
        <f t="shared" si="89"/>
        <v>0</v>
      </c>
      <c r="R188" s="91">
        <f t="shared" si="89"/>
        <v>13651</v>
      </c>
      <c r="S188" s="91">
        <f t="shared" si="89"/>
        <v>13651</v>
      </c>
      <c r="T188" s="91">
        <f t="shared" si="89"/>
        <v>0</v>
      </c>
      <c r="U188" s="91">
        <f t="shared" si="89"/>
        <v>0</v>
      </c>
      <c r="V188" s="91">
        <f t="shared" si="89"/>
        <v>8500</v>
      </c>
      <c r="W188" s="91">
        <f t="shared" si="89"/>
        <v>8500</v>
      </c>
      <c r="X188" s="91">
        <f t="shared" si="89"/>
        <v>0</v>
      </c>
      <c r="Y188" s="91">
        <f t="shared" si="89"/>
        <v>0</v>
      </c>
      <c r="Z188" s="91">
        <f t="shared" si="89"/>
        <v>3500</v>
      </c>
      <c r="AA188" s="91">
        <f t="shared" si="89"/>
        <v>5151</v>
      </c>
      <c r="AB188" s="91">
        <f t="shared" si="89"/>
        <v>5151</v>
      </c>
      <c r="AC188" s="91">
        <f t="shared" si="89"/>
        <v>0</v>
      </c>
      <c r="AD188" s="91">
        <f t="shared" si="89"/>
        <v>0</v>
      </c>
      <c r="AE188" s="91">
        <f t="shared" si="89"/>
        <v>5151</v>
      </c>
      <c r="AF188" s="91">
        <f t="shared" si="89"/>
        <v>5151</v>
      </c>
      <c r="AG188" s="91">
        <f t="shared" si="89"/>
        <v>0</v>
      </c>
      <c r="AH188" s="91">
        <f t="shared" si="89"/>
        <v>0</v>
      </c>
      <c r="AI188" s="91">
        <f ca="1">SUM(AI189:AI216)</f>
        <v>422506</v>
      </c>
      <c r="AJ188" s="91">
        <f ca="1">SUM(AJ189:AJ216)</f>
        <v>541067</v>
      </c>
      <c r="AK188" s="244"/>
      <c r="AL188" s="245"/>
      <c r="AM188" s="246"/>
      <c r="AN188" s="246"/>
    </row>
    <row r="189" spans="1:40" s="250" customFormat="1" ht="49.5" customHeight="1">
      <c r="A189" s="97">
        <v>1</v>
      </c>
      <c r="B189" s="102" t="s">
        <v>425</v>
      </c>
      <c r="C189" s="97">
        <v>7653357</v>
      </c>
      <c r="D189" s="97" t="s">
        <v>60</v>
      </c>
      <c r="E189" s="98" t="s">
        <v>77</v>
      </c>
      <c r="F189" s="98" t="s">
        <v>282</v>
      </c>
      <c r="G189" s="98" t="s">
        <v>286</v>
      </c>
      <c r="H189" s="98" t="s">
        <v>426</v>
      </c>
      <c r="I189" s="98" t="s">
        <v>427</v>
      </c>
      <c r="J189" s="99">
        <f>K189</f>
        <v>13651</v>
      </c>
      <c r="K189" s="99">
        <v>13651</v>
      </c>
      <c r="L189" s="99"/>
      <c r="M189" s="99"/>
      <c r="N189" s="99">
        <f>O189</f>
        <v>13651</v>
      </c>
      <c r="O189" s="99">
        <v>13651</v>
      </c>
      <c r="P189" s="99"/>
      <c r="Q189" s="99"/>
      <c r="R189" s="99">
        <f>S189</f>
        <v>13651</v>
      </c>
      <c r="S189" s="99">
        <v>13651</v>
      </c>
      <c r="T189" s="99"/>
      <c r="U189" s="99"/>
      <c r="V189" s="100">
        <f>W189</f>
        <v>8500</v>
      </c>
      <c r="W189" s="100">
        <v>8500</v>
      </c>
      <c r="X189" s="99">
        <v>0</v>
      </c>
      <c r="Y189" s="99">
        <v>0</v>
      </c>
      <c r="Z189" s="99">
        <v>3500</v>
      </c>
      <c r="AA189" s="162">
        <f>AB189</f>
        <v>5151</v>
      </c>
      <c r="AB189" s="162">
        <f>S189-W189</f>
        <v>5151</v>
      </c>
      <c r="AC189" s="162"/>
      <c r="AD189" s="162"/>
      <c r="AE189" s="162">
        <f>AF189</f>
        <v>5151</v>
      </c>
      <c r="AF189" s="162">
        <v>5151</v>
      </c>
      <c r="AG189" s="99"/>
      <c r="AH189" s="99"/>
      <c r="AI189" s="99">
        <v>4500</v>
      </c>
      <c r="AJ189" s="99">
        <v>5651</v>
      </c>
      <c r="AK189" s="225" t="s">
        <v>264</v>
      </c>
      <c r="AL189" s="248"/>
      <c r="AM189" s="249"/>
      <c r="AN189" s="249"/>
    </row>
    <row r="190" spans="1:40" s="253" customFormat="1" ht="34.5" customHeight="1">
      <c r="A190" s="112" t="s">
        <v>111</v>
      </c>
      <c r="B190" s="114" t="s">
        <v>58</v>
      </c>
      <c r="C190" s="113"/>
      <c r="D190" s="113"/>
      <c r="E190" s="89"/>
      <c r="F190" s="89"/>
      <c r="G190" s="89"/>
      <c r="H190" s="89"/>
      <c r="I190" s="89"/>
      <c r="J190" s="91">
        <f>J191+J192</f>
        <v>28854</v>
      </c>
      <c r="K190" s="91">
        <f t="shared" ref="K190:AJ190" si="90">K191+K192</f>
        <v>28854</v>
      </c>
      <c r="L190" s="91">
        <f t="shared" si="90"/>
        <v>0</v>
      </c>
      <c r="M190" s="91">
        <f t="shared" si="90"/>
        <v>0</v>
      </c>
      <c r="N190" s="91">
        <f t="shared" si="90"/>
        <v>0</v>
      </c>
      <c r="O190" s="91">
        <f t="shared" si="90"/>
        <v>0</v>
      </c>
      <c r="P190" s="91">
        <f t="shared" si="90"/>
        <v>0</v>
      </c>
      <c r="Q190" s="91">
        <f t="shared" si="90"/>
        <v>0</v>
      </c>
      <c r="R190" s="91">
        <f t="shared" si="90"/>
        <v>28854</v>
      </c>
      <c r="S190" s="91">
        <f t="shared" si="90"/>
        <v>28854</v>
      </c>
      <c r="T190" s="91">
        <f t="shared" si="90"/>
        <v>0</v>
      </c>
      <c r="U190" s="91">
        <f t="shared" si="90"/>
        <v>0</v>
      </c>
      <c r="V190" s="91">
        <f t="shared" si="90"/>
        <v>0</v>
      </c>
      <c r="W190" s="91">
        <f t="shared" si="90"/>
        <v>0</v>
      </c>
      <c r="X190" s="91">
        <f t="shared" si="90"/>
        <v>0</v>
      </c>
      <c r="Y190" s="91">
        <f t="shared" si="90"/>
        <v>0</v>
      </c>
      <c r="Z190" s="91">
        <f t="shared" si="90"/>
        <v>0</v>
      </c>
      <c r="AA190" s="91">
        <f t="shared" si="90"/>
        <v>10000</v>
      </c>
      <c r="AB190" s="91">
        <f t="shared" si="90"/>
        <v>10000</v>
      </c>
      <c r="AC190" s="91">
        <f t="shared" si="90"/>
        <v>0</v>
      </c>
      <c r="AD190" s="91">
        <f t="shared" si="90"/>
        <v>0</v>
      </c>
      <c r="AE190" s="91">
        <f t="shared" si="90"/>
        <v>10000</v>
      </c>
      <c r="AF190" s="91">
        <f t="shared" si="90"/>
        <v>10000</v>
      </c>
      <c r="AG190" s="91">
        <f t="shared" si="90"/>
        <v>0</v>
      </c>
      <c r="AH190" s="91">
        <f t="shared" si="90"/>
        <v>0</v>
      </c>
      <c r="AI190" s="91">
        <f t="shared" si="90"/>
        <v>0</v>
      </c>
      <c r="AJ190" s="91">
        <f t="shared" si="90"/>
        <v>0</v>
      </c>
      <c r="AK190" s="244"/>
      <c r="AL190" s="251"/>
      <c r="AM190" s="252"/>
      <c r="AN190" s="252"/>
    </row>
    <row r="191" spans="1:40" s="228" customFormat="1" ht="53.25" customHeight="1">
      <c r="A191" s="97">
        <v>1</v>
      </c>
      <c r="B191" s="102" t="s">
        <v>428</v>
      </c>
      <c r="C191" s="97"/>
      <c r="D191" s="97" t="s">
        <v>60</v>
      </c>
      <c r="E191" s="98" t="s">
        <v>429</v>
      </c>
      <c r="F191" s="98" t="s">
        <v>282</v>
      </c>
      <c r="G191" s="97" t="s">
        <v>175</v>
      </c>
      <c r="H191" s="97"/>
      <c r="I191" s="97" t="s">
        <v>430</v>
      </c>
      <c r="J191" s="133">
        <f>K191</f>
        <v>14742</v>
      </c>
      <c r="K191" s="133">
        <v>14742</v>
      </c>
      <c r="L191" s="99"/>
      <c r="M191" s="99"/>
      <c r="N191" s="99"/>
      <c r="O191" s="99"/>
      <c r="P191" s="99"/>
      <c r="Q191" s="99"/>
      <c r="R191" s="133">
        <f>S191</f>
        <v>14742</v>
      </c>
      <c r="S191" s="133">
        <v>14742</v>
      </c>
      <c r="T191" s="99"/>
      <c r="U191" s="99"/>
      <c r="V191" s="242"/>
      <c r="W191" s="242"/>
      <c r="X191" s="99"/>
      <c r="Y191" s="99"/>
      <c r="Z191" s="99"/>
      <c r="AA191" s="162">
        <f>AB191</f>
        <v>5000</v>
      </c>
      <c r="AB191" s="162">
        <v>5000</v>
      </c>
      <c r="AC191" s="162"/>
      <c r="AD191" s="162"/>
      <c r="AE191" s="162">
        <f>AF191</f>
        <v>5000</v>
      </c>
      <c r="AF191" s="162">
        <v>5000</v>
      </c>
      <c r="AG191" s="99"/>
      <c r="AH191" s="99"/>
      <c r="AI191" s="99"/>
      <c r="AJ191" s="99"/>
      <c r="AK191" s="225" t="s">
        <v>264</v>
      </c>
      <c r="AL191" s="226"/>
      <c r="AM191" s="227"/>
      <c r="AN191" s="227"/>
    </row>
    <row r="192" spans="1:40" s="228" customFormat="1" ht="53.25" customHeight="1">
      <c r="A192" s="97">
        <v>2</v>
      </c>
      <c r="B192" s="102" t="s">
        <v>431</v>
      </c>
      <c r="C192" s="97"/>
      <c r="D192" s="97" t="s">
        <v>60</v>
      </c>
      <c r="E192" s="98" t="s">
        <v>429</v>
      </c>
      <c r="F192" s="98" t="s">
        <v>282</v>
      </c>
      <c r="G192" s="97" t="s">
        <v>175</v>
      </c>
      <c r="H192" s="97"/>
      <c r="I192" s="97" t="s">
        <v>432</v>
      </c>
      <c r="J192" s="133">
        <f>K192</f>
        <v>14112</v>
      </c>
      <c r="K192" s="133">
        <v>14112</v>
      </c>
      <c r="L192" s="99"/>
      <c r="M192" s="99"/>
      <c r="N192" s="99"/>
      <c r="O192" s="99"/>
      <c r="P192" s="99"/>
      <c r="Q192" s="99"/>
      <c r="R192" s="133">
        <f>S192</f>
        <v>14112</v>
      </c>
      <c r="S192" s="133">
        <v>14112</v>
      </c>
      <c r="T192" s="99"/>
      <c r="U192" s="99"/>
      <c r="V192" s="242"/>
      <c r="W192" s="242"/>
      <c r="X192" s="99"/>
      <c r="Y192" s="99"/>
      <c r="Z192" s="99"/>
      <c r="AA192" s="162">
        <f>AB192</f>
        <v>5000</v>
      </c>
      <c r="AB192" s="162">
        <v>5000</v>
      </c>
      <c r="AC192" s="162"/>
      <c r="AD192" s="162"/>
      <c r="AE192" s="162">
        <f>AF192</f>
        <v>5000</v>
      </c>
      <c r="AF192" s="162">
        <v>5000</v>
      </c>
      <c r="AG192" s="99"/>
      <c r="AH192" s="99"/>
      <c r="AI192" s="99"/>
      <c r="AJ192" s="99"/>
      <c r="AK192" s="225" t="s">
        <v>264</v>
      </c>
      <c r="AL192" s="226"/>
      <c r="AM192" s="227"/>
      <c r="AN192" s="227"/>
    </row>
    <row r="193" spans="1:40" s="190" customFormat="1" ht="28.5" customHeight="1">
      <c r="A193" s="188" t="s">
        <v>68</v>
      </c>
      <c r="B193" s="218" t="s">
        <v>165</v>
      </c>
      <c r="C193" s="189"/>
      <c r="D193" s="189"/>
      <c r="E193" s="195"/>
      <c r="F193" s="195"/>
      <c r="G193" s="195"/>
      <c r="H193" s="195"/>
      <c r="I193" s="195"/>
      <c r="J193" s="85">
        <f>J194+J196</f>
        <v>63913</v>
      </c>
      <c r="K193" s="85">
        <f t="shared" ref="K193:AH193" si="91">K194+K196</f>
        <v>63913</v>
      </c>
      <c r="L193" s="85">
        <f t="shared" si="91"/>
        <v>0</v>
      </c>
      <c r="M193" s="85">
        <f t="shared" si="91"/>
        <v>0</v>
      </c>
      <c r="N193" s="85">
        <f t="shared" si="91"/>
        <v>14930</v>
      </c>
      <c r="O193" s="85">
        <f t="shared" si="91"/>
        <v>14930</v>
      </c>
      <c r="P193" s="85">
        <f t="shared" si="91"/>
        <v>0</v>
      </c>
      <c r="Q193" s="85">
        <f t="shared" si="91"/>
        <v>0</v>
      </c>
      <c r="R193" s="85">
        <f t="shared" si="91"/>
        <v>63913</v>
      </c>
      <c r="S193" s="85">
        <f t="shared" si="91"/>
        <v>63913</v>
      </c>
      <c r="T193" s="85">
        <f t="shared" si="91"/>
        <v>0</v>
      </c>
      <c r="U193" s="85">
        <f t="shared" si="91"/>
        <v>0</v>
      </c>
      <c r="V193" s="85">
        <f t="shared" si="91"/>
        <v>4000</v>
      </c>
      <c r="W193" s="85">
        <f t="shared" si="91"/>
        <v>4000</v>
      </c>
      <c r="X193" s="85">
        <f t="shared" si="91"/>
        <v>0</v>
      </c>
      <c r="Y193" s="85">
        <f t="shared" si="91"/>
        <v>0</v>
      </c>
      <c r="Z193" s="85">
        <f t="shared" si="91"/>
        <v>4000</v>
      </c>
      <c r="AA193" s="85">
        <f t="shared" si="91"/>
        <v>45930</v>
      </c>
      <c r="AB193" s="85">
        <f t="shared" si="91"/>
        <v>45930</v>
      </c>
      <c r="AC193" s="85">
        <f t="shared" si="91"/>
        <v>0</v>
      </c>
      <c r="AD193" s="85">
        <f t="shared" si="91"/>
        <v>0</v>
      </c>
      <c r="AE193" s="85">
        <f t="shared" si="91"/>
        <v>39000</v>
      </c>
      <c r="AF193" s="85">
        <f t="shared" si="91"/>
        <v>39000</v>
      </c>
      <c r="AG193" s="85">
        <f t="shared" si="91"/>
        <v>0</v>
      </c>
      <c r="AH193" s="85">
        <f t="shared" si="91"/>
        <v>0</v>
      </c>
      <c r="AI193" s="85">
        <f ca="1">AI194+AI203</f>
        <v>42505</v>
      </c>
      <c r="AJ193" s="85">
        <f ca="1">AJ194+AJ203</f>
        <v>42505</v>
      </c>
      <c r="AK193" s="189"/>
      <c r="AL193" s="87" t="e">
        <f>#REF!/#REF!*100</f>
        <v>#REF!</v>
      </c>
    </row>
    <row r="194" spans="1:40" s="247" customFormat="1" ht="30" customHeight="1">
      <c r="A194" s="112" t="s">
        <v>47</v>
      </c>
      <c r="B194" s="114" t="s">
        <v>48</v>
      </c>
      <c r="C194" s="114"/>
      <c r="D194" s="114"/>
      <c r="E194" s="113"/>
      <c r="F194" s="113"/>
      <c r="G194" s="113"/>
      <c r="H194" s="113"/>
      <c r="I194" s="113"/>
      <c r="J194" s="91">
        <f t="shared" ref="J194:AH194" si="92">J195</f>
        <v>14930</v>
      </c>
      <c r="K194" s="91">
        <f t="shared" si="92"/>
        <v>14930</v>
      </c>
      <c r="L194" s="91">
        <f t="shared" si="92"/>
        <v>0</v>
      </c>
      <c r="M194" s="91">
        <f t="shared" si="92"/>
        <v>0</v>
      </c>
      <c r="N194" s="91">
        <f t="shared" si="92"/>
        <v>14930</v>
      </c>
      <c r="O194" s="91">
        <f t="shared" si="92"/>
        <v>14930</v>
      </c>
      <c r="P194" s="91">
        <f t="shared" si="92"/>
        <v>0</v>
      </c>
      <c r="Q194" s="91">
        <f t="shared" si="92"/>
        <v>0</v>
      </c>
      <c r="R194" s="91">
        <f t="shared" si="92"/>
        <v>14930</v>
      </c>
      <c r="S194" s="91">
        <f t="shared" si="92"/>
        <v>14930</v>
      </c>
      <c r="T194" s="91">
        <f t="shared" si="92"/>
        <v>0</v>
      </c>
      <c r="U194" s="91">
        <f t="shared" si="92"/>
        <v>0</v>
      </c>
      <c r="V194" s="91">
        <f t="shared" si="92"/>
        <v>4000</v>
      </c>
      <c r="W194" s="91">
        <f t="shared" si="92"/>
        <v>4000</v>
      </c>
      <c r="X194" s="91">
        <f t="shared" si="92"/>
        <v>0</v>
      </c>
      <c r="Y194" s="91">
        <f t="shared" si="92"/>
        <v>0</v>
      </c>
      <c r="Z194" s="91">
        <f t="shared" si="92"/>
        <v>4000</v>
      </c>
      <c r="AA194" s="91">
        <f t="shared" si="92"/>
        <v>10930</v>
      </c>
      <c r="AB194" s="91">
        <f t="shared" si="92"/>
        <v>10930</v>
      </c>
      <c r="AC194" s="91">
        <f t="shared" si="92"/>
        <v>0</v>
      </c>
      <c r="AD194" s="91">
        <f t="shared" si="92"/>
        <v>0</v>
      </c>
      <c r="AE194" s="91">
        <f t="shared" si="92"/>
        <v>5000</v>
      </c>
      <c r="AF194" s="91">
        <f t="shared" si="92"/>
        <v>5000</v>
      </c>
      <c r="AG194" s="91">
        <f t="shared" si="92"/>
        <v>0</v>
      </c>
      <c r="AH194" s="91">
        <f t="shared" si="92"/>
        <v>0</v>
      </c>
      <c r="AI194" s="91">
        <f ca="1">SUM(AI195:AI218)</f>
        <v>422506</v>
      </c>
      <c r="AJ194" s="91">
        <f ca="1">SUM(AJ195:AJ218)</f>
        <v>541067</v>
      </c>
      <c r="AK194" s="244"/>
      <c r="AL194" s="245"/>
      <c r="AM194" s="246"/>
      <c r="AN194" s="246"/>
    </row>
    <row r="195" spans="1:40" s="250" customFormat="1" ht="49.5" customHeight="1">
      <c r="A195" s="97">
        <v>1</v>
      </c>
      <c r="B195" s="102" t="s">
        <v>433</v>
      </c>
      <c r="C195" s="97">
        <v>7679835</v>
      </c>
      <c r="D195" s="97" t="s">
        <v>60</v>
      </c>
      <c r="E195" s="98" t="s">
        <v>168</v>
      </c>
      <c r="F195" s="98" t="s">
        <v>282</v>
      </c>
      <c r="G195" s="98" t="s">
        <v>286</v>
      </c>
      <c r="H195" s="98" t="s">
        <v>434</v>
      </c>
      <c r="I195" s="98" t="s">
        <v>435</v>
      </c>
      <c r="J195" s="99">
        <f>K195</f>
        <v>14930</v>
      </c>
      <c r="K195" s="99">
        <v>14930</v>
      </c>
      <c r="L195" s="99"/>
      <c r="M195" s="99"/>
      <c r="N195" s="99">
        <f>O195</f>
        <v>14930</v>
      </c>
      <c r="O195" s="99">
        <v>14930</v>
      </c>
      <c r="P195" s="99"/>
      <c r="Q195" s="99"/>
      <c r="R195" s="99">
        <f>S195</f>
        <v>14930</v>
      </c>
      <c r="S195" s="99">
        <v>14930</v>
      </c>
      <c r="T195" s="99"/>
      <c r="U195" s="99"/>
      <c r="V195" s="100">
        <f>W195</f>
        <v>4000</v>
      </c>
      <c r="W195" s="100">
        <f>X195+Y195+Z195</f>
        <v>4000</v>
      </c>
      <c r="X195" s="99">
        <v>0</v>
      </c>
      <c r="Y195" s="99">
        <v>0</v>
      </c>
      <c r="Z195" s="99">
        <v>4000</v>
      </c>
      <c r="AA195" s="162">
        <f>AB195</f>
        <v>10930</v>
      </c>
      <c r="AB195" s="162">
        <v>10930</v>
      </c>
      <c r="AC195" s="162"/>
      <c r="AD195" s="162"/>
      <c r="AE195" s="162">
        <f>AF195</f>
        <v>5000</v>
      </c>
      <c r="AF195" s="162">
        <v>5000</v>
      </c>
      <c r="AG195" s="99"/>
      <c r="AH195" s="99"/>
      <c r="AI195" s="99">
        <v>5000</v>
      </c>
      <c r="AJ195" s="99">
        <v>5930</v>
      </c>
      <c r="AK195" s="225" t="s">
        <v>165</v>
      </c>
      <c r="AL195" s="248"/>
      <c r="AM195" s="249"/>
      <c r="AN195" s="249"/>
    </row>
    <row r="196" spans="1:40" s="253" customFormat="1" ht="34.5" customHeight="1">
      <c r="A196" s="112" t="s">
        <v>111</v>
      </c>
      <c r="B196" s="114" t="s">
        <v>58</v>
      </c>
      <c r="C196" s="113"/>
      <c r="D196" s="113"/>
      <c r="E196" s="89"/>
      <c r="F196" s="89"/>
      <c r="G196" s="89"/>
      <c r="H196" s="89"/>
      <c r="I196" s="89"/>
      <c r="J196" s="91">
        <f>J197+J198+J199+J200</f>
        <v>48983</v>
      </c>
      <c r="K196" s="91">
        <f t="shared" ref="K196:AJ196" si="93">K197+K198+K199+K200</f>
        <v>48983</v>
      </c>
      <c r="L196" s="91">
        <f t="shared" si="93"/>
        <v>0</v>
      </c>
      <c r="M196" s="91">
        <f t="shared" si="93"/>
        <v>0</v>
      </c>
      <c r="N196" s="91">
        <f t="shared" si="93"/>
        <v>0</v>
      </c>
      <c r="O196" s="91">
        <f t="shared" si="93"/>
        <v>0</v>
      </c>
      <c r="P196" s="91">
        <f t="shared" si="93"/>
        <v>0</v>
      </c>
      <c r="Q196" s="91">
        <f t="shared" si="93"/>
        <v>0</v>
      </c>
      <c r="R196" s="91">
        <f t="shared" si="93"/>
        <v>48983</v>
      </c>
      <c r="S196" s="91">
        <f t="shared" si="93"/>
        <v>48983</v>
      </c>
      <c r="T196" s="91">
        <f t="shared" si="93"/>
        <v>0</v>
      </c>
      <c r="U196" s="91">
        <f t="shared" si="93"/>
        <v>0</v>
      </c>
      <c r="V196" s="91">
        <f t="shared" si="93"/>
        <v>0</v>
      </c>
      <c r="W196" s="91">
        <f t="shared" si="93"/>
        <v>0</v>
      </c>
      <c r="X196" s="91">
        <f t="shared" si="93"/>
        <v>0</v>
      </c>
      <c r="Y196" s="91">
        <f t="shared" si="93"/>
        <v>0</v>
      </c>
      <c r="Z196" s="91">
        <f t="shared" si="93"/>
        <v>0</v>
      </c>
      <c r="AA196" s="91">
        <f t="shared" si="93"/>
        <v>35000</v>
      </c>
      <c r="AB196" s="91">
        <f t="shared" si="93"/>
        <v>35000</v>
      </c>
      <c r="AC196" s="91">
        <f t="shared" si="93"/>
        <v>0</v>
      </c>
      <c r="AD196" s="91">
        <f t="shared" si="93"/>
        <v>0</v>
      </c>
      <c r="AE196" s="91">
        <f t="shared" si="93"/>
        <v>34000</v>
      </c>
      <c r="AF196" s="91">
        <f t="shared" si="93"/>
        <v>34000</v>
      </c>
      <c r="AG196" s="91">
        <f t="shared" si="93"/>
        <v>0</v>
      </c>
      <c r="AH196" s="91">
        <f t="shared" si="93"/>
        <v>0</v>
      </c>
      <c r="AI196" s="91">
        <f t="shared" si="93"/>
        <v>18000</v>
      </c>
      <c r="AJ196" s="91">
        <f t="shared" si="93"/>
        <v>0</v>
      </c>
      <c r="AK196" s="244"/>
      <c r="AL196" s="251"/>
      <c r="AM196" s="252"/>
      <c r="AN196" s="252"/>
    </row>
    <row r="197" spans="1:40" s="228" customFormat="1" ht="53.25" customHeight="1">
      <c r="A197" s="97">
        <v>1</v>
      </c>
      <c r="B197" s="102" t="s">
        <v>436</v>
      </c>
      <c r="C197" s="97"/>
      <c r="D197" s="97" t="s">
        <v>60</v>
      </c>
      <c r="E197" s="98" t="s">
        <v>168</v>
      </c>
      <c r="F197" s="98" t="s">
        <v>282</v>
      </c>
      <c r="G197" s="97" t="s">
        <v>175</v>
      </c>
      <c r="H197" s="97" t="s">
        <v>437</v>
      </c>
      <c r="I197" s="97" t="s">
        <v>438</v>
      </c>
      <c r="J197" s="99">
        <f>K197</f>
        <v>13678</v>
      </c>
      <c r="K197" s="99">
        <v>13678</v>
      </c>
      <c r="L197" s="99"/>
      <c r="M197" s="99"/>
      <c r="N197" s="99"/>
      <c r="O197" s="99"/>
      <c r="P197" s="99"/>
      <c r="Q197" s="99"/>
      <c r="R197" s="99">
        <f>S197</f>
        <v>13678</v>
      </c>
      <c r="S197" s="99">
        <v>13678</v>
      </c>
      <c r="T197" s="99"/>
      <c r="U197" s="99"/>
      <c r="V197" s="242">
        <f>W197</f>
        <v>0</v>
      </c>
      <c r="W197" s="242">
        <f>X197+Y197+Z197</f>
        <v>0</v>
      </c>
      <c r="X197" s="99"/>
      <c r="Y197" s="99"/>
      <c r="Z197" s="99"/>
      <c r="AA197" s="162">
        <f>AB197</f>
        <v>10000</v>
      </c>
      <c r="AB197" s="162">
        <v>10000</v>
      </c>
      <c r="AC197" s="162"/>
      <c r="AD197" s="162"/>
      <c r="AE197" s="162">
        <f>AF197</f>
        <v>10000</v>
      </c>
      <c r="AF197" s="162">
        <v>10000</v>
      </c>
      <c r="AG197" s="99"/>
      <c r="AH197" s="99"/>
      <c r="AI197" s="99">
        <v>4000</v>
      </c>
      <c r="AJ197" s="99"/>
      <c r="AK197" s="225" t="s">
        <v>165</v>
      </c>
      <c r="AL197" s="226"/>
      <c r="AM197" s="227"/>
      <c r="AN197" s="227"/>
    </row>
    <row r="198" spans="1:40" s="228" customFormat="1" ht="53.25" customHeight="1">
      <c r="A198" s="97">
        <v>2</v>
      </c>
      <c r="B198" s="102" t="s">
        <v>439</v>
      </c>
      <c r="C198" s="97"/>
      <c r="D198" s="97" t="s">
        <v>60</v>
      </c>
      <c r="E198" s="98" t="s">
        <v>168</v>
      </c>
      <c r="F198" s="98" t="s">
        <v>282</v>
      </c>
      <c r="G198" s="97" t="s">
        <v>175</v>
      </c>
      <c r="H198" s="97" t="s">
        <v>440</v>
      </c>
      <c r="I198" s="97" t="s">
        <v>441</v>
      </c>
      <c r="J198" s="99">
        <f>K198</f>
        <v>12999</v>
      </c>
      <c r="K198" s="99">
        <v>12999</v>
      </c>
      <c r="L198" s="99"/>
      <c r="M198" s="99"/>
      <c r="N198" s="99"/>
      <c r="O198" s="99"/>
      <c r="P198" s="99"/>
      <c r="Q198" s="99"/>
      <c r="R198" s="99">
        <f>S198</f>
        <v>12999</v>
      </c>
      <c r="S198" s="99">
        <v>12999</v>
      </c>
      <c r="T198" s="99"/>
      <c r="U198" s="99"/>
      <c r="V198" s="242">
        <f>W198</f>
        <v>0</v>
      </c>
      <c r="W198" s="242">
        <f>X198+Y198+Z198</f>
        <v>0</v>
      </c>
      <c r="X198" s="99"/>
      <c r="Y198" s="99"/>
      <c r="Z198" s="99"/>
      <c r="AA198" s="162">
        <f>AB198</f>
        <v>10000</v>
      </c>
      <c r="AB198" s="162">
        <v>10000</v>
      </c>
      <c r="AC198" s="162"/>
      <c r="AD198" s="162"/>
      <c r="AE198" s="162">
        <f>AF198</f>
        <v>9000</v>
      </c>
      <c r="AF198" s="162">
        <v>9000</v>
      </c>
      <c r="AG198" s="99"/>
      <c r="AH198" s="99"/>
      <c r="AI198" s="99">
        <v>4000</v>
      </c>
      <c r="AJ198" s="99"/>
      <c r="AK198" s="225" t="s">
        <v>165</v>
      </c>
      <c r="AL198" s="226"/>
      <c r="AM198" s="227"/>
      <c r="AN198" s="227"/>
    </row>
    <row r="199" spans="1:40" s="228" customFormat="1" ht="53.25" customHeight="1">
      <c r="A199" s="97">
        <v>3</v>
      </c>
      <c r="B199" s="102" t="s">
        <v>442</v>
      </c>
      <c r="C199" s="97"/>
      <c r="D199" s="97" t="s">
        <v>60</v>
      </c>
      <c r="E199" s="98" t="s">
        <v>168</v>
      </c>
      <c r="F199" s="98" t="s">
        <v>282</v>
      </c>
      <c r="G199" s="97" t="s">
        <v>175</v>
      </c>
      <c r="H199" s="97" t="s">
        <v>443</v>
      </c>
      <c r="I199" s="97" t="s">
        <v>444</v>
      </c>
      <c r="J199" s="99">
        <f>K199</f>
        <v>14994</v>
      </c>
      <c r="K199" s="99">
        <v>14994</v>
      </c>
      <c r="L199" s="99"/>
      <c r="M199" s="99"/>
      <c r="N199" s="99"/>
      <c r="O199" s="99"/>
      <c r="P199" s="99"/>
      <c r="Q199" s="99"/>
      <c r="R199" s="99">
        <f>S199</f>
        <v>14994</v>
      </c>
      <c r="S199" s="99">
        <v>14994</v>
      </c>
      <c r="T199" s="99"/>
      <c r="U199" s="99"/>
      <c r="V199" s="242">
        <f>W199</f>
        <v>0</v>
      </c>
      <c r="W199" s="242">
        <f>X199+Y199+Z199</f>
        <v>0</v>
      </c>
      <c r="X199" s="99"/>
      <c r="Y199" s="99"/>
      <c r="Z199" s="99"/>
      <c r="AA199" s="162">
        <f>AB199</f>
        <v>10000</v>
      </c>
      <c r="AB199" s="162">
        <v>10000</v>
      </c>
      <c r="AC199" s="162"/>
      <c r="AD199" s="162"/>
      <c r="AE199" s="162">
        <f>AF199</f>
        <v>10000</v>
      </c>
      <c r="AF199" s="162">
        <v>10000</v>
      </c>
      <c r="AG199" s="99"/>
      <c r="AH199" s="99"/>
      <c r="AI199" s="99">
        <v>4000</v>
      </c>
      <c r="AJ199" s="99"/>
      <c r="AK199" s="225" t="s">
        <v>165</v>
      </c>
      <c r="AL199" s="226"/>
      <c r="AM199" s="227"/>
      <c r="AN199" s="227"/>
    </row>
    <row r="200" spans="1:40" s="228" customFormat="1" ht="53.25" customHeight="1">
      <c r="A200" s="97">
        <v>4</v>
      </c>
      <c r="B200" s="102" t="s">
        <v>445</v>
      </c>
      <c r="C200" s="97"/>
      <c r="D200" s="97" t="s">
        <v>60</v>
      </c>
      <c r="E200" s="98" t="s">
        <v>168</v>
      </c>
      <c r="F200" s="98" t="s">
        <v>282</v>
      </c>
      <c r="G200" s="97" t="s">
        <v>175</v>
      </c>
      <c r="H200" s="97"/>
      <c r="I200" s="97" t="s">
        <v>446</v>
      </c>
      <c r="J200" s="99">
        <f>K200</f>
        <v>7312</v>
      </c>
      <c r="K200" s="99">
        <v>7312</v>
      </c>
      <c r="L200" s="99"/>
      <c r="M200" s="99"/>
      <c r="N200" s="99"/>
      <c r="O200" s="99"/>
      <c r="P200" s="99"/>
      <c r="Q200" s="99"/>
      <c r="R200" s="99">
        <f>S200</f>
        <v>7312</v>
      </c>
      <c r="S200" s="99">
        <v>7312</v>
      </c>
      <c r="T200" s="99"/>
      <c r="U200" s="99"/>
      <c r="V200" s="242">
        <f>W200</f>
        <v>0</v>
      </c>
      <c r="W200" s="242">
        <f>X200+Y200+Z200</f>
        <v>0</v>
      </c>
      <c r="X200" s="99"/>
      <c r="Y200" s="99"/>
      <c r="Z200" s="99"/>
      <c r="AA200" s="162">
        <f>AB200</f>
        <v>5000</v>
      </c>
      <c r="AB200" s="162">
        <v>5000</v>
      </c>
      <c r="AC200" s="162"/>
      <c r="AD200" s="162"/>
      <c r="AE200" s="162">
        <f>AF200</f>
        <v>5000</v>
      </c>
      <c r="AF200" s="162">
        <v>5000</v>
      </c>
      <c r="AG200" s="99"/>
      <c r="AH200" s="99"/>
      <c r="AI200" s="99">
        <v>6000</v>
      </c>
      <c r="AJ200" s="99"/>
      <c r="AK200" s="225" t="s">
        <v>447</v>
      </c>
      <c r="AL200" s="226"/>
      <c r="AM200" s="227"/>
      <c r="AN200" s="227"/>
    </row>
    <row r="201" spans="1:40" s="190" customFormat="1" ht="28.5" customHeight="1">
      <c r="A201" s="188" t="s">
        <v>139</v>
      </c>
      <c r="B201" s="218" t="s">
        <v>307</v>
      </c>
      <c r="C201" s="189"/>
      <c r="D201" s="189"/>
      <c r="E201" s="195"/>
      <c r="F201" s="195"/>
      <c r="G201" s="195"/>
      <c r="H201" s="195"/>
      <c r="I201" s="195"/>
      <c r="J201" s="85">
        <f>J202+J204</f>
        <v>29988</v>
      </c>
      <c r="K201" s="85">
        <f t="shared" ref="K201:AJ201" si="94">K202+K204</f>
        <v>29988</v>
      </c>
      <c r="L201" s="85">
        <f t="shared" si="94"/>
        <v>0</v>
      </c>
      <c r="M201" s="85">
        <f t="shared" si="94"/>
        <v>0</v>
      </c>
      <c r="N201" s="85">
        <f t="shared" si="94"/>
        <v>14998</v>
      </c>
      <c r="O201" s="85">
        <f t="shared" si="94"/>
        <v>14998</v>
      </c>
      <c r="P201" s="85">
        <f t="shared" si="94"/>
        <v>0</v>
      </c>
      <c r="Q201" s="85">
        <f t="shared" si="94"/>
        <v>0</v>
      </c>
      <c r="R201" s="85">
        <f t="shared" si="94"/>
        <v>29988</v>
      </c>
      <c r="S201" s="85">
        <f t="shared" si="94"/>
        <v>29988</v>
      </c>
      <c r="T201" s="85">
        <f t="shared" si="94"/>
        <v>0</v>
      </c>
      <c r="U201" s="85">
        <f t="shared" si="94"/>
        <v>0</v>
      </c>
      <c r="V201" s="85">
        <f t="shared" si="94"/>
        <v>4000</v>
      </c>
      <c r="W201" s="85">
        <f t="shared" si="94"/>
        <v>4000</v>
      </c>
      <c r="X201" s="85">
        <f t="shared" si="94"/>
        <v>0</v>
      </c>
      <c r="Y201" s="85">
        <f t="shared" si="94"/>
        <v>0</v>
      </c>
      <c r="Z201" s="85">
        <f t="shared" si="94"/>
        <v>4000</v>
      </c>
      <c r="AA201" s="85">
        <f t="shared" si="94"/>
        <v>20000</v>
      </c>
      <c r="AB201" s="85">
        <f t="shared" si="94"/>
        <v>20000</v>
      </c>
      <c r="AC201" s="85">
        <f t="shared" si="94"/>
        <v>0</v>
      </c>
      <c r="AD201" s="85">
        <f t="shared" si="94"/>
        <v>0</v>
      </c>
      <c r="AE201" s="85">
        <f t="shared" si="94"/>
        <v>20000</v>
      </c>
      <c r="AF201" s="85">
        <f t="shared" si="94"/>
        <v>20000</v>
      </c>
      <c r="AG201" s="85">
        <f t="shared" si="94"/>
        <v>0</v>
      </c>
      <c r="AH201" s="85">
        <f t="shared" si="94"/>
        <v>0</v>
      </c>
      <c r="AI201" s="85">
        <f t="shared" ca="1" si="94"/>
        <v>29988</v>
      </c>
      <c r="AJ201" s="85">
        <f t="shared" ca="1" si="94"/>
        <v>29988</v>
      </c>
      <c r="AK201" s="189"/>
      <c r="AL201" s="87" t="e">
        <f>#REF!/#REF!*100</f>
        <v>#REF!</v>
      </c>
    </row>
    <row r="202" spans="1:40" s="247" customFormat="1" ht="30" customHeight="1">
      <c r="A202" s="112" t="s">
        <v>47</v>
      </c>
      <c r="B202" s="114" t="s">
        <v>48</v>
      </c>
      <c r="C202" s="114"/>
      <c r="D202" s="114"/>
      <c r="E202" s="113"/>
      <c r="F202" s="113"/>
      <c r="G202" s="113"/>
      <c r="H202" s="113"/>
      <c r="I202" s="113"/>
      <c r="J202" s="91">
        <f t="shared" ref="J202:AH202" si="95">J203</f>
        <v>14998</v>
      </c>
      <c r="K202" s="91">
        <f t="shared" si="95"/>
        <v>14998</v>
      </c>
      <c r="L202" s="91">
        <f t="shared" si="95"/>
        <v>0</v>
      </c>
      <c r="M202" s="91">
        <f t="shared" si="95"/>
        <v>0</v>
      </c>
      <c r="N202" s="91">
        <f t="shared" si="95"/>
        <v>14998</v>
      </c>
      <c r="O202" s="91">
        <f t="shared" si="95"/>
        <v>14998</v>
      </c>
      <c r="P202" s="91">
        <f t="shared" si="95"/>
        <v>0</v>
      </c>
      <c r="Q202" s="91">
        <f t="shared" si="95"/>
        <v>0</v>
      </c>
      <c r="R202" s="91">
        <f t="shared" si="95"/>
        <v>14998</v>
      </c>
      <c r="S202" s="91">
        <f t="shared" si="95"/>
        <v>14998</v>
      </c>
      <c r="T202" s="91">
        <f t="shared" si="95"/>
        <v>0</v>
      </c>
      <c r="U202" s="91">
        <f t="shared" si="95"/>
        <v>0</v>
      </c>
      <c r="V202" s="91">
        <f t="shared" si="95"/>
        <v>4000</v>
      </c>
      <c r="W202" s="91">
        <f t="shared" si="95"/>
        <v>4000</v>
      </c>
      <c r="X202" s="91">
        <f t="shared" si="95"/>
        <v>0</v>
      </c>
      <c r="Y202" s="91">
        <f t="shared" si="95"/>
        <v>0</v>
      </c>
      <c r="Z202" s="91">
        <f t="shared" si="95"/>
        <v>4000</v>
      </c>
      <c r="AA202" s="91">
        <f t="shared" si="95"/>
        <v>10000</v>
      </c>
      <c r="AB202" s="91">
        <f t="shared" si="95"/>
        <v>10000</v>
      </c>
      <c r="AC202" s="91">
        <f t="shared" si="95"/>
        <v>0</v>
      </c>
      <c r="AD202" s="91">
        <f t="shared" si="95"/>
        <v>0</v>
      </c>
      <c r="AE202" s="91">
        <f t="shared" si="95"/>
        <v>10000</v>
      </c>
      <c r="AF202" s="91">
        <f t="shared" si="95"/>
        <v>10000</v>
      </c>
      <c r="AG202" s="91">
        <f t="shared" si="95"/>
        <v>0</v>
      </c>
      <c r="AH202" s="91">
        <f t="shared" si="95"/>
        <v>0</v>
      </c>
      <c r="AI202" s="91">
        <f ca="1">SUM(AI203:AI229)</f>
        <v>422506</v>
      </c>
      <c r="AJ202" s="91">
        <f ca="1">SUM(AJ203:AJ229)</f>
        <v>541067</v>
      </c>
      <c r="AK202" s="244"/>
      <c r="AL202" s="245"/>
      <c r="AM202" s="246"/>
      <c r="AN202" s="246"/>
    </row>
    <row r="203" spans="1:40" s="250" customFormat="1" ht="49.5" customHeight="1">
      <c r="A203" s="97">
        <v>1</v>
      </c>
      <c r="B203" s="102" t="s">
        <v>448</v>
      </c>
      <c r="C203" s="102">
        <v>7668831</v>
      </c>
      <c r="D203" s="97" t="s">
        <v>60</v>
      </c>
      <c r="E203" s="98" t="s">
        <v>199</v>
      </c>
      <c r="F203" s="98" t="s">
        <v>282</v>
      </c>
      <c r="G203" s="98" t="s">
        <v>286</v>
      </c>
      <c r="H203" s="98" t="s">
        <v>449</v>
      </c>
      <c r="I203" s="98" t="s">
        <v>450</v>
      </c>
      <c r="J203" s="99">
        <v>14998</v>
      </c>
      <c r="K203" s="99">
        <v>14998</v>
      </c>
      <c r="L203" s="99"/>
      <c r="M203" s="99"/>
      <c r="N203" s="99">
        <f>O203</f>
        <v>14998</v>
      </c>
      <c r="O203" s="99">
        <v>14998</v>
      </c>
      <c r="P203" s="99"/>
      <c r="Q203" s="99"/>
      <c r="R203" s="99">
        <f>S203</f>
        <v>14998</v>
      </c>
      <c r="S203" s="99">
        <v>14998</v>
      </c>
      <c r="T203" s="99"/>
      <c r="U203" s="99"/>
      <c r="V203" s="100">
        <f>W203</f>
        <v>4000</v>
      </c>
      <c r="W203" s="100">
        <f>X203+Y203+Z203</f>
        <v>4000</v>
      </c>
      <c r="X203" s="99">
        <v>0</v>
      </c>
      <c r="Y203" s="99">
        <v>0</v>
      </c>
      <c r="Z203" s="99">
        <v>4000</v>
      </c>
      <c r="AA203" s="162">
        <f>AB203</f>
        <v>10000</v>
      </c>
      <c r="AB203" s="162">
        <v>10000</v>
      </c>
      <c r="AC203" s="162"/>
      <c r="AD203" s="162"/>
      <c r="AE203" s="162">
        <f>AF203</f>
        <v>10000</v>
      </c>
      <c r="AF203" s="162">
        <v>10000</v>
      </c>
      <c r="AG203" s="99"/>
      <c r="AH203" s="99"/>
      <c r="AI203" s="99">
        <v>5000</v>
      </c>
      <c r="AJ203" s="99">
        <v>5998</v>
      </c>
      <c r="AK203" s="225" t="s">
        <v>307</v>
      </c>
      <c r="AL203" s="248"/>
      <c r="AM203" s="249"/>
      <c r="AN203" s="249"/>
    </row>
    <row r="204" spans="1:40" s="253" customFormat="1" ht="34.5" customHeight="1">
      <c r="A204" s="112" t="s">
        <v>111</v>
      </c>
      <c r="B204" s="114" t="s">
        <v>58</v>
      </c>
      <c r="C204" s="113"/>
      <c r="D204" s="113"/>
      <c r="E204" s="89"/>
      <c r="F204" s="89"/>
      <c r="G204" s="89"/>
      <c r="H204" s="89"/>
      <c r="I204" s="89"/>
      <c r="J204" s="91">
        <f>J205</f>
        <v>14990</v>
      </c>
      <c r="K204" s="91">
        <f t="shared" ref="K204:AH204" si="96">K205</f>
        <v>14990</v>
      </c>
      <c r="L204" s="91">
        <f t="shared" si="96"/>
        <v>0</v>
      </c>
      <c r="M204" s="91">
        <f t="shared" si="96"/>
        <v>0</v>
      </c>
      <c r="N204" s="91">
        <f t="shared" si="96"/>
        <v>0</v>
      </c>
      <c r="O204" s="91">
        <f t="shared" si="96"/>
        <v>0</v>
      </c>
      <c r="P204" s="91">
        <f t="shared" si="96"/>
        <v>0</v>
      </c>
      <c r="Q204" s="91">
        <f t="shared" si="96"/>
        <v>0</v>
      </c>
      <c r="R204" s="91">
        <f t="shared" si="96"/>
        <v>14990</v>
      </c>
      <c r="S204" s="91">
        <f t="shared" si="96"/>
        <v>14990</v>
      </c>
      <c r="T204" s="91">
        <f t="shared" si="96"/>
        <v>0</v>
      </c>
      <c r="U204" s="91">
        <f t="shared" si="96"/>
        <v>0</v>
      </c>
      <c r="V204" s="91">
        <f t="shared" si="96"/>
        <v>0</v>
      </c>
      <c r="W204" s="91">
        <f t="shared" si="96"/>
        <v>0</v>
      </c>
      <c r="X204" s="91">
        <f t="shared" si="96"/>
        <v>0</v>
      </c>
      <c r="Y204" s="91">
        <f t="shared" si="96"/>
        <v>0</v>
      </c>
      <c r="Z204" s="91">
        <f t="shared" si="96"/>
        <v>0</v>
      </c>
      <c r="AA204" s="91">
        <f t="shared" si="96"/>
        <v>10000</v>
      </c>
      <c r="AB204" s="91">
        <f t="shared" si="96"/>
        <v>10000</v>
      </c>
      <c r="AC204" s="91">
        <f t="shared" si="96"/>
        <v>0</v>
      </c>
      <c r="AD204" s="91">
        <f t="shared" si="96"/>
        <v>0</v>
      </c>
      <c r="AE204" s="91">
        <f t="shared" si="96"/>
        <v>10000</v>
      </c>
      <c r="AF204" s="91">
        <f t="shared" si="96"/>
        <v>10000</v>
      </c>
      <c r="AG204" s="91">
        <f t="shared" si="96"/>
        <v>0</v>
      </c>
      <c r="AH204" s="91">
        <f t="shared" si="96"/>
        <v>0</v>
      </c>
      <c r="AI204" s="91">
        <f ca="1">AI208+AI213+#REF!+#REF!</f>
        <v>18000</v>
      </c>
      <c r="AJ204" s="91">
        <f ca="1">AJ208+AJ213+#REF!+#REF!</f>
        <v>0</v>
      </c>
      <c r="AK204" s="244"/>
      <c r="AL204" s="251"/>
      <c r="AM204" s="252"/>
      <c r="AN204" s="252"/>
    </row>
    <row r="205" spans="1:40" s="228" customFormat="1" ht="53.25" customHeight="1">
      <c r="A205" s="97">
        <v>1</v>
      </c>
      <c r="B205" s="102" t="s">
        <v>451</v>
      </c>
      <c r="C205" s="97"/>
      <c r="D205" s="97" t="s">
        <v>60</v>
      </c>
      <c r="E205" s="98" t="s">
        <v>199</v>
      </c>
      <c r="F205" s="98" t="s">
        <v>282</v>
      </c>
      <c r="G205" s="97" t="s">
        <v>175</v>
      </c>
      <c r="H205" s="97"/>
      <c r="I205" s="97" t="s">
        <v>452</v>
      </c>
      <c r="J205" s="99">
        <f>K205</f>
        <v>14990</v>
      </c>
      <c r="K205" s="99">
        <v>14990</v>
      </c>
      <c r="L205" s="99"/>
      <c r="M205" s="99"/>
      <c r="N205" s="99"/>
      <c r="O205" s="99"/>
      <c r="P205" s="99"/>
      <c r="Q205" s="99"/>
      <c r="R205" s="99">
        <f>S205</f>
        <v>14990</v>
      </c>
      <c r="S205" s="99">
        <v>14990</v>
      </c>
      <c r="T205" s="99"/>
      <c r="U205" s="99"/>
      <c r="V205" s="242"/>
      <c r="W205" s="242"/>
      <c r="X205" s="99"/>
      <c r="Y205" s="99"/>
      <c r="Z205" s="99"/>
      <c r="AA205" s="162">
        <f>AB205</f>
        <v>10000</v>
      </c>
      <c r="AB205" s="162">
        <v>10000</v>
      </c>
      <c r="AC205" s="162"/>
      <c r="AD205" s="162"/>
      <c r="AE205" s="162">
        <f>AF205</f>
        <v>10000</v>
      </c>
      <c r="AF205" s="162">
        <v>10000</v>
      </c>
      <c r="AG205" s="99"/>
      <c r="AH205" s="99"/>
      <c r="AI205" s="99"/>
      <c r="AJ205" s="99"/>
      <c r="AK205" s="225" t="s">
        <v>453</v>
      </c>
      <c r="AL205" s="226"/>
      <c r="AM205" s="227"/>
      <c r="AN205" s="227"/>
    </row>
    <row r="206" spans="1:40" s="190" customFormat="1" ht="28.5" customHeight="1">
      <c r="A206" s="188" t="s">
        <v>181</v>
      </c>
      <c r="B206" s="218" t="s">
        <v>191</v>
      </c>
      <c r="C206" s="189"/>
      <c r="D206" s="189"/>
      <c r="E206" s="195"/>
      <c r="F206" s="195"/>
      <c r="G206" s="195"/>
      <c r="H206" s="195"/>
      <c r="I206" s="195"/>
      <c r="J206" s="85">
        <f>J207+J209</f>
        <v>29063</v>
      </c>
      <c r="K206" s="85">
        <f t="shared" ref="K206:AH206" si="97">K207+K209</f>
        <v>29063</v>
      </c>
      <c r="L206" s="85">
        <f t="shared" si="97"/>
        <v>0</v>
      </c>
      <c r="M206" s="85">
        <f t="shared" si="97"/>
        <v>0</v>
      </c>
      <c r="N206" s="85">
        <f t="shared" si="97"/>
        <v>10970</v>
      </c>
      <c r="O206" s="85">
        <f t="shared" si="97"/>
        <v>10970</v>
      </c>
      <c r="P206" s="85">
        <f t="shared" si="97"/>
        <v>0</v>
      </c>
      <c r="Q206" s="85">
        <f t="shared" si="97"/>
        <v>0</v>
      </c>
      <c r="R206" s="85">
        <f t="shared" si="97"/>
        <v>29063</v>
      </c>
      <c r="S206" s="85">
        <f t="shared" si="97"/>
        <v>29063</v>
      </c>
      <c r="T206" s="85">
        <f t="shared" si="97"/>
        <v>0</v>
      </c>
      <c r="U206" s="85">
        <f t="shared" si="97"/>
        <v>0</v>
      </c>
      <c r="V206" s="85">
        <f t="shared" si="97"/>
        <v>5500</v>
      </c>
      <c r="W206" s="85">
        <f t="shared" si="97"/>
        <v>5500</v>
      </c>
      <c r="X206" s="85">
        <f t="shared" si="97"/>
        <v>0</v>
      </c>
      <c r="Y206" s="85">
        <f t="shared" si="97"/>
        <v>0</v>
      </c>
      <c r="Z206" s="85">
        <f t="shared" si="97"/>
        <v>4000</v>
      </c>
      <c r="AA206" s="85">
        <f t="shared" si="97"/>
        <v>22100</v>
      </c>
      <c r="AB206" s="85">
        <f t="shared" si="97"/>
        <v>22100</v>
      </c>
      <c r="AC206" s="85">
        <f t="shared" si="97"/>
        <v>0</v>
      </c>
      <c r="AD206" s="85">
        <f t="shared" si="97"/>
        <v>0</v>
      </c>
      <c r="AE206" s="85">
        <f t="shared" si="97"/>
        <v>19500</v>
      </c>
      <c r="AF206" s="85">
        <f t="shared" si="97"/>
        <v>19500</v>
      </c>
      <c r="AG206" s="85">
        <f t="shared" si="97"/>
        <v>0</v>
      </c>
      <c r="AH206" s="85">
        <f t="shared" si="97"/>
        <v>0</v>
      </c>
      <c r="AI206" s="85">
        <f ca="1">AI207+AI213</f>
        <v>29988</v>
      </c>
      <c r="AJ206" s="85">
        <f ca="1">AJ207+AJ213</f>
        <v>29988</v>
      </c>
      <c r="AK206" s="189"/>
      <c r="AL206" s="87" t="e">
        <f>#REF!/#REF!*100</f>
        <v>#REF!</v>
      </c>
    </row>
    <row r="207" spans="1:40" s="247" customFormat="1" ht="30" customHeight="1">
      <c r="A207" s="112" t="s">
        <v>47</v>
      </c>
      <c r="B207" s="114" t="s">
        <v>48</v>
      </c>
      <c r="C207" s="114"/>
      <c r="D207" s="114"/>
      <c r="E207" s="113"/>
      <c r="F207" s="113"/>
      <c r="G207" s="113"/>
      <c r="H207" s="113"/>
      <c r="I207" s="113"/>
      <c r="J207" s="91">
        <f t="shared" ref="J207:AH207" si="98">J208</f>
        <v>10970</v>
      </c>
      <c r="K207" s="91">
        <f t="shared" si="98"/>
        <v>10970</v>
      </c>
      <c r="L207" s="91">
        <f t="shared" si="98"/>
        <v>0</v>
      </c>
      <c r="M207" s="91">
        <f t="shared" si="98"/>
        <v>0</v>
      </c>
      <c r="N207" s="91">
        <f t="shared" si="98"/>
        <v>10970</v>
      </c>
      <c r="O207" s="91">
        <f t="shared" si="98"/>
        <v>10970</v>
      </c>
      <c r="P207" s="91">
        <f t="shared" si="98"/>
        <v>0</v>
      </c>
      <c r="Q207" s="91">
        <f t="shared" si="98"/>
        <v>0</v>
      </c>
      <c r="R207" s="91">
        <f t="shared" si="98"/>
        <v>10970</v>
      </c>
      <c r="S207" s="91">
        <f t="shared" si="98"/>
        <v>10970</v>
      </c>
      <c r="T207" s="91">
        <f t="shared" si="98"/>
        <v>0</v>
      </c>
      <c r="U207" s="91">
        <f t="shared" si="98"/>
        <v>0</v>
      </c>
      <c r="V207" s="91">
        <f t="shared" si="98"/>
        <v>5500</v>
      </c>
      <c r="W207" s="91">
        <f t="shared" si="98"/>
        <v>5500</v>
      </c>
      <c r="X207" s="91">
        <f t="shared" si="98"/>
        <v>0</v>
      </c>
      <c r="Y207" s="91">
        <f t="shared" si="98"/>
        <v>0</v>
      </c>
      <c r="Z207" s="91">
        <f t="shared" si="98"/>
        <v>4000</v>
      </c>
      <c r="AA207" s="91">
        <f t="shared" si="98"/>
        <v>4500</v>
      </c>
      <c r="AB207" s="91">
        <f t="shared" si="98"/>
        <v>4500</v>
      </c>
      <c r="AC207" s="91">
        <f t="shared" si="98"/>
        <v>0</v>
      </c>
      <c r="AD207" s="91">
        <f t="shared" si="98"/>
        <v>0</v>
      </c>
      <c r="AE207" s="91">
        <f t="shared" si="98"/>
        <v>4500</v>
      </c>
      <c r="AF207" s="91">
        <f t="shared" si="98"/>
        <v>4500</v>
      </c>
      <c r="AG207" s="91">
        <f t="shared" si="98"/>
        <v>0</v>
      </c>
      <c r="AH207" s="91">
        <f t="shared" si="98"/>
        <v>0</v>
      </c>
      <c r="AI207" s="91">
        <f ca="1">SUM(AI208:AI236)</f>
        <v>422506</v>
      </c>
      <c r="AJ207" s="91">
        <f ca="1">SUM(AJ208:AJ236)</f>
        <v>541067</v>
      </c>
      <c r="AK207" s="244"/>
      <c r="AL207" s="245"/>
      <c r="AM207" s="246"/>
      <c r="AN207" s="246"/>
    </row>
    <row r="208" spans="1:40" s="250" customFormat="1" ht="49.5" customHeight="1">
      <c r="A208" s="97">
        <v>1</v>
      </c>
      <c r="B208" s="102" t="s">
        <v>454</v>
      </c>
      <c r="C208" s="97">
        <v>7668335</v>
      </c>
      <c r="D208" s="97" t="s">
        <v>60</v>
      </c>
      <c r="E208" s="98" t="s">
        <v>61</v>
      </c>
      <c r="F208" s="98" t="s">
        <v>282</v>
      </c>
      <c r="G208" s="98" t="s">
        <v>286</v>
      </c>
      <c r="H208" s="98" t="s">
        <v>455</v>
      </c>
      <c r="I208" s="98" t="s">
        <v>456</v>
      </c>
      <c r="J208" s="99">
        <f>K208</f>
        <v>10970</v>
      </c>
      <c r="K208" s="99">
        <v>10970</v>
      </c>
      <c r="L208" s="99"/>
      <c r="M208" s="99"/>
      <c r="N208" s="99">
        <f>O208</f>
        <v>10970</v>
      </c>
      <c r="O208" s="99">
        <v>10970</v>
      </c>
      <c r="P208" s="99"/>
      <c r="Q208" s="99"/>
      <c r="R208" s="99">
        <f>S208</f>
        <v>10970</v>
      </c>
      <c r="S208" s="99">
        <v>10970</v>
      </c>
      <c r="T208" s="99"/>
      <c r="U208" s="99"/>
      <c r="V208" s="100">
        <f>W208</f>
        <v>5500</v>
      </c>
      <c r="W208" s="100">
        <v>5500</v>
      </c>
      <c r="X208" s="99">
        <v>0</v>
      </c>
      <c r="Y208" s="99">
        <v>0</v>
      </c>
      <c r="Z208" s="99">
        <v>4000</v>
      </c>
      <c r="AA208" s="162">
        <f>AB208</f>
        <v>4500</v>
      </c>
      <c r="AB208" s="162">
        <v>4500</v>
      </c>
      <c r="AC208" s="162"/>
      <c r="AD208" s="162"/>
      <c r="AE208" s="162">
        <f>AF208</f>
        <v>4500</v>
      </c>
      <c r="AF208" s="162">
        <v>4500</v>
      </c>
      <c r="AG208" s="99"/>
      <c r="AH208" s="99"/>
      <c r="AI208" s="99">
        <v>4000</v>
      </c>
      <c r="AJ208" s="99">
        <v>2970</v>
      </c>
      <c r="AK208" s="225" t="s">
        <v>191</v>
      </c>
      <c r="AL208" s="248"/>
      <c r="AM208" s="249"/>
      <c r="AN208" s="249"/>
    </row>
    <row r="209" spans="1:40" s="253" customFormat="1" ht="34.5" customHeight="1">
      <c r="A209" s="112" t="s">
        <v>111</v>
      </c>
      <c r="B209" s="114" t="s">
        <v>58</v>
      </c>
      <c r="C209" s="113"/>
      <c r="D209" s="113"/>
      <c r="E209" s="89"/>
      <c r="F209" s="89"/>
      <c r="G209" s="89"/>
      <c r="H209" s="89"/>
      <c r="I209" s="89"/>
      <c r="J209" s="91">
        <f>J210+J211</f>
        <v>18093</v>
      </c>
      <c r="K209" s="91">
        <f t="shared" ref="K209:AH209" si="99">K210+K211</f>
        <v>18093</v>
      </c>
      <c r="L209" s="91">
        <f t="shared" si="99"/>
        <v>0</v>
      </c>
      <c r="M209" s="91">
        <f t="shared" si="99"/>
        <v>0</v>
      </c>
      <c r="N209" s="91">
        <f t="shared" si="99"/>
        <v>0</v>
      </c>
      <c r="O209" s="91">
        <f t="shared" si="99"/>
        <v>0</v>
      </c>
      <c r="P209" s="91">
        <f t="shared" si="99"/>
        <v>0</v>
      </c>
      <c r="Q209" s="91">
        <f t="shared" si="99"/>
        <v>0</v>
      </c>
      <c r="R209" s="91">
        <f t="shared" si="99"/>
        <v>18093</v>
      </c>
      <c r="S209" s="91">
        <f t="shared" si="99"/>
        <v>18093</v>
      </c>
      <c r="T209" s="91">
        <f t="shared" si="99"/>
        <v>0</v>
      </c>
      <c r="U209" s="91">
        <f t="shared" si="99"/>
        <v>0</v>
      </c>
      <c r="V209" s="91">
        <f t="shared" si="99"/>
        <v>0</v>
      </c>
      <c r="W209" s="91">
        <f t="shared" si="99"/>
        <v>0</v>
      </c>
      <c r="X209" s="91">
        <f t="shared" si="99"/>
        <v>0</v>
      </c>
      <c r="Y209" s="91">
        <f t="shared" si="99"/>
        <v>0</v>
      </c>
      <c r="Z209" s="91">
        <f t="shared" si="99"/>
        <v>0</v>
      </c>
      <c r="AA209" s="91">
        <f t="shared" si="99"/>
        <v>17600</v>
      </c>
      <c r="AB209" s="91">
        <f t="shared" si="99"/>
        <v>17600</v>
      </c>
      <c r="AC209" s="91">
        <f t="shared" si="99"/>
        <v>0</v>
      </c>
      <c r="AD209" s="91">
        <f t="shared" si="99"/>
        <v>0</v>
      </c>
      <c r="AE209" s="91">
        <f t="shared" si="99"/>
        <v>15000</v>
      </c>
      <c r="AF209" s="91">
        <f t="shared" si="99"/>
        <v>15000</v>
      </c>
      <c r="AG209" s="91">
        <f t="shared" si="99"/>
        <v>0</v>
      </c>
      <c r="AH209" s="91">
        <f t="shared" si="99"/>
        <v>0</v>
      </c>
      <c r="AI209" s="91">
        <f>AI214+AI216+AI217+AI218</f>
        <v>43000</v>
      </c>
      <c r="AJ209" s="91">
        <f>AJ214+AJ216+AJ217+AJ218</f>
        <v>0</v>
      </c>
      <c r="AK209" s="244"/>
      <c r="AL209" s="251"/>
      <c r="AM209" s="252"/>
      <c r="AN209" s="252"/>
    </row>
    <row r="210" spans="1:40" s="228" customFormat="1" ht="53.25" customHeight="1">
      <c r="A210" s="97">
        <v>1</v>
      </c>
      <c r="B210" s="102" t="s">
        <v>457</v>
      </c>
      <c r="C210" s="97"/>
      <c r="D210" s="97" t="s">
        <v>60</v>
      </c>
      <c r="E210" s="98" t="s">
        <v>458</v>
      </c>
      <c r="F210" s="98" t="s">
        <v>282</v>
      </c>
      <c r="G210" s="97" t="s">
        <v>175</v>
      </c>
      <c r="H210" s="97"/>
      <c r="I210" s="97" t="s">
        <v>459</v>
      </c>
      <c r="J210" s="99">
        <f>K210</f>
        <v>5484</v>
      </c>
      <c r="K210" s="99">
        <v>5484</v>
      </c>
      <c r="L210" s="99"/>
      <c r="M210" s="99"/>
      <c r="N210" s="99"/>
      <c r="O210" s="99"/>
      <c r="P210" s="99"/>
      <c r="Q210" s="99"/>
      <c r="R210" s="99">
        <f>S210</f>
        <v>5484</v>
      </c>
      <c r="S210" s="99">
        <v>5484</v>
      </c>
      <c r="T210" s="99"/>
      <c r="U210" s="99"/>
      <c r="V210" s="242"/>
      <c r="W210" s="242"/>
      <c r="X210" s="99"/>
      <c r="Y210" s="99"/>
      <c r="Z210" s="99"/>
      <c r="AA210" s="162">
        <f>AB210</f>
        <v>5000</v>
      </c>
      <c r="AB210" s="162">
        <v>5000</v>
      </c>
      <c r="AC210" s="162"/>
      <c r="AD210" s="162"/>
      <c r="AE210" s="162">
        <f>AF210</f>
        <v>5000</v>
      </c>
      <c r="AF210" s="162">
        <v>5000</v>
      </c>
      <c r="AG210" s="99"/>
      <c r="AH210" s="99"/>
      <c r="AI210" s="99"/>
      <c r="AJ210" s="99"/>
      <c r="AK210" s="225" t="s">
        <v>191</v>
      </c>
      <c r="AL210" s="226"/>
      <c r="AM210" s="227"/>
      <c r="AN210" s="227"/>
    </row>
    <row r="211" spans="1:40" s="228" customFormat="1" ht="53.25" customHeight="1">
      <c r="A211" s="97">
        <v>2</v>
      </c>
      <c r="B211" s="102" t="s">
        <v>460</v>
      </c>
      <c r="C211" s="97"/>
      <c r="D211" s="97" t="s">
        <v>60</v>
      </c>
      <c r="E211" s="98" t="s">
        <v>458</v>
      </c>
      <c r="F211" s="98" t="s">
        <v>282</v>
      </c>
      <c r="G211" s="97" t="s">
        <v>175</v>
      </c>
      <c r="H211" s="97"/>
      <c r="I211" s="97" t="s">
        <v>461</v>
      </c>
      <c r="J211" s="99">
        <f>K211</f>
        <v>12609</v>
      </c>
      <c r="K211" s="99">
        <v>12609</v>
      </c>
      <c r="L211" s="99"/>
      <c r="M211" s="99"/>
      <c r="N211" s="99"/>
      <c r="O211" s="99"/>
      <c r="P211" s="99"/>
      <c r="Q211" s="99"/>
      <c r="R211" s="99">
        <f>S211</f>
        <v>12609</v>
      </c>
      <c r="S211" s="99">
        <v>12609</v>
      </c>
      <c r="T211" s="99"/>
      <c r="U211" s="99"/>
      <c r="V211" s="242"/>
      <c r="W211" s="242"/>
      <c r="X211" s="99"/>
      <c r="Y211" s="99"/>
      <c r="Z211" s="99"/>
      <c r="AA211" s="162">
        <f>AB211</f>
        <v>12600</v>
      </c>
      <c r="AB211" s="162">
        <v>12600</v>
      </c>
      <c r="AC211" s="162"/>
      <c r="AD211" s="162"/>
      <c r="AE211" s="162">
        <f>AF211</f>
        <v>10000</v>
      </c>
      <c r="AF211" s="162">
        <v>10000</v>
      </c>
      <c r="AG211" s="99"/>
      <c r="AH211" s="99"/>
      <c r="AI211" s="99"/>
      <c r="AJ211" s="99"/>
      <c r="AK211" s="225" t="s">
        <v>191</v>
      </c>
      <c r="AL211" s="226"/>
      <c r="AM211" s="227"/>
      <c r="AN211" s="227"/>
    </row>
    <row r="212" spans="1:40" s="190" customFormat="1" ht="28.5" customHeight="1">
      <c r="A212" s="188" t="s">
        <v>190</v>
      </c>
      <c r="B212" s="218" t="s">
        <v>462</v>
      </c>
      <c r="C212" s="189"/>
      <c r="D212" s="189"/>
      <c r="E212" s="195"/>
      <c r="F212" s="195"/>
      <c r="G212" s="195"/>
      <c r="H212" s="195"/>
      <c r="I212" s="195"/>
      <c r="J212" s="85">
        <f>J213</f>
        <v>69564</v>
      </c>
      <c r="K212" s="85">
        <f t="shared" ref="K212:AJ212" si="100">K213</f>
        <v>69564</v>
      </c>
      <c r="L212" s="85">
        <f t="shared" si="100"/>
        <v>0</v>
      </c>
      <c r="M212" s="85">
        <f t="shared" si="100"/>
        <v>0</v>
      </c>
      <c r="N212" s="85">
        <f t="shared" si="100"/>
        <v>0</v>
      </c>
      <c r="O212" s="85">
        <f t="shared" si="100"/>
        <v>0</v>
      </c>
      <c r="P212" s="85">
        <f t="shared" si="100"/>
        <v>0</v>
      </c>
      <c r="Q212" s="85">
        <f t="shared" si="100"/>
        <v>0</v>
      </c>
      <c r="R212" s="85">
        <f t="shared" si="100"/>
        <v>67356</v>
      </c>
      <c r="S212" s="85">
        <f t="shared" si="100"/>
        <v>67356</v>
      </c>
      <c r="T212" s="85">
        <f t="shared" si="100"/>
        <v>0</v>
      </c>
      <c r="U212" s="85">
        <f t="shared" si="100"/>
        <v>0</v>
      </c>
      <c r="V212" s="85">
        <f t="shared" si="100"/>
        <v>0</v>
      </c>
      <c r="W212" s="85">
        <f t="shared" si="100"/>
        <v>0</v>
      </c>
      <c r="X212" s="85">
        <f t="shared" si="100"/>
        <v>0</v>
      </c>
      <c r="Y212" s="85">
        <f t="shared" si="100"/>
        <v>0</v>
      </c>
      <c r="Z212" s="85">
        <f t="shared" si="100"/>
        <v>0</v>
      </c>
      <c r="AA212" s="85">
        <f t="shared" si="100"/>
        <v>55000</v>
      </c>
      <c r="AB212" s="85">
        <f t="shared" si="100"/>
        <v>55000</v>
      </c>
      <c r="AC212" s="85">
        <f t="shared" si="100"/>
        <v>0</v>
      </c>
      <c r="AD212" s="85">
        <f t="shared" si="100"/>
        <v>0</v>
      </c>
      <c r="AE212" s="85">
        <f t="shared" si="100"/>
        <v>53000</v>
      </c>
      <c r="AF212" s="85">
        <f t="shared" si="100"/>
        <v>53000</v>
      </c>
      <c r="AG212" s="85">
        <f t="shared" si="100"/>
        <v>0</v>
      </c>
      <c r="AH212" s="85">
        <f t="shared" si="100"/>
        <v>0</v>
      </c>
      <c r="AI212" s="85">
        <f t="shared" ca="1" si="100"/>
        <v>69564</v>
      </c>
      <c r="AJ212" s="85">
        <f t="shared" ca="1" si="100"/>
        <v>69564</v>
      </c>
      <c r="AK212" s="189"/>
      <c r="AL212" s="87" t="e">
        <f>#REF!/#REF!*100</f>
        <v>#REF!</v>
      </c>
    </row>
    <row r="213" spans="1:40" s="253" customFormat="1" ht="34.5" customHeight="1">
      <c r="A213" s="112" t="s">
        <v>47</v>
      </c>
      <c r="B213" s="114" t="s">
        <v>58</v>
      </c>
      <c r="C213" s="113"/>
      <c r="D213" s="113"/>
      <c r="E213" s="89"/>
      <c r="F213" s="89"/>
      <c r="G213" s="89"/>
      <c r="H213" s="89"/>
      <c r="I213" s="89"/>
      <c r="J213" s="91">
        <f>SUM(J214:J218)</f>
        <v>69564</v>
      </c>
      <c r="K213" s="91">
        <f t="shared" ref="K213:AH213" si="101">SUM(K214:K218)</f>
        <v>69564</v>
      </c>
      <c r="L213" s="91">
        <f t="shared" si="101"/>
        <v>0</v>
      </c>
      <c r="M213" s="91">
        <f t="shared" si="101"/>
        <v>0</v>
      </c>
      <c r="N213" s="91">
        <f t="shared" si="101"/>
        <v>0</v>
      </c>
      <c r="O213" s="91">
        <f t="shared" si="101"/>
        <v>0</v>
      </c>
      <c r="P213" s="91">
        <f t="shared" si="101"/>
        <v>0</v>
      </c>
      <c r="Q213" s="91">
        <f t="shared" si="101"/>
        <v>0</v>
      </c>
      <c r="R213" s="91">
        <f t="shared" si="101"/>
        <v>67356</v>
      </c>
      <c r="S213" s="91">
        <f t="shared" si="101"/>
        <v>67356</v>
      </c>
      <c r="T213" s="91">
        <f t="shared" si="101"/>
        <v>0</v>
      </c>
      <c r="U213" s="91">
        <f t="shared" si="101"/>
        <v>0</v>
      </c>
      <c r="V213" s="91">
        <f t="shared" si="101"/>
        <v>0</v>
      </c>
      <c r="W213" s="91">
        <f t="shared" si="101"/>
        <v>0</v>
      </c>
      <c r="X213" s="91">
        <f t="shared" si="101"/>
        <v>0</v>
      </c>
      <c r="Y213" s="91">
        <f t="shared" si="101"/>
        <v>0</v>
      </c>
      <c r="Z213" s="91">
        <f t="shared" si="101"/>
        <v>0</v>
      </c>
      <c r="AA213" s="91">
        <f t="shared" si="101"/>
        <v>55000</v>
      </c>
      <c r="AB213" s="91">
        <f t="shared" si="101"/>
        <v>55000</v>
      </c>
      <c r="AC213" s="91">
        <f t="shared" si="101"/>
        <v>0</v>
      </c>
      <c r="AD213" s="91">
        <f t="shared" si="101"/>
        <v>0</v>
      </c>
      <c r="AE213" s="91">
        <f t="shared" si="101"/>
        <v>53000</v>
      </c>
      <c r="AF213" s="91">
        <f t="shared" si="101"/>
        <v>53000</v>
      </c>
      <c r="AG213" s="91">
        <f t="shared" si="101"/>
        <v>0</v>
      </c>
      <c r="AH213" s="91">
        <f t="shared" si="101"/>
        <v>0</v>
      </c>
      <c r="AI213" s="91">
        <f ca="1">SUM(AI186:AI213)</f>
        <v>185003</v>
      </c>
      <c r="AJ213" s="91">
        <f ca="1">SUM(AJ186:AJ213)</f>
        <v>260259</v>
      </c>
      <c r="AK213" s="244"/>
      <c r="AL213" s="251"/>
      <c r="AM213" s="252"/>
      <c r="AN213" s="252"/>
    </row>
    <row r="214" spans="1:40" s="228" customFormat="1" ht="53.25" customHeight="1">
      <c r="A214" s="97">
        <v>1</v>
      </c>
      <c r="B214" s="102" t="s">
        <v>463</v>
      </c>
      <c r="C214" s="97">
        <v>7707936</v>
      </c>
      <c r="D214" s="97" t="s">
        <v>60</v>
      </c>
      <c r="E214" s="97" t="s">
        <v>458</v>
      </c>
      <c r="F214" s="98" t="s">
        <v>282</v>
      </c>
      <c r="G214" s="97" t="s">
        <v>175</v>
      </c>
      <c r="H214" s="97" t="s">
        <v>464</v>
      </c>
      <c r="I214" s="97" t="s">
        <v>465</v>
      </c>
      <c r="J214" s="99">
        <f t="shared" ref="J214:J232" si="102">K214</f>
        <v>7178</v>
      </c>
      <c r="K214" s="99">
        <v>7178</v>
      </c>
      <c r="L214" s="99"/>
      <c r="M214" s="99"/>
      <c r="N214" s="99"/>
      <c r="O214" s="99"/>
      <c r="P214" s="99"/>
      <c r="Q214" s="99"/>
      <c r="R214" s="99">
        <f t="shared" ref="R214:R232" si="103">S214</f>
        <v>7178</v>
      </c>
      <c r="S214" s="99">
        <v>7178</v>
      </c>
      <c r="T214" s="99"/>
      <c r="U214" s="99"/>
      <c r="V214" s="242">
        <f>W214</f>
        <v>0</v>
      </c>
      <c r="W214" s="242">
        <f>X214+Y214+Z214</f>
        <v>0</v>
      </c>
      <c r="X214" s="99"/>
      <c r="Y214" s="99"/>
      <c r="Z214" s="99"/>
      <c r="AA214" s="162">
        <v>7000</v>
      </c>
      <c r="AB214" s="162">
        <v>7000</v>
      </c>
      <c r="AC214" s="162"/>
      <c r="AD214" s="162"/>
      <c r="AE214" s="162">
        <f>AF214</f>
        <v>6000</v>
      </c>
      <c r="AF214" s="162">
        <v>6000</v>
      </c>
      <c r="AG214" s="99"/>
      <c r="AH214" s="99"/>
      <c r="AI214" s="99">
        <v>7000</v>
      </c>
      <c r="AJ214" s="99"/>
      <c r="AK214" s="225" t="s">
        <v>462</v>
      </c>
      <c r="AL214" s="226"/>
      <c r="AM214" s="227"/>
      <c r="AN214" s="227"/>
    </row>
    <row r="215" spans="1:40" s="228" customFormat="1" ht="53.25" customHeight="1">
      <c r="A215" s="97">
        <v>2</v>
      </c>
      <c r="B215" s="102" t="s">
        <v>466</v>
      </c>
      <c r="C215" s="97">
        <v>7707937</v>
      </c>
      <c r="D215" s="97" t="s">
        <v>60</v>
      </c>
      <c r="E215" s="98" t="s">
        <v>258</v>
      </c>
      <c r="F215" s="98" t="s">
        <v>282</v>
      </c>
      <c r="G215" s="97" t="s">
        <v>175</v>
      </c>
      <c r="H215" s="97" t="s">
        <v>467</v>
      </c>
      <c r="I215" s="97" t="s">
        <v>468</v>
      </c>
      <c r="J215" s="99">
        <f t="shared" si="102"/>
        <v>14864</v>
      </c>
      <c r="K215" s="99">
        <v>14864</v>
      </c>
      <c r="L215" s="99"/>
      <c r="M215" s="99"/>
      <c r="N215" s="99"/>
      <c r="O215" s="99"/>
      <c r="P215" s="99"/>
      <c r="Q215" s="99"/>
      <c r="R215" s="99">
        <f t="shared" si="103"/>
        <v>14864</v>
      </c>
      <c r="S215" s="99">
        <v>14864</v>
      </c>
      <c r="T215" s="99"/>
      <c r="U215" s="99"/>
      <c r="V215" s="242">
        <f>W215</f>
        <v>0</v>
      </c>
      <c r="W215" s="242">
        <f>X215+Y215+Z215</f>
        <v>0</v>
      </c>
      <c r="X215" s="99"/>
      <c r="Y215" s="99"/>
      <c r="Z215" s="99"/>
      <c r="AA215" s="162">
        <v>12000</v>
      </c>
      <c r="AB215" s="162">
        <v>12000</v>
      </c>
      <c r="AC215" s="162"/>
      <c r="AD215" s="162"/>
      <c r="AE215" s="162">
        <v>12000</v>
      </c>
      <c r="AF215" s="162">
        <v>12000</v>
      </c>
      <c r="AG215" s="99"/>
      <c r="AH215" s="99"/>
      <c r="AI215" s="99">
        <v>12000</v>
      </c>
      <c r="AJ215" s="99"/>
      <c r="AK215" s="225" t="s">
        <v>462</v>
      </c>
      <c r="AL215" s="226"/>
      <c r="AM215" s="227"/>
      <c r="AN215" s="227"/>
    </row>
    <row r="216" spans="1:40" s="228" customFormat="1" ht="53.25" customHeight="1">
      <c r="A216" s="97">
        <v>3</v>
      </c>
      <c r="B216" s="102" t="s">
        <v>469</v>
      </c>
      <c r="C216" s="97">
        <v>7707938</v>
      </c>
      <c r="D216" s="97" t="s">
        <v>60</v>
      </c>
      <c r="E216" s="98" t="s">
        <v>258</v>
      </c>
      <c r="F216" s="98" t="s">
        <v>282</v>
      </c>
      <c r="G216" s="97" t="s">
        <v>175</v>
      </c>
      <c r="H216" s="97" t="s">
        <v>470</v>
      </c>
      <c r="I216" s="97" t="s">
        <v>471</v>
      </c>
      <c r="J216" s="99">
        <f t="shared" si="102"/>
        <v>22898</v>
      </c>
      <c r="K216" s="99">
        <v>22898</v>
      </c>
      <c r="L216" s="99"/>
      <c r="M216" s="99"/>
      <c r="N216" s="99"/>
      <c r="O216" s="99"/>
      <c r="P216" s="99"/>
      <c r="Q216" s="99"/>
      <c r="R216" s="99">
        <f t="shared" si="103"/>
        <v>20690</v>
      </c>
      <c r="S216" s="99">
        <v>20690</v>
      </c>
      <c r="T216" s="99"/>
      <c r="U216" s="99"/>
      <c r="V216" s="242">
        <f>W216</f>
        <v>0</v>
      </c>
      <c r="W216" s="242">
        <f>X216+Y216+Z216</f>
        <v>0</v>
      </c>
      <c r="X216" s="99"/>
      <c r="Y216" s="99"/>
      <c r="Z216" s="99"/>
      <c r="AA216" s="162">
        <v>15000</v>
      </c>
      <c r="AB216" s="162">
        <v>15000</v>
      </c>
      <c r="AC216" s="162"/>
      <c r="AD216" s="162"/>
      <c r="AE216" s="162">
        <v>15000</v>
      </c>
      <c r="AF216" s="162">
        <v>15000</v>
      </c>
      <c r="AG216" s="99"/>
      <c r="AH216" s="99"/>
      <c r="AI216" s="99">
        <v>15000</v>
      </c>
      <c r="AJ216" s="99"/>
      <c r="AK216" s="225" t="s">
        <v>462</v>
      </c>
      <c r="AL216" s="226"/>
      <c r="AM216" s="227"/>
      <c r="AN216" s="227"/>
    </row>
    <row r="217" spans="1:40" s="228" customFormat="1" ht="53.25" customHeight="1">
      <c r="A217" s="97">
        <v>4</v>
      </c>
      <c r="B217" s="102" t="s">
        <v>472</v>
      </c>
      <c r="C217" s="97">
        <v>7718858</v>
      </c>
      <c r="D217" s="97" t="s">
        <v>60</v>
      </c>
      <c r="E217" s="98" t="s">
        <v>473</v>
      </c>
      <c r="F217" s="98" t="s">
        <v>282</v>
      </c>
      <c r="G217" s="97" t="s">
        <v>175</v>
      </c>
      <c r="H217" s="97" t="s">
        <v>474</v>
      </c>
      <c r="I217" s="97" t="s">
        <v>475</v>
      </c>
      <c r="J217" s="99">
        <f t="shared" si="102"/>
        <v>11352</v>
      </c>
      <c r="K217" s="99">
        <v>11352</v>
      </c>
      <c r="L217" s="99"/>
      <c r="M217" s="99"/>
      <c r="N217" s="99"/>
      <c r="O217" s="99"/>
      <c r="P217" s="99"/>
      <c r="Q217" s="99"/>
      <c r="R217" s="99">
        <f t="shared" si="103"/>
        <v>11352</v>
      </c>
      <c r="S217" s="99">
        <v>11352</v>
      </c>
      <c r="T217" s="99"/>
      <c r="U217" s="99"/>
      <c r="V217" s="242">
        <f>W217</f>
        <v>0</v>
      </c>
      <c r="W217" s="242">
        <f>X217+Y217+Z217</f>
        <v>0</v>
      </c>
      <c r="X217" s="99"/>
      <c r="Y217" s="99"/>
      <c r="Z217" s="99"/>
      <c r="AA217" s="162">
        <v>10000</v>
      </c>
      <c r="AB217" s="162">
        <v>10000</v>
      </c>
      <c r="AC217" s="162"/>
      <c r="AD217" s="162"/>
      <c r="AE217" s="162">
        <f>AF217</f>
        <v>9000</v>
      </c>
      <c r="AF217" s="162">
        <v>9000</v>
      </c>
      <c r="AG217" s="99"/>
      <c r="AH217" s="99"/>
      <c r="AI217" s="99">
        <v>10000</v>
      </c>
      <c r="AJ217" s="99"/>
      <c r="AK217" s="225" t="s">
        <v>462</v>
      </c>
      <c r="AL217" s="226"/>
      <c r="AM217" s="227"/>
      <c r="AN217" s="227"/>
    </row>
    <row r="218" spans="1:40" s="228" customFormat="1" ht="53.25" customHeight="1">
      <c r="A218" s="97">
        <v>5</v>
      </c>
      <c r="B218" s="102" t="s">
        <v>476</v>
      </c>
      <c r="C218" s="97">
        <v>7710188</v>
      </c>
      <c r="D218" s="97" t="s">
        <v>60</v>
      </c>
      <c r="E218" s="98" t="s">
        <v>258</v>
      </c>
      <c r="F218" s="98" t="s">
        <v>282</v>
      </c>
      <c r="G218" s="97" t="s">
        <v>175</v>
      </c>
      <c r="H218" s="97" t="s">
        <v>477</v>
      </c>
      <c r="I218" s="97" t="s">
        <v>478</v>
      </c>
      <c r="J218" s="99">
        <f t="shared" si="102"/>
        <v>13272</v>
      </c>
      <c r="K218" s="99">
        <v>13272</v>
      </c>
      <c r="L218" s="99"/>
      <c r="M218" s="99"/>
      <c r="N218" s="99"/>
      <c r="O218" s="99"/>
      <c r="P218" s="99"/>
      <c r="Q218" s="99"/>
      <c r="R218" s="99">
        <f t="shared" si="103"/>
        <v>13272</v>
      </c>
      <c r="S218" s="99">
        <v>13272</v>
      </c>
      <c r="T218" s="99"/>
      <c r="U218" s="99"/>
      <c r="V218" s="242">
        <f>W218</f>
        <v>0</v>
      </c>
      <c r="W218" s="242">
        <f>X218+Y218+Z218</f>
        <v>0</v>
      </c>
      <c r="X218" s="99"/>
      <c r="Y218" s="99"/>
      <c r="Z218" s="99"/>
      <c r="AA218" s="162">
        <v>11000</v>
      </c>
      <c r="AB218" s="162">
        <v>11000</v>
      </c>
      <c r="AC218" s="162"/>
      <c r="AD218" s="162"/>
      <c r="AE218" s="162">
        <v>11000</v>
      </c>
      <c r="AF218" s="162">
        <v>11000</v>
      </c>
      <c r="AG218" s="99"/>
      <c r="AH218" s="99"/>
      <c r="AI218" s="99">
        <v>11000</v>
      </c>
      <c r="AJ218" s="99"/>
      <c r="AK218" s="225" t="s">
        <v>462</v>
      </c>
      <c r="AL218" s="226"/>
      <c r="AM218" s="227"/>
      <c r="AN218" s="227"/>
    </row>
    <row r="219" spans="1:40" s="190" customFormat="1" ht="28.5" customHeight="1">
      <c r="A219" s="188" t="s">
        <v>303</v>
      </c>
      <c r="B219" s="218" t="s">
        <v>256</v>
      </c>
      <c r="C219" s="189"/>
      <c r="D219" s="189"/>
      <c r="E219" s="195"/>
      <c r="F219" s="195"/>
      <c r="G219" s="195"/>
      <c r="H219" s="195"/>
      <c r="I219" s="195"/>
      <c r="J219" s="85">
        <f t="shared" ref="J219:AJ219" si="104">J220</f>
        <v>24777</v>
      </c>
      <c r="K219" s="85">
        <f t="shared" si="104"/>
        <v>24777</v>
      </c>
      <c r="L219" s="85">
        <f t="shared" si="104"/>
        <v>0</v>
      </c>
      <c r="M219" s="85">
        <f t="shared" si="104"/>
        <v>0</v>
      </c>
      <c r="N219" s="85">
        <f t="shared" si="104"/>
        <v>0</v>
      </c>
      <c r="O219" s="85">
        <f t="shared" si="104"/>
        <v>0</v>
      </c>
      <c r="P219" s="85">
        <f t="shared" si="104"/>
        <v>0</v>
      </c>
      <c r="Q219" s="85">
        <f t="shared" si="104"/>
        <v>0</v>
      </c>
      <c r="R219" s="85">
        <f t="shared" si="104"/>
        <v>24777</v>
      </c>
      <c r="S219" s="85">
        <f t="shared" si="104"/>
        <v>24777</v>
      </c>
      <c r="T219" s="85">
        <f t="shared" si="104"/>
        <v>0</v>
      </c>
      <c r="U219" s="85">
        <f t="shared" si="104"/>
        <v>0</v>
      </c>
      <c r="V219" s="85">
        <f t="shared" si="104"/>
        <v>0</v>
      </c>
      <c r="W219" s="85">
        <f t="shared" si="104"/>
        <v>0</v>
      </c>
      <c r="X219" s="85">
        <f t="shared" si="104"/>
        <v>0</v>
      </c>
      <c r="Y219" s="85">
        <f t="shared" si="104"/>
        <v>0</v>
      </c>
      <c r="Z219" s="85">
        <f t="shared" si="104"/>
        <v>0</v>
      </c>
      <c r="AA219" s="85">
        <f t="shared" si="104"/>
        <v>20000</v>
      </c>
      <c r="AB219" s="85">
        <f t="shared" si="104"/>
        <v>20000</v>
      </c>
      <c r="AC219" s="85">
        <f t="shared" si="104"/>
        <v>0</v>
      </c>
      <c r="AD219" s="85">
        <f t="shared" si="104"/>
        <v>0</v>
      </c>
      <c r="AE219" s="85">
        <f t="shared" si="104"/>
        <v>18000</v>
      </c>
      <c r="AF219" s="85">
        <f t="shared" si="104"/>
        <v>18000</v>
      </c>
      <c r="AG219" s="85">
        <f t="shared" si="104"/>
        <v>0</v>
      </c>
      <c r="AH219" s="85">
        <f t="shared" si="104"/>
        <v>0</v>
      </c>
      <c r="AI219" s="85">
        <f t="shared" si="104"/>
        <v>0</v>
      </c>
      <c r="AJ219" s="85">
        <f t="shared" si="104"/>
        <v>0</v>
      </c>
      <c r="AK219" s="189"/>
      <c r="AL219" s="87" t="e">
        <f>#REF!/#REF!*100</f>
        <v>#REF!</v>
      </c>
    </row>
    <row r="220" spans="1:40" s="253" customFormat="1" ht="34.5" customHeight="1">
      <c r="A220" s="112" t="s">
        <v>47</v>
      </c>
      <c r="B220" s="114" t="s">
        <v>58</v>
      </c>
      <c r="C220" s="113"/>
      <c r="D220" s="113"/>
      <c r="E220" s="89"/>
      <c r="F220" s="89"/>
      <c r="G220" s="89"/>
      <c r="H220" s="89"/>
      <c r="I220" s="89"/>
      <c r="J220" s="91">
        <f>SUM(J221:J222)</f>
        <v>24777</v>
      </c>
      <c r="K220" s="91">
        <f t="shared" ref="K220:AJ220" si="105">SUM(K221:K222)</f>
        <v>24777</v>
      </c>
      <c r="L220" s="91">
        <f t="shared" si="105"/>
        <v>0</v>
      </c>
      <c r="M220" s="91">
        <f t="shared" si="105"/>
        <v>0</v>
      </c>
      <c r="N220" s="91">
        <f t="shared" si="105"/>
        <v>0</v>
      </c>
      <c r="O220" s="91">
        <f t="shared" si="105"/>
        <v>0</v>
      </c>
      <c r="P220" s="91">
        <f t="shared" si="105"/>
        <v>0</v>
      </c>
      <c r="Q220" s="91">
        <f t="shared" si="105"/>
        <v>0</v>
      </c>
      <c r="R220" s="91">
        <f t="shared" si="105"/>
        <v>24777</v>
      </c>
      <c r="S220" s="91">
        <f t="shared" si="105"/>
        <v>24777</v>
      </c>
      <c r="T220" s="91">
        <f t="shared" si="105"/>
        <v>0</v>
      </c>
      <c r="U220" s="91">
        <f t="shared" si="105"/>
        <v>0</v>
      </c>
      <c r="V220" s="91">
        <f t="shared" si="105"/>
        <v>0</v>
      </c>
      <c r="W220" s="91">
        <f t="shared" si="105"/>
        <v>0</v>
      </c>
      <c r="X220" s="91">
        <f t="shared" si="105"/>
        <v>0</v>
      </c>
      <c r="Y220" s="91">
        <f t="shared" si="105"/>
        <v>0</v>
      </c>
      <c r="Z220" s="91">
        <f t="shared" si="105"/>
        <v>0</v>
      </c>
      <c r="AA220" s="91">
        <f t="shared" si="105"/>
        <v>20000</v>
      </c>
      <c r="AB220" s="91">
        <f t="shared" si="105"/>
        <v>20000</v>
      </c>
      <c r="AC220" s="91">
        <f t="shared" si="105"/>
        <v>0</v>
      </c>
      <c r="AD220" s="91">
        <f t="shared" si="105"/>
        <v>0</v>
      </c>
      <c r="AE220" s="91">
        <f t="shared" si="105"/>
        <v>18000</v>
      </c>
      <c r="AF220" s="91">
        <f t="shared" si="105"/>
        <v>18000</v>
      </c>
      <c r="AG220" s="91">
        <f t="shared" si="105"/>
        <v>0</v>
      </c>
      <c r="AH220" s="91">
        <f t="shared" si="105"/>
        <v>0</v>
      </c>
      <c r="AI220" s="91">
        <f t="shared" si="105"/>
        <v>0</v>
      </c>
      <c r="AJ220" s="91">
        <f t="shared" si="105"/>
        <v>0</v>
      </c>
      <c r="AK220" s="244"/>
      <c r="AL220" s="251"/>
      <c r="AM220" s="252"/>
      <c r="AN220" s="252"/>
    </row>
    <row r="221" spans="1:40" s="228" customFormat="1" ht="53.25" customHeight="1">
      <c r="A221" s="97">
        <v>1</v>
      </c>
      <c r="B221" s="102" t="s">
        <v>479</v>
      </c>
      <c r="C221" s="97"/>
      <c r="D221" s="97" t="s">
        <v>60</v>
      </c>
      <c r="E221" s="98" t="s">
        <v>480</v>
      </c>
      <c r="F221" s="98" t="s">
        <v>282</v>
      </c>
      <c r="G221" s="97" t="s">
        <v>175</v>
      </c>
      <c r="H221" s="97"/>
      <c r="I221" s="97" t="s">
        <v>481</v>
      </c>
      <c r="J221" s="99">
        <f t="shared" si="102"/>
        <v>12920</v>
      </c>
      <c r="K221" s="99">
        <v>12920</v>
      </c>
      <c r="L221" s="99"/>
      <c r="M221" s="99"/>
      <c r="N221" s="99"/>
      <c r="O221" s="99"/>
      <c r="P221" s="99"/>
      <c r="Q221" s="99"/>
      <c r="R221" s="99">
        <f t="shared" si="103"/>
        <v>12920</v>
      </c>
      <c r="S221" s="99">
        <v>12920</v>
      </c>
      <c r="T221" s="99"/>
      <c r="U221" s="99"/>
      <c r="V221" s="242"/>
      <c r="W221" s="242"/>
      <c r="X221" s="99"/>
      <c r="Y221" s="99"/>
      <c r="Z221" s="99"/>
      <c r="AA221" s="162">
        <v>10000</v>
      </c>
      <c r="AB221" s="162">
        <v>10000</v>
      </c>
      <c r="AC221" s="162"/>
      <c r="AD221" s="162"/>
      <c r="AE221" s="162">
        <f t="shared" ref="AE221:AE235" si="106">AF221</f>
        <v>9000</v>
      </c>
      <c r="AF221" s="162">
        <v>9000</v>
      </c>
      <c r="AG221" s="99"/>
      <c r="AH221" s="99"/>
      <c r="AI221" s="99"/>
      <c r="AJ221" s="99"/>
      <c r="AK221" s="225" t="s">
        <v>256</v>
      </c>
      <c r="AL221" s="226"/>
      <c r="AM221" s="227"/>
      <c r="AN221" s="227"/>
    </row>
    <row r="222" spans="1:40" s="228" customFormat="1" ht="53.25" customHeight="1">
      <c r="A222" s="97">
        <v>2</v>
      </c>
      <c r="B222" s="102" t="s">
        <v>482</v>
      </c>
      <c r="C222" s="97"/>
      <c r="D222" s="97" t="s">
        <v>60</v>
      </c>
      <c r="E222" s="98" t="s">
        <v>480</v>
      </c>
      <c r="F222" s="98" t="s">
        <v>282</v>
      </c>
      <c r="G222" s="97" t="s">
        <v>175</v>
      </c>
      <c r="H222" s="97"/>
      <c r="I222" s="97" t="s">
        <v>483</v>
      </c>
      <c r="J222" s="99">
        <f t="shared" si="102"/>
        <v>11857</v>
      </c>
      <c r="K222" s="99">
        <v>11857</v>
      </c>
      <c r="L222" s="99"/>
      <c r="M222" s="99"/>
      <c r="N222" s="99"/>
      <c r="O222" s="99"/>
      <c r="P222" s="99"/>
      <c r="Q222" s="99"/>
      <c r="R222" s="99">
        <f t="shared" si="103"/>
        <v>11857</v>
      </c>
      <c r="S222" s="99">
        <v>11857</v>
      </c>
      <c r="T222" s="99"/>
      <c r="U222" s="99"/>
      <c r="V222" s="242"/>
      <c r="W222" s="242"/>
      <c r="X222" s="99"/>
      <c r="Y222" s="99"/>
      <c r="Z222" s="99"/>
      <c r="AA222" s="162">
        <v>10000</v>
      </c>
      <c r="AB222" s="162">
        <v>10000</v>
      </c>
      <c r="AC222" s="162"/>
      <c r="AD222" s="162"/>
      <c r="AE222" s="162">
        <f t="shared" si="106"/>
        <v>9000</v>
      </c>
      <c r="AF222" s="162">
        <v>9000</v>
      </c>
      <c r="AG222" s="99"/>
      <c r="AH222" s="99"/>
      <c r="AI222" s="99"/>
      <c r="AJ222" s="99"/>
      <c r="AK222" s="225" t="s">
        <v>256</v>
      </c>
      <c r="AL222" s="226"/>
      <c r="AM222" s="227"/>
      <c r="AN222" s="227"/>
    </row>
    <row r="223" spans="1:40" s="190" customFormat="1" ht="28.5" customHeight="1">
      <c r="A223" s="188" t="s">
        <v>306</v>
      </c>
      <c r="B223" s="218" t="s">
        <v>314</v>
      </c>
      <c r="C223" s="189"/>
      <c r="D223" s="189"/>
      <c r="E223" s="195"/>
      <c r="F223" s="195"/>
      <c r="G223" s="195"/>
      <c r="H223" s="195"/>
      <c r="I223" s="195"/>
      <c r="J223" s="85">
        <f t="shared" ref="J223:AJ224" si="107">J224</f>
        <v>14970</v>
      </c>
      <c r="K223" s="85">
        <f t="shared" si="107"/>
        <v>14970</v>
      </c>
      <c r="L223" s="85">
        <f t="shared" si="107"/>
        <v>0</v>
      </c>
      <c r="M223" s="85">
        <f t="shared" si="107"/>
        <v>0</v>
      </c>
      <c r="N223" s="85">
        <f t="shared" si="107"/>
        <v>0</v>
      </c>
      <c r="O223" s="85">
        <f t="shared" si="107"/>
        <v>0</v>
      </c>
      <c r="P223" s="85">
        <f t="shared" si="107"/>
        <v>0</v>
      </c>
      <c r="Q223" s="85">
        <f t="shared" si="107"/>
        <v>0</v>
      </c>
      <c r="R223" s="85">
        <f t="shared" si="107"/>
        <v>14970</v>
      </c>
      <c r="S223" s="85">
        <f t="shared" si="107"/>
        <v>14970</v>
      </c>
      <c r="T223" s="85">
        <f t="shared" si="107"/>
        <v>0</v>
      </c>
      <c r="U223" s="85">
        <f t="shared" si="107"/>
        <v>0</v>
      </c>
      <c r="V223" s="85">
        <f t="shared" si="107"/>
        <v>0</v>
      </c>
      <c r="W223" s="85">
        <f t="shared" si="107"/>
        <v>0</v>
      </c>
      <c r="X223" s="85">
        <f t="shared" si="107"/>
        <v>0</v>
      </c>
      <c r="Y223" s="85">
        <f t="shared" si="107"/>
        <v>0</v>
      </c>
      <c r="Z223" s="85">
        <f t="shared" si="107"/>
        <v>0</v>
      </c>
      <c r="AA223" s="85">
        <f t="shared" si="107"/>
        <v>14970</v>
      </c>
      <c r="AB223" s="85">
        <f t="shared" si="107"/>
        <v>14970</v>
      </c>
      <c r="AC223" s="85">
        <f t="shared" si="107"/>
        <v>0</v>
      </c>
      <c r="AD223" s="85">
        <f t="shared" si="107"/>
        <v>0</v>
      </c>
      <c r="AE223" s="85">
        <f t="shared" si="107"/>
        <v>12000</v>
      </c>
      <c r="AF223" s="85">
        <f t="shared" si="107"/>
        <v>12000</v>
      </c>
      <c r="AG223" s="85">
        <f t="shared" si="107"/>
        <v>0</v>
      </c>
      <c r="AH223" s="85">
        <f t="shared" si="107"/>
        <v>0</v>
      </c>
      <c r="AI223" s="85">
        <f t="shared" si="107"/>
        <v>0</v>
      </c>
      <c r="AJ223" s="85">
        <f t="shared" si="107"/>
        <v>0</v>
      </c>
      <c r="AK223" s="189"/>
      <c r="AL223" s="87" t="e">
        <f>#REF!/#REF!*100</f>
        <v>#REF!</v>
      </c>
    </row>
    <row r="224" spans="1:40" s="253" customFormat="1" ht="34.5" customHeight="1">
      <c r="A224" s="112" t="s">
        <v>47</v>
      </c>
      <c r="B224" s="114" t="s">
        <v>58</v>
      </c>
      <c r="C224" s="113"/>
      <c r="D224" s="113"/>
      <c r="E224" s="89"/>
      <c r="F224" s="89"/>
      <c r="G224" s="89"/>
      <c r="H224" s="89"/>
      <c r="I224" s="89"/>
      <c r="J224" s="91">
        <f t="shared" si="107"/>
        <v>14970</v>
      </c>
      <c r="K224" s="91">
        <f t="shared" si="107"/>
        <v>14970</v>
      </c>
      <c r="L224" s="91">
        <f t="shared" si="107"/>
        <v>0</v>
      </c>
      <c r="M224" s="91">
        <f t="shared" si="107"/>
        <v>0</v>
      </c>
      <c r="N224" s="91">
        <f t="shared" si="107"/>
        <v>0</v>
      </c>
      <c r="O224" s="91">
        <f t="shared" si="107"/>
        <v>0</v>
      </c>
      <c r="P224" s="91">
        <f t="shared" si="107"/>
        <v>0</v>
      </c>
      <c r="Q224" s="91">
        <f t="shared" si="107"/>
        <v>0</v>
      </c>
      <c r="R224" s="91">
        <f t="shared" si="107"/>
        <v>14970</v>
      </c>
      <c r="S224" s="91">
        <f t="shared" si="107"/>
        <v>14970</v>
      </c>
      <c r="T224" s="91">
        <f t="shared" si="107"/>
        <v>0</v>
      </c>
      <c r="U224" s="91">
        <f t="shared" si="107"/>
        <v>0</v>
      </c>
      <c r="V224" s="91">
        <f t="shared" si="107"/>
        <v>0</v>
      </c>
      <c r="W224" s="91">
        <f t="shared" si="107"/>
        <v>0</v>
      </c>
      <c r="X224" s="91">
        <f t="shared" si="107"/>
        <v>0</v>
      </c>
      <c r="Y224" s="91">
        <f t="shared" si="107"/>
        <v>0</v>
      </c>
      <c r="Z224" s="91">
        <f t="shared" si="107"/>
        <v>0</v>
      </c>
      <c r="AA224" s="91">
        <f t="shared" si="107"/>
        <v>14970</v>
      </c>
      <c r="AB224" s="91">
        <f t="shared" si="107"/>
        <v>14970</v>
      </c>
      <c r="AC224" s="91">
        <f t="shared" si="107"/>
        <v>0</v>
      </c>
      <c r="AD224" s="91">
        <f t="shared" si="107"/>
        <v>0</v>
      </c>
      <c r="AE224" s="91">
        <f t="shared" si="107"/>
        <v>12000</v>
      </c>
      <c r="AF224" s="91">
        <f t="shared" si="107"/>
        <v>12000</v>
      </c>
      <c r="AG224" s="91">
        <f t="shared" si="107"/>
        <v>0</v>
      </c>
      <c r="AH224" s="91">
        <f t="shared" si="107"/>
        <v>0</v>
      </c>
      <c r="AI224" s="91">
        <f>SUM(AI225:AI228)</f>
        <v>0</v>
      </c>
      <c r="AJ224" s="91">
        <f>SUM(AJ225:AJ228)</f>
        <v>0</v>
      </c>
      <c r="AK224" s="244"/>
      <c r="AL224" s="251"/>
      <c r="AM224" s="252"/>
      <c r="AN224" s="252"/>
    </row>
    <row r="225" spans="1:40" s="228" customFormat="1" ht="53.25" customHeight="1">
      <c r="A225" s="97">
        <v>1</v>
      </c>
      <c r="B225" s="102" t="s">
        <v>484</v>
      </c>
      <c r="C225" s="97"/>
      <c r="D225" s="97" t="s">
        <v>60</v>
      </c>
      <c r="E225" s="98" t="s">
        <v>473</v>
      </c>
      <c r="F225" s="98" t="s">
        <v>282</v>
      </c>
      <c r="G225" s="97" t="s">
        <v>175</v>
      </c>
      <c r="H225" s="97"/>
      <c r="I225" s="97" t="s">
        <v>485</v>
      </c>
      <c r="J225" s="133">
        <f t="shared" si="102"/>
        <v>14970</v>
      </c>
      <c r="K225" s="133">
        <v>14970</v>
      </c>
      <c r="L225" s="133"/>
      <c r="M225" s="133"/>
      <c r="N225" s="133"/>
      <c r="O225" s="133"/>
      <c r="P225" s="133"/>
      <c r="Q225" s="133"/>
      <c r="R225" s="133">
        <f t="shared" si="103"/>
        <v>14970</v>
      </c>
      <c r="S225" s="133">
        <v>14970</v>
      </c>
      <c r="T225" s="99"/>
      <c r="U225" s="99"/>
      <c r="V225" s="242"/>
      <c r="W225" s="242"/>
      <c r="X225" s="99"/>
      <c r="Y225" s="99"/>
      <c r="Z225" s="99"/>
      <c r="AA225" s="162">
        <f>AB225</f>
        <v>14970</v>
      </c>
      <c r="AB225" s="162">
        <v>14970</v>
      </c>
      <c r="AC225" s="162"/>
      <c r="AD225" s="162"/>
      <c r="AE225" s="162">
        <f t="shared" si="106"/>
        <v>12000</v>
      </c>
      <c r="AF225" s="162">
        <v>12000</v>
      </c>
      <c r="AG225" s="99"/>
      <c r="AH225" s="99"/>
      <c r="AI225" s="99"/>
      <c r="AJ225" s="99"/>
      <c r="AK225" s="225" t="s">
        <v>314</v>
      </c>
      <c r="AL225" s="226"/>
      <c r="AM225" s="227"/>
      <c r="AN225" s="227"/>
    </row>
    <row r="226" spans="1:40" s="190" customFormat="1" ht="28.5" customHeight="1">
      <c r="A226" s="188" t="s">
        <v>310</v>
      </c>
      <c r="B226" s="218" t="s">
        <v>103</v>
      </c>
      <c r="C226" s="189"/>
      <c r="D226" s="189"/>
      <c r="E226" s="195"/>
      <c r="F226" s="195"/>
      <c r="G226" s="195"/>
      <c r="H226" s="195"/>
      <c r="I226" s="195"/>
      <c r="J226" s="85">
        <f t="shared" ref="J226:AJ226" si="108">J227</f>
        <v>21115</v>
      </c>
      <c r="K226" s="85">
        <f t="shared" si="108"/>
        <v>21115</v>
      </c>
      <c r="L226" s="85">
        <f t="shared" si="108"/>
        <v>0</v>
      </c>
      <c r="M226" s="85">
        <f t="shared" si="108"/>
        <v>0</v>
      </c>
      <c r="N226" s="85">
        <f t="shared" si="108"/>
        <v>0</v>
      </c>
      <c r="O226" s="85">
        <f t="shared" si="108"/>
        <v>0</v>
      </c>
      <c r="P226" s="85">
        <f t="shared" si="108"/>
        <v>0</v>
      </c>
      <c r="Q226" s="85">
        <f t="shared" si="108"/>
        <v>0</v>
      </c>
      <c r="R226" s="85">
        <f t="shared" si="108"/>
        <v>21115</v>
      </c>
      <c r="S226" s="85">
        <f t="shared" si="108"/>
        <v>21115</v>
      </c>
      <c r="T226" s="85">
        <f t="shared" si="108"/>
        <v>0</v>
      </c>
      <c r="U226" s="85">
        <f t="shared" si="108"/>
        <v>0</v>
      </c>
      <c r="V226" s="85">
        <f t="shared" si="108"/>
        <v>0</v>
      </c>
      <c r="W226" s="85">
        <f t="shared" si="108"/>
        <v>0</v>
      </c>
      <c r="X226" s="85">
        <f t="shared" si="108"/>
        <v>0</v>
      </c>
      <c r="Y226" s="85">
        <f t="shared" si="108"/>
        <v>0</v>
      </c>
      <c r="Z226" s="85">
        <f t="shared" si="108"/>
        <v>0</v>
      </c>
      <c r="AA226" s="85">
        <f t="shared" si="108"/>
        <v>19000</v>
      </c>
      <c r="AB226" s="85">
        <f t="shared" si="108"/>
        <v>19000</v>
      </c>
      <c r="AC226" s="85">
        <f t="shared" si="108"/>
        <v>0</v>
      </c>
      <c r="AD226" s="85">
        <f t="shared" si="108"/>
        <v>0</v>
      </c>
      <c r="AE226" s="85">
        <f t="shared" si="108"/>
        <v>19000</v>
      </c>
      <c r="AF226" s="85">
        <f t="shared" si="108"/>
        <v>19000</v>
      </c>
      <c r="AG226" s="85">
        <f t="shared" si="108"/>
        <v>0</v>
      </c>
      <c r="AH226" s="85">
        <f t="shared" si="108"/>
        <v>0</v>
      </c>
      <c r="AI226" s="85">
        <f t="shared" si="108"/>
        <v>0</v>
      </c>
      <c r="AJ226" s="85">
        <f t="shared" si="108"/>
        <v>0</v>
      </c>
      <c r="AK226" s="189"/>
      <c r="AL226" s="87" t="e">
        <f>#REF!/#REF!*100</f>
        <v>#REF!</v>
      </c>
    </row>
    <row r="227" spans="1:40" s="253" customFormat="1" ht="34.5" customHeight="1">
      <c r="A227" s="112" t="s">
        <v>47</v>
      </c>
      <c r="B227" s="114" t="s">
        <v>58</v>
      </c>
      <c r="C227" s="113"/>
      <c r="D227" s="113"/>
      <c r="E227" s="89"/>
      <c r="F227" s="89"/>
      <c r="G227" s="89"/>
      <c r="H227" s="89"/>
      <c r="I227" s="89"/>
      <c r="J227" s="91">
        <f>J228+J229</f>
        <v>21115</v>
      </c>
      <c r="K227" s="91">
        <f t="shared" ref="K227:AJ227" si="109">K228+K229</f>
        <v>21115</v>
      </c>
      <c r="L227" s="91">
        <f t="shared" si="109"/>
        <v>0</v>
      </c>
      <c r="M227" s="91">
        <f t="shared" si="109"/>
        <v>0</v>
      </c>
      <c r="N227" s="91">
        <f t="shared" si="109"/>
        <v>0</v>
      </c>
      <c r="O227" s="91">
        <f t="shared" si="109"/>
        <v>0</v>
      </c>
      <c r="P227" s="91">
        <f t="shared" si="109"/>
        <v>0</v>
      </c>
      <c r="Q227" s="91">
        <f t="shared" si="109"/>
        <v>0</v>
      </c>
      <c r="R227" s="91">
        <f t="shared" si="109"/>
        <v>21115</v>
      </c>
      <c r="S227" s="91">
        <f t="shared" si="109"/>
        <v>21115</v>
      </c>
      <c r="T227" s="91">
        <f t="shared" si="109"/>
        <v>0</v>
      </c>
      <c r="U227" s="91">
        <f t="shared" si="109"/>
        <v>0</v>
      </c>
      <c r="V227" s="91">
        <f t="shared" si="109"/>
        <v>0</v>
      </c>
      <c r="W227" s="91">
        <f t="shared" si="109"/>
        <v>0</v>
      </c>
      <c r="X227" s="91">
        <f t="shared" si="109"/>
        <v>0</v>
      </c>
      <c r="Y227" s="91">
        <f t="shared" si="109"/>
        <v>0</v>
      </c>
      <c r="Z227" s="91">
        <f t="shared" si="109"/>
        <v>0</v>
      </c>
      <c r="AA227" s="91">
        <f t="shared" si="109"/>
        <v>19000</v>
      </c>
      <c r="AB227" s="91">
        <f t="shared" si="109"/>
        <v>19000</v>
      </c>
      <c r="AC227" s="91">
        <f t="shared" si="109"/>
        <v>0</v>
      </c>
      <c r="AD227" s="91">
        <f t="shared" si="109"/>
        <v>0</v>
      </c>
      <c r="AE227" s="91">
        <f t="shared" si="109"/>
        <v>19000</v>
      </c>
      <c r="AF227" s="91">
        <f t="shared" si="109"/>
        <v>19000</v>
      </c>
      <c r="AG227" s="91">
        <f t="shared" si="109"/>
        <v>0</v>
      </c>
      <c r="AH227" s="91">
        <f t="shared" si="109"/>
        <v>0</v>
      </c>
      <c r="AI227" s="91">
        <f t="shared" si="109"/>
        <v>0</v>
      </c>
      <c r="AJ227" s="91">
        <f t="shared" si="109"/>
        <v>0</v>
      </c>
      <c r="AK227" s="244"/>
      <c r="AL227" s="251"/>
      <c r="AM227" s="252"/>
      <c r="AN227" s="252"/>
    </row>
    <row r="228" spans="1:40" s="228" customFormat="1" ht="53.25" customHeight="1">
      <c r="A228" s="97">
        <v>1</v>
      </c>
      <c r="B228" s="102" t="s">
        <v>486</v>
      </c>
      <c r="C228" s="97"/>
      <c r="D228" s="97" t="s">
        <v>60</v>
      </c>
      <c r="E228" s="98" t="s">
        <v>487</v>
      </c>
      <c r="F228" s="98" t="s">
        <v>282</v>
      </c>
      <c r="G228" s="97" t="s">
        <v>175</v>
      </c>
      <c r="H228" s="97"/>
      <c r="I228" s="97" t="s">
        <v>488</v>
      </c>
      <c r="J228" s="133">
        <f t="shared" si="102"/>
        <v>9925</v>
      </c>
      <c r="K228" s="133">
        <v>9925</v>
      </c>
      <c r="L228" s="99"/>
      <c r="M228" s="99"/>
      <c r="N228" s="99"/>
      <c r="O228" s="99"/>
      <c r="P228" s="99"/>
      <c r="Q228" s="99"/>
      <c r="R228" s="133">
        <f t="shared" si="103"/>
        <v>9925</v>
      </c>
      <c r="S228" s="133">
        <v>9925</v>
      </c>
      <c r="T228" s="99"/>
      <c r="U228" s="99"/>
      <c r="V228" s="242"/>
      <c r="W228" s="242"/>
      <c r="X228" s="99"/>
      <c r="Y228" s="99"/>
      <c r="Z228" s="99"/>
      <c r="AA228" s="162">
        <f>AB228</f>
        <v>9000</v>
      </c>
      <c r="AB228" s="162">
        <v>9000</v>
      </c>
      <c r="AC228" s="162"/>
      <c r="AD228" s="162"/>
      <c r="AE228" s="162">
        <f t="shared" si="106"/>
        <v>9000</v>
      </c>
      <c r="AF228" s="162">
        <v>9000</v>
      </c>
      <c r="AG228" s="99"/>
      <c r="AH228" s="99"/>
      <c r="AI228" s="99"/>
      <c r="AJ228" s="99"/>
      <c r="AK228" s="225" t="s">
        <v>103</v>
      </c>
      <c r="AL228" s="226"/>
      <c r="AM228" s="227"/>
      <c r="AN228" s="227"/>
    </row>
    <row r="229" spans="1:40" s="228" customFormat="1" ht="53.25" customHeight="1">
      <c r="A229" s="97">
        <v>2</v>
      </c>
      <c r="B229" s="102" t="s">
        <v>489</v>
      </c>
      <c r="C229" s="97"/>
      <c r="D229" s="97" t="s">
        <v>60</v>
      </c>
      <c r="E229" s="98" t="s">
        <v>487</v>
      </c>
      <c r="F229" s="98" t="s">
        <v>282</v>
      </c>
      <c r="G229" s="97" t="s">
        <v>175</v>
      </c>
      <c r="H229" s="97"/>
      <c r="I229" s="97" t="s">
        <v>490</v>
      </c>
      <c r="J229" s="133">
        <f t="shared" si="102"/>
        <v>11190</v>
      </c>
      <c r="K229" s="133">
        <v>11190</v>
      </c>
      <c r="L229" s="99"/>
      <c r="M229" s="99"/>
      <c r="N229" s="99"/>
      <c r="O229" s="99"/>
      <c r="P229" s="99"/>
      <c r="Q229" s="99"/>
      <c r="R229" s="133">
        <f t="shared" si="103"/>
        <v>11190</v>
      </c>
      <c r="S229" s="133">
        <v>11190</v>
      </c>
      <c r="T229" s="99"/>
      <c r="U229" s="99"/>
      <c r="V229" s="242"/>
      <c r="W229" s="242"/>
      <c r="X229" s="99"/>
      <c r="Y229" s="99"/>
      <c r="Z229" s="99"/>
      <c r="AA229" s="162">
        <f>AB229</f>
        <v>10000</v>
      </c>
      <c r="AB229" s="162">
        <v>10000</v>
      </c>
      <c r="AC229" s="162"/>
      <c r="AD229" s="162"/>
      <c r="AE229" s="162">
        <f t="shared" si="106"/>
        <v>10000</v>
      </c>
      <c r="AF229" s="162">
        <v>10000</v>
      </c>
      <c r="AG229" s="99"/>
      <c r="AH229" s="99"/>
      <c r="AI229" s="99"/>
      <c r="AJ229" s="99"/>
      <c r="AK229" s="225" t="s">
        <v>103</v>
      </c>
      <c r="AL229" s="226"/>
      <c r="AM229" s="227"/>
      <c r="AN229" s="227"/>
    </row>
    <row r="230" spans="1:40" s="190" customFormat="1" ht="28.5" customHeight="1">
      <c r="A230" s="188" t="s">
        <v>315</v>
      </c>
      <c r="B230" s="218" t="s">
        <v>103</v>
      </c>
      <c r="C230" s="189"/>
      <c r="D230" s="189"/>
      <c r="E230" s="195"/>
      <c r="F230" s="195"/>
      <c r="G230" s="195"/>
      <c r="H230" s="195"/>
      <c r="I230" s="195"/>
      <c r="J230" s="85">
        <f t="shared" ref="J230:AJ230" si="110">J231</f>
        <v>51605</v>
      </c>
      <c r="K230" s="85">
        <f t="shared" si="110"/>
        <v>51605</v>
      </c>
      <c r="L230" s="85">
        <f t="shared" si="110"/>
        <v>0</v>
      </c>
      <c r="M230" s="85">
        <f t="shared" si="110"/>
        <v>0</v>
      </c>
      <c r="N230" s="85">
        <f t="shared" si="110"/>
        <v>0</v>
      </c>
      <c r="O230" s="85">
        <f t="shared" si="110"/>
        <v>0</v>
      </c>
      <c r="P230" s="85">
        <f t="shared" si="110"/>
        <v>0</v>
      </c>
      <c r="Q230" s="85">
        <f t="shared" si="110"/>
        <v>0</v>
      </c>
      <c r="R230" s="85">
        <f t="shared" si="110"/>
        <v>51605</v>
      </c>
      <c r="S230" s="85">
        <f t="shared" si="110"/>
        <v>51605</v>
      </c>
      <c r="T230" s="85">
        <f t="shared" si="110"/>
        <v>0</v>
      </c>
      <c r="U230" s="85">
        <f t="shared" si="110"/>
        <v>0</v>
      </c>
      <c r="V230" s="85">
        <f t="shared" si="110"/>
        <v>0</v>
      </c>
      <c r="W230" s="85">
        <f t="shared" si="110"/>
        <v>0</v>
      </c>
      <c r="X230" s="85">
        <f t="shared" si="110"/>
        <v>0</v>
      </c>
      <c r="Y230" s="85">
        <f t="shared" si="110"/>
        <v>0</v>
      </c>
      <c r="Z230" s="85">
        <f t="shared" si="110"/>
        <v>0</v>
      </c>
      <c r="AA230" s="85">
        <f t="shared" si="110"/>
        <v>50000</v>
      </c>
      <c r="AB230" s="85">
        <f t="shared" si="110"/>
        <v>50000</v>
      </c>
      <c r="AC230" s="85">
        <f t="shared" si="110"/>
        <v>0</v>
      </c>
      <c r="AD230" s="85">
        <f t="shared" si="110"/>
        <v>0</v>
      </c>
      <c r="AE230" s="85">
        <f t="shared" si="110"/>
        <v>45000</v>
      </c>
      <c r="AF230" s="85">
        <f t="shared" si="110"/>
        <v>45000</v>
      </c>
      <c r="AG230" s="85">
        <f t="shared" si="110"/>
        <v>0</v>
      </c>
      <c r="AH230" s="85">
        <f t="shared" si="110"/>
        <v>0</v>
      </c>
      <c r="AI230" s="85">
        <f t="shared" si="110"/>
        <v>0</v>
      </c>
      <c r="AJ230" s="85">
        <f t="shared" si="110"/>
        <v>0</v>
      </c>
      <c r="AK230" s="189"/>
      <c r="AL230" s="87" t="e">
        <f>#REF!/#REF!*100</f>
        <v>#REF!</v>
      </c>
    </row>
    <row r="231" spans="1:40" s="253" customFormat="1" ht="34.5" customHeight="1">
      <c r="A231" s="112" t="s">
        <v>47</v>
      </c>
      <c r="B231" s="114" t="s">
        <v>58</v>
      </c>
      <c r="C231" s="113"/>
      <c r="D231" s="113"/>
      <c r="E231" s="89"/>
      <c r="F231" s="89"/>
      <c r="G231" s="89"/>
      <c r="H231" s="89"/>
      <c r="I231" s="89"/>
      <c r="J231" s="91">
        <f>J232+J233+J234+J235</f>
        <v>51605</v>
      </c>
      <c r="K231" s="91">
        <f t="shared" ref="K231:AJ231" si="111">K232+K233+K234+K235</f>
        <v>51605</v>
      </c>
      <c r="L231" s="91">
        <f t="shared" si="111"/>
        <v>0</v>
      </c>
      <c r="M231" s="91">
        <f t="shared" si="111"/>
        <v>0</v>
      </c>
      <c r="N231" s="91">
        <f t="shared" si="111"/>
        <v>0</v>
      </c>
      <c r="O231" s="91">
        <f t="shared" si="111"/>
        <v>0</v>
      </c>
      <c r="P231" s="91">
        <f t="shared" si="111"/>
        <v>0</v>
      </c>
      <c r="Q231" s="91">
        <f t="shared" si="111"/>
        <v>0</v>
      </c>
      <c r="R231" s="91">
        <f t="shared" si="111"/>
        <v>51605</v>
      </c>
      <c r="S231" s="91">
        <f t="shared" si="111"/>
        <v>51605</v>
      </c>
      <c r="T231" s="91">
        <f t="shared" si="111"/>
        <v>0</v>
      </c>
      <c r="U231" s="91">
        <f t="shared" si="111"/>
        <v>0</v>
      </c>
      <c r="V231" s="91">
        <f t="shared" si="111"/>
        <v>0</v>
      </c>
      <c r="W231" s="91">
        <f t="shared" si="111"/>
        <v>0</v>
      </c>
      <c r="X231" s="91">
        <f t="shared" si="111"/>
        <v>0</v>
      </c>
      <c r="Y231" s="91">
        <f t="shared" si="111"/>
        <v>0</v>
      </c>
      <c r="Z231" s="91">
        <f t="shared" si="111"/>
        <v>0</v>
      </c>
      <c r="AA231" s="91">
        <f t="shared" si="111"/>
        <v>50000</v>
      </c>
      <c r="AB231" s="91">
        <f t="shared" si="111"/>
        <v>50000</v>
      </c>
      <c r="AC231" s="91">
        <f t="shared" si="111"/>
        <v>0</v>
      </c>
      <c r="AD231" s="91">
        <f t="shared" si="111"/>
        <v>0</v>
      </c>
      <c r="AE231" s="91">
        <f t="shared" si="111"/>
        <v>45000</v>
      </c>
      <c r="AF231" s="91">
        <f t="shared" si="111"/>
        <v>45000</v>
      </c>
      <c r="AG231" s="91">
        <f t="shared" si="111"/>
        <v>0</v>
      </c>
      <c r="AH231" s="91">
        <f t="shared" si="111"/>
        <v>0</v>
      </c>
      <c r="AI231" s="91">
        <f t="shared" si="111"/>
        <v>0</v>
      </c>
      <c r="AJ231" s="91">
        <f t="shared" si="111"/>
        <v>0</v>
      </c>
      <c r="AK231" s="244"/>
      <c r="AL231" s="251"/>
      <c r="AM231" s="252"/>
      <c r="AN231" s="252"/>
    </row>
    <row r="232" spans="1:40" s="228" customFormat="1" ht="53.25" customHeight="1">
      <c r="A232" s="97">
        <v>1</v>
      </c>
      <c r="B232" s="102" t="s">
        <v>491</v>
      </c>
      <c r="C232" s="97"/>
      <c r="D232" s="97" t="s">
        <v>60</v>
      </c>
      <c r="E232" s="98" t="s">
        <v>492</v>
      </c>
      <c r="F232" s="98" t="s">
        <v>282</v>
      </c>
      <c r="G232" s="97" t="s">
        <v>175</v>
      </c>
      <c r="H232" s="97"/>
      <c r="I232" s="97" t="s">
        <v>493</v>
      </c>
      <c r="J232" s="133">
        <f t="shared" si="102"/>
        <v>8114</v>
      </c>
      <c r="K232" s="133">
        <v>8114</v>
      </c>
      <c r="L232" s="99"/>
      <c r="M232" s="99"/>
      <c r="N232" s="99"/>
      <c r="O232" s="99"/>
      <c r="P232" s="99"/>
      <c r="Q232" s="99"/>
      <c r="R232" s="133">
        <f t="shared" si="103"/>
        <v>8114</v>
      </c>
      <c r="S232" s="133">
        <v>8114</v>
      </c>
      <c r="T232" s="99"/>
      <c r="U232" s="99"/>
      <c r="V232" s="242"/>
      <c r="W232" s="242"/>
      <c r="X232" s="99"/>
      <c r="Y232" s="99"/>
      <c r="Z232" s="99"/>
      <c r="AA232" s="162">
        <f>AB232</f>
        <v>8000</v>
      </c>
      <c r="AB232" s="162">
        <v>8000</v>
      </c>
      <c r="AC232" s="162"/>
      <c r="AD232" s="162"/>
      <c r="AE232" s="162">
        <f t="shared" si="106"/>
        <v>7000</v>
      </c>
      <c r="AF232" s="162">
        <v>7000</v>
      </c>
      <c r="AG232" s="99"/>
      <c r="AH232" s="99"/>
      <c r="AI232" s="99"/>
      <c r="AJ232" s="99"/>
      <c r="AK232" s="225" t="s">
        <v>131</v>
      </c>
      <c r="AL232" s="226"/>
      <c r="AM232" s="227"/>
      <c r="AN232" s="227"/>
    </row>
    <row r="233" spans="1:40" s="228" customFormat="1" ht="53.25" customHeight="1">
      <c r="A233" s="97">
        <v>2</v>
      </c>
      <c r="B233" s="102" t="s">
        <v>494</v>
      </c>
      <c r="C233" s="97"/>
      <c r="D233" s="97" t="s">
        <v>60</v>
      </c>
      <c r="E233" s="98" t="s">
        <v>492</v>
      </c>
      <c r="F233" s="98" t="s">
        <v>282</v>
      </c>
      <c r="G233" s="97" t="s">
        <v>175</v>
      </c>
      <c r="H233" s="97"/>
      <c r="I233" s="97" t="s">
        <v>495</v>
      </c>
      <c r="J233" s="133">
        <f>K233</f>
        <v>14699</v>
      </c>
      <c r="K233" s="133">
        <v>14699</v>
      </c>
      <c r="L233" s="99"/>
      <c r="M233" s="99"/>
      <c r="N233" s="99"/>
      <c r="O233" s="99"/>
      <c r="P233" s="99"/>
      <c r="Q233" s="99"/>
      <c r="R233" s="133">
        <f>S233</f>
        <v>14699</v>
      </c>
      <c r="S233" s="133">
        <v>14699</v>
      </c>
      <c r="T233" s="99"/>
      <c r="U233" s="99"/>
      <c r="V233" s="242"/>
      <c r="W233" s="242"/>
      <c r="X233" s="99"/>
      <c r="Y233" s="99"/>
      <c r="Z233" s="99"/>
      <c r="AA233" s="162">
        <f>AB233</f>
        <v>14000</v>
      </c>
      <c r="AB233" s="162">
        <v>14000</v>
      </c>
      <c r="AC233" s="162"/>
      <c r="AD233" s="162"/>
      <c r="AE233" s="162">
        <f t="shared" si="106"/>
        <v>13000</v>
      </c>
      <c r="AF233" s="162">
        <v>13000</v>
      </c>
      <c r="AG233" s="99"/>
      <c r="AH233" s="99"/>
      <c r="AI233" s="99"/>
      <c r="AJ233" s="99"/>
      <c r="AK233" s="225" t="s">
        <v>131</v>
      </c>
      <c r="AL233" s="226"/>
      <c r="AM233" s="227"/>
      <c r="AN233" s="227"/>
    </row>
    <row r="234" spans="1:40" s="228" customFormat="1" ht="53.25" customHeight="1">
      <c r="A234" s="97">
        <v>3</v>
      </c>
      <c r="B234" s="102" t="s">
        <v>496</v>
      </c>
      <c r="C234" s="97"/>
      <c r="D234" s="97" t="s">
        <v>60</v>
      </c>
      <c r="E234" s="98" t="s">
        <v>492</v>
      </c>
      <c r="F234" s="98" t="s">
        <v>282</v>
      </c>
      <c r="G234" s="97" t="s">
        <v>175</v>
      </c>
      <c r="H234" s="97"/>
      <c r="I234" s="97" t="s">
        <v>497</v>
      </c>
      <c r="J234" s="133">
        <f>K234</f>
        <v>14693</v>
      </c>
      <c r="K234" s="133">
        <v>14693</v>
      </c>
      <c r="L234" s="99"/>
      <c r="M234" s="99"/>
      <c r="N234" s="99"/>
      <c r="O234" s="99"/>
      <c r="P234" s="99"/>
      <c r="Q234" s="99"/>
      <c r="R234" s="133">
        <f>S234</f>
        <v>14693</v>
      </c>
      <c r="S234" s="133">
        <v>14693</v>
      </c>
      <c r="T234" s="99"/>
      <c r="U234" s="99"/>
      <c r="V234" s="242"/>
      <c r="W234" s="242"/>
      <c r="X234" s="99"/>
      <c r="Y234" s="99"/>
      <c r="Z234" s="99"/>
      <c r="AA234" s="162">
        <f>AB234</f>
        <v>14000</v>
      </c>
      <c r="AB234" s="162">
        <v>14000</v>
      </c>
      <c r="AC234" s="162"/>
      <c r="AD234" s="162"/>
      <c r="AE234" s="162">
        <f t="shared" si="106"/>
        <v>12000</v>
      </c>
      <c r="AF234" s="162">
        <v>12000</v>
      </c>
      <c r="AG234" s="99"/>
      <c r="AH234" s="99"/>
      <c r="AI234" s="99"/>
      <c r="AJ234" s="99"/>
      <c r="AK234" s="225" t="s">
        <v>131</v>
      </c>
      <c r="AL234" s="226"/>
      <c r="AM234" s="227"/>
      <c r="AN234" s="227"/>
    </row>
    <row r="235" spans="1:40" s="228" customFormat="1" ht="53.25" customHeight="1">
      <c r="A235" s="97">
        <v>4</v>
      </c>
      <c r="B235" s="102" t="s">
        <v>498</v>
      </c>
      <c r="C235" s="97"/>
      <c r="D235" s="97" t="s">
        <v>60</v>
      </c>
      <c r="E235" s="98" t="s">
        <v>492</v>
      </c>
      <c r="F235" s="98" t="s">
        <v>282</v>
      </c>
      <c r="G235" s="97" t="s">
        <v>175</v>
      </c>
      <c r="H235" s="97"/>
      <c r="I235" s="97" t="s">
        <v>499</v>
      </c>
      <c r="J235" s="133">
        <f>K235</f>
        <v>14099</v>
      </c>
      <c r="K235" s="133">
        <v>14099</v>
      </c>
      <c r="L235" s="99"/>
      <c r="M235" s="99"/>
      <c r="N235" s="99"/>
      <c r="O235" s="99"/>
      <c r="P235" s="99"/>
      <c r="Q235" s="99"/>
      <c r="R235" s="133">
        <f>S235</f>
        <v>14099</v>
      </c>
      <c r="S235" s="133">
        <v>14099</v>
      </c>
      <c r="T235" s="99"/>
      <c r="U235" s="99"/>
      <c r="V235" s="242"/>
      <c r="W235" s="242"/>
      <c r="X235" s="99"/>
      <c r="Y235" s="99"/>
      <c r="Z235" s="99"/>
      <c r="AA235" s="162">
        <f>AB235</f>
        <v>14000</v>
      </c>
      <c r="AB235" s="162">
        <v>14000</v>
      </c>
      <c r="AC235" s="162"/>
      <c r="AD235" s="162"/>
      <c r="AE235" s="162">
        <f t="shared" si="106"/>
        <v>13000</v>
      </c>
      <c r="AF235" s="162">
        <v>13000</v>
      </c>
      <c r="AG235" s="99"/>
      <c r="AH235" s="99"/>
      <c r="AI235" s="99"/>
      <c r="AJ235" s="99"/>
      <c r="AK235" s="225" t="s">
        <v>131</v>
      </c>
      <c r="AL235" s="226"/>
      <c r="AM235" s="227"/>
      <c r="AN235" s="227"/>
    </row>
    <row r="236" spans="1:40" s="217" customFormat="1" ht="27.75" customHeight="1">
      <c r="A236" s="154" t="s">
        <v>60</v>
      </c>
      <c r="B236" s="186" t="s">
        <v>500</v>
      </c>
      <c r="C236" s="186"/>
      <c r="D236" s="186"/>
      <c r="E236" s="154"/>
      <c r="F236" s="154"/>
      <c r="G236" s="154"/>
      <c r="H236" s="154"/>
      <c r="I236" s="154"/>
      <c r="J236" s="79">
        <f>J237+J240+J243+J249+J252</f>
        <v>169411</v>
      </c>
      <c r="K236" s="79">
        <f t="shared" ref="K236:AH236" si="112">K237+K240+K243+K249+K252</f>
        <v>142749</v>
      </c>
      <c r="L236" s="79">
        <f t="shared" si="112"/>
        <v>21780</v>
      </c>
      <c r="M236" s="79">
        <f t="shared" si="112"/>
        <v>19761</v>
      </c>
      <c r="N236" s="79">
        <f t="shared" si="112"/>
        <v>103861</v>
      </c>
      <c r="O236" s="79">
        <f t="shared" si="112"/>
        <v>81861</v>
      </c>
      <c r="P236" s="79">
        <f t="shared" si="112"/>
        <v>0</v>
      </c>
      <c r="Q236" s="79">
        <f t="shared" si="112"/>
        <v>0</v>
      </c>
      <c r="R236" s="79">
        <f t="shared" si="112"/>
        <v>138283</v>
      </c>
      <c r="S236" s="79">
        <f t="shared" si="112"/>
        <v>114926</v>
      </c>
      <c r="T236" s="79">
        <f t="shared" si="112"/>
        <v>0</v>
      </c>
      <c r="U236" s="79">
        <f t="shared" si="112"/>
        <v>0</v>
      </c>
      <c r="V236" s="79">
        <f t="shared" si="112"/>
        <v>60356</v>
      </c>
      <c r="W236" s="79">
        <f t="shared" si="112"/>
        <v>60356</v>
      </c>
      <c r="X236" s="79">
        <f t="shared" si="112"/>
        <v>8276</v>
      </c>
      <c r="Y236" s="79">
        <f t="shared" si="112"/>
        <v>14500</v>
      </c>
      <c r="Z236" s="79">
        <f t="shared" si="112"/>
        <v>20000</v>
      </c>
      <c r="AA236" s="79">
        <f t="shared" si="112"/>
        <v>47221</v>
      </c>
      <c r="AB236" s="79">
        <f t="shared" si="112"/>
        <v>47221</v>
      </c>
      <c r="AC236" s="79">
        <f t="shared" si="112"/>
        <v>0</v>
      </c>
      <c r="AD236" s="79">
        <f t="shared" si="112"/>
        <v>0</v>
      </c>
      <c r="AE236" s="79">
        <f t="shared" si="112"/>
        <v>47221</v>
      </c>
      <c r="AF236" s="79">
        <f t="shared" si="112"/>
        <v>47221</v>
      </c>
      <c r="AG236" s="79">
        <f t="shared" si="112"/>
        <v>0</v>
      </c>
      <c r="AH236" s="79">
        <f t="shared" si="112"/>
        <v>0</v>
      </c>
      <c r="AI236" s="79" t="e">
        <f>AI238+#REF!</f>
        <v>#REF!</v>
      </c>
      <c r="AJ236" s="79" t="e">
        <f>AJ238+#REF!</f>
        <v>#REF!</v>
      </c>
      <c r="AK236" s="243"/>
      <c r="AL236" s="214"/>
      <c r="AM236" s="215"/>
      <c r="AN236" s="215"/>
    </row>
    <row r="237" spans="1:40" s="190" customFormat="1" ht="28.5" customHeight="1">
      <c r="A237" s="188" t="s">
        <v>45</v>
      </c>
      <c r="B237" s="218" t="s">
        <v>103</v>
      </c>
      <c r="C237" s="189"/>
      <c r="D237" s="189"/>
      <c r="E237" s="195"/>
      <c r="F237" s="195"/>
      <c r="G237" s="195"/>
      <c r="H237" s="195"/>
      <c r="I237" s="195"/>
      <c r="J237" s="85">
        <f t="shared" ref="J237:Y238" si="113">J238</f>
        <v>39977</v>
      </c>
      <c r="K237" s="85">
        <f t="shared" si="113"/>
        <v>39977</v>
      </c>
      <c r="L237" s="85">
        <f t="shared" si="113"/>
        <v>19761</v>
      </c>
      <c r="M237" s="85">
        <f t="shared" si="113"/>
        <v>19761</v>
      </c>
      <c r="N237" s="85">
        <f t="shared" si="113"/>
        <v>20216</v>
      </c>
      <c r="O237" s="85">
        <f t="shared" si="113"/>
        <v>20216</v>
      </c>
      <c r="P237" s="85">
        <f t="shared" si="113"/>
        <v>0</v>
      </c>
      <c r="Q237" s="85">
        <f t="shared" si="113"/>
        <v>0</v>
      </c>
      <c r="R237" s="85">
        <f t="shared" si="113"/>
        <v>20216</v>
      </c>
      <c r="S237" s="85">
        <f t="shared" si="113"/>
        <v>20216</v>
      </c>
      <c r="T237" s="85">
        <f t="shared" si="113"/>
        <v>0</v>
      </c>
      <c r="U237" s="85">
        <f t="shared" si="113"/>
        <v>0</v>
      </c>
      <c r="V237" s="85">
        <f t="shared" si="113"/>
        <v>15430</v>
      </c>
      <c r="W237" s="85">
        <f t="shared" si="113"/>
        <v>15430</v>
      </c>
      <c r="X237" s="85">
        <f t="shared" si="113"/>
        <v>7430</v>
      </c>
      <c r="Y237" s="85">
        <f t="shared" si="113"/>
        <v>6000</v>
      </c>
      <c r="Z237" s="85">
        <f t="shared" ref="Z237:AJ238" si="114">Z238</f>
        <v>0</v>
      </c>
      <c r="AA237" s="85">
        <f t="shared" si="114"/>
        <v>4786</v>
      </c>
      <c r="AB237" s="85">
        <f t="shared" si="114"/>
        <v>4786</v>
      </c>
      <c r="AC237" s="85">
        <f t="shared" si="114"/>
        <v>0</v>
      </c>
      <c r="AD237" s="85">
        <f t="shared" si="114"/>
        <v>0</v>
      </c>
      <c r="AE237" s="85">
        <f t="shared" si="114"/>
        <v>4786</v>
      </c>
      <c r="AF237" s="85">
        <f t="shared" si="114"/>
        <v>4786</v>
      </c>
      <c r="AG237" s="85">
        <f t="shared" si="114"/>
        <v>0</v>
      </c>
      <c r="AH237" s="85">
        <f t="shared" si="114"/>
        <v>0</v>
      </c>
      <c r="AI237" s="85">
        <f t="shared" si="114"/>
        <v>6786</v>
      </c>
      <c r="AJ237" s="85">
        <f t="shared" si="114"/>
        <v>0</v>
      </c>
      <c r="AK237" s="189"/>
      <c r="AL237" s="87" t="e">
        <f>#REF!/#REF!*100</f>
        <v>#REF!</v>
      </c>
    </row>
    <row r="238" spans="1:40" s="247" customFormat="1" ht="30" customHeight="1">
      <c r="A238" s="112" t="s">
        <v>47</v>
      </c>
      <c r="B238" s="114" t="s">
        <v>48</v>
      </c>
      <c r="C238" s="114"/>
      <c r="D238" s="114"/>
      <c r="E238" s="113"/>
      <c r="F238" s="113"/>
      <c r="G238" s="113"/>
      <c r="H238" s="113"/>
      <c r="I238" s="113"/>
      <c r="J238" s="91">
        <f t="shared" si="113"/>
        <v>39977</v>
      </c>
      <c r="K238" s="91">
        <f t="shared" si="113"/>
        <v>39977</v>
      </c>
      <c r="L238" s="91">
        <f t="shared" si="113"/>
        <v>19761</v>
      </c>
      <c r="M238" s="91">
        <f t="shared" si="113"/>
        <v>19761</v>
      </c>
      <c r="N238" s="91">
        <f t="shared" si="113"/>
        <v>20216</v>
      </c>
      <c r="O238" s="91">
        <f t="shared" si="113"/>
        <v>20216</v>
      </c>
      <c r="P238" s="91">
        <f t="shared" si="113"/>
        <v>0</v>
      </c>
      <c r="Q238" s="91">
        <f t="shared" si="113"/>
        <v>0</v>
      </c>
      <c r="R238" s="91">
        <f t="shared" si="113"/>
        <v>20216</v>
      </c>
      <c r="S238" s="91">
        <f t="shared" si="113"/>
        <v>20216</v>
      </c>
      <c r="T238" s="91">
        <f t="shared" si="113"/>
        <v>0</v>
      </c>
      <c r="U238" s="91">
        <f t="shared" si="113"/>
        <v>0</v>
      </c>
      <c r="V238" s="91">
        <f t="shared" si="113"/>
        <v>15430</v>
      </c>
      <c r="W238" s="91">
        <f t="shared" si="113"/>
        <v>15430</v>
      </c>
      <c r="X238" s="91">
        <f t="shared" si="113"/>
        <v>7430</v>
      </c>
      <c r="Y238" s="91">
        <f t="shared" si="113"/>
        <v>6000</v>
      </c>
      <c r="Z238" s="91">
        <f t="shared" si="114"/>
        <v>0</v>
      </c>
      <c r="AA238" s="91">
        <f t="shared" si="114"/>
        <v>4786</v>
      </c>
      <c r="AB238" s="91">
        <f t="shared" si="114"/>
        <v>4786</v>
      </c>
      <c r="AC238" s="91">
        <f t="shared" si="114"/>
        <v>0</v>
      </c>
      <c r="AD238" s="91">
        <f t="shared" si="114"/>
        <v>0</v>
      </c>
      <c r="AE238" s="91">
        <f t="shared" si="114"/>
        <v>4786</v>
      </c>
      <c r="AF238" s="91">
        <f t="shared" si="114"/>
        <v>4786</v>
      </c>
      <c r="AG238" s="91">
        <f t="shared" si="114"/>
        <v>0</v>
      </c>
      <c r="AH238" s="91">
        <f t="shared" si="114"/>
        <v>0</v>
      </c>
      <c r="AI238" s="91">
        <f t="shared" si="114"/>
        <v>6786</v>
      </c>
      <c r="AJ238" s="91">
        <f t="shared" si="114"/>
        <v>0</v>
      </c>
      <c r="AK238" s="244"/>
      <c r="AL238" s="245"/>
      <c r="AM238" s="246"/>
      <c r="AN238" s="246"/>
    </row>
    <row r="239" spans="1:40" s="228" customFormat="1" ht="49.5" customHeight="1">
      <c r="A239" s="97">
        <v>1</v>
      </c>
      <c r="B239" s="254" t="s">
        <v>501</v>
      </c>
      <c r="C239" s="224">
        <v>7275587</v>
      </c>
      <c r="D239" s="224" t="s">
        <v>60</v>
      </c>
      <c r="E239" s="224" t="s">
        <v>107</v>
      </c>
      <c r="F239" s="224" t="s">
        <v>502</v>
      </c>
      <c r="G239" s="224" t="s">
        <v>503</v>
      </c>
      <c r="H239" s="224"/>
      <c r="I239" s="98" t="s">
        <v>504</v>
      </c>
      <c r="J239" s="99">
        <v>39977</v>
      </c>
      <c r="K239" s="99">
        <v>39977</v>
      </c>
      <c r="L239" s="99">
        <f>M239</f>
        <v>19761</v>
      </c>
      <c r="M239" s="99">
        <v>19761</v>
      </c>
      <c r="N239" s="99">
        <f>O239</f>
        <v>20216</v>
      </c>
      <c r="O239" s="99">
        <v>20216</v>
      </c>
      <c r="P239" s="99"/>
      <c r="Q239" s="99"/>
      <c r="R239" s="99">
        <f>S239</f>
        <v>20216</v>
      </c>
      <c r="S239" s="99">
        <v>20216</v>
      </c>
      <c r="T239" s="99"/>
      <c r="U239" s="99"/>
      <c r="V239" s="100">
        <f>W239</f>
        <v>15430</v>
      </c>
      <c r="W239" s="100">
        <v>15430</v>
      </c>
      <c r="X239" s="99">
        <v>7430</v>
      </c>
      <c r="Y239" s="101">
        <v>6000</v>
      </c>
      <c r="Z239" s="101">
        <v>0</v>
      </c>
      <c r="AA239" s="163">
        <f>AB239</f>
        <v>4786</v>
      </c>
      <c r="AB239" s="163">
        <v>4786</v>
      </c>
      <c r="AC239" s="163"/>
      <c r="AD239" s="163"/>
      <c r="AE239" s="163">
        <f>AF239</f>
        <v>4786</v>
      </c>
      <c r="AF239" s="163">
        <v>4786</v>
      </c>
      <c r="AG239" s="101"/>
      <c r="AH239" s="101"/>
      <c r="AI239" s="101">
        <v>6786</v>
      </c>
      <c r="AJ239" s="99">
        <v>0</v>
      </c>
      <c r="AK239" s="225" t="s">
        <v>103</v>
      </c>
      <c r="AL239" s="227"/>
      <c r="AM239" s="227"/>
    </row>
    <row r="240" spans="1:40" s="190" customFormat="1" ht="28.5" customHeight="1">
      <c r="A240" s="188" t="s">
        <v>56</v>
      </c>
      <c r="B240" s="218" t="s">
        <v>505</v>
      </c>
      <c r="C240" s="189"/>
      <c r="D240" s="189"/>
      <c r="E240" s="195"/>
      <c r="F240" s="195"/>
      <c r="G240" s="195"/>
      <c r="H240" s="195"/>
      <c r="I240" s="195"/>
      <c r="J240" s="85">
        <f t="shared" ref="J240:Y241" si="115">J241</f>
        <v>35045</v>
      </c>
      <c r="K240" s="85">
        <f t="shared" si="115"/>
        <v>29740</v>
      </c>
      <c r="L240" s="85">
        <f t="shared" si="115"/>
        <v>0</v>
      </c>
      <c r="M240" s="85">
        <f t="shared" si="115"/>
        <v>0</v>
      </c>
      <c r="N240" s="85">
        <f t="shared" si="115"/>
        <v>12460</v>
      </c>
      <c r="O240" s="85">
        <f t="shared" si="115"/>
        <v>1460</v>
      </c>
      <c r="P240" s="85">
        <f t="shared" si="115"/>
        <v>0</v>
      </c>
      <c r="Q240" s="85">
        <f t="shared" si="115"/>
        <v>0</v>
      </c>
      <c r="R240" s="85">
        <f t="shared" si="115"/>
        <v>31740</v>
      </c>
      <c r="S240" s="85">
        <f t="shared" si="115"/>
        <v>29740</v>
      </c>
      <c r="T240" s="85">
        <f t="shared" si="115"/>
        <v>0</v>
      </c>
      <c r="U240" s="85">
        <f t="shared" si="115"/>
        <v>0</v>
      </c>
      <c r="V240" s="85">
        <f t="shared" si="115"/>
        <v>15000</v>
      </c>
      <c r="W240" s="85">
        <f t="shared" si="115"/>
        <v>15000</v>
      </c>
      <c r="X240" s="85">
        <f t="shared" si="115"/>
        <v>0</v>
      </c>
      <c r="Y240" s="85">
        <f t="shared" si="115"/>
        <v>0</v>
      </c>
      <c r="Z240" s="85">
        <f t="shared" ref="Z240:AJ241" si="116">Z241</f>
        <v>0</v>
      </c>
      <c r="AA240" s="85">
        <f t="shared" si="116"/>
        <v>14740</v>
      </c>
      <c r="AB240" s="85">
        <f t="shared" si="116"/>
        <v>14740</v>
      </c>
      <c r="AC240" s="85">
        <f t="shared" si="116"/>
        <v>0</v>
      </c>
      <c r="AD240" s="85">
        <f t="shared" si="116"/>
        <v>0</v>
      </c>
      <c r="AE240" s="85">
        <f t="shared" si="116"/>
        <v>14740</v>
      </c>
      <c r="AF240" s="85">
        <f t="shared" si="116"/>
        <v>14740</v>
      </c>
      <c r="AG240" s="85">
        <f t="shared" si="116"/>
        <v>0</v>
      </c>
      <c r="AH240" s="85">
        <f t="shared" si="116"/>
        <v>0</v>
      </c>
      <c r="AI240" s="85">
        <f t="shared" si="116"/>
        <v>1460</v>
      </c>
      <c r="AJ240" s="85">
        <f t="shared" si="116"/>
        <v>0</v>
      </c>
      <c r="AK240" s="189"/>
      <c r="AL240" s="87" t="e">
        <f>#REF!/#REF!*100</f>
        <v>#REF!</v>
      </c>
    </row>
    <row r="241" spans="1:40" s="247" customFormat="1" ht="30" customHeight="1">
      <c r="A241" s="112" t="s">
        <v>47</v>
      </c>
      <c r="B241" s="114" t="s">
        <v>48</v>
      </c>
      <c r="C241" s="114"/>
      <c r="D241" s="114"/>
      <c r="E241" s="113"/>
      <c r="F241" s="113"/>
      <c r="G241" s="113"/>
      <c r="H241" s="113"/>
      <c r="I241" s="113"/>
      <c r="J241" s="91">
        <f t="shared" si="115"/>
        <v>35045</v>
      </c>
      <c r="K241" s="91">
        <f t="shared" si="115"/>
        <v>29740</v>
      </c>
      <c r="L241" s="91">
        <f t="shared" si="115"/>
        <v>0</v>
      </c>
      <c r="M241" s="91">
        <f t="shared" si="115"/>
        <v>0</v>
      </c>
      <c r="N241" s="91">
        <f t="shared" si="115"/>
        <v>12460</v>
      </c>
      <c r="O241" s="91">
        <f t="shared" si="115"/>
        <v>1460</v>
      </c>
      <c r="P241" s="91">
        <f t="shared" si="115"/>
        <v>0</v>
      </c>
      <c r="Q241" s="91">
        <f t="shared" si="115"/>
        <v>0</v>
      </c>
      <c r="R241" s="91">
        <f t="shared" si="115"/>
        <v>31740</v>
      </c>
      <c r="S241" s="91">
        <f t="shared" si="115"/>
        <v>29740</v>
      </c>
      <c r="T241" s="91">
        <f t="shared" si="115"/>
        <v>0</v>
      </c>
      <c r="U241" s="91">
        <f t="shared" si="115"/>
        <v>0</v>
      </c>
      <c r="V241" s="91">
        <f t="shared" si="115"/>
        <v>15000</v>
      </c>
      <c r="W241" s="91">
        <f t="shared" si="115"/>
        <v>15000</v>
      </c>
      <c r="X241" s="91">
        <f t="shared" si="115"/>
        <v>0</v>
      </c>
      <c r="Y241" s="91">
        <f t="shared" si="115"/>
        <v>0</v>
      </c>
      <c r="Z241" s="91">
        <f t="shared" si="116"/>
        <v>0</v>
      </c>
      <c r="AA241" s="91">
        <f t="shared" si="116"/>
        <v>14740</v>
      </c>
      <c r="AB241" s="91">
        <f t="shared" si="116"/>
        <v>14740</v>
      </c>
      <c r="AC241" s="91">
        <f t="shared" si="116"/>
        <v>0</v>
      </c>
      <c r="AD241" s="91">
        <f t="shared" si="116"/>
        <v>0</v>
      </c>
      <c r="AE241" s="91">
        <f t="shared" si="116"/>
        <v>14740</v>
      </c>
      <c r="AF241" s="91">
        <f t="shared" si="116"/>
        <v>14740</v>
      </c>
      <c r="AG241" s="91">
        <f t="shared" si="116"/>
        <v>0</v>
      </c>
      <c r="AH241" s="91">
        <f t="shared" si="116"/>
        <v>0</v>
      </c>
      <c r="AI241" s="91">
        <f t="shared" si="116"/>
        <v>1460</v>
      </c>
      <c r="AJ241" s="91">
        <f t="shared" si="116"/>
        <v>0</v>
      </c>
      <c r="AK241" s="244"/>
      <c r="AL241" s="245"/>
      <c r="AM241" s="246"/>
      <c r="AN241" s="246"/>
    </row>
    <row r="242" spans="1:40" s="228" customFormat="1" ht="49.5" customHeight="1">
      <c r="A242" s="97">
        <v>1</v>
      </c>
      <c r="B242" s="102" t="s">
        <v>506</v>
      </c>
      <c r="C242" s="97">
        <v>7664967</v>
      </c>
      <c r="D242" s="97" t="s">
        <v>60</v>
      </c>
      <c r="E242" s="97" t="s">
        <v>155</v>
      </c>
      <c r="F242" s="97" t="s">
        <v>507</v>
      </c>
      <c r="G242" s="97" t="s">
        <v>135</v>
      </c>
      <c r="H242" s="97" t="s">
        <v>508</v>
      </c>
      <c r="I242" s="97" t="s">
        <v>509</v>
      </c>
      <c r="J242" s="99">
        <v>35045</v>
      </c>
      <c r="K242" s="99">
        <v>29740</v>
      </c>
      <c r="L242" s="99"/>
      <c r="M242" s="99"/>
      <c r="N242" s="99">
        <v>12460</v>
      </c>
      <c r="O242" s="99">
        <v>1460</v>
      </c>
      <c r="P242" s="99"/>
      <c r="Q242" s="99"/>
      <c r="R242" s="99">
        <v>31740</v>
      </c>
      <c r="S242" s="99">
        <v>29740</v>
      </c>
      <c r="T242" s="99"/>
      <c r="U242" s="99"/>
      <c r="V242" s="100">
        <f>W242</f>
        <v>15000</v>
      </c>
      <c r="W242" s="100">
        <v>15000</v>
      </c>
      <c r="X242" s="99">
        <v>0</v>
      </c>
      <c r="Y242" s="99">
        <v>0</v>
      </c>
      <c r="Z242" s="99">
        <v>0</v>
      </c>
      <c r="AA242" s="162">
        <f>AB242</f>
        <v>14740</v>
      </c>
      <c r="AB242" s="162">
        <v>14740</v>
      </c>
      <c r="AC242" s="162"/>
      <c r="AD242" s="162"/>
      <c r="AE242" s="162">
        <f>AF242</f>
        <v>14740</v>
      </c>
      <c r="AF242" s="162">
        <v>14740</v>
      </c>
      <c r="AG242" s="99"/>
      <c r="AH242" s="99"/>
      <c r="AI242" s="99">
        <v>1460</v>
      </c>
      <c r="AJ242" s="99">
        <v>0</v>
      </c>
      <c r="AK242" s="225" t="s">
        <v>510</v>
      </c>
      <c r="AL242" s="226"/>
      <c r="AM242" s="227"/>
      <c r="AN242" s="227"/>
    </row>
    <row r="243" spans="1:40" s="190" customFormat="1" ht="28.5" customHeight="1">
      <c r="A243" s="188" t="s">
        <v>68</v>
      </c>
      <c r="B243" s="218" t="s">
        <v>280</v>
      </c>
      <c r="C243" s="189"/>
      <c r="D243" s="189"/>
      <c r="E243" s="195"/>
      <c r="F243" s="195"/>
      <c r="G243" s="195"/>
      <c r="H243" s="195"/>
      <c r="I243" s="195"/>
      <c r="J243" s="85">
        <f>J244+J247</f>
        <v>77538</v>
      </c>
      <c r="K243" s="85">
        <f t="shared" ref="K243:AJ243" si="117">K244+K247</f>
        <v>66538</v>
      </c>
      <c r="L243" s="85">
        <f t="shared" si="117"/>
        <v>2019</v>
      </c>
      <c r="M243" s="85">
        <f t="shared" si="117"/>
        <v>0</v>
      </c>
      <c r="N243" s="85">
        <f t="shared" si="117"/>
        <v>69485</v>
      </c>
      <c r="O243" s="85">
        <f t="shared" si="117"/>
        <v>58485</v>
      </c>
      <c r="P243" s="85">
        <f t="shared" si="117"/>
        <v>0</v>
      </c>
      <c r="Q243" s="85">
        <f t="shared" si="117"/>
        <v>0</v>
      </c>
      <c r="R243" s="85">
        <f t="shared" si="117"/>
        <v>69485</v>
      </c>
      <c r="S243" s="85">
        <f t="shared" si="117"/>
        <v>58485</v>
      </c>
      <c r="T243" s="85">
        <f t="shared" si="117"/>
        <v>0</v>
      </c>
      <c r="U243" s="85">
        <f t="shared" si="117"/>
        <v>0</v>
      </c>
      <c r="V243" s="85">
        <f t="shared" si="117"/>
        <v>29846</v>
      </c>
      <c r="W243" s="85">
        <f t="shared" si="117"/>
        <v>29846</v>
      </c>
      <c r="X243" s="85">
        <f t="shared" si="117"/>
        <v>846</v>
      </c>
      <c r="Y243" s="85">
        <f t="shared" si="117"/>
        <v>8500</v>
      </c>
      <c r="Z243" s="85">
        <f t="shared" si="117"/>
        <v>20000</v>
      </c>
      <c r="AA243" s="85">
        <f t="shared" si="117"/>
        <v>21479</v>
      </c>
      <c r="AB243" s="85">
        <f t="shared" si="117"/>
        <v>21479</v>
      </c>
      <c r="AC243" s="85">
        <f t="shared" si="117"/>
        <v>0</v>
      </c>
      <c r="AD243" s="85">
        <f t="shared" si="117"/>
        <v>0</v>
      </c>
      <c r="AE243" s="85">
        <f t="shared" si="117"/>
        <v>21479</v>
      </c>
      <c r="AF243" s="85">
        <f t="shared" si="117"/>
        <v>21479</v>
      </c>
      <c r="AG243" s="85">
        <f t="shared" si="117"/>
        <v>0</v>
      </c>
      <c r="AH243" s="85">
        <f t="shared" si="117"/>
        <v>0</v>
      </c>
      <c r="AI243" s="85">
        <f t="shared" si="117"/>
        <v>7460</v>
      </c>
      <c r="AJ243" s="85">
        <f t="shared" si="117"/>
        <v>7660</v>
      </c>
      <c r="AK243" s="189"/>
      <c r="AL243" s="87" t="e">
        <f>#REF!/#REF!*100</f>
        <v>#REF!</v>
      </c>
    </row>
    <row r="244" spans="1:40" s="247" customFormat="1" ht="30" customHeight="1">
      <c r="A244" s="112" t="s">
        <v>47</v>
      </c>
      <c r="B244" s="114" t="s">
        <v>48</v>
      </c>
      <c r="C244" s="114"/>
      <c r="D244" s="114"/>
      <c r="E244" s="113"/>
      <c r="F244" s="113"/>
      <c r="G244" s="113"/>
      <c r="H244" s="113"/>
      <c r="I244" s="113"/>
      <c r="J244" s="91">
        <f>J245+J246</f>
        <v>59328</v>
      </c>
      <c r="K244" s="91">
        <f t="shared" ref="K244:AH244" si="118">K245+K246</f>
        <v>48328</v>
      </c>
      <c r="L244" s="91">
        <f t="shared" si="118"/>
        <v>2019</v>
      </c>
      <c r="M244" s="91">
        <f t="shared" si="118"/>
        <v>0</v>
      </c>
      <c r="N244" s="91">
        <f t="shared" si="118"/>
        <v>55825</v>
      </c>
      <c r="O244" s="91">
        <f t="shared" si="118"/>
        <v>44825</v>
      </c>
      <c r="P244" s="91">
        <f t="shared" si="118"/>
        <v>0</v>
      </c>
      <c r="Q244" s="91">
        <f t="shared" si="118"/>
        <v>0</v>
      </c>
      <c r="R244" s="91">
        <f t="shared" si="118"/>
        <v>55825</v>
      </c>
      <c r="S244" s="91">
        <f t="shared" si="118"/>
        <v>44825</v>
      </c>
      <c r="T244" s="91">
        <f t="shared" si="118"/>
        <v>0</v>
      </c>
      <c r="U244" s="91">
        <f t="shared" si="118"/>
        <v>0</v>
      </c>
      <c r="V244" s="91">
        <f t="shared" si="118"/>
        <v>29346</v>
      </c>
      <c r="W244" s="91">
        <f t="shared" si="118"/>
        <v>29346</v>
      </c>
      <c r="X244" s="91">
        <f t="shared" si="118"/>
        <v>846</v>
      </c>
      <c r="Y244" s="91">
        <f t="shared" si="118"/>
        <v>8500</v>
      </c>
      <c r="Z244" s="91">
        <f t="shared" si="118"/>
        <v>20000</v>
      </c>
      <c r="AA244" s="91">
        <f t="shared" si="118"/>
        <v>15479</v>
      </c>
      <c r="AB244" s="91">
        <f t="shared" si="118"/>
        <v>15479</v>
      </c>
      <c r="AC244" s="91">
        <f t="shared" si="118"/>
        <v>0</v>
      </c>
      <c r="AD244" s="91">
        <f t="shared" si="118"/>
        <v>0</v>
      </c>
      <c r="AE244" s="91">
        <f t="shared" si="118"/>
        <v>15479</v>
      </c>
      <c r="AF244" s="91">
        <f t="shared" si="118"/>
        <v>15479</v>
      </c>
      <c r="AG244" s="91">
        <f t="shared" si="118"/>
        <v>0</v>
      </c>
      <c r="AH244" s="91">
        <f t="shared" si="118"/>
        <v>0</v>
      </c>
      <c r="AI244" s="91">
        <f>AI245</f>
        <v>1460</v>
      </c>
      <c r="AJ244" s="91">
        <f>AJ245</f>
        <v>0</v>
      </c>
      <c r="AK244" s="244"/>
      <c r="AL244" s="245"/>
      <c r="AM244" s="246"/>
      <c r="AN244" s="246"/>
    </row>
    <row r="245" spans="1:40" s="228" customFormat="1" ht="49.5" customHeight="1">
      <c r="A245" s="97">
        <v>1</v>
      </c>
      <c r="B245" s="102" t="s">
        <v>511</v>
      </c>
      <c r="C245" s="97">
        <v>7618943</v>
      </c>
      <c r="D245" s="97" t="s">
        <v>60</v>
      </c>
      <c r="E245" s="97" t="s">
        <v>77</v>
      </c>
      <c r="F245" s="97" t="s">
        <v>512</v>
      </c>
      <c r="G245" s="97" t="s">
        <v>386</v>
      </c>
      <c r="H245" s="97" t="s">
        <v>508</v>
      </c>
      <c r="I245" s="97" t="s">
        <v>513</v>
      </c>
      <c r="J245" s="99">
        <v>12460</v>
      </c>
      <c r="K245" s="99">
        <v>1460</v>
      </c>
      <c r="L245" s="99"/>
      <c r="M245" s="99"/>
      <c r="N245" s="99">
        <v>12460</v>
      </c>
      <c r="O245" s="99">
        <v>1460</v>
      </c>
      <c r="P245" s="99"/>
      <c r="Q245" s="99"/>
      <c r="R245" s="99">
        <v>12460</v>
      </c>
      <c r="S245" s="99">
        <v>1460</v>
      </c>
      <c r="T245" s="99"/>
      <c r="U245" s="99"/>
      <c r="V245" s="242">
        <f>W245</f>
        <v>0</v>
      </c>
      <c r="W245" s="242">
        <f>X245+Y245+Z245</f>
        <v>0</v>
      </c>
      <c r="X245" s="99">
        <v>0</v>
      </c>
      <c r="Y245" s="99">
        <v>0</v>
      </c>
      <c r="Z245" s="99">
        <v>0</v>
      </c>
      <c r="AA245" s="162">
        <f>AB245</f>
        <v>1460</v>
      </c>
      <c r="AB245" s="162">
        <v>1460</v>
      </c>
      <c r="AC245" s="162"/>
      <c r="AD245" s="162"/>
      <c r="AE245" s="162">
        <f>AF245</f>
        <v>1460</v>
      </c>
      <c r="AF245" s="162">
        <v>1460</v>
      </c>
      <c r="AG245" s="99"/>
      <c r="AH245" s="99"/>
      <c r="AI245" s="99">
        <v>1460</v>
      </c>
      <c r="AJ245" s="99">
        <v>0</v>
      </c>
      <c r="AK245" s="225" t="s">
        <v>280</v>
      </c>
      <c r="AL245" s="226"/>
      <c r="AM245" s="227"/>
      <c r="AN245" s="227"/>
    </row>
    <row r="246" spans="1:40" s="228" customFormat="1" ht="49.5" customHeight="1">
      <c r="A246" s="97">
        <v>2</v>
      </c>
      <c r="B246" s="102" t="s">
        <v>514</v>
      </c>
      <c r="C246" s="97">
        <v>7258703</v>
      </c>
      <c r="D246" s="97" t="s">
        <v>60</v>
      </c>
      <c r="E246" s="97" t="s">
        <v>107</v>
      </c>
      <c r="F246" s="97" t="s">
        <v>515</v>
      </c>
      <c r="G246" s="97" t="s">
        <v>516</v>
      </c>
      <c r="H246" s="98"/>
      <c r="I246" s="98" t="s">
        <v>517</v>
      </c>
      <c r="J246" s="99">
        <v>46868</v>
      </c>
      <c r="K246" s="99">
        <v>46868</v>
      </c>
      <c r="L246" s="99">
        <v>2019</v>
      </c>
      <c r="M246" s="99"/>
      <c r="N246" s="99">
        <f>O246</f>
        <v>43365</v>
      </c>
      <c r="O246" s="99">
        <v>43365</v>
      </c>
      <c r="P246" s="99"/>
      <c r="Q246" s="99"/>
      <c r="R246" s="99">
        <f>S246</f>
        <v>43365</v>
      </c>
      <c r="S246" s="99">
        <v>43365</v>
      </c>
      <c r="T246" s="99"/>
      <c r="U246" s="99"/>
      <c r="V246" s="100">
        <f>W246</f>
        <v>29346</v>
      </c>
      <c r="W246" s="100">
        <f>X246+Y246+Z246</f>
        <v>29346</v>
      </c>
      <c r="X246" s="99">
        <v>846</v>
      </c>
      <c r="Y246" s="99">
        <v>8500</v>
      </c>
      <c r="Z246" s="99">
        <v>20000</v>
      </c>
      <c r="AA246" s="162">
        <f>AB246</f>
        <v>14019</v>
      </c>
      <c r="AB246" s="162">
        <v>14019</v>
      </c>
      <c r="AC246" s="162"/>
      <c r="AD246" s="162"/>
      <c r="AE246" s="162">
        <f>AF246</f>
        <v>14019</v>
      </c>
      <c r="AF246" s="162">
        <v>14019</v>
      </c>
      <c r="AG246" s="99"/>
      <c r="AH246" s="99"/>
      <c r="AI246" s="99">
        <v>14019</v>
      </c>
      <c r="AJ246" s="99">
        <v>0</v>
      </c>
      <c r="AK246" s="225" t="s">
        <v>280</v>
      </c>
      <c r="AL246" s="226"/>
      <c r="AM246" s="227"/>
      <c r="AN246" s="227"/>
    </row>
    <row r="247" spans="1:40" s="223" customFormat="1" ht="28.5" customHeight="1">
      <c r="A247" s="255" t="s">
        <v>111</v>
      </c>
      <c r="B247" s="114" t="s">
        <v>58</v>
      </c>
      <c r="C247" s="114"/>
      <c r="D247" s="113"/>
      <c r="E247" s="113"/>
      <c r="F247" s="153"/>
      <c r="G247" s="113"/>
      <c r="H247" s="113"/>
      <c r="I247" s="113"/>
      <c r="J247" s="91">
        <f>J248</f>
        <v>18210</v>
      </c>
      <c r="K247" s="91">
        <f t="shared" ref="K247:AJ247" si="119">K248</f>
        <v>18210</v>
      </c>
      <c r="L247" s="91">
        <f t="shared" si="119"/>
        <v>0</v>
      </c>
      <c r="M247" s="91">
        <f t="shared" si="119"/>
        <v>0</v>
      </c>
      <c r="N247" s="91">
        <f t="shared" si="119"/>
        <v>13660</v>
      </c>
      <c r="O247" s="91">
        <f t="shared" si="119"/>
        <v>13660</v>
      </c>
      <c r="P247" s="91">
        <f t="shared" si="119"/>
        <v>0</v>
      </c>
      <c r="Q247" s="91">
        <f t="shared" si="119"/>
        <v>0</v>
      </c>
      <c r="R247" s="91">
        <f t="shared" si="119"/>
        <v>13660</v>
      </c>
      <c r="S247" s="91">
        <f t="shared" si="119"/>
        <v>13660</v>
      </c>
      <c r="T247" s="91">
        <f t="shared" si="119"/>
        <v>0</v>
      </c>
      <c r="U247" s="91">
        <f t="shared" si="119"/>
        <v>0</v>
      </c>
      <c r="V247" s="91">
        <f t="shared" si="119"/>
        <v>500</v>
      </c>
      <c r="W247" s="91">
        <f t="shared" si="119"/>
        <v>500</v>
      </c>
      <c r="X247" s="91">
        <f t="shared" si="119"/>
        <v>0</v>
      </c>
      <c r="Y247" s="91">
        <f t="shared" si="119"/>
        <v>0</v>
      </c>
      <c r="Z247" s="91">
        <f t="shared" si="119"/>
        <v>0</v>
      </c>
      <c r="AA247" s="91">
        <f t="shared" si="119"/>
        <v>6000</v>
      </c>
      <c r="AB247" s="91">
        <f t="shared" si="119"/>
        <v>6000</v>
      </c>
      <c r="AC247" s="91">
        <f t="shared" si="119"/>
        <v>0</v>
      </c>
      <c r="AD247" s="91">
        <f t="shared" si="119"/>
        <v>0</v>
      </c>
      <c r="AE247" s="91">
        <f t="shared" si="119"/>
        <v>6000</v>
      </c>
      <c r="AF247" s="91">
        <f t="shared" si="119"/>
        <v>6000</v>
      </c>
      <c r="AG247" s="91">
        <f t="shared" si="119"/>
        <v>0</v>
      </c>
      <c r="AH247" s="91">
        <f t="shared" si="119"/>
        <v>0</v>
      </c>
      <c r="AI247" s="91">
        <f t="shared" si="119"/>
        <v>6000</v>
      </c>
      <c r="AJ247" s="91">
        <f t="shared" si="119"/>
        <v>7660</v>
      </c>
      <c r="AK247" s="244"/>
      <c r="AL247" s="220"/>
      <c r="AM247" s="221"/>
      <c r="AN247" s="221"/>
    </row>
    <row r="248" spans="1:40" s="228" customFormat="1" ht="49.5" customHeight="1">
      <c r="A248" s="256">
        <v>2</v>
      </c>
      <c r="B248" s="102" t="s">
        <v>518</v>
      </c>
      <c r="C248" s="97">
        <v>7618944</v>
      </c>
      <c r="D248" s="97" t="s">
        <v>60</v>
      </c>
      <c r="E248" s="97" t="s">
        <v>155</v>
      </c>
      <c r="F248" s="97" t="s">
        <v>519</v>
      </c>
      <c r="G248" s="97" t="s">
        <v>175</v>
      </c>
      <c r="H248" s="98" t="s">
        <v>520</v>
      </c>
      <c r="I248" s="98" t="s">
        <v>521</v>
      </c>
      <c r="J248" s="99">
        <f>K248</f>
        <v>18210</v>
      </c>
      <c r="K248" s="99">
        <v>18210</v>
      </c>
      <c r="L248" s="99"/>
      <c r="M248" s="99"/>
      <c r="N248" s="99">
        <f>O248</f>
        <v>13660</v>
      </c>
      <c r="O248" s="99">
        <v>13660</v>
      </c>
      <c r="P248" s="99"/>
      <c r="Q248" s="99"/>
      <c r="R248" s="99">
        <f>S248</f>
        <v>13660</v>
      </c>
      <c r="S248" s="99">
        <v>13660</v>
      </c>
      <c r="T248" s="99"/>
      <c r="U248" s="99"/>
      <c r="V248" s="100">
        <f>W248</f>
        <v>500</v>
      </c>
      <c r="W248" s="100">
        <v>500</v>
      </c>
      <c r="X248" s="99">
        <v>0</v>
      </c>
      <c r="Y248" s="101">
        <v>0</v>
      </c>
      <c r="Z248" s="101">
        <v>0</v>
      </c>
      <c r="AA248" s="163">
        <f>AB248</f>
        <v>6000</v>
      </c>
      <c r="AB248" s="163">
        <v>6000</v>
      </c>
      <c r="AC248" s="163"/>
      <c r="AD248" s="163"/>
      <c r="AE248" s="163">
        <f>AF248</f>
        <v>6000</v>
      </c>
      <c r="AF248" s="163">
        <v>6000</v>
      </c>
      <c r="AG248" s="101"/>
      <c r="AH248" s="101"/>
      <c r="AI248" s="101">
        <v>6000</v>
      </c>
      <c r="AJ248" s="99">
        <v>7660</v>
      </c>
      <c r="AK248" s="225" t="s">
        <v>280</v>
      </c>
      <c r="AL248" s="226"/>
      <c r="AM248" s="227"/>
      <c r="AN248" s="227"/>
    </row>
    <row r="249" spans="1:40" s="190" customFormat="1" ht="28.5" customHeight="1">
      <c r="A249" s="188" t="s">
        <v>139</v>
      </c>
      <c r="B249" s="218" t="s">
        <v>522</v>
      </c>
      <c r="C249" s="189"/>
      <c r="D249" s="189"/>
      <c r="E249" s="195"/>
      <c r="F249" s="195"/>
      <c r="G249" s="195"/>
      <c r="H249" s="195"/>
      <c r="I249" s="195"/>
      <c r="J249" s="85">
        <f t="shared" ref="J249:AJ249" si="120">J251</f>
        <v>15142</v>
      </c>
      <c r="K249" s="85">
        <f t="shared" si="120"/>
        <v>4785</v>
      </c>
      <c r="L249" s="85">
        <f t="shared" si="120"/>
        <v>0</v>
      </c>
      <c r="M249" s="85">
        <f t="shared" si="120"/>
        <v>0</v>
      </c>
      <c r="N249" s="85">
        <f t="shared" si="120"/>
        <v>0</v>
      </c>
      <c r="O249" s="85">
        <f t="shared" si="120"/>
        <v>0</v>
      </c>
      <c r="P249" s="85">
        <f t="shared" si="120"/>
        <v>0</v>
      </c>
      <c r="Q249" s="85">
        <f t="shared" si="120"/>
        <v>0</v>
      </c>
      <c r="R249" s="85">
        <f t="shared" si="120"/>
        <v>15142</v>
      </c>
      <c r="S249" s="85">
        <f t="shared" si="120"/>
        <v>4785</v>
      </c>
      <c r="T249" s="85">
        <f t="shared" si="120"/>
        <v>0</v>
      </c>
      <c r="U249" s="85">
        <f t="shared" si="120"/>
        <v>0</v>
      </c>
      <c r="V249" s="85">
        <f t="shared" si="120"/>
        <v>0</v>
      </c>
      <c r="W249" s="85">
        <f t="shared" si="120"/>
        <v>0</v>
      </c>
      <c r="X249" s="85">
        <f t="shared" si="120"/>
        <v>0</v>
      </c>
      <c r="Y249" s="85">
        <f t="shared" si="120"/>
        <v>0</v>
      </c>
      <c r="Z249" s="85">
        <f t="shared" si="120"/>
        <v>0</v>
      </c>
      <c r="AA249" s="85">
        <f t="shared" si="120"/>
        <v>4785</v>
      </c>
      <c r="AB249" s="85">
        <f t="shared" si="120"/>
        <v>4785</v>
      </c>
      <c r="AC249" s="85">
        <f t="shared" si="120"/>
        <v>0</v>
      </c>
      <c r="AD249" s="85">
        <f t="shared" si="120"/>
        <v>0</v>
      </c>
      <c r="AE249" s="85">
        <f t="shared" si="120"/>
        <v>4785</v>
      </c>
      <c r="AF249" s="85">
        <f t="shared" si="120"/>
        <v>4785</v>
      </c>
      <c r="AG249" s="85">
        <f t="shared" si="120"/>
        <v>0</v>
      </c>
      <c r="AH249" s="85">
        <f t="shared" si="120"/>
        <v>0</v>
      </c>
      <c r="AI249" s="85">
        <f t="shared" si="120"/>
        <v>0</v>
      </c>
      <c r="AJ249" s="85">
        <f t="shared" si="120"/>
        <v>0</v>
      </c>
      <c r="AK249" s="189"/>
      <c r="AL249" s="87" t="e">
        <f>#REF!/#REF!*100</f>
        <v>#REF!</v>
      </c>
    </row>
    <row r="250" spans="1:40" s="247" customFormat="1" ht="30" customHeight="1">
      <c r="A250" s="112" t="s">
        <v>47</v>
      </c>
      <c r="B250" s="114" t="s">
        <v>48</v>
      </c>
      <c r="C250" s="114"/>
      <c r="D250" s="114"/>
      <c r="E250" s="113"/>
      <c r="F250" s="113"/>
      <c r="G250" s="113"/>
      <c r="H250" s="113"/>
      <c r="I250" s="113"/>
      <c r="J250" s="91">
        <f t="shared" ref="J250:AJ250" si="121">J251</f>
        <v>15142</v>
      </c>
      <c r="K250" s="91">
        <f t="shared" si="121"/>
        <v>4785</v>
      </c>
      <c r="L250" s="91">
        <f t="shared" si="121"/>
        <v>0</v>
      </c>
      <c r="M250" s="91">
        <f t="shared" si="121"/>
        <v>0</v>
      </c>
      <c r="N250" s="91">
        <f t="shared" si="121"/>
        <v>0</v>
      </c>
      <c r="O250" s="91">
        <f t="shared" si="121"/>
        <v>0</v>
      </c>
      <c r="P250" s="91">
        <f t="shared" si="121"/>
        <v>0</v>
      </c>
      <c r="Q250" s="91">
        <f t="shared" si="121"/>
        <v>0</v>
      </c>
      <c r="R250" s="91">
        <f t="shared" si="121"/>
        <v>15142</v>
      </c>
      <c r="S250" s="91">
        <f t="shared" si="121"/>
        <v>4785</v>
      </c>
      <c r="T250" s="91">
        <f t="shared" si="121"/>
        <v>0</v>
      </c>
      <c r="U250" s="91">
        <f t="shared" si="121"/>
        <v>0</v>
      </c>
      <c r="V250" s="91">
        <f t="shared" si="121"/>
        <v>0</v>
      </c>
      <c r="W250" s="91">
        <f t="shared" si="121"/>
        <v>0</v>
      </c>
      <c r="X250" s="91">
        <f t="shared" si="121"/>
        <v>0</v>
      </c>
      <c r="Y250" s="91">
        <f t="shared" si="121"/>
        <v>0</v>
      </c>
      <c r="Z250" s="91">
        <f t="shared" si="121"/>
        <v>0</v>
      </c>
      <c r="AA250" s="91">
        <f t="shared" si="121"/>
        <v>4785</v>
      </c>
      <c r="AB250" s="91">
        <f t="shared" si="121"/>
        <v>4785</v>
      </c>
      <c r="AC250" s="91">
        <f t="shared" si="121"/>
        <v>0</v>
      </c>
      <c r="AD250" s="91">
        <f t="shared" si="121"/>
        <v>0</v>
      </c>
      <c r="AE250" s="91">
        <f t="shared" si="121"/>
        <v>4785</v>
      </c>
      <c r="AF250" s="91">
        <f t="shared" si="121"/>
        <v>4785</v>
      </c>
      <c r="AG250" s="91">
        <f t="shared" si="121"/>
        <v>0</v>
      </c>
      <c r="AH250" s="91">
        <f t="shared" si="121"/>
        <v>0</v>
      </c>
      <c r="AI250" s="91">
        <f t="shared" si="121"/>
        <v>0</v>
      </c>
      <c r="AJ250" s="91">
        <f t="shared" si="121"/>
        <v>0</v>
      </c>
      <c r="AK250" s="244"/>
      <c r="AL250" s="245"/>
      <c r="AM250" s="246"/>
      <c r="AN250" s="246"/>
    </row>
    <row r="251" spans="1:40" s="228" customFormat="1" ht="49.5" customHeight="1">
      <c r="A251" s="97">
        <v>1</v>
      </c>
      <c r="B251" s="102" t="s">
        <v>523</v>
      </c>
      <c r="C251" s="97">
        <v>7011808</v>
      </c>
      <c r="D251" s="97" t="s">
        <v>60</v>
      </c>
      <c r="E251" s="97" t="s">
        <v>258</v>
      </c>
      <c r="F251" s="152" t="s">
        <v>515</v>
      </c>
      <c r="G251" s="97" t="s">
        <v>382</v>
      </c>
      <c r="H251" s="97"/>
      <c r="I251" s="98" t="s">
        <v>517</v>
      </c>
      <c r="J251" s="99">
        <v>15142</v>
      </c>
      <c r="K251" s="99">
        <v>4785</v>
      </c>
      <c r="L251" s="99"/>
      <c r="M251" s="99"/>
      <c r="N251" s="99"/>
      <c r="O251" s="99"/>
      <c r="P251" s="99"/>
      <c r="Q251" s="99"/>
      <c r="R251" s="99">
        <v>15142</v>
      </c>
      <c r="S251" s="99">
        <v>4785</v>
      </c>
      <c r="T251" s="99"/>
      <c r="U251" s="99"/>
      <c r="V251" s="242"/>
      <c r="W251" s="242"/>
      <c r="X251" s="99"/>
      <c r="Y251" s="99"/>
      <c r="Z251" s="99"/>
      <c r="AA251" s="162">
        <f>AB251</f>
        <v>4785</v>
      </c>
      <c r="AB251" s="162">
        <v>4785</v>
      </c>
      <c r="AC251" s="162"/>
      <c r="AD251" s="162"/>
      <c r="AE251" s="162">
        <f>AF251</f>
        <v>4785</v>
      </c>
      <c r="AF251" s="162">
        <v>4785</v>
      </c>
      <c r="AG251" s="99"/>
      <c r="AH251" s="99"/>
      <c r="AI251" s="99"/>
      <c r="AJ251" s="99"/>
      <c r="AK251" s="225" t="s">
        <v>256</v>
      </c>
      <c r="AL251" s="226"/>
      <c r="AM251" s="227"/>
      <c r="AN251" s="227"/>
    </row>
    <row r="252" spans="1:40" s="190" customFormat="1" ht="28.5" customHeight="1">
      <c r="A252" s="188" t="s">
        <v>181</v>
      </c>
      <c r="B252" s="218" t="s">
        <v>524</v>
      </c>
      <c r="C252" s="189"/>
      <c r="D252" s="189"/>
      <c r="E252" s="195"/>
      <c r="F252" s="195"/>
      <c r="G252" s="195"/>
      <c r="H252" s="195"/>
      <c r="I252" s="195"/>
      <c r="J252" s="85">
        <f t="shared" ref="J252:AJ252" si="122">J254</f>
        <v>1709</v>
      </c>
      <c r="K252" s="85">
        <f t="shared" si="122"/>
        <v>1709</v>
      </c>
      <c r="L252" s="85">
        <f t="shared" si="122"/>
        <v>0</v>
      </c>
      <c r="M252" s="85">
        <f t="shared" si="122"/>
        <v>0</v>
      </c>
      <c r="N252" s="85">
        <f t="shared" si="122"/>
        <v>1700</v>
      </c>
      <c r="O252" s="85">
        <f t="shared" si="122"/>
        <v>1700</v>
      </c>
      <c r="P252" s="85">
        <f t="shared" si="122"/>
        <v>0</v>
      </c>
      <c r="Q252" s="85">
        <f t="shared" si="122"/>
        <v>0</v>
      </c>
      <c r="R252" s="85">
        <f t="shared" si="122"/>
        <v>1700</v>
      </c>
      <c r="S252" s="85">
        <f t="shared" si="122"/>
        <v>1700</v>
      </c>
      <c r="T252" s="85">
        <f t="shared" si="122"/>
        <v>0</v>
      </c>
      <c r="U252" s="85">
        <f t="shared" si="122"/>
        <v>0</v>
      </c>
      <c r="V252" s="85">
        <f t="shared" si="122"/>
        <v>80</v>
      </c>
      <c r="W252" s="85">
        <f t="shared" si="122"/>
        <v>80</v>
      </c>
      <c r="X252" s="85">
        <f t="shared" si="122"/>
        <v>0</v>
      </c>
      <c r="Y252" s="85">
        <f t="shared" si="122"/>
        <v>0</v>
      </c>
      <c r="Z252" s="85">
        <f t="shared" si="122"/>
        <v>0</v>
      </c>
      <c r="AA252" s="85">
        <f t="shared" si="122"/>
        <v>1431</v>
      </c>
      <c r="AB252" s="85">
        <f t="shared" si="122"/>
        <v>1431</v>
      </c>
      <c r="AC252" s="85">
        <f t="shared" si="122"/>
        <v>0</v>
      </c>
      <c r="AD252" s="85">
        <f t="shared" si="122"/>
        <v>0</v>
      </c>
      <c r="AE252" s="85">
        <f t="shared" si="122"/>
        <v>1431</v>
      </c>
      <c r="AF252" s="85">
        <f t="shared" si="122"/>
        <v>1431</v>
      </c>
      <c r="AG252" s="85">
        <f t="shared" si="122"/>
        <v>0</v>
      </c>
      <c r="AH252" s="85">
        <f t="shared" si="122"/>
        <v>0</v>
      </c>
      <c r="AI252" s="85">
        <f t="shared" si="122"/>
        <v>1700</v>
      </c>
      <c r="AJ252" s="85">
        <f t="shared" si="122"/>
        <v>0</v>
      </c>
      <c r="AK252" s="189"/>
      <c r="AL252" s="87" t="e">
        <f>#REF!/#REF!*100</f>
        <v>#REF!</v>
      </c>
    </row>
    <row r="253" spans="1:40" s="223" customFormat="1" ht="28.5" customHeight="1">
      <c r="A253" s="255" t="s">
        <v>47</v>
      </c>
      <c r="B253" s="114" t="s">
        <v>58</v>
      </c>
      <c r="C253" s="114"/>
      <c r="D253" s="113"/>
      <c r="E253" s="113"/>
      <c r="F253" s="153"/>
      <c r="G253" s="113"/>
      <c r="H253" s="113"/>
      <c r="I253" s="113"/>
      <c r="J253" s="91">
        <f t="shared" ref="J253:AJ253" si="123">J254</f>
        <v>1709</v>
      </c>
      <c r="K253" s="91">
        <f t="shared" si="123"/>
        <v>1709</v>
      </c>
      <c r="L253" s="91">
        <f t="shared" si="123"/>
        <v>0</v>
      </c>
      <c r="M253" s="91">
        <f t="shared" si="123"/>
        <v>0</v>
      </c>
      <c r="N253" s="91">
        <f t="shared" si="123"/>
        <v>1700</v>
      </c>
      <c r="O253" s="91">
        <f t="shared" si="123"/>
        <v>1700</v>
      </c>
      <c r="P253" s="91">
        <f t="shared" si="123"/>
        <v>0</v>
      </c>
      <c r="Q253" s="91">
        <f t="shared" si="123"/>
        <v>0</v>
      </c>
      <c r="R253" s="91">
        <f t="shared" si="123"/>
        <v>1700</v>
      </c>
      <c r="S253" s="91">
        <f t="shared" si="123"/>
        <v>1700</v>
      </c>
      <c r="T253" s="91">
        <f t="shared" si="123"/>
        <v>0</v>
      </c>
      <c r="U253" s="91">
        <f t="shared" si="123"/>
        <v>0</v>
      </c>
      <c r="V253" s="91">
        <f t="shared" si="123"/>
        <v>80</v>
      </c>
      <c r="W253" s="91">
        <f t="shared" si="123"/>
        <v>80</v>
      </c>
      <c r="X253" s="91">
        <f t="shared" si="123"/>
        <v>0</v>
      </c>
      <c r="Y253" s="91">
        <f t="shared" si="123"/>
        <v>0</v>
      </c>
      <c r="Z253" s="91">
        <f t="shared" si="123"/>
        <v>0</v>
      </c>
      <c r="AA253" s="91">
        <f t="shared" si="123"/>
        <v>1431</v>
      </c>
      <c r="AB253" s="91">
        <f t="shared" si="123"/>
        <v>1431</v>
      </c>
      <c r="AC253" s="91">
        <f t="shared" si="123"/>
        <v>0</v>
      </c>
      <c r="AD253" s="91">
        <f t="shared" si="123"/>
        <v>0</v>
      </c>
      <c r="AE253" s="91">
        <f t="shared" si="123"/>
        <v>1431</v>
      </c>
      <c r="AF253" s="91">
        <f t="shared" si="123"/>
        <v>1431</v>
      </c>
      <c r="AG253" s="91">
        <f t="shared" si="123"/>
        <v>0</v>
      </c>
      <c r="AH253" s="91">
        <f t="shared" si="123"/>
        <v>0</v>
      </c>
      <c r="AI253" s="91">
        <f t="shared" si="123"/>
        <v>1700</v>
      </c>
      <c r="AJ253" s="91">
        <f t="shared" si="123"/>
        <v>0</v>
      </c>
      <c r="AK253" s="244"/>
      <c r="AL253" s="220"/>
      <c r="AM253" s="221"/>
      <c r="AN253" s="221"/>
    </row>
    <row r="254" spans="1:40" s="228" customFormat="1" ht="49.5" customHeight="1">
      <c r="A254" s="256">
        <v>1</v>
      </c>
      <c r="B254" s="102" t="s">
        <v>525</v>
      </c>
      <c r="C254" s="97">
        <v>7682980</v>
      </c>
      <c r="D254" s="97" t="s">
        <v>60</v>
      </c>
      <c r="E254" s="98" t="s">
        <v>155</v>
      </c>
      <c r="F254" s="127" t="s">
        <v>282</v>
      </c>
      <c r="G254" s="98" t="s">
        <v>252</v>
      </c>
      <c r="H254" s="98" t="s">
        <v>526</v>
      </c>
      <c r="I254" s="98" t="s">
        <v>527</v>
      </c>
      <c r="J254" s="99">
        <v>1709</v>
      </c>
      <c r="K254" s="99">
        <f>J254</f>
        <v>1709</v>
      </c>
      <c r="L254" s="99"/>
      <c r="M254" s="99"/>
      <c r="N254" s="99">
        <f>O254</f>
        <v>1700</v>
      </c>
      <c r="O254" s="99">
        <v>1700</v>
      </c>
      <c r="P254" s="99"/>
      <c r="Q254" s="99"/>
      <c r="R254" s="99">
        <f>S254</f>
        <v>1700</v>
      </c>
      <c r="S254" s="99">
        <f>X254+Y254+Z254+AI254+AJ254</f>
        <v>1700</v>
      </c>
      <c r="T254" s="99"/>
      <c r="U254" s="99"/>
      <c r="V254" s="100">
        <f>W254</f>
        <v>80</v>
      </c>
      <c r="W254" s="100">
        <v>80</v>
      </c>
      <c r="X254" s="99">
        <v>0</v>
      </c>
      <c r="Y254" s="99">
        <v>0</v>
      </c>
      <c r="Z254" s="99">
        <v>0</v>
      </c>
      <c r="AA254" s="162">
        <f>AB254</f>
        <v>1431</v>
      </c>
      <c r="AB254" s="162">
        <v>1431</v>
      </c>
      <c r="AC254" s="162"/>
      <c r="AD254" s="162"/>
      <c r="AE254" s="162">
        <f>AF254</f>
        <v>1431</v>
      </c>
      <c r="AF254" s="162">
        <v>1431</v>
      </c>
      <c r="AG254" s="99"/>
      <c r="AH254" s="99"/>
      <c r="AI254" s="99">
        <v>1700</v>
      </c>
      <c r="AJ254" s="99">
        <v>0</v>
      </c>
      <c r="AK254" s="225" t="s">
        <v>528</v>
      </c>
      <c r="AL254" s="226"/>
      <c r="AM254" s="227"/>
      <c r="AN254" s="227"/>
    </row>
    <row r="255" spans="1:40" s="261" customFormat="1" ht="49.5" customHeight="1">
      <c r="A255" s="257" t="s">
        <v>195</v>
      </c>
      <c r="B255" s="186" t="s">
        <v>529</v>
      </c>
      <c r="C255" s="186"/>
      <c r="D255" s="186"/>
      <c r="E255" s="154"/>
      <c r="F255" s="154"/>
      <c r="G255" s="154"/>
      <c r="H255" s="154"/>
      <c r="I255" s="154"/>
      <c r="J255" s="79">
        <f>J256+J272</f>
        <v>2981917</v>
      </c>
      <c r="K255" s="79">
        <f t="shared" ref="K255:AJ255" si="124">K256+K272</f>
        <v>541379</v>
      </c>
      <c r="L255" s="79">
        <f t="shared" si="124"/>
        <v>5802</v>
      </c>
      <c r="M255" s="79">
        <f t="shared" si="124"/>
        <v>0</v>
      </c>
      <c r="N255" s="79">
        <f t="shared" si="124"/>
        <v>810602</v>
      </c>
      <c r="O255" s="79">
        <f t="shared" si="124"/>
        <v>300734</v>
      </c>
      <c r="P255" s="79">
        <f t="shared" si="124"/>
        <v>0</v>
      </c>
      <c r="Q255" s="79">
        <f t="shared" si="124"/>
        <v>0</v>
      </c>
      <c r="R255" s="79">
        <f t="shared" si="124"/>
        <v>386419</v>
      </c>
      <c r="S255" s="79">
        <f t="shared" si="124"/>
        <v>386419</v>
      </c>
      <c r="T255" s="79">
        <f t="shared" si="124"/>
        <v>0</v>
      </c>
      <c r="U255" s="79">
        <f t="shared" si="124"/>
        <v>0</v>
      </c>
      <c r="V255" s="79">
        <f t="shared" si="124"/>
        <v>180182</v>
      </c>
      <c r="W255" s="79">
        <f t="shared" si="124"/>
        <v>180182</v>
      </c>
      <c r="X255" s="79">
        <f t="shared" si="124"/>
        <v>20569</v>
      </c>
      <c r="Y255" s="79">
        <f t="shared" si="124"/>
        <v>12073</v>
      </c>
      <c r="Z255" s="79">
        <f t="shared" si="124"/>
        <v>63000</v>
      </c>
      <c r="AA255" s="79">
        <f t="shared" si="124"/>
        <v>198263</v>
      </c>
      <c r="AB255" s="79">
        <f t="shared" si="124"/>
        <v>198263</v>
      </c>
      <c r="AC255" s="79">
        <f t="shared" si="124"/>
        <v>321</v>
      </c>
      <c r="AD255" s="79">
        <f t="shared" si="124"/>
        <v>0</v>
      </c>
      <c r="AE255" s="79">
        <f t="shared" si="124"/>
        <v>185263</v>
      </c>
      <c r="AF255" s="79">
        <f t="shared" si="124"/>
        <v>185263</v>
      </c>
      <c r="AG255" s="79">
        <f t="shared" si="124"/>
        <v>321</v>
      </c>
      <c r="AH255" s="79">
        <f t="shared" si="124"/>
        <v>0</v>
      </c>
      <c r="AI255" s="79" t="e">
        <f t="shared" si="124"/>
        <v>#REF!</v>
      </c>
      <c r="AJ255" s="79" t="e">
        <f t="shared" si="124"/>
        <v>#REF!</v>
      </c>
      <c r="AK255" s="258"/>
      <c r="AL255" s="259"/>
      <c r="AM255" s="260"/>
      <c r="AN255" s="260"/>
    </row>
    <row r="256" spans="1:40" s="266" customFormat="1" ht="30" customHeight="1">
      <c r="A256" s="262"/>
      <c r="B256" s="263" t="s">
        <v>530</v>
      </c>
      <c r="C256" s="263"/>
      <c r="D256" s="263"/>
      <c r="E256" s="262"/>
      <c r="F256" s="262"/>
      <c r="G256" s="262"/>
      <c r="H256" s="262"/>
      <c r="I256" s="262"/>
      <c r="J256" s="264">
        <f>J257+J261+J266</f>
        <v>344862</v>
      </c>
      <c r="K256" s="264">
        <f t="shared" ref="K256:AJ256" si="125">K257+K261+K266</f>
        <v>209831</v>
      </c>
      <c r="L256" s="264">
        <f t="shared" si="125"/>
        <v>5802</v>
      </c>
      <c r="M256" s="264">
        <f t="shared" si="125"/>
        <v>0</v>
      </c>
      <c r="N256" s="264">
        <f t="shared" si="125"/>
        <v>171351</v>
      </c>
      <c r="O256" s="264">
        <f t="shared" si="125"/>
        <v>171351</v>
      </c>
      <c r="P256" s="264">
        <f t="shared" si="125"/>
        <v>0</v>
      </c>
      <c r="Q256" s="264">
        <f t="shared" si="125"/>
        <v>0</v>
      </c>
      <c r="R256" s="264">
        <f t="shared" si="125"/>
        <v>203241</v>
      </c>
      <c r="S256" s="264">
        <f t="shared" si="125"/>
        <v>203241</v>
      </c>
      <c r="T256" s="264">
        <f t="shared" si="125"/>
        <v>0</v>
      </c>
      <c r="U256" s="264">
        <f t="shared" si="125"/>
        <v>0</v>
      </c>
      <c r="V256" s="264">
        <f t="shared" si="125"/>
        <v>110132</v>
      </c>
      <c r="W256" s="264">
        <f t="shared" si="125"/>
        <v>110132</v>
      </c>
      <c r="X256" s="264">
        <f t="shared" si="125"/>
        <v>20569</v>
      </c>
      <c r="Y256" s="264">
        <f t="shared" si="125"/>
        <v>4073</v>
      </c>
      <c r="Z256" s="264">
        <f t="shared" si="125"/>
        <v>43000</v>
      </c>
      <c r="AA256" s="264">
        <f t="shared" si="125"/>
        <v>93020</v>
      </c>
      <c r="AB256" s="264">
        <f t="shared" si="125"/>
        <v>93020</v>
      </c>
      <c r="AC256" s="264">
        <f t="shared" si="125"/>
        <v>0</v>
      </c>
      <c r="AD256" s="264">
        <f t="shared" si="125"/>
        <v>0</v>
      </c>
      <c r="AE256" s="264">
        <f t="shared" si="125"/>
        <v>93020</v>
      </c>
      <c r="AF256" s="264">
        <f t="shared" si="125"/>
        <v>93020</v>
      </c>
      <c r="AG256" s="264">
        <f t="shared" si="125"/>
        <v>0</v>
      </c>
      <c r="AH256" s="264">
        <f t="shared" si="125"/>
        <v>0</v>
      </c>
      <c r="AI256" s="264" t="e">
        <f t="shared" si="125"/>
        <v>#REF!</v>
      </c>
      <c r="AJ256" s="264" t="e">
        <f t="shared" si="125"/>
        <v>#REF!</v>
      </c>
      <c r="AK256" s="265"/>
    </row>
    <row r="257" spans="1:41" s="190" customFormat="1" ht="28.5" customHeight="1">
      <c r="A257" s="188" t="s">
        <v>45</v>
      </c>
      <c r="B257" s="218" t="s">
        <v>191</v>
      </c>
      <c r="C257" s="189"/>
      <c r="D257" s="189"/>
      <c r="E257" s="195"/>
      <c r="F257" s="195"/>
      <c r="G257" s="195"/>
      <c r="H257" s="195"/>
      <c r="I257" s="195"/>
      <c r="J257" s="85">
        <f t="shared" ref="J257:AJ257" si="126">J258</f>
        <v>127490</v>
      </c>
      <c r="K257" s="85">
        <f t="shared" si="126"/>
        <v>46831</v>
      </c>
      <c r="L257" s="85">
        <f t="shared" si="126"/>
        <v>0</v>
      </c>
      <c r="M257" s="85">
        <f t="shared" si="126"/>
        <v>0</v>
      </c>
      <c r="N257" s="85">
        <f t="shared" si="126"/>
        <v>36931</v>
      </c>
      <c r="O257" s="85">
        <f t="shared" si="126"/>
        <v>36931</v>
      </c>
      <c r="P257" s="85">
        <f t="shared" si="126"/>
        <v>0</v>
      </c>
      <c r="Q257" s="85">
        <f t="shared" si="126"/>
        <v>0</v>
      </c>
      <c r="R257" s="85">
        <f t="shared" si="126"/>
        <v>46831</v>
      </c>
      <c r="S257" s="85">
        <f t="shared" si="126"/>
        <v>46831</v>
      </c>
      <c r="T257" s="85">
        <f t="shared" si="126"/>
        <v>0</v>
      </c>
      <c r="U257" s="85">
        <f t="shared" si="126"/>
        <v>0</v>
      </c>
      <c r="V257" s="85">
        <f t="shared" si="126"/>
        <v>27542</v>
      </c>
      <c r="W257" s="85">
        <f t="shared" si="126"/>
        <v>27542</v>
      </c>
      <c r="X257" s="85">
        <f t="shared" si="126"/>
        <v>20569</v>
      </c>
      <c r="Y257" s="85">
        <f t="shared" si="126"/>
        <v>1473</v>
      </c>
      <c r="Z257" s="85">
        <f t="shared" si="126"/>
        <v>4000</v>
      </c>
      <c r="AA257" s="85">
        <f t="shared" si="126"/>
        <v>19200</v>
      </c>
      <c r="AB257" s="85">
        <f t="shared" si="126"/>
        <v>19200</v>
      </c>
      <c r="AC257" s="85">
        <f t="shared" si="126"/>
        <v>0</v>
      </c>
      <c r="AD257" s="85">
        <f t="shared" si="126"/>
        <v>0</v>
      </c>
      <c r="AE257" s="85">
        <f t="shared" si="126"/>
        <v>19200</v>
      </c>
      <c r="AF257" s="85">
        <f t="shared" si="126"/>
        <v>19200</v>
      </c>
      <c r="AG257" s="85">
        <f t="shared" si="126"/>
        <v>0</v>
      </c>
      <c r="AH257" s="85">
        <f t="shared" si="126"/>
        <v>0</v>
      </c>
      <c r="AI257" s="85">
        <f t="shared" si="126"/>
        <v>5000</v>
      </c>
      <c r="AJ257" s="85">
        <f t="shared" si="126"/>
        <v>5889</v>
      </c>
      <c r="AK257" s="189"/>
      <c r="AL257" s="87" t="e">
        <f>#REF!/#REF!*100</f>
        <v>#REF!</v>
      </c>
    </row>
    <row r="258" spans="1:41" s="223" customFormat="1" ht="30" customHeight="1">
      <c r="A258" s="112" t="s">
        <v>47</v>
      </c>
      <c r="B258" s="114" t="s">
        <v>48</v>
      </c>
      <c r="C258" s="114"/>
      <c r="D258" s="114"/>
      <c r="E258" s="113"/>
      <c r="F258" s="113"/>
      <c r="G258" s="113"/>
      <c r="H258" s="113"/>
      <c r="I258" s="113"/>
      <c r="J258" s="91">
        <f>J259+J260</f>
        <v>127490</v>
      </c>
      <c r="K258" s="91">
        <f t="shared" ref="K258:AJ258" si="127">K259+K260</f>
        <v>46831</v>
      </c>
      <c r="L258" s="91">
        <f t="shared" si="127"/>
        <v>0</v>
      </c>
      <c r="M258" s="91">
        <f t="shared" si="127"/>
        <v>0</v>
      </c>
      <c r="N258" s="91">
        <f t="shared" si="127"/>
        <v>36931</v>
      </c>
      <c r="O258" s="91">
        <f t="shared" si="127"/>
        <v>36931</v>
      </c>
      <c r="P258" s="91">
        <f t="shared" si="127"/>
        <v>0</v>
      </c>
      <c r="Q258" s="91">
        <f t="shared" si="127"/>
        <v>0</v>
      </c>
      <c r="R258" s="91">
        <f t="shared" si="127"/>
        <v>46831</v>
      </c>
      <c r="S258" s="91">
        <f t="shared" si="127"/>
        <v>46831</v>
      </c>
      <c r="T258" s="91">
        <f t="shared" si="127"/>
        <v>0</v>
      </c>
      <c r="U258" s="91">
        <f t="shared" si="127"/>
        <v>0</v>
      </c>
      <c r="V258" s="91">
        <f t="shared" si="127"/>
        <v>27542</v>
      </c>
      <c r="W258" s="91">
        <f t="shared" si="127"/>
        <v>27542</v>
      </c>
      <c r="X258" s="91">
        <f t="shared" si="127"/>
        <v>20569</v>
      </c>
      <c r="Y258" s="91">
        <f t="shared" si="127"/>
        <v>1473</v>
      </c>
      <c r="Z258" s="91">
        <f t="shared" si="127"/>
        <v>4000</v>
      </c>
      <c r="AA258" s="91">
        <f t="shared" si="127"/>
        <v>19200</v>
      </c>
      <c r="AB258" s="91">
        <f t="shared" si="127"/>
        <v>19200</v>
      </c>
      <c r="AC258" s="91">
        <f t="shared" si="127"/>
        <v>0</v>
      </c>
      <c r="AD258" s="91">
        <f t="shared" si="127"/>
        <v>0</v>
      </c>
      <c r="AE258" s="91">
        <f t="shared" si="127"/>
        <v>19200</v>
      </c>
      <c r="AF258" s="91">
        <f t="shared" si="127"/>
        <v>19200</v>
      </c>
      <c r="AG258" s="91">
        <f t="shared" si="127"/>
        <v>0</v>
      </c>
      <c r="AH258" s="91">
        <f t="shared" si="127"/>
        <v>0</v>
      </c>
      <c r="AI258" s="91">
        <f t="shared" si="127"/>
        <v>5000</v>
      </c>
      <c r="AJ258" s="91">
        <f t="shared" si="127"/>
        <v>5889</v>
      </c>
      <c r="AK258" s="219"/>
      <c r="AL258" s="220"/>
      <c r="AM258" s="221"/>
      <c r="AN258" s="221"/>
      <c r="AO258" s="222"/>
    </row>
    <row r="259" spans="1:41" s="8" customFormat="1" ht="81" customHeight="1">
      <c r="A259" s="95">
        <v>1</v>
      </c>
      <c r="B259" s="116" t="s">
        <v>531</v>
      </c>
      <c r="C259" s="98" t="s">
        <v>532</v>
      </c>
      <c r="D259" s="98" t="s">
        <v>40</v>
      </c>
      <c r="E259" s="97" t="s">
        <v>61</v>
      </c>
      <c r="F259" s="98" t="s">
        <v>533</v>
      </c>
      <c r="G259" s="98" t="s">
        <v>382</v>
      </c>
      <c r="H259" s="98"/>
      <c r="I259" s="98" t="s">
        <v>534</v>
      </c>
      <c r="J259" s="267">
        <v>112601</v>
      </c>
      <c r="K259" s="267">
        <v>31942</v>
      </c>
      <c r="L259" s="267"/>
      <c r="M259" s="99"/>
      <c r="N259" s="99">
        <f t="shared" ref="N259:N269" si="128">O259</f>
        <v>22042</v>
      </c>
      <c r="O259" s="99">
        <v>22042</v>
      </c>
      <c r="P259" s="99"/>
      <c r="Q259" s="99"/>
      <c r="R259" s="99">
        <f t="shared" ref="R259:R269" si="129">S259</f>
        <v>31942</v>
      </c>
      <c r="S259" s="99">
        <v>31942</v>
      </c>
      <c r="T259" s="99"/>
      <c r="U259" s="99"/>
      <c r="V259" s="100">
        <f>W259</f>
        <v>22042</v>
      </c>
      <c r="W259" s="100">
        <f>X259+Y259+Z259</f>
        <v>22042</v>
      </c>
      <c r="X259" s="99">
        <v>20569</v>
      </c>
      <c r="Y259" s="101">
        <v>1473</v>
      </c>
      <c r="Z259" s="101">
        <v>0</v>
      </c>
      <c r="AA259" s="163">
        <f t="shared" ref="AA259:AA269" si="130">AB259</f>
        <v>9900</v>
      </c>
      <c r="AB259" s="163">
        <v>9900</v>
      </c>
      <c r="AC259" s="163"/>
      <c r="AD259" s="163"/>
      <c r="AE259" s="163">
        <f t="shared" ref="AE259:AE271" si="131">AF259</f>
        <v>9900</v>
      </c>
      <c r="AF259" s="163">
        <v>9900</v>
      </c>
      <c r="AG259" s="101"/>
      <c r="AH259" s="101"/>
      <c r="AI259" s="101">
        <v>0</v>
      </c>
      <c r="AJ259" s="101">
        <v>0</v>
      </c>
      <c r="AK259" s="102" t="s">
        <v>191</v>
      </c>
    </row>
    <row r="260" spans="1:41" s="8" customFormat="1" ht="54.75" customHeight="1">
      <c r="A260" s="95">
        <v>2</v>
      </c>
      <c r="B260" s="116" t="s">
        <v>535</v>
      </c>
      <c r="C260" s="98" t="s">
        <v>536</v>
      </c>
      <c r="D260" s="98" t="s">
        <v>60</v>
      </c>
      <c r="E260" s="98" t="s">
        <v>61</v>
      </c>
      <c r="F260" s="98" t="s">
        <v>537</v>
      </c>
      <c r="G260" s="98" t="s">
        <v>135</v>
      </c>
      <c r="H260" s="98" t="s">
        <v>538</v>
      </c>
      <c r="I260" s="98" t="s">
        <v>539</v>
      </c>
      <c r="J260" s="99">
        <f>K260</f>
        <v>14889</v>
      </c>
      <c r="K260" s="99">
        <v>14889</v>
      </c>
      <c r="L260" s="99"/>
      <c r="M260" s="99"/>
      <c r="N260" s="99">
        <f t="shared" si="128"/>
        <v>14889</v>
      </c>
      <c r="O260" s="99">
        <v>14889</v>
      </c>
      <c r="P260" s="99"/>
      <c r="Q260" s="99"/>
      <c r="R260" s="99">
        <f t="shared" si="129"/>
        <v>14889</v>
      </c>
      <c r="S260" s="99">
        <v>14889</v>
      </c>
      <c r="T260" s="99"/>
      <c r="U260" s="99"/>
      <c r="V260" s="100">
        <f>W260</f>
        <v>5500</v>
      </c>
      <c r="W260" s="100">
        <v>5500</v>
      </c>
      <c r="X260" s="99">
        <v>0</v>
      </c>
      <c r="Y260" s="99">
        <v>0</v>
      </c>
      <c r="Z260" s="99">
        <v>4000</v>
      </c>
      <c r="AA260" s="162">
        <f t="shared" si="130"/>
        <v>9300</v>
      </c>
      <c r="AB260" s="162">
        <v>9300</v>
      </c>
      <c r="AC260" s="162"/>
      <c r="AD260" s="162"/>
      <c r="AE260" s="162">
        <f t="shared" si="131"/>
        <v>9300</v>
      </c>
      <c r="AF260" s="162">
        <v>9300</v>
      </c>
      <c r="AG260" s="99"/>
      <c r="AH260" s="99"/>
      <c r="AI260" s="99">
        <v>5000</v>
      </c>
      <c r="AJ260" s="99">
        <v>5889</v>
      </c>
      <c r="AK260" s="102" t="s">
        <v>191</v>
      </c>
    </row>
    <row r="261" spans="1:41" s="190" customFormat="1" ht="28.5" customHeight="1">
      <c r="A261" s="188" t="s">
        <v>56</v>
      </c>
      <c r="B261" s="218" t="s">
        <v>264</v>
      </c>
      <c r="C261" s="189"/>
      <c r="D261" s="189"/>
      <c r="E261" s="195"/>
      <c r="F261" s="195"/>
      <c r="G261" s="195"/>
      <c r="H261" s="195"/>
      <c r="I261" s="195"/>
      <c r="J261" s="85">
        <f>J262</f>
        <v>151465</v>
      </c>
      <c r="K261" s="85">
        <f t="shared" ref="K261:AJ261" si="132">K262</f>
        <v>97093</v>
      </c>
      <c r="L261" s="85">
        <f t="shared" si="132"/>
        <v>5802</v>
      </c>
      <c r="M261" s="85">
        <f t="shared" si="132"/>
        <v>0</v>
      </c>
      <c r="N261" s="85">
        <f t="shared" si="132"/>
        <v>75103</v>
      </c>
      <c r="O261" s="85">
        <f t="shared" si="132"/>
        <v>75103</v>
      </c>
      <c r="P261" s="85">
        <f t="shared" si="132"/>
        <v>0</v>
      </c>
      <c r="Q261" s="85">
        <f t="shared" si="132"/>
        <v>0</v>
      </c>
      <c r="R261" s="85">
        <f t="shared" si="132"/>
        <v>97093</v>
      </c>
      <c r="S261" s="85">
        <f t="shared" si="132"/>
        <v>97093</v>
      </c>
      <c r="T261" s="85">
        <f t="shared" si="132"/>
        <v>0</v>
      </c>
      <c r="U261" s="85">
        <f t="shared" si="132"/>
        <v>0</v>
      </c>
      <c r="V261" s="85">
        <f t="shared" si="132"/>
        <v>55590</v>
      </c>
      <c r="W261" s="85">
        <f t="shared" si="132"/>
        <v>55590</v>
      </c>
      <c r="X261" s="85">
        <f t="shared" si="132"/>
        <v>0</v>
      </c>
      <c r="Y261" s="85">
        <f t="shared" si="132"/>
        <v>2600</v>
      </c>
      <c r="Z261" s="85">
        <f t="shared" si="132"/>
        <v>26000</v>
      </c>
      <c r="AA261" s="85">
        <f t="shared" si="132"/>
        <v>41503</v>
      </c>
      <c r="AB261" s="85">
        <f t="shared" si="132"/>
        <v>41503</v>
      </c>
      <c r="AC261" s="85">
        <f t="shared" si="132"/>
        <v>0</v>
      </c>
      <c r="AD261" s="85">
        <f t="shared" si="132"/>
        <v>0</v>
      </c>
      <c r="AE261" s="85">
        <f t="shared" si="132"/>
        <v>36503</v>
      </c>
      <c r="AF261" s="85">
        <f t="shared" si="132"/>
        <v>36503</v>
      </c>
      <c r="AG261" s="85">
        <f t="shared" si="132"/>
        <v>0</v>
      </c>
      <c r="AH261" s="85">
        <f t="shared" si="132"/>
        <v>0</v>
      </c>
      <c r="AI261" s="85">
        <f t="shared" si="132"/>
        <v>36000</v>
      </c>
      <c r="AJ261" s="85">
        <f t="shared" si="132"/>
        <v>10503</v>
      </c>
      <c r="AK261" s="189"/>
      <c r="AL261" s="87" t="e">
        <f>#REF!/#REF!*100</f>
        <v>#REF!</v>
      </c>
    </row>
    <row r="262" spans="1:41" s="223" customFormat="1" ht="30" customHeight="1">
      <c r="A262" s="112" t="s">
        <v>47</v>
      </c>
      <c r="B262" s="114" t="s">
        <v>48</v>
      </c>
      <c r="C262" s="114"/>
      <c r="D262" s="114"/>
      <c r="E262" s="113"/>
      <c r="F262" s="113"/>
      <c r="G262" s="113"/>
      <c r="H262" s="113"/>
      <c r="I262" s="113"/>
      <c r="J262" s="91">
        <f>J263+J264+J265</f>
        <v>151465</v>
      </c>
      <c r="K262" s="91">
        <f t="shared" ref="K262:AJ262" si="133">K263+K264+K265</f>
        <v>97093</v>
      </c>
      <c r="L262" s="91">
        <f t="shared" si="133"/>
        <v>5802</v>
      </c>
      <c r="M262" s="91">
        <f t="shared" si="133"/>
        <v>0</v>
      </c>
      <c r="N262" s="91">
        <f t="shared" si="133"/>
        <v>75103</v>
      </c>
      <c r="O262" s="91">
        <f t="shared" si="133"/>
        <v>75103</v>
      </c>
      <c r="P262" s="91">
        <f t="shared" si="133"/>
        <v>0</v>
      </c>
      <c r="Q262" s="91">
        <f t="shared" si="133"/>
        <v>0</v>
      </c>
      <c r="R262" s="91">
        <f t="shared" si="133"/>
        <v>97093</v>
      </c>
      <c r="S262" s="91">
        <f t="shared" si="133"/>
        <v>97093</v>
      </c>
      <c r="T262" s="91">
        <f t="shared" si="133"/>
        <v>0</v>
      </c>
      <c r="U262" s="91">
        <f t="shared" si="133"/>
        <v>0</v>
      </c>
      <c r="V262" s="91">
        <f t="shared" si="133"/>
        <v>55590</v>
      </c>
      <c r="W262" s="91">
        <f t="shared" si="133"/>
        <v>55590</v>
      </c>
      <c r="X262" s="91">
        <f t="shared" si="133"/>
        <v>0</v>
      </c>
      <c r="Y262" s="91">
        <f t="shared" si="133"/>
        <v>2600</v>
      </c>
      <c r="Z262" s="91">
        <f t="shared" si="133"/>
        <v>26000</v>
      </c>
      <c r="AA262" s="91">
        <f t="shared" si="133"/>
        <v>41503</v>
      </c>
      <c r="AB262" s="91">
        <f t="shared" si="133"/>
        <v>41503</v>
      </c>
      <c r="AC262" s="91">
        <f t="shared" si="133"/>
        <v>0</v>
      </c>
      <c r="AD262" s="91">
        <f t="shared" si="133"/>
        <v>0</v>
      </c>
      <c r="AE262" s="91">
        <f t="shared" si="133"/>
        <v>36503</v>
      </c>
      <c r="AF262" s="91">
        <f t="shared" si="133"/>
        <v>36503</v>
      </c>
      <c r="AG262" s="91">
        <f t="shared" si="133"/>
        <v>0</v>
      </c>
      <c r="AH262" s="91">
        <f t="shared" si="133"/>
        <v>0</v>
      </c>
      <c r="AI262" s="91">
        <f t="shared" si="133"/>
        <v>36000</v>
      </c>
      <c r="AJ262" s="91">
        <f t="shared" si="133"/>
        <v>10503</v>
      </c>
      <c r="AK262" s="219"/>
      <c r="AL262" s="220"/>
      <c r="AM262" s="221"/>
      <c r="AN262" s="221"/>
      <c r="AO262" s="222"/>
    </row>
    <row r="263" spans="1:41" s="8" customFormat="1" ht="49.5" customHeight="1">
      <c r="A263" s="95">
        <v>1</v>
      </c>
      <c r="B263" s="116" t="s">
        <v>540</v>
      </c>
      <c r="C263" s="98" t="s">
        <v>541</v>
      </c>
      <c r="D263" s="98" t="s">
        <v>40</v>
      </c>
      <c r="E263" s="97" t="s">
        <v>77</v>
      </c>
      <c r="F263" s="98" t="s">
        <v>533</v>
      </c>
      <c r="G263" s="98" t="s">
        <v>542</v>
      </c>
      <c r="H263" s="98"/>
      <c r="I263" s="98" t="s">
        <v>543</v>
      </c>
      <c r="J263" s="267">
        <v>126362</v>
      </c>
      <c r="K263" s="267">
        <v>71990</v>
      </c>
      <c r="L263" s="267">
        <v>5802</v>
      </c>
      <c r="M263" s="99">
        <v>0</v>
      </c>
      <c r="N263" s="99">
        <f>O263</f>
        <v>50000</v>
      </c>
      <c r="O263" s="99">
        <v>50000</v>
      </c>
      <c r="P263" s="99"/>
      <c r="Q263" s="99"/>
      <c r="R263" s="99">
        <f>S263</f>
        <v>71990</v>
      </c>
      <c r="S263" s="99">
        <v>71990</v>
      </c>
      <c r="T263" s="99"/>
      <c r="U263" s="99"/>
      <c r="V263" s="100">
        <f>W263</f>
        <v>46990</v>
      </c>
      <c r="W263" s="100">
        <f>22000+24990</f>
        <v>46990</v>
      </c>
      <c r="X263" s="99">
        <v>0</v>
      </c>
      <c r="Y263" s="101">
        <v>2000</v>
      </c>
      <c r="Z263" s="101">
        <v>20000</v>
      </c>
      <c r="AA263" s="163">
        <f>AB263</f>
        <v>25000</v>
      </c>
      <c r="AB263" s="163">
        <v>25000</v>
      </c>
      <c r="AC263" s="163"/>
      <c r="AD263" s="163"/>
      <c r="AE263" s="163">
        <f>AF263</f>
        <v>20000</v>
      </c>
      <c r="AF263" s="163">
        <v>20000</v>
      </c>
      <c r="AG263" s="101"/>
      <c r="AH263" s="101"/>
      <c r="AI263" s="101">
        <v>28000</v>
      </c>
      <c r="AJ263" s="101">
        <v>0</v>
      </c>
      <c r="AK263" s="268" t="s">
        <v>264</v>
      </c>
    </row>
    <row r="264" spans="1:41" s="8" customFormat="1" ht="49.5" customHeight="1">
      <c r="A264" s="95">
        <v>2</v>
      </c>
      <c r="B264" s="116" t="s">
        <v>544</v>
      </c>
      <c r="C264" s="98" t="s">
        <v>545</v>
      </c>
      <c r="D264" s="98" t="s">
        <v>60</v>
      </c>
      <c r="E264" s="97" t="s">
        <v>77</v>
      </c>
      <c r="F264" s="98" t="s">
        <v>546</v>
      </c>
      <c r="G264" s="98" t="s">
        <v>135</v>
      </c>
      <c r="H264" s="98" t="s">
        <v>547</v>
      </c>
      <c r="I264" s="98" t="s">
        <v>548</v>
      </c>
      <c r="J264" s="267">
        <v>10145</v>
      </c>
      <c r="K264" s="267">
        <v>10145</v>
      </c>
      <c r="L264" s="267"/>
      <c r="M264" s="99"/>
      <c r="N264" s="99">
        <f t="shared" si="128"/>
        <v>10145</v>
      </c>
      <c r="O264" s="99">
        <v>10145</v>
      </c>
      <c r="P264" s="99"/>
      <c r="Q264" s="99"/>
      <c r="R264" s="99">
        <f t="shared" si="129"/>
        <v>10145</v>
      </c>
      <c r="S264" s="99">
        <v>10145</v>
      </c>
      <c r="T264" s="99"/>
      <c r="U264" s="99"/>
      <c r="V264" s="100">
        <f>W264</f>
        <v>4000</v>
      </c>
      <c r="W264" s="100">
        <v>4000</v>
      </c>
      <c r="X264" s="99">
        <v>0</v>
      </c>
      <c r="Y264" s="101">
        <v>0</v>
      </c>
      <c r="Z264" s="101">
        <v>3000</v>
      </c>
      <c r="AA264" s="163">
        <f t="shared" si="130"/>
        <v>6145</v>
      </c>
      <c r="AB264" s="163">
        <v>6145</v>
      </c>
      <c r="AC264" s="163"/>
      <c r="AD264" s="163"/>
      <c r="AE264" s="163">
        <f t="shared" si="131"/>
        <v>6145</v>
      </c>
      <c r="AF264" s="163">
        <v>6145</v>
      </c>
      <c r="AG264" s="101"/>
      <c r="AH264" s="101"/>
      <c r="AI264" s="101">
        <v>3000</v>
      </c>
      <c r="AJ264" s="101">
        <v>4145</v>
      </c>
      <c r="AK264" s="102" t="s">
        <v>264</v>
      </c>
    </row>
    <row r="265" spans="1:41" s="8" customFormat="1" ht="49.5" customHeight="1">
      <c r="A265" s="95">
        <v>3</v>
      </c>
      <c r="B265" s="116" t="s">
        <v>549</v>
      </c>
      <c r="C265" s="98" t="s">
        <v>550</v>
      </c>
      <c r="D265" s="98" t="s">
        <v>60</v>
      </c>
      <c r="E265" s="97" t="s">
        <v>77</v>
      </c>
      <c r="F265" s="98" t="s">
        <v>551</v>
      </c>
      <c r="G265" s="98" t="s">
        <v>135</v>
      </c>
      <c r="H265" s="98" t="s">
        <v>552</v>
      </c>
      <c r="I265" s="98" t="s">
        <v>553</v>
      </c>
      <c r="J265" s="267">
        <v>14958</v>
      </c>
      <c r="K265" s="267">
        <v>14958</v>
      </c>
      <c r="L265" s="267"/>
      <c r="M265" s="99"/>
      <c r="N265" s="99">
        <f t="shared" si="128"/>
        <v>14958</v>
      </c>
      <c r="O265" s="99">
        <v>14958</v>
      </c>
      <c r="P265" s="99"/>
      <c r="Q265" s="99"/>
      <c r="R265" s="99">
        <f t="shared" si="129"/>
        <v>14958</v>
      </c>
      <c r="S265" s="99">
        <v>14958</v>
      </c>
      <c r="T265" s="99"/>
      <c r="U265" s="99"/>
      <c r="V265" s="100">
        <f>W265</f>
        <v>4600</v>
      </c>
      <c r="W265" s="100">
        <v>4600</v>
      </c>
      <c r="X265" s="99">
        <v>0</v>
      </c>
      <c r="Y265" s="101">
        <v>600</v>
      </c>
      <c r="Z265" s="101">
        <v>3000</v>
      </c>
      <c r="AA265" s="163">
        <f t="shared" si="130"/>
        <v>10358</v>
      </c>
      <c r="AB265" s="163">
        <v>10358</v>
      </c>
      <c r="AC265" s="163"/>
      <c r="AD265" s="163"/>
      <c r="AE265" s="163">
        <f t="shared" si="131"/>
        <v>10358</v>
      </c>
      <c r="AF265" s="163">
        <v>10358</v>
      </c>
      <c r="AG265" s="101"/>
      <c r="AH265" s="101"/>
      <c r="AI265" s="101">
        <v>5000</v>
      </c>
      <c r="AJ265" s="101">
        <v>6358</v>
      </c>
      <c r="AK265" s="268" t="s">
        <v>264</v>
      </c>
    </row>
    <row r="266" spans="1:41" s="190" customFormat="1" ht="28.5" customHeight="1">
      <c r="A266" s="188" t="s">
        <v>68</v>
      </c>
      <c r="B266" s="218" t="s">
        <v>554</v>
      </c>
      <c r="C266" s="189"/>
      <c r="D266" s="189"/>
      <c r="E266" s="195"/>
      <c r="F266" s="195"/>
      <c r="G266" s="195"/>
      <c r="H266" s="195"/>
      <c r="I266" s="195"/>
      <c r="J266" s="85">
        <f>J267+J270</f>
        <v>65907</v>
      </c>
      <c r="K266" s="85">
        <f t="shared" ref="K266:AH266" si="134">K267+K270</f>
        <v>65907</v>
      </c>
      <c r="L266" s="85">
        <f t="shared" si="134"/>
        <v>0</v>
      </c>
      <c r="M266" s="85">
        <f t="shared" si="134"/>
        <v>0</v>
      </c>
      <c r="N266" s="85">
        <f t="shared" si="134"/>
        <v>59317</v>
      </c>
      <c r="O266" s="85">
        <f t="shared" si="134"/>
        <v>59317</v>
      </c>
      <c r="P266" s="85">
        <f t="shared" si="134"/>
        <v>0</v>
      </c>
      <c r="Q266" s="85">
        <f t="shared" si="134"/>
        <v>0</v>
      </c>
      <c r="R266" s="85">
        <f t="shared" si="134"/>
        <v>59317</v>
      </c>
      <c r="S266" s="85">
        <f t="shared" si="134"/>
        <v>59317</v>
      </c>
      <c r="T266" s="85">
        <f t="shared" si="134"/>
        <v>0</v>
      </c>
      <c r="U266" s="85">
        <f t="shared" si="134"/>
        <v>0</v>
      </c>
      <c r="V266" s="85">
        <f t="shared" si="134"/>
        <v>27000</v>
      </c>
      <c r="W266" s="85">
        <f t="shared" si="134"/>
        <v>27000</v>
      </c>
      <c r="X266" s="85">
        <f t="shared" si="134"/>
        <v>0</v>
      </c>
      <c r="Y266" s="85">
        <f t="shared" si="134"/>
        <v>0</v>
      </c>
      <c r="Z266" s="85">
        <f t="shared" si="134"/>
        <v>13000</v>
      </c>
      <c r="AA266" s="85">
        <f t="shared" si="134"/>
        <v>32317</v>
      </c>
      <c r="AB266" s="85">
        <f t="shared" si="134"/>
        <v>32317</v>
      </c>
      <c r="AC266" s="85">
        <f t="shared" si="134"/>
        <v>0</v>
      </c>
      <c r="AD266" s="85">
        <f t="shared" si="134"/>
        <v>0</v>
      </c>
      <c r="AE266" s="85">
        <f t="shared" si="134"/>
        <v>37317</v>
      </c>
      <c r="AF266" s="85">
        <f t="shared" si="134"/>
        <v>37317</v>
      </c>
      <c r="AG266" s="85">
        <f t="shared" si="134"/>
        <v>0</v>
      </c>
      <c r="AH266" s="85">
        <f t="shared" si="134"/>
        <v>0</v>
      </c>
      <c r="AI266" s="85" t="e">
        <f>#REF!</f>
        <v>#REF!</v>
      </c>
      <c r="AJ266" s="85" t="e">
        <f>#REF!</f>
        <v>#REF!</v>
      </c>
      <c r="AK266" s="189"/>
      <c r="AL266" s="87" t="e">
        <f>#REF!/#REF!*100</f>
        <v>#REF!</v>
      </c>
    </row>
    <row r="267" spans="1:41" s="223" customFormat="1" ht="30" customHeight="1">
      <c r="A267" s="112" t="s">
        <v>47</v>
      </c>
      <c r="B267" s="114" t="s">
        <v>48</v>
      </c>
      <c r="C267" s="114"/>
      <c r="D267" s="114"/>
      <c r="E267" s="113"/>
      <c r="F267" s="113"/>
      <c r="G267" s="113"/>
      <c r="H267" s="113"/>
      <c r="I267" s="113"/>
      <c r="J267" s="91">
        <f>J268+J269</f>
        <v>65907</v>
      </c>
      <c r="K267" s="91">
        <f t="shared" ref="K267:AJ267" si="135">K268+K269</f>
        <v>65907</v>
      </c>
      <c r="L267" s="91">
        <f t="shared" si="135"/>
        <v>0</v>
      </c>
      <c r="M267" s="91">
        <f t="shared" si="135"/>
        <v>0</v>
      </c>
      <c r="N267" s="91">
        <f t="shared" si="135"/>
        <v>59317</v>
      </c>
      <c r="O267" s="91">
        <f t="shared" si="135"/>
        <v>59317</v>
      </c>
      <c r="P267" s="91">
        <f t="shared" si="135"/>
        <v>0</v>
      </c>
      <c r="Q267" s="91">
        <f t="shared" si="135"/>
        <v>0</v>
      </c>
      <c r="R267" s="91">
        <f t="shared" si="135"/>
        <v>59317</v>
      </c>
      <c r="S267" s="91">
        <f t="shared" si="135"/>
        <v>59317</v>
      </c>
      <c r="T267" s="91">
        <f t="shared" si="135"/>
        <v>0</v>
      </c>
      <c r="U267" s="91">
        <f t="shared" si="135"/>
        <v>0</v>
      </c>
      <c r="V267" s="91">
        <f t="shared" si="135"/>
        <v>27000</v>
      </c>
      <c r="W267" s="91">
        <f t="shared" si="135"/>
        <v>27000</v>
      </c>
      <c r="X267" s="91">
        <f t="shared" si="135"/>
        <v>0</v>
      </c>
      <c r="Y267" s="91">
        <f t="shared" si="135"/>
        <v>0</v>
      </c>
      <c r="Z267" s="91">
        <f t="shared" si="135"/>
        <v>13000</v>
      </c>
      <c r="AA267" s="91">
        <f t="shared" si="135"/>
        <v>32317</v>
      </c>
      <c r="AB267" s="91">
        <f t="shared" si="135"/>
        <v>32317</v>
      </c>
      <c r="AC267" s="91">
        <f t="shared" si="135"/>
        <v>0</v>
      </c>
      <c r="AD267" s="91">
        <f t="shared" si="135"/>
        <v>0</v>
      </c>
      <c r="AE267" s="91">
        <f t="shared" si="135"/>
        <v>28317</v>
      </c>
      <c r="AF267" s="91">
        <f t="shared" si="135"/>
        <v>28317</v>
      </c>
      <c r="AG267" s="91">
        <f t="shared" si="135"/>
        <v>0</v>
      </c>
      <c r="AH267" s="91">
        <f t="shared" si="135"/>
        <v>0</v>
      </c>
      <c r="AI267" s="91">
        <f t="shared" si="135"/>
        <v>22000</v>
      </c>
      <c r="AJ267" s="91">
        <f t="shared" si="135"/>
        <v>24317</v>
      </c>
      <c r="AK267" s="219"/>
      <c r="AL267" s="220"/>
      <c r="AM267" s="221"/>
      <c r="AN267" s="221"/>
      <c r="AO267" s="222"/>
    </row>
    <row r="268" spans="1:41" s="8" customFormat="1" ht="49.5" customHeight="1">
      <c r="A268" s="95">
        <v>1</v>
      </c>
      <c r="B268" s="116" t="s">
        <v>555</v>
      </c>
      <c r="C268" s="98" t="s">
        <v>556</v>
      </c>
      <c r="D268" s="98" t="s">
        <v>60</v>
      </c>
      <c r="E268" s="97" t="s">
        <v>61</v>
      </c>
      <c r="F268" s="98" t="s">
        <v>557</v>
      </c>
      <c r="G268" s="98" t="s">
        <v>135</v>
      </c>
      <c r="H268" s="98" t="s">
        <v>558</v>
      </c>
      <c r="I268" s="98" t="s">
        <v>559</v>
      </c>
      <c r="J268" s="267">
        <v>44164</v>
      </c>
      <c r="K268" s="267">
        <v>44164</v>
      </c>
      <c r="L268" s="267"/>
      <c r="M268" s="99"/>
      <c r="N268" s="99">
        <f t="shared" si="128"/>
        <v>39748</v>
      </c>
      <c r="O268" s="99">
        <v>39748</v>
      </c>
      <c r="P268" s="99"/>
      <c r="Q268" s="99"/>
      <c r="R268" s="99">
        <f t="shared" si="129"/>
        <v>39748</v>
      </c>
      <c r="S268" s="99">
        <v>39748</v>
      </c>
      <c r="T268" s="99"/>
      <c r="U268" s="99"/>
      <c r="V268" s="100">
        <f>W268</f>
        <v>27000</v>
      </c>
      <c r="W268" s="100">
        <v>27000</v>
      </c>
      <c r="X268" s="99">
        <v>0</v>
      </c>
      <c r="Y268" s="101">
        <v>0</v>
      </c>
      <c r="Z268" s="101">
        <v>10000</v>
      </c>
      <c r="AA268" s="163">
        <f t="shared" si="130"/>
        <v>12748</v>
      </c>
      <c r="AB268" s="163">
        <v>12748</v>
      </c>
      <c r="AC268" s="163"/>
      <c r="AD268" s="163"/>
      <c r="AE268" s="163">
        <f t="shared" si="131"/>
        <v>12748</v>
      </c>
      <c r="AF268" s="163">
        <v>12748</v>
      </c>
      <c r="AG268" s="101"/>
      <c r="AH268" s="101"/>
      <c r="AI268" s="101">
        <v>14000</v>
      </c>
      <c r="AJ268" s="101">
        <v>15748</v>
      </c>
      <c r="AK268" s="102" t="s">
        <v>140</v>
      </c>
    </row>
    <row r="269" spans="1:41" s="8" customFormat="1" ht="51" customHeight="1">
      <c r="A269" s="95">
        <v>2</v>
      </c>
      <c r="B269" s="116" t="s">
        <v>560</v>
      </c>
      <c r="C269" s="98" t="s">
        <v>561</v>
      </c>
      <c r="D269" s="98" t="s">
        <v>60</v>
      </c>
      <c r="E269" s="98" t="s">
        <v>562</v>
      </c>
      <c r="F269" s="98" t="s">
        <v>563</v>
      </c>
      <c r="G269" s="98" t="s">
        <v>135</v>
      </c>
      <c r="H269" s="98" t="s">
        <v>564</v>
      </c>
      <c r="I269" s="98" t="s">
        <v>565</v>
      </c>
      <c r="J269" s="99">
        <f>K269</f>
        <v>21743</v>
      </c>
      <c r="K269" s="99">
        <v>21743</v>
      </c>
      <c r="L269" s="99"/>
      <c r="M269" s="99"/>
      <c r="N269" s="99">
        <f t="shared" si="128"/>
        <v>19569</v>
      </c>
      <c r="O269" s="99">
        <v>19569</v>
      </c>
      <c r="P269" s="99"/>
      <c r="Q269" s="99"/>
      <c r="R269" s="99">
        <f t="shared" si="129"/>
        <v>19569</v>
      </c>
      <c r="S269" s="99">
        <v>19569</v>
      </c>
      <c r="T269" s="99"/>
      <c r="U269" s="99"/>
      <c r="V269" s="100"/>
      <c r="W269" s="100"/>
      <c r="X269" s="99">
        <v>0</v>
      </c>
      <c r="Y269" s="101">
        <v>0</v>
      </c>
      <c r="Z269" s="101">
        <v>3000</v>
      </c>
      <c r="AA269" s="163">
        <f t="shared" si="130"/>
        <v>19569</v>
      </c>
      <c r="AB269" s="163">
        <v>19569</v>
      </c>
      <c r="AC269" s="163"/>
      <c r="AD269" s="163"/>
      <c r="AE269" s="163">
        <f t="shared" si="131"/>
        <v>15569</v>
      </c>
      <c r="AF269" s="163">
        <v>15569</v>
      </c>
      <c r="AG269" s="101"/>
      <c r="AH269" s="101"/>
      <c r="AI269" s="101">
        <v>8000</v>
      </c>
      <c r="AJ269" s="101">
        <v>8569</v>
      </c>
      <c r="AK269" s="102" t="s">
        <v>140</v>
      </c>
    </row>
    <row r="270" spans="1:41" s="223" customFormat="1" ht="30" customHeight="1">
      <c r="A270" s="112" t="s">
        <v>111</v>
      </c>
      <c r="B270" s="114" t="s">
        <v>58</v>
      </c>
      <c r="C270" s="114"/>
      <c r="D270" s="114"/>
      <c r="E270" s="113"/>
      <c r="F270" s="113"/>
      <c r="G270" s="113"/>
      <c r="H270" s="113"/>
      <c r="I270" s="113"/>
      <c r="J270" s="91">
        <f>J271</f>
        <v>0</v>
      </c>
      <c r="K270" s="91">
        <f t="shared" ref="K270:AH270" si="136">K271</f>
        <v>0</v>
      </c>
      <c r="L270" s="91">
        <f t="shared" si="136"/>
        <v>0</v>
      </c>
      <c r="M270" s="91">
        <f t="shared" si="136"/>
        <v>0</v>
      </c>
      <c r="N270" s="91">
        <f t="shared" si="136"/>
        <v>0</v>
      </c>
      <c r="O270" s="91">
        <f t="shared" si="136"/>
        <v>0</v>
      </c>
      <c r="P270" s="91">
        <f t="shared" si="136"/>
        <v>0</v>
      </c>
      <c r="Q270" s="91">
        <f t="shared" si="136"/>
        <v>0</v>
      </c>
      <c r="R270" s="91">
        <f t="shared" si="136"/>
        <v>0</v>
      </c>
      <c r="S270" s="91">
        <f t="shared" si="136"/>
        <v>0</v>
      </c>
      <c r="T270" s="91">
        <f t="shared" si="136"/>
        <v>0</v>
      </c>
      <c r="U270" s="91">
        <f t="shared" si="136"/>
        <v>0</v>
      </c>
      <c r="V270" s="91">
        <f t="shared" si="136"/>
        <v>0</v>
      </c>
      <c r="W270" s="91">
        <f t="shared" si="136"/>
        <v>0</v>
      </c>
      <c r="X270" s="91">
        <f t="shared" si="136"/>
        <v>0</v>
      </c>
      <c r="Y270" s="91">
        <f t="shared" si="136"/>
        <v>0</v>
      </c>
      <c r="Z270" s="91">
        <f t="shared" si="136"/>
        <v>0</v>
      </c>
      <c r="AA270" s="91">
        <f t="shared" si="136"/>
        <v>0</v>
      </c>
      <c r="AB270" s="91">
        <f t="shared" si="136"/>
        <v>0</v>
      </c>
      <c r="AC270" s="91">
        <f t="shared" si="136"/>
        <v>0</v>
      </c>
      <c r="AD270" s="91">
        <f t="shared" si="136"/>
        <v>0</v>
      </c>
      <c r="AE270" s="91">
        <f t="shared" si="136"/>
        <v>9000</v>
      </c>
      <c r="AF270" s="91">
        <f t="shared" si="136"/>
        <v>9000</v>
      </c>
      <c r="AG270" s="91">
        <f t="shared" si="136"/>
        <v>0</v>
      </c>
      <c r="AH270" s="91">
        <f t="shared" si="136"/>
        <v>0</v>
      </c>
      <c r="AI270" s="91">
        <f>AI271+AI272</f>
        <v>46793</v>
      </c>
      <c r="AJ270" s="91">
        <f>AJ271+AJ272</f>
        <v>43734</v>
      </c>
      <c r="AK270" s="219"/>
      <c r="AL270" s="220"/>
      <c r="AM270" s="221"/>
      <c r="AN270" s="221"/>
      <c r="AO270" s="222"/>
    </row>
    <row r="271" spans="1:41" s="8" customFormat="1" ht="51" customHeight="1">
      <c r="A271" s="95">
        <v>1</v>
      </c>
      <c r="B271" s="116" t="s">
        <v>566</v>
      </c>
      <c r="C271" s="98" t="s">
        <v>567</v>
      </c>
      <c r="D271" s="98"/>
      <c r="E271" s="98"/>
      <c r="F271" s="98"/>
      <c r="G271" s="98"/>
      <c r="H271" s="98"/>
      <c r="I271" s="98"/>
      <c r="J271" s="99"/>
      <c r="K271" s="99"/>
      <c r="L271" s="99"/>
      <c r="M271" s="99"/>
      <c r="N271" s="99"/>
      <c r="O271" s="99"/>
      <c r="P271" s="99"/>
      <c r="Q271" s="99"/>
      <c r="R271" s="99"/>
      <c r="S271" s="99"/>
      <c r="T271" s="99"/>
      <c r="U271" s="99"/>
      <c r="V271" s="100"/>
      <c r="W271" s="100"/>
      <c r="X271" s="99"/>
      <c r="Y271" s="101"/>
      <c r="Z271" s="101"/>
      <c r="AA271" s="163"/>
      <c r="AB271" s="163"/>
      <c r="AC271" s="163"/>
      <c r="AD271" s="163"/>
      <c r="AE271" s="163">
        <f t="shared" si="131"/>
        <v>9000</v>
      </c>
      <c r="AF271" s="163">
        <v>9000</v>
      </c>
      <c r="AG271" s="101"/>
      <c r="AH271" s="101"/>
      <c r="AI271" s="101"/>
      <c r="AJ271" s="101"/>
      <c r="AK271" s="102"/>
    </row>
    <row r="272" spans="1:41" s="266" customFormat="1" ht="30" customHeight="1">
      <c r="A272" s="269"/>
      <c r="B272" s="270" t="s">
        <v>568</v>
      </c>
      <c r="C272" s="270"/>
      <c r="D272" s="270"/>
      <c r="E272" s="271"/>
      <c r="F272" s="271"/>
      <c r="G272" s="271"/>
      <c r="H272" s="271"/>
      <c r="I272" s="271"/>
      <c r="J272" s="264">
        <f>J273+J280</f>
        <v>2637055</v>
      </c>
      <c r="K272" s="264">
        <f t="shared" ref="K272:AJ272" si="137">K273+K280</f>
        <v>331548</v>
      </c>
      <c r="L272" s="264">
        <f t="shared" si="137"/>
        <v>0</v>
      </c>
      <c r="M272" s="264">
        <f t="shared" si="137"/>
        <v>0</v>
      </c>
      <c r="N272" s="264">
        <f t="shared" si="137"/>
        <v>639251</v>
      </c>
      <c r="O272" s="264">
        <f t="shared" si="137"/>
        <v>129383</v>
      </c>
      <c r="P272" s="264">
        <f t="shared" si="137"/>
        <v>0</v>
      </c>
      <c r="Q272" s="264">
        <f t="shared" si="137"/>
        <v>0</v>
      </c>
      <c r="R272" s="264">
        <f t="shared" si="137"/>
        <v>183178</v>
      </c>
      <c r="S272" s="264">
        <f t="shared" si="137"/>
        <v>183178</v>
      </c>
      <c r="T272" s="264">
        <f t="shared" si="137"/>
        <v>0</v>
      </c>
      <c r="U272" s="264">
        <f t="shared" si="137"/>
        <v>0</v>
      </c>
      <c r="V272" s="264">
        <f t="shared" si="137"/>
        <v>70050</v>
      </c>
      <c r="W272" s="264">
        <f t="shared" si="137"/>
        <v>70050</v>
      </c>
      <c r="X272" s="264">
        <f t="shared" si="137"/>
        <v>0</v>
      </c>
      <c r="Y272" s="264">
        <f t="shared" si="137"/>
        <v>8000</v>
      </c>
      <c r="Z272" s="264">
        <f t="shared" si="137"/>
        <v>20000</v>
      </c>
      <c r="AA272" s="264">
        <f t="shared" si="137"/>
        <v>105243</v>
      </c>
      <c r="AB272" s="264">
        <f t="shared" si="137"/>
        <v>105243</v>
      </c>
      <c r="AC272" s="264">
        <f t="shared" si="137"/>
        <v>321</v>
      </c>
      <c r="AD272" s="264">
        <f t="shared" si="137"/>
        <v>0</v>
      </c>
      <c r="AE272" s="264">
        <f t="shared" si="137"/>
        <v>92243</v>
      </c>
      <c r="AF272" s="264">
        <f t="shared" si="137"/>
        <v>92243</v>
      </c>
      <c r="AG272" s="264">
        <f t="shared" si="137"/>
        <v>321</v>
      </c>
      <c r="AH272" s="264">
        <f t="shared" si="137"/>
        <v>0</v>
      </c>
      <c r="AI272" s="264">
        <f t="shared" si="137"/>
        <v>46793</v>
      </c>
      <c r="AJ272" s="264">
        <f t="shared" si="137"/>
        <v>43734</v>
      </c>
      <c r="AK272" s="272"/>
    </row>
    <row r="273" spans="1:43" s="190" customFormat="1" ht="28.5" customHeight="1">
      <c r="A273" s="188" t="s">
        <v>45</v>
      </c>
      <c r="B273" s="218" t="s">
        <v>69</v>
      </c>
      <c r="C273" s="189"/>
      <c r="D273" s="189"/>
      <c r="E273" s="195"/>
      <c r="F273" s="195"/>
      <c r="G273" s="195"/>
      <c r="H273" s="195"/>
      <c r="I273" s="195"/>
      <c r="J273" s="85">
        <f>J274+J277</f>
        <v>2266306</v>
      </c>
      <c r="K273" s="85">
        <f t="shared" ref="K273:AJ273" si="138">K274+K277</f>
        <v>131103</v>
      </c>
      <c r="L273" s="85">
        <f t="shared" si="138"/>
        <v>0</v>
      </c>
      <c r="M273" s="85">
        <f t="shared" si="138"/>
        <v>0</v>
      </c>
      <c r="N273" s="85">
        <f t="shared" si="138"/>
        <v>639251</v>
      </c>
      <c r="O273" s="85">
        <f t="shared" si="138"/>
        <v>129383</v>
      </c>
      <c r="P273" s="85">
        <f t="shared" si="138"/>
        <v>0</v>
      </c>
      <c r="Q273" s="85">
        <f t="shared" si="138"/>
        <v>0</v>
      </c>
      <c r="R273" s="85">
        <f t="shared" si="138"/>
        <v>118527</v>
      </c>
      <c r="S273" s="85">
        <f t="shared" si="138"/>
        <v>118527</v>
      </c>
      <c r="T273" s="85">
        <f t="shared" si="138"/>
        <v>0</v>
      </c>
      <c r="U273" s="85">
        <f t="shared" si="138"/>
        <v>0</v>
      </c>
      <c r="V273" s="85">
        <f t="shared" si="138"/>
        <v>27300</v>
      </c>
      <c r="W273" s="85">
        <f t="shared" si="138"/>
        <v>27300</v>
      </c>
      <c r="X273" s="85">
        <f t="shared" si="138"/>
        <v>0</v>
      </c>
      <c r="Y273" s="85">
        <f t="shared" si="138"/>
        <v>8000</v>
      </c>
      <c r="Z273" s="85">
        <f t="shared" si="138"/>
        <v>20000</v>
      </c>
      <c r="AA273" s="85">
        <f t="shared" si="138"/>
        <v>47243</v>
      </c>
      <c r="AB273" s="85">
        <f t="shared" si="138"/>
        <v>47243</v>
      </c>
      <c r="AC273" s="85">
        <f t="shared" si="138"/>
        <v>321</v>
      </c>
      <c r="AD273" s="85">
        <f t="shared" si="138"/>
        <v>0</v>
      </c>
      <c r="AE273" s="85">
        <f t="shared" si="138"/>
        <v>47243</v>
      </c>
      <c r="AF273" s="85">
        <f t="shared" si="138"/>
        <v>47243</v>
      </c>
      <c r="AG273" s="85">
        <f t="shared" si="138"/>
        <v>321</v>
      </c>
      <c r="AH273" s="85">
        <f t="shared" si="138"/>
        <v>0</v>
      </c>
      <c r="AI273" s="85">
        <f t="shared" si="138"/>
        <v>46793</v>
      </c>
      <c r="AJ273" s="85">
        <f t="shared" si="138"/>
        <v>43734</v>
      </c>
      <c r="AK273" s="189"/>
      <c r="AL273" s="87" t="e">
        <f>#REF!/#REF!*100</f>
        <v>#REF!</v>
      </c>
    </row>
    <row r="274" spans="1:43" s="223" customFormat="1" ht="30" customHeight="1">
      <c r="A274" s="112" t="s">
        <v>47</v>
      </c>
      <c r="B274" s="114" t="s">
        <v>48</v>
      </c>
      <c r="C274" s="114"/>
      <c r="D274" s="114"/>
      <c r="E274" s="113"/>
      <c r="F274" s="113"/>
      <c r="G274" s="113"/>
      <c r="H274" s="113"/>
      <c r="I274" s="113"/>
      <c r="J274" s="91">
        <f>J275+J276</f>
        <v>1105929</v>
      </c>
      <c r="K274" s="91">
        <f t="shared" ref="K274:AJ274" si="139">K275+K276</f>
        <v>101343</v>
      </c>
      <c r="L274" s="91">
        <f t="shared" si="139"/>
        <v>0</v>
      </c>
      <c r="M274" s="91">
        <f t="shared" si="139"/>
        <v>0</v>
      </c>
      <c r="N274" s="91">
        <f t="shared" si="139"/>
        <v>418871</v>
      </c>
      <c r="O274" s="91">
        <f t="shared" si="139"/>
        <v>101343</v>
      </c>
      <c r="P274" s="91">
        <f t="shared" si="139"/>
        <v>0</v>
      </c>
      <c r="Q274" s="91">
        <f t="shared" si="139"/>
        <v>0</v>
      </c>
      <c r="R274" s="91">
        <f t="shared" si="139"/>
        <v>101343</v>
      </c>
      <c r="S274" s="91">
        <f t="shared" si="139"/>
        <v>101343</v>
      </c>
      <c r="T274" s="91">
        <f t="shared" si="139"/>
        <v>0</v>
      </c>
      <c r="U274" s="91">
        <f t="shared" si="139"/>
        <v>0</v>
      </c>
      <c r="V274" s="91">
        <f t="shared" si="139"/>
        <v>27300</v>
      </c>
      <c r="W274" s="91">
        <f t="shared" si="139"/>
        <v>27300</v>
      </c>
      <c r="X274" s="91">
        <f t="shared" si="139"/>
        <v>0</v>
      </c>
      <c r="Y274" s="91">
        <f t="shared" si="139"/>
        <v>8000</v>
      </c>
      <c r="Z274" s="91">
        <f t="shared" si="139"/>
        <v>20000</v>
      </c>
      <c r="AA274" s="91">
        <f t="shared" si="139"/>
        <v>38343</v>
      </c>
      <c r="AB274" s="91">
        <f t="shared" si="139"/>
        <v>38343</v>
      </c>
      <c r="AC274" s="91">
        <f t="shared" si="139"/>
        <v>0</v>
      </c>
      <c r="AD274" s="91">
        <f t="shared" si="139"/>
        <v>0</v>
      </c>
      <c r="AE274" s="91">
        <f t="shared" si="139"/>
        <v>38343</v>
      </c>
      <c r="AF274" s="91">
        <f t="shared" si="139"/>
        <v>38343</v>
      </c>
      <c r="AG274" s="91">
        <f t="shared" si="139"/>
        <v>0</v>
      </c>
      <c r="AH274" s="91">
        <f t="shared" si="139"/>
        <v>0</v>
      </c>
      <c r="AI274" s="91">
        <f t="shared" si="139"/>
        <v>38343</v>
      </c>
      <c r="AJ274" s="91">
        <f t="shared" si="139"/>
        <v>35000</v>
      </c>
      <c r="AK274" s="219"/>
      <c r="AL274" s="220"/>
      <c r="AM274" s="221"/>
      <c r="AN274" s="221"/>
      <c r="AO274" s="222"/>
    </row>
    <row r="275" spans="1:43" s="8" customFormat="1" ht="60.75" customHeight="1">
      <c r="A275" s="95">
        <v>1</v>
      </c>
      <c r="B275" s="96" t="s">
        <v>569</v>
      </c>
      <c r="C275" s="97">
        <v>7371237</v>
      </c>
      <c r="D275" s="97" t="s">
        <v>40</v>
      </c>
      <c r="E275" s="97" t="s">
        <v>142</v>
      </c>
      <c r="F275" s="97" t="s">
        <v>570</v>
      </c>
      <c r="G275" s="97" t="s">
        <v>122</v>
      </c>
      <c r="H275" s="97"/>
      <c r="I275" s="97" t="s">
        <v>571</v>
      </c>
      <c r="J275" s="99">
        <v>313046</v>
      </c>
      <c r="K275" s="99">
        <v>11343</v>
      </c>
      <c r="L275" s="99"/>
      <c r="M275" s="99"/>
      <c r="N275" s="99">
        <v>15871</v>
      </c>
      <c r="O275" s="99">
        <v>11343</v>
      </c>
      <c r="P275" s="99"/>
      <c r="Q275" s="99"/>
      <c r="R275" s="99">
        <f>S275</f>
        <v>11343</v>
      </c>
      <c r="S275" s="99">
        <v>11343</v>
      </c>
      <c r="T275" s="99"/>
      <c r="U275" s="99"/>
      <c r="V275" s="100">
        <f>W275</f>
        <v>8000</v>
      </c>
      <c r="W275" s="100">
        <f>X275+Y275+Z275</f>
        <v>8000</v>
      </c>
      <c r="X275" s="99">
        <v>0</v>
      </c>
      <c r="Y275" s="101">
        <v>3000</v>
      </c>
      <c r="Z275" s="101">
        <v>5000</v>
      </c>
      <c r="AA275" s="163">
        <f>AB275</f>
        <v>3343</v>
      </c>
      <c r="AB275" s="163">
        <v>3343</v>
      </c>
      <c r="AC275" s="163"/>
      <c r="AD275" s="163"/>
      <c r="AE275" s="163">
        <f>AF275</f>
        <v>3343</v>
      </c>
      <c r="AF275" s="163">
        <v>3343</v>
      </c>
      <c r="AG275" s="101"/>
      <c r="AH275" s="101"/>
      <c r="AI275" s="101">
        <v>3343</v>
      </c>
      <c r="AJ275" s="101">
        <v>0</v>
      </c>
      <c r="AK275" s="102" t="s">
        <v>572</v>
      </c>
    </row>
    <row r="276" spans="1:43" s="8" customFormat="1" ht="63" customHeight="1">
      <c r="A276" s="95">
        <v>2</v>
      </c>
      <c r="B276" s="96" t="s">
        <v>573</v>
      </c>
      <c r="C276" s="97">
        <v>7605935</v>
      </c>
      <c r="D276" s="97" t="s">
        <v>40</v>
      </c>
      <c r="E276" s="97" t="s">
        <v>574</v>
      </c>
      <c r="F276" s="97" t="s">
        <v>575</v>
      </c>
      <c r="G276" s="97" t="s">
        <v>576</v>
      </c>
      <c r="H276" s="97"/>
      <c r="I276" s="97" t="s">
        <v>577</v>
      </c>
      <c r="J276" s="99">
        <v>792883</v>
      </c>
      <c r="K276" s="99">
        <v>90000</v>
      </c>
      <c r="L276" s="99"/>
      <c r="M276" s="99"/>
      <c r="N276" s="99">
        <v>403000</v>
      </c>
      <c r="O276" s="99">
        <v>90000</v>
      </c>
      <c r="P276" s="99"/>
      <c r="Q276" s="99"/>
      <c r="R276" s="99">
        <f>S276</f>
        <v>90000</v>
      </c>
      <c r="S276" s="99">
        <f>X276+Y276+Z276+AI276+AJ276</f>
        <v>90000</v>
      </c>
      <c r="T276" s="99"/>
      <c r="U276" s="99"/>
      <c r="V276" s="100">
        <f>W276</f>
        <v>19300</v>
      </c>
      <c r="W276" s="100">
        <v>19300</v>
      </c>
      <c r="X276" s="99">
        <v>0</v>
      </c>
      <c r="Y276" s="101">
        <v>5000</v>
      </c>
      <c r="Z276" s="101">
        <v>15000</v>
      </c>
      <c r="AA276" s="163">
        <f>AB276</f>
        <v>35000</v>
      </c>
      <c r="AB276" s="163">
        <v>35000</v>
      </c>
      <c r="AC276" s="163"/>
      <c r="AD276" s="163"/>
      <c r="AE276" s="163">
        <v>35000</v>
      </c>
      <c r="AF276" s="163">
        <v>35000</v>
      </c>
      <c r="AG276" s="101"/>
      <c r="AH276" s="101"/>
      <c r="AI276" s="101">
        <v>35000</v>
      </c>
      <c r="AJ276" s="101">
        <v>35000</v>
      </c>
      <c r="AK276" s="102" t="s">
        <v>75</v>
      </c>
    </row>
    <row r="277" spans="1:43" s="273" customFormat="1" ht="34.5" customHeight="1">
      <c r="A277" s="112" t="s">
        <v>111</v>
      </c>
      <c r="B277" s="114" t="s">
        <v>58</v>
      </c>
      <c r="C277" s="113"/>
      <c r="D277" s="113"/>
      <c r="E277" s="113"/>
      <c r="F277" s="113"/>
      <c r="G277" s="113"/>
      <c r="H277" s="113"/>
      <c r="I277" s="113"/>
      <c r="J277" s="91">
        <f>SUM(J278:J279)</f>
        <v>1160377</v>
      </c>
      <c r="K277" s="91">
        <f t="shared" ref="K277:AJ277" si="140">SUM(K278:K279)</f>
        <v>29760</v>
      </c>
      <c r="L277" s="91">
        <f t="shared" si="140"/>
        <v>0</v>
      </c>
      <c r="M277" s="91">
        <f t="shared" si="140"/>
        <v>0</v>
      </c>
      <c r="N277" s="91">
        <f t="shared" si="140"/>
        <v>220380</v>
      </c>
      <c r="O277" s="91">
        <f t="shared" si="140"/>
        <v>28040</v>
      </c>
      <c r="P277" s="91">
        <f t="shared" si="140"/>
        <v>0</v>
      </c>
      <c r="Q277" s="91">
        <f t="shared" si="140"/>
        <v>0</v>
      </c>
      <c r="R277" s="91">
        <f t="shared" si="140"/>
        <v>17184</v>
      </c>
      <c r="S277" s="91">
        <f t="shared" si="140"/>
        <v>17184</v>
      </c>
      <c r="T277" s="91">
        <f t="shared" si="140"/>
        <v>0</v>
      </c>
      <c r="U277" s="91">
        <f t="shared" si="140"/>
        <v>0</v>
      </c>
      <c r="V277" s="91">
        <f t="shared" si="140"/>
        <v>0</v>
      </c>
      <c r="W277" s="91">
        <f t="shared" si="140"/>
        <v>0</v>
      </c>
      <c r="X277" s="91">
        <f t="shared" si="140"/>
        <v>0</v>
      </c>
      <c r="Y277" s="91">
        <f t="shared" si="140"/>
        <v>0</v>
      </c>
      <c r="Z277" s="91">
        <f t="shared" si="140"/>
        <v>0</v>
      </c>
      <c r="AA277" s="91">
        <f t="shared" si="140"/>
        <v>8900</v>
      </c>
      <c r="AB277" s="91">
        <f t="shared" si="140"/>
        <v>8900</v>
      </c>
      <c r="AC277" s="91">
        <f t="shared" si="140"/>
        <v>321</v>
      </c>
      <c r="AD277" s="91">
        <f t="shared" si="140"/>
        <v>0</v>
      </c>
      <c r="AE277" s="91">
        <f t="shared" si="140"/>
        <v>8900</v>
      </c>
      <c r="AF277" s="91">
        <f t="shared" si="140"/>
        <v>8900</v>
      </c>
      <c r="AG277" s="91">
        <f t="shared" si="140"/>
        <v>321</v>
      </c>
      <c r="AH277" s="91">
        <f t="shared" si="140"/>
        <v>0</v>
      </c>
      <c r="AI277" s="91">
        <f t="shared" si="140"/>
        <v>8450</v>
      </c>
      <c r="AJ277" s="91">
        <f t="shared" si="140"/>
        <v>8734</v>
      </c>
      <c r="AK277" s="114"/>
    </row>
    <row r="278" spans="1:43" s="8" customFormat="1" ht="64.5" customHeight="1">
      <c r="A278" s="95">
        <v>1</v>
      </c>
      <c r="B278" s="96" t="s">
        <v>578</v>
      </c>
      <c r="C278" s="97">
        <v>7692036</v>
      </c>
      <c r="D278" s="97" t="s">
        <v>40</v>
      </c>
      <c r="E278" s="97" t="s">
        <v>142</v>
      </c>
      <c r="F278" s="97" t="s">
        <v>579</v>
      </c>
      <c r="G278" s="97" t="s">
        <v>163</v>
      </c>
      <c r="H278" s="97" t="s">
        <v>580</v>
      </c>
      <c r="I278" s="97" t="s">
        <v>581</v>
      </c>
      <c r="J278" s="99">
        <v>929412</v>
      </c>
      <c r="K278" s="99">
        <v>1200</v>
      </c>
      <c r="L278" s="99"/>
      <c r="M278" s="99"/>
      <c r="N278" s="99">
        <f>O278</f>
        <v>900</v>
      </c>
      <c r="O278" s="99">
        <v>900</v>
      </c>
      <c r="P278" s="99"/>
      <c r="Q278" s="99"/>
      <c r="R278" s="99">
        <f>S278</f>
        <v>900</v>
      </c>
      <c r="S278" s="99">
        <f>X278+Y278+Z278+AI278+AJ278</f>
        <v>900</v>
      </c>
      <c r="T278" s="99"/>
      <c r="U278" s="99"/>
      <c r="V278" s="242">
        <f>W278</f>
        <v>0</v>
      </c>
      <c r="W278" s="242">
        <f>X278+Y278+Z278</f>
        <v>0</v>
      </c>
      <c r="X278" s="99">
        <v>0</v>
      </c>
      <c r="Y278" s="101">
        <v>0</v>
      </c>
      <c r="Z278" s="101">
        <v>0</v>
      </c>
      <c r="AA278" s="163">
        <f>AB278</f>
        <v>900</v>
      </c>
      <c r="AB278" s="163">
        <v>900</v>
      </c>
      <c r="AC278" s="163">
        <v>321</v>
      </c>
      <c r="AD278" s="163"/>
      <c r="AE278" s="163">
        <v>900</v>
      </c>
      <c r="AF278" s="163">
        <v>900</v>
      </c>
      <c r="AG278" s="101">
        <v>321</v>
      </c>
      <c r="AH278" s="101"/>
      <c r="AI278" s="101">
        <v>450</v>
      </c>
      <c r="AJ278" s="101">
        <v>450</v>
      </c>
      <c r="AK278" s="102" t="s">
        <v>75</v>
      </c>
    </row>
    <row r="279" spans="1:43" s="8" customFormat="1" ht="65.25" customHeight="1">
      <c r="A279" s="95">
        <v>2</v>
      </c>
      <c r="B279" s="96" t="s">
        <v>582</v>
      </c>
      <c r="C279" s="96"/>
      <c r="D279" s="97" t="s">
        <v>40</v>
      </c>
      <c r="E279" s="97" t="s">
        <v>77</v>
      </c>
      <c r="F279" s="97" t="s">
        <v>583</v>
      </c>
      <c r="G279" s="97" t="s">
        <v>584</v>
      </c>
      <c r="H279" s="97" t="s">
        <v>585</v>
      </c>
      <c r="I279" s="97" t="s">
        <v>586</v>
      </c>
      <c r="J279" s="99">
        <v>230965</v>
      </c>
      <c r="K279" s="99">
        <v>28560</v>
      </c>
      <c r="L279" s="99"/>
      <c r="M279" s="99"/>
      <c r="N279" s="99">
        <v>219480</v>
      </c>
      <c r="O279" s="99">
        <v>27140</v>
      </c>
      <c r="P279" s="99"/>
      <c r="Q279" s="99"/>
      <c r="R279" s="99">
        <f>S279</f>
        <v>16284</v>
      </c>
      <c r="S279" s="99">
        <v>16284</v>
      </c>
      <c r="T279" s="99"/>
      <c r="U279" s="99"/>
      <c r="V279" s="242">
        <f>W279</f>
        <v>0</v>
      </c>
      <c r="W279" s="242">
        <f>X279+Y279+Z279</f>
        <v>0</v>
      </c>
      <c r="X279" s="99">
        <v>0</v>
      </c>
      <c r="Y279" s="101">
        <v>0</v>
      </c>
      <c r="Z279" s="101">
        <v>0</v>
      </c>
      <c r="AA279" s="163">
        <f>AB279</f>
        <v>8000</v>
      </c>
      <c r="AB279" s="163">
        <v>8000</v>
      </c>
      <c r="AC279" s="163"/>
      <c r="AD279" s="163"/>
      <c r="AE279" s="163">
        <v>8000</v>
      </c>
      <c r="AF279" s="163">
        <v>8000</v>
      </c>
      <c r="AG279" s="101"/>
      <c r="AH279" s="101"/>
      <c r="AI279" s="101">
        <v>8000</v>
      </c>
      <c r="AJ279" s="101">
        <v>8284</v>
      </c>
      <c r="AK279" s="102" t="s">
        <v>75</v>
      </c>
      <c r="AL279" s="274"/>
      <c r="AM279" s="275" t="s">
        <v>587</v>
      </c>
      <c r="AN279" s="275"/>
      <c r="AO279" s="275"/>
      <c r="AP279" s="275"/>
      <c r="AQ279" s="275"/>
    </row>
    <row r="280" spans="1:43" s="190" customFormat="1" ht="28.5" customHeight="1">
      <c r="A280" s="188" t="s">
        <v>56</v>
      </c>
      <c r="B280" s="218" t="s">
        <v>588</v>
      </c>
      <c r="C280" s="189"/>
      <c r="D280" s="189"/>
      <c r="E280" s="195"/>
      <c r="F280" s="195"/>
      <c r="G280" s="195"/>
      <c r="H280" s="195"/>
      <c r="I280" s="195"/>
      <c r="J280" s="85">
        <f>J281</f>
        <v>370749</v>
      </c>
      <c r="K280" s="85">
        <f t="shared" ref="K280:AJ280" si="141">K281</f>
        <v>200445</v>
      </c>
      <c r="L280" s="85">
        <f t="shared" si="141"/>
        <v>0</v>
      </c>
      <c r="M280" s="85">
        <f t="shared" si="141"/>
        <v>0</v>
      </c>
      <c r="N280" s="85">
        <f t="shared" si="141"/>
        <v>0</v>
      </c>
      <c r="O280" s="85">
        <f t="shared" si="141"/>
        <v>0</v>
      </c>
      <c r="P280" s="85">
        <f t="shared" si="141"/>
        <v>0</v>
      </c>
      <c r="Q280" s="85">
        <f t="shared" si="141"/>
        <v>0</v>
      </c>
      <c r="R280" s="85">
        <f t="shared" si="141"/>
        <v>64651</v>
      </c>
      <c r="S280" s="85">
        <f t="shared" si="141"/>
        <v>64651</v>
      </c>
      <c r="T280" s="85">
        <f t="shared" si="141"/>
        <v>0</v>
      </c>
      <c r="U280" s="85">
        <f t="shared" si="141"/>
        <v>0</v>
      </c>
      <c r="V280" s="85">
        <f t="shared" si="141"/>
        <v>42750</v>
      </c>
      <c r="W280" s="85">
        <f t="shared" si="141"/>
        <v>42750</v>
      </c>
      <c r="X280" s="85">
        <f t="shared" si="141"/>
        <v>0</v>
      </c>
      <c r="Y280" s="85">
        <f t="shared" si="141"/>
        <v>0</v>
      </c>
      <c r="Z280" s="85">
        <f t="shared" si="141"/>
        <v>0</v>
      </c>
      <c r="AA280" s="85">
        <f t="shared" si="141"/>
        <v>58000</v>
      </c>
      <c r="AB280" s="85">
        <f t="shared" si="141"/>
        <v>58000</v>
      </c>
      <c r="AC280" s="85">
        <f t="shared" si="141"/>
        <v>0</v>
      </c>
      <c r="AD280" s="85">
        <f t="shared" si="141"/>
        <v>0</v>
      </c>
      <c r="AE280" s="85">
        <f t="shared" si="141"/>
        <v>45000</v>
      </c>
      <c r="AF280" s="85">
        <f t="shared" si="141"/>
        <v>45000</v>
      </c>
      <c r="AG280" s="85">
        <f t="shared" si="141"/>
        <v>0</v>
      </c>
      <c r="AH280" s="85">
        <f t="shared" si="141"/>
        <v>0</v>
      </c>
      <c r="AI280" s="85">
        <f t="shared" si="141"/>
        <v>0</v>
      </c>
      <c r="AJ280" s="85">
        <f t="shared" si="141"/>
        <v>0</v>
      </c>
      <c r="AK280" s="189"/>
      <c r="AL280" s="87" t="e">
        <f>#REF!/#REF!*100</f>
        <v>#REF!</v>
      </c>
    </row>
    <row r="281" spans="1:43" s="223" customFormat="1" ht="30" customHeight="1">
      <c r="A281" s="112" t="s">
        <v>47</v>
      </c>
      <c r="B281" s="114" t="s">
        <v>48</v>
      </c>
      <c r="C281" s="114"/>
      <c r="D281" s="114"/>
      <c r="E281" s="113"/>
      <c r="F281" s="113"/>
      <c r="G281" s="113"/>
      <c r="H281" s="113"/>
      <c r="I281" s="113"/>
      <c r="J281" s="91">
        <f>J282+J283+J284</f>
        <v>370749</v>
      </c>
      <c r="K281" s="91">
        <f t="shared" ref="K281:AJ281" si="142">K282+K283+K284</f>
        <v>200445</v>
      </c>
      <c r="L281" s="91">
        <f t="shared" si="142"/>
        <v>0</v>
      </c>
      <c r="M281" s="91">
        <f t="shared" si="142"/>
        <v>0</v>
      </c>
      <c r="N281" s="91">
        <f t="shared" si="142"/>
        <v>0</v>
      </c>
      <c r="O281" s="91">
        <f t="shared" si="142"/>
        <v>0</v>
      </c>
      <c r="P281" s="91">
        <f t="shared" si="142"/>
        <v>0</v>
      </c>
      <c r="Q281" s="91">
        <f t="shared" si="142"/>
        <v>0</v>
      </c>
      <c r="R281" s="91">
        <f t="shared" si="142"/>
        <v>64651</v>
      </c>
      <c r="S281" s="91">
        <f t="shared" si="142"/>
        <v>64651</v>
      </c>
      <c r="T281" s="91">
        <f t="shared" si="142"/>
        <v>0</v>
      </c>
      <c r="U281" s="91">
        <f t="shared" si="142"/>
        <v>0</v>
      </c>
      <c r="V281" s="91">
        <f t="shared" si="142"/>
        <v>42750</v>
      </c>
      <c r="W281" s="91">
        <f t="shared" si="142"/>
        <v>42750</v>
      </c>
      <c r="X281" s="91">
        <f t="shared" si="142"/>
        <v>0</v>
      </c>
      <c r="Y281" s="91">
        <f t="shared" si="142"/>
        <v>0</v>
      </c>
      <c r="Z281" s="91">
        <f t="shared" si="142"/>
        <v>0</v>
      </c>
      <c r="AA281" s="91">
        <f t="shared" si="142"/>
        <v>58000</v>
      </c>
      <c r="AB281" s="91">
        <f t="shared" si="142"/>
        <v>58000</v>
      </c>
      <c r="AC281" s="91">
        <f t="shared" si="142"/>
        <v>0</v>
      </c>
      <c r="AD281" s="91">
        <f t="shared" si="142"/>
        <v>0</v>
      </c>
      <c r="AE281" s="91">
        <f t="shared" si="142"/>
        <v>45000</v>
      </c>
      <c r="AF281" s="91">
        <f t="shared" si="142"/>
        <v>45000</v>
      </c>
      <c r="AG281" s="91">
        <f t="shared" si="142"/>
        <v>0</v>
      </c>
      <c r="AH281" s="91">
        <f t="shared" si="142"/>
        <v>0</v>
      </c>
      <c r="AI281" s="91">
        <f t="shared" si="142"/>
        <v>0</v>
      </c>
      <c r="AJ281" s="91">
        <f t="shared" si="142"/>
        <v>0</v>
      </c>
      <c r="AK281" s="219"/>
      <c r="AL281" s="220"/>
      <c r="AM281" s="221"/>
      <c r="AN281" s="221"/>
      <c r="AO281" s="222"/>
    </row>
    <row r="282" spans="1:43" s="8" customFormat="1" ht="51.75" customHeight="1">
      <c r="A282" s="95">
        <v>1</v>
      </c>
      <c r="B282" s="96" t="s">
        <v>589</v>
      </c>
      <c r="C282" s="97">
        <v>7006150</v>
      </c>
      <c r="D282" s="97" t="s">
        <v>40</v>
      </c>
      <c r="E282" s="97" t="s">
        <v>77</v>
      </c>
      <c r="F282" s="97" t="s">
        <v>515</v>
      </c>
      <c r="G282" s="97" t="s">
        <v>52</v>
      </c>
      <c r="H282" s="97"/>
      <c r="I282" s="97" t="s">
        <v>590</v>
      </c>
      <c r="J282" s="99">
        <f>K282</f>
        <v>63083</v>
      </c>
      <c r="K282" s="99">
        <v>63083</v>
      </c>
      <c r="L282" s="99"/>
      <c r="M282" s="99"/>
      <c r="N282" s="99"/>
      <c r="O282" s="99"/>
      <c r="P282" s="99"/>
      <c r="Q282" s="99"/>
      <c r="R282" s="99"/>
      <c r="S282" s="99"/>
      <c r="T282" s="99"/>
      <c r="U282" s="99"/>
      <c r="V282" s="100"/>
      <c r="W282" s="100"/>
      <c r="X282" s="99"/>
      <c r="Y282" s="101"/>
      <c r="Z282" s="101"/>
      <c r="AA282" s="163">
        <f t="shared" ref="AA282:AA287" si="143">AB282</f>
        <v>8000</v>
      </c>
      <c r="AB282" s="163">
        <v>8000</v>
      </c>
      <c r="AC282" s="163"/>
      <c r="AD282" s="163"/>
      <c r="AE282" s="163">
        <f t="shared" ref="AE282:AE288" si="144">AF282</f>
        <v>8000</v>
      </c>
      <c r="AF282" s="163">
        <v>8000</v>
      </c>
      <c r="AG282" s="101"/>
      <c r="AH282" s="101"/>
      <c r="AI282" s="101"/>
      <c r="AJ282" s="101"/>
      <c r="AK282" s="102" t="s">
        <v>588</v>
      </c>
    </row>
    <row r="283" spans="1:43" s="8" customFormat="1" ht="51.75" customHeight="1">
      <c r="A283" s="95">
        <v>2</v>
      </c>
      <c r="B283" s="96" t="s">
        <v>591</v>
      </c>
      <c r="C283" s="97">
        <v>7006177</v>
      </c>
      <c r="D283" s="97" t="s">
        <v>40</v>
      </c>
      <c r="E283" s="97" t="s">
        <v>258</v>
      </c>
      <c r="F283" s="97" t="s">
        <v>515</v>
      </c>
      <c r="G283" s="97" t="s">
        <v>52</v>
      </c>
      <c r="H283" s="97"/>
      <c r="I283" s="97" t="s">
        <v>592</v>
      </c>
      <c r="J283" s="99">
        <f>K283</f>
        <v>72711</v>
      </c>
      <c r="K283" s="99">
        <v>72711</v>
      </c>
      <c r="L283" s="99"/>
      <c r="M283" s="99"/>
      <c r="N283" s="99"/>
      <c r="O283" s="99"/>
      <c r="P283" s="99"/>
      <c r="Q283" s="99"/>
      <c r="R283" s="99"/>
      <c r="S283" s="99"/>
      <c r="T283" s="99"/>
      <c r="U283" s="99"/>
      <c r="V283" s="100">
        <f>W283</f>
        <v>14750</v>
      </c>
      <c r="W283" s="100">
        <v>14750</v>
      </c>
      <c r="X283" s="99"/>
      <c r="Y283" s="101"/>
      <c r="Z283" s="101"/>
      <c r="AA283" s="163">
        <f t="shared" si="143"/>
        <v>20000</v>
      </c>
      <c r="AB283" s="163">
        <v>20000</v>
      </c>
      <c r="AC283" s="163"/>
      <c r="AD283" s="163"/>
      <c r="AE283" s="163">
        <f t="shared" si="144"/>
        <v>7000</v>
      </c>
      <c r="AF283" s="163">
        <v>7000</v>
      </c>
      <c r="AG283" s="101"/>
      <c r="AH283" s="101"/>
      <c r="AI283" s="101"/>
      <c r="AJ283" s="101"/>
      <c r="AK283" s="102" t="s">
        <v>588</v>
      </c>
    </row>
    <row r="284" spans="1:43" s="8" customFormat="1" ht="78.75" customHeight="1">
      <c r="A284" s="95">
        <v>3</v>
      </c>
      <c r="B284" s="96" t="s">
        <v>593</v>
      </c>
      <c r="C284" s="97">
        <v>7296707</v>
      </c>
      <c r="D284" s="97" t="s">
        <v>40</v>
      </c>
      <c r="E284" s="97" t="s">
        <v>71</v>
      </c>
      <c r="F284" s="97" t="s">
        <v>594</v>
      </c>
      <c r="G284" s="97" t="s">
        <v>89</v>
      </c>
      <c r="H284" s="97"/>
      <c r="I284" s="97" t="s">
        <v>595</v>
      </c>
      <c r="J284" s="99">
        <v>234955</v>
      </c>
      <c r="K284" s="99">
        <v>64651</v>
      </c>
      <c r="L284" s="99"/>
      <c r="M284" s="99"/>
      <c r="N284" s="99"/>
      <c r="O284" s="99"/>
      <c r="P284" s="99"/>
      <c r="Q284" s="99"/>
      <c r="R284" s="99">
        <f>S284</f>
        <v>64651</v>
      </c>
      <c r="S284" s="99">
        <v>64651</v>
      </c>
      <c r="T284" s="99"/>
      <c r="U284" s="99"/>
      <c r="V284" s="100">
        <f>W284</f>
        <v>28000</v>
      </c>
      <c r="W284" s="100">
        <v>28000</v>
      </c>
      <c r="X284" s="99"/>
      <c r="Y284" s="101"/>
      <c r="Z284" s="101"/>
      <c r="AA284" s="163">
        <f t="shared" si="143"/>
        <v>30000</v>
      </c>
      <c r="AB284" s="163">
        <v>30000</v>
      </c>
      <c r="AC284" s="163"/>
      <c r="AD284" s="163"/>
      <c r="AE284" s="163">
        <f t="shared" si="144"/>
        <v>30000</v>
      </c>
      <c r="AF284" s="163">
        <v>30000</v>
      </c>
      <c r="AG284" s="101"/>
      <c r="AH284" s="101"/>
      <c r="AI284" s="101"/>
      <c r="AJ284" s="101"/>
      <c r="AK284" s="102" t="s">
        <v>588</v>
      </c>
    </row>
    <row r="285" spans="1:43" s="280" customFormat="1" ht="30" customHeight="1">
      <c r="A285" s="142" t="s">
        <v>216</v>
      </c>
      <c r="B285" s="186" t="s">
        <v>360</v>
      </c>
      <c r="C285" s="196"/>
      <c r="D285" s="196"/>
      <c r="E285" s="197"/>
      <c r="F285" s="197"/>
      <c r="G285" s="197"/>
      <c r="H285" s="197"/>
      <c r="I285" s="197"/>
      <c r="J285" s="276"/>
      <c r="K285" s="276"/>
      <c r="L285" s="277"/>
      <c r="M285" s="79"/>
      <c r="N285" s="79">
        <f>O285</f>
        <v>40288</v>
      </c>
      <c r="O285" s="79">
        <v>40288</v>
      </c>
      <c r="P285" s="79"/>
      <c r="Q285" s="79"/>
      <c r="R285" s="79">
        <f>S285</f>
        <v>59514</v>
      </c>
      <c r="S285" s="79">
        <v>59514</v>
      </c>
      <c r="T285" s="79"/>
      <c r="U285" s="79"/>
      <c r="V285" s="198">
        <f>W285</f>
        <v>5369</v>
      </c>
      <c r="W285" s="198">
        <f>1587+27+3755</f>
        <v>5369</v>
      </c>
      <c r="X285" s="79">
        <v>1587</v>
      </c>
      <c r="Y285" s="79">
        <v>27</v>
      </c>
      <c r="Z285" s="79">
        <v>17900</v>
      </c>
      <c r="AA285" s="79">
        <f t="shared" si="143"/>
        <v>2727</v>
      </c>
      <c r="AB285" s="79">
        <v>2727</v>
      </c>
      <c r="AC285" s="79"/>
      <c r="AD285" s="79"/>
      <c r="AE285" s="79">
        <f t="shared" si="144"/>
        <v>2727</v>
      </c>
      <c r="AF285" s="79">
        <v>2727</v>
      </c>
      <c r="AG285" s="79"/>
      <c r="AH285" s="79"/>
      <c r="AI285" s="79">
        <v>20000</v>
      </c>
      <c r="AJ285" s="79">
        <v>20000</v>
      </c>
      <c r="AK285" s="243" t="s">
        <v>596</v>
      </c>
      <c r="AL285" s="278"/>
      <c r="AM285" s="279"/>
      <c r="AN285" s="279"/>
    </row>
    <row r="286" spans="1:43" s="280" customFormat="1" ht="30" customHeight="1">
      <c r="A286" s="281" t="s">
        <v>241</v>
      </c>
      <c r="B286" s="196" t="s">
        <v>597</v>
      </c>
      <c r="C286" s="196"/>
      <c r="D286" s="196"/>
      <c r="E286" s="197"/>
      <c r="F286" s="197"/>
      <c r="G286" s="197"/>
      <c r="H286" s="197"/>
      <c r="I286" s="197"/>
      <c r="J286" s="276"/>
      <c r="K286" s="276"/>
      <c r="L286" s="282"/>
      <c r="M286" s="276"/>
      <c r="N286" s="276">
        <f>O286</f>
        <v>5512</v>
      </c>
      <c r="O286" s="276">
        <v>5512</v>
      </c>
      <c r="P286" s="276"/>
      <c r="Q286" s="276"/>
      <c r="R286" s="276">
        <f>S286</f>
        <v>5512</v>
      </c>
      <c r="S286" s="79">
        <v>5512</v>
      </c>
      <c r="T286" s="276"/>
      <c r="U286" s="276"/>
      <c r="V286" s="198">
        <f>W286</f>
        <v>4304</v>
      </c>
      <c r="W286" s="198">
        <f>512+3792</f>
        <v>4304</v>
      </c>
      <c r="X286" s="276">
        <v>512</v>
      </c>
      <c r="Y286" s="276">
        <v>0</v>
      </c>
      <c r="Z286" s="276">
        <v>0</v>
      </c>
      <c r="AA286" s="276">
        <f t="shared" si="143"/>
        <v>15000</v>
      </c>
      <c r="AB286" s="276">
        <v>15000</v>
      </c>
      <c r="AC286" s="276"/>
      <c r="AD286" s="276"/>
      <c r="AE286" s="276">
        <f t="shared" si="144"/>
        <v>15000</v>
      </c>
      <c r="AF286" s="276">
        <v>15000</v>
      </c>
      <c r="AG286" s="276"/>
      <c r="AH286" s="276"/>
      <c r="AI286" s="276">
        <v>2000</v>
      </c>
      <c r="AJ286" s="276">
        <v>3000</v>
      </c>
      <c r="AK286" s="283" t="s">
        <v>598</v>
      </c>
      <c r="AL286" s="278"/>
      <c r="AM286" s="279"/>
      <c r="AN286" s="279"/>
    </row>
    <row r="287" spans="1:43" s="280" customFormat="1" ht="30" customHeight="1">
      <c r="A287" s="281" t="s">
        <v>317</v>
      </c>
      <c r="B287" s="196" t="s">
        <v>366</v>
      </c>
      <c r="C287" s="196"/>
      <c r="D287" s="196"/>
      <c r="E287" s="197"/>
      <c r="F287" s="197"/>
      <c r="G287" s="197"/>
      <c r="H287" s="197"/>
      <c r="I287" s="197"/>
      <c r="J287" s="276"/>
      <c r="K287" s="276"/>
      <c r="L287" s="282"/>
      <c r="M287" s="276"/>
      <c r="N287" s="276">
        <f>O287</f>
        <v>356734</v>
      </c>
      <c r="O287" s="276">
        <v>356734</v>
      </c>
      <c r="P287" s="276"/>
      <c r="Q287" s="276"/>
      <c r="R287" s="276">
        <f>S287</f>
        <v>356734</v>
      </c>
      <c r="S287" s="79">
        <v>356734</v>
      </c>
      <c r="T287" s="276"/>
      <c r="U287" s="276"/>
      <c r="V287" s="198">
        <f>W287</f>
        <v>39314</v>
      </c>
      <c r="W287" s="198">
        <v>39314</v>
      </c>
      <c r="X287" s="276">
        <v>0</v>
      </c>
      <c r="Y287" s="276">
        <v>0</v>
      </c>
      <c r="Z287" s="276">
        <v>69972</v>
      </c>
      <c r="AA287" s="276">
        <f t="shared" si="143"/>
        <v>76321</v>
      </c>
      <c r="AB287" s="276">
        <v>76321</v>
      </c>
      <c r="AC287" s="276"/>
      <c r="AD287" s="276"/>
      <c r="AE287" s="276">
        <f t="shared" si="144"/>
        <v>76321</v>
      </c>
      <c r="AF287" s="276">
        <v>76321</v>
      </c>
      <c r="AG287" s="276"/>
      <c r="AH287" s="276"/>
      <c r="AI287" s="276">
        <v>78670</v>
      </c>
      <c r="AJ287" s="276">
        <v>208092</v>
      </c>
      <c r="AK287" s="283"/>
      <c r="AL287" s="278"/>
      <c r="AM287" s="279"/>
      <c r="AN287" s="279"/>
    </row>
    <row r="288" spans="1:43" s="212" customFormat="1" ht="30" customHeight="1">
      <c r="A288" s="205"/>
      <c r="B288" s="206" t="s">
        <v>599</v>
      </c>
      <c r="C288" s="207"/>
      <c r="D288" s="207"/>
      <c r="E288" s="207"/>
      <c r="F288" s="207"/>
      <c r="G288" s="207"/>
      <c r="H288" s="207"/>
      <c r="I288" s="207"/>
      <c r="J288" s="73">
        <f t="shared" ref="J288:AD288" si="145">J289+J306+J363+J382+J412+J414+J413</f>
        <v>0</v>
      </c>
      <c r="K288" s="73">
        <f t="shared" si="145"/>
        <v>0</v>
      </c>
      <c r="L288" s="73">
        <f t="shared" si="145"/>
        <v>0</v>
      </c>
      <c r="M288" s="73">
        <f t="shared" si="145"/>
        <v>0</v>
      </c>
      <c r="N288" s="73">
        <f t="shared" si="145"/>
        <v>0</v>
      </c>
      <c r="O288" s="73">
        <f t="shared" si="145"/>
        <v>0</v>
      </c>
      <c r="P288" s="73">
        <f t="shared" si="145"/>
        <v>0</v>
      </c>
      <c r="Q288" s="73">
        <f t="shared" si="145"/>
        <v>0</v>
      </c>
      <c r="R288" s="73">
        <f t="shared" si="145"/>
        <v>0</v>
      </c>
      <c r="S288" s="73">
        <f t="shared" si="145"/>
        <v>0</v>
      </c>
      <c r="T288" s="73">
        <f t="shared" si="145"/>
        <v>0</v>
      </c>
      <c r="U288" s="73">
        <f t="shared" si="145"/>
        <v>0</v>
      </c>
      <c r="V288" s="73">
        <f t="shared" si="145"/>
        <v>0</v>
      </c>
      <c r="W288" s="73">
        <f t="shared" si="145"/>
        <v>0</v>
      </c>
      <c r="X288" s="73">
        <f t="shared" si="145"/>
        <v>0</v>
      </c>
      <c r="Y288" s="73">
        <f t="shared" si="145"/>
        <v>0</v>
      </c>
      <c r="Z288" s="73">
        <f t="shared" si="145"/>
        <v>0</v>
      </c>
      <c r="AA288" s="73">
        <f t="shared" si="145"/>
        <v>0</v>
      </c>
      <c r="AB288" s="73">
        <f t="shared" si="145"/>
        <v>0</v>
      </c>
      <c r="AC288" s="73">
        <f t="shared" si="145"/>
        <v>0</v>
      </c>
      <c r="AD288" s="73">
        <f t="shared" si="145"/>
        <v>0</v>
      </c>
      <c r="AE288" s="73">
        <f t="shared" si="144"/>
        <v>21000</v>
      </c>
      <c r="AF288" s="73">
        <v>21000</v>
      </c>
      <c r="AG288" s="73">
        <f>AG289+AG306+AG363+AG382+AG412+AG414+AG413</f>
        <v>0</v>
      </c>
      <c r="AH288" s="73">
        <f>AH289+AH306+AH363+AH382+AH412+AH414+AH413</f>
        <v>0</v>
      </c>
      <c r="AI288" s="73">
        <f>AI289+AI306+AI363+AI382+AI412+AI414+AI413</f>
        <v>0</v>
      </c>
      <c r="AJ288" s="73">
        <f>AJ289+AJ306+AJ363+AJ382+AJ412+AJ414+AJ413</f>
        <v>0</v>
      </c>
      <c r="AK288" s="208"/>
      <c r="AL288" s="209"/>
      <c r="AM288" s="210" t="s">
        <v>372</v>
      </c>
      <c r="AN288" s="211"/>
      <c r="AO288" s="211"/>
      <c r="AP288" s="211"/>
      <c r="AQ288" s="211"/>
    </row>
    <row r="289" spans="1:40" s="292" customFormat="1" ht="30" customHeight="1">
      <c r="A289" s="284"/>
      <c r="B289" s="285"/>
      <c r="C289" s="285"/>
      <c r="D289" s="285"/>
      <c r="E289" s="284"/>
      <c r="F289" s="284"/>
      <c r="G289" s="284"/>
      <c r="H289" s="284"/>
      <c r="I289" s="284"/>
      <c r="J289" s="286"/>
      <c r="K289" s="286"/>
      <c r="L289" s="287"/>
      <c r="M289" s="286"/>
      <c r="N289" s="286"/>
      <c r="O289" s="286"/>
      <c r="P289" s="286"/>
      <c r="Q289" s="286"/>
      <c r="R289" s="286"/>
      <c r="S289" s="286"/>
      <c r="T289" s="286"/>
      <c r="U289" s="286"/>
      <c r="V289" s="286"/>
      <c r="W289" s="286"/>
      <c r="X289" s="286"/>
      <c r="Y289" s="286"/>
      <c r="Z289" s="286"/>
      <c r="AA289" s="288"/>
      <c r="AB289" s="288"/>
      <c r="AC289" s="288"/>
      <c r="AD289" s="288"/>
      <c r="AE289" s="288"/>
      <c r="AF289" s="288"/>
      <c r="AG289" s="286"/>
      <c r="AH289" s="286"/>
      <c r="AI289" s="286"/>
      <c r="AJ289" s="286"/>
      <c r="AK289" s="289"/>
      <c r="AL289" s="290"/>
      <c r="AM289" s="291"/>
      <c r="AN289" s="291"/>
    </row>
    <row r="290" spans="1:40" s="293" customFormat="1" ht="49.5" customHeight="1">
      <c r="E290" s="294"/>
      <c r="F290" s="294"/>
      <c r="G290" s="294"/>
      <c r="H290" s="294"/>
      <c r="I290" s="294"/>
      <c r="M290" s="295"/>
      <c r="N290" s="295"/>
      <c r="O290" s="295"/>
      <c r="P290" s="295"/>
      <c r="Q290" s="295"/>
      <c r="R290" s="295"/>
      <c r="S290" s="295"/>
      <c r="T290" s="295"/>
      <c r="U290" s="295"/>
      <c r="V290" s="295"/>
      <c r="W290" s="295"/>
      <c r="X290" s="295"/>
      <c r="Y290" s="295"/>
      <c r="Z290" s="295"/>
      <c r="AA290" s="296"/>
      <c r="AB290" s="296"/>
      <c r="AC290" s="296"/>
      <c r="AD290" s="296"/>
      <c r="AE290" s="296"/>
      <c r="AF290" s="296"/>
      <c r="AG290" s="295"/>
      <c r="AH290" s="295"/>
      <c r="AI290" s="295"/>
      <c r="AJ290" s="295"/>
      <c r="AK290" s="295"/>
    </row>
    <row r="291" spans="1:40" s="293" customFormat="1" ht="49.5" customHeight="1">
      <c r="E291" s="294"/>
      <c r="F291" s="294"/>
      <c r="G291" s="294"/>
      <c r="H291" s="294"/>
      <c r="I291" s="294"/>
      <c r="AA291" s="297"/>
      <c r="AB291" s="297"/>
      <c r="AC291" s="297"/>
      <c r="AD291" s="297"/>
      <c r="AE291" s="297"/>
      <c r="AF291" s="297"/>
    </row>
    <row r="292" spans="1:40" s="293" customFormat="1" ht="49.5" customHeight="1">
      <c r="E292" s="294"/>
      <c r="F292" s="294"/>
      <c r="G292" s="294"/>
      <c r="H292" s="294"/>
      <c r="I292" s="294"/>
      <c r="AA292" s="297"/>
      <c r="AB292" s="297"/>
      <c r="AC292" s="297"/>
      <c r="AD292" s="297"/>
      <c r="AE292" s="297"/>
      <c r="AF292" s="297"/>
    </row>
    <row r="293" spans="1:40" s="293" customFormat="1" ht="49.5" customHeight="1">
      <c r="E293" s="294"/>
      <c r="F293" s="294"/>
      <c r="G293" s="294"/>
      <c r="H293" s="294"/>
      <c r="I293" s="294"/>
      <c r="AA293" s="297"/>
      <c r="AB293" s="297"/>
      <c r="AC293" s="297"/>
      <c r="AD293" s="297"/>
      <c r="AE293" s="297"/>
      <c r="AF293" s="297"/>
    </row>
    <row r="294" spans="1:40" s="293" customFormat="1" ht="49.5" customHeight="1">
      <c r="E294" s="294"/>
      <c r="F294" s="294"/>
      <c r="G294" s="294"/>
      <c r="H294" s="294"/>
      <c r="I294" s="294"/>
      <c r="AA294" s="297"/>
      <c r="AB294" s="297"/>
      <c r="AC294" s="297"/>
      <c r="AD294" s="297"/>
      <c r="AE294" s="297"/>
      <c r="AF294" s="297"/>
    </row>
    <row r="295" spans="1:40" s="293" customFormat="1" ht="49.5" customHeight="1">
      <c r="E295" s="294"/>
      <c r="F295" s="294"/>
      <c r="G295" s="294"/>
      <c r="H295" s="294"/>
      <c r="I295" s="294"/>
      <c r="AA295" s="297"/>
      <c r="AB295" s="297"/>
      <c r="AC295" s="297"/>
      <c r="AD295" s="297"/>
      <c r="AE295" s="297"/>
      <c r="AF295" s="297"/>
    </row>
    <row r="296" spans="1:40" s="293" customFormat="1" ht="49.5" customHeight="1">
      <c r="E296" s="294"/>
      <c r="F296" s="294"/>
      <c r="G296" s="294"/>
      <c r="H296" s="294"/>
      <c r="I296" s="294"/>
      <c r="AA296" s="297"/>
      <c r="AB296" s="297"/>
      <c r="AC296" s="297"/>
      <c r="AD296" s="297"/>
      <c r="AE296" s="297"/>
      <c r="AF296" s="297"/>
    </row>
    <row r="297" spans="1:40" s="293" customFormat="1" ht="49.5" customHeight="1">
      <c r="E297" s="294"/>
      <c r="F297" s="294"/>
      <c r="G297" s="294"/>
      <c r="H297" s="294"/>
      <c r="I297" s="294"/>
      <c r="AA297" s="297"/>
      <c r="AB297" s="297"/>
      <c r="AC297" s="297"/>
      <c r="AD297" s="297"/>
      <c r="AE297" s="297"/>
      <c r="AF297" s="297"/>
    </row>
    <row r="298" spans="1:40" s="298" customFormat="1" ht="49.5" customHeight="1">
      <c r="E298" s="299"/>
      <c r="F298" s="299"/>
      <c r="G298" s="299"/>
      <c r="H298" s="299"/>
      <c r="I298" s="299"/>
    </row>
    <row r="299" spans="1:40" s="298" customFormat="1" ht="49.5" customHeight="1">
      <c r="E299" s="299"/>
      <c r="F299" s="299"/>
      <c r="G299" s="299"/>
      <c r="H299" s="299"/>
      <c r="I299" s="299"/>
    </row>
    <row r="300" spans="1:40" s="298" customFormat="1" ht="49.5" customHeight="1">
      <c r="E300" s="299"/>
      <c r="F300" s="299"/>
      <c r="G300" s="299"/>
      <c r="H300" s="299"/>
      <c r="I300" s="299"/>
    </row>
    <row r="301" spans="1:40" s="298" customFormat="1" ht="49.5" customHeight="1">
      <c r="E301" s="299"/>
      <c r="F301" s="299"/>
      <c r="G301" s="299"/>
      <c r="H301" s="299"/>
      <c r="I301" s="299"/>
    </row>
    <row r="302" spans="1:40" s="298" customFormat="1" ht="49.5" customHeight="1">
      <c r="E302" s="299"/>
      <c r="F302" s="299"/>
      <c r="G302" s="299"/>
      <c r="H302" s="299"/>
      <c r="I302" s="299"/>
    </row>
    <row r="303" spans="1:40" s="298" customFormat="1" ht="49.5" customHeight="1">
      <c r="E303" s="299"/>
      <c r="F303" s="299"/>
      <c r="G303" s="299"/>
      <c r="H303" s="299"/>
      <c r="I303" s="299"/>
    </row>
    <row r="304" spans="1:40" s="298" customFormat="1" ht="49.5" customHeight="1">
      <c r="E304" s="299"/>
      <c r="F304" s="299"/>
      <c r="G304" s="299"/>
      <c r="H304" s="299"/>
      <c r="I304" s="299"/>
    </row>
    <row r="305" spans="5:9" s="298" customFormat="1" ht="49.5" customHeight="1">
      <c r="E305" s="299"/>
      <c r="F305" s="299"/>
      <c r="G305" s="299"/>
      <c r="H305" s="299"/>
      <c r="I305" s="299"/>
    </row>
    <row r="306" spans="5:9" s="298" customFormat="1" ht="49.5" customHeight="1">
      <c r="E306" s="299"/>
      <c r="F306" s="299"/>
      <c r="G306" s="299"/>
      <c r="H306" s="299"/>
      <c r="I306" s="299"/>
    </row>
    <row r="307" spans="5:9" s="298" customFormat="1" ht="49.5" customHeight="1">
      <c r="E307" s="299"/>
      <c r="F307" s="299"/>
      <c r="G307" s="299"/>
      <c r="H307" s="299"/>
      <c r="I307" s="299"/>
    </row>
    <row r="308" spans="5:9" s="298" customFormat="1" ht="49.5" customHeight="1">
      <c r="E308" s="299"/>
      <c r="F308" s="299"/>
      <c r="G308" s="299"/>
      <c r="H308" s="299"/>
      <c r="I308" s="299"/>
    </row>
    <row r="309" spans="5:9" s="298" customFormat="1" ht="49.5" customHeight="1">
      <c r="E309" s="299"/>
      <c r="F309" s="299"/>
      <c r="G309" s="299"/>
      <c r="H309" s="299"/>
      <c r="I309" s="299"/>
    </row>
    <row r="310" spans="5:9" s="298" customFormat="1" ht="49.5" customHeight="1">
      <c r="E310" s="299"/>
      <c r="F310" s="299"/>
      <c r="G310" s="299"/>
      <c r="H310" s="299"/>
      <c r="I310" s="299"/>
    </row>
    <row r="311" spans="5:9" s="298" customFormat="1" ht="49.5" customHeight="1">
      <c r="E311" s="299"/>
      <c r="F311" s="299"/>
      <c r="G311" s="299"/>
      <c r="H311" s="299"/>
      <c r="I311" s="299"/>
    </row>
    <row r="312" spans="5:9" s="298" customFormat="1" ht="49.5" customHeight="1">
      <c r="E312" s="299"/>
      <c r="F312" s="299"/>
      <c r="G312" s="299"/>
      <c r="H312" s="299"/>
      <c r="I312" s="299"/>
    </row>
    <row r="313" spans="5:9" s="298" customFormat="1" ht="49.5" customHeight="1">
      <c r="E313" s="299"/>
      <c r="F313" s="299"/>
      <c r="G313" s="299"/>
      <c r="H313" s="299"/>
      <c r="I313" s="299"/>
    </row>
  </sheetData>
  <mergeCells count="60">
    <mergeCell ref="AM279:AQ279"/>
    <mergeCell ref="AM288:AQ288"/>
    <mergeCell ref="AL27:AQ27"/>
    <mergeCell ref="AL44:AO44"/>
    <mergeCell ref="AM116:AR116"/>
    <mergeCell ref="AM121:AP121"/>
    <mergeCell ref="AL145:AP145"/>
    <mergeCell ref="AM161:AQ161"/>
    <mergeCell ref="AG11:AH11"/>
    <mergeCell ref="AI11:AI12"/>
    <mergeCell ref="AJ11:AJ12"/>
    <mergeCell ref="AM19:AQ19"/>
    <mergeCell ref="AL22:AP22"/>
    <mergeCell ref="AL26:AQ26"/>
    <mergeCell ref="X11:X12"/>
    <mergeCell ref="Y11:Y12"/>
    <mergeCell ref="Z11:Z12"/>
    <mergeCell ref="AB11:AB12"/>
    <mergeCell ref="AC11:AD11"/>
    <mergeCell ref="AF11:AF12"/>
    <mergeCell ref="AA10:AA12"/>
    <mergeCell ref="AB10:AD10"/>
    <mergeCell ref="AE10:AE12"/>
    <mergeCell ref="AF10:AH10"/>
    <mergeCell ref="J11:J12"/>
    <mergeCell ref="K11:K12"/>
    <mergeCell ref="O11:O12"/>
    <mergeCell ref="P11:Q11"/>
    <mergeCell ref="S11:S12"/>
    <mergeCell ref="T11:U11"/>
    <mergeCell ref="AA8:AD9"/>
    <mergeCell ref="AE8:AH9"/>
    <mergeCell ref="AK8:AK12"/>
    <mergeCell ref="N9:Q9"/>
    <mergeCell ref="I10:I12"/>
    <mergeCell ref="J10:K10"/>
    <mergeCell ref="L10:L12"/>
    <mergeCell ref="M10:M12"/>
    <mergeCell ref="N10:N12"/>
    <mergeCell ref="O10:Q10"/>
    <mergeCell ref="G8:G12"/>
    <mergeCell ref="H8:H12"/>
    <mergeCell ref="I8:K9"/>
    <mergeCell ref="L8:M9"/>
    <mergeCell ref="R8:U9"/>
    <mergeCell ref="V8:W9"/>
    <mergeCell ref="R10:R12"/>
    <mergeCell ref="S10:U10"/>
    <mergeCell ref="V10:V12"/>
    <mergeCell ref="W10:W12"/>
    <mergeCell ref="AF1:AH1"/>
    <mergeCell ref="A4:AK4"/>
    <mergeCell ref="A5:AK5"/>
    <mergeCell ref="AF7:AH7"/>
    <mergeCell ref="A8:A12"/>
    <mergeCell ref="B8:B12"/>
    <mergeCell ref="C8:C12"/>
    <mergeCell ref="D8:D12"/>
    <mergeCell ref="E8:E12"/>
    <mergeCell ref="F8:F12"/>
  </mergeCells>
  <pageMargins left="0" right="0" top="0.35433070866141736" bottom="0.35433070866141736" header="0.31496062992125984" footer="0.35433070866141736"/>
  <pageSetup paperSize="9" scale="55" orientation="landscape" r:id="rId1"/>
  <headerFooter alignWithMargins="0">
    <oddFooter>&amp;C&amp;P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E92E35D-1A12-43BE-9CF3-D80D8F7B5BFD}"/>
</file>

<file path=customXml/itemProps2.xml><?xml version="1.0" encoding="utf-8"?>
<ds:datastoreItem xmlns:ds="http://schemas.openxmlformats.org/officeDocument/2006/customXml" ds:itemID="{FCB987F9-5B73-4CBF-932A-CB7B8B43B83B}"/>
</file>

<file path=customXml/itemProps3.xml><?xml version="1.0" encoding="utf-8"?>
<ds:datastoreItem xmlns:ds="http://schemas.openxmlformats.org/officeDocument/2006/customXml" ds:itemID="{90152032-CCA7-47B6-B487-52DCB603011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bieu so 58</vt:lpstr>
      <vt:lpstr>'bieu so 58'!Print_Titles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2020-06-10T01:49:22Z</dcterms:created>
  <dcterms:modified xsi:type="dcterms:W3CDTF">2020-06-10T01:49:45Z</dcterms:modified>
</cp:coreProperties>
</file>