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19\CÔNG KHAI NSNN\DỰ TOÁN SAU PHÊ DUYỆT\CÔNG KHAI DỰ TOÁN 2019\"/>
    </mc:Choice>
  </mc:AlternateContent>
  <bookViews>
    <workbookView xWindow="0" yWindow="0" windowWidth="20490" windowHeight="7755"/>
  </bookViews>
  <sheets>
    <sheet name="DT-2019-N-B48-TT343-75" sheetId="3" r:id="rId1"/>
  </sheets>
  <externalReferences>
    <externalReference r:id="rId2"/>
  </externalReferences>
  <definedNames>
    <definedName name="_xlnm.Print_Titles" localSheetId="0">'DT-2019-N-B48-TT343-75'!$9:$10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0" i="3" l="1"/>
  <c r="D51" i="3"/>
  <c r="D38" i="3"/>
  <c r="D35" i="3"/>
  <c r="D25" i="3"/>
  <c r="C55" i="3"/>
  <c r="C54" i="3"/>
  <c r="C53" i="3"/>
  <c r="C52" i="3"/>
  <c r="C51" i="3"/>
  <c r="C50" i="3"/>
  <c r="C49" i="3"/>
  <c r="C48" i="3"/>
  <c r="C47" i="3"/>
  <c r="C46" i="3"/>
  <c r="C45" i="3"/>
  <c r="D44" i="3"/>
  <c r="C44" i="3"/>
  <c r="D39" i="3"/>
  <c r="C39" i="3"/>
  <c r="C38" i="3"/>
  <c r="C35" i="3"/>
  <c r="C34" i="3"/>
  <c r="C33" i="3"/>
  <c r="C32" i="3"/>
  <c r="C31" i="3"/>
  <c r="C30" i="3"/>
  <c r="C27" i="3"/>
  <c r="C26" i="3"/>
  <c r="C25" i="3"/>
  <c r="C24" i="3"/>
  <c r="C22" i="3"/>
  <c r="C21" i="3"/>
  <c r="C20" i="3"/>
  <c r="C19" i="3"/>
  <c r="C17" i="3"/>
  <c r="C16" i="3"/>
  <c r="C15" i="3"/>
  <c r="C14" i="3"/>
  <c r="D14" i="3" l="1"/>
  <c r="D53" i="3"/>
  <c r="D52" i="3"/>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alcChain>
</file>

<file path=xl/sharedStrings.xml><?xml version="1.0" encoding="utf-8"?>
<sst xmlns="http://schemas.openxmlformats.org/spreadsheetml/2006/main" count="91" uniqueCount="57">
  <si>
    <t>STT</t>
  </si>
  <si>
    <t>NỘI DUNG</t>
  </si>
  <si>
    <t>DỰ TOÁN</t>
  </si>
  <si>
    <t>I</t>
  </si>
  <si>
    <t>II</t>
  </si>
  <si>
    <t>III</t>
  </si>
  <si>
    <t>IV</t>
  </si>
  <si>
    <t xml:space="preserve">          ỦY BAN NHÂN DÂN</t>
  </si>
  <si>
    <t xml:space="preserve">             TỈNH ĐỒNG NAI</t>
  </si>
  <si>
    <t>-</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</si>
  <si>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</si>
  <si>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</si>
  <si>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</si>
  <si>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</si>
  <si>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</si>
  <si>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</si>
  <si>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</si>
  <si>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</si>
  <si>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</si>
  <si>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</si>
  <si>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</si>
  <si>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</si>
  <si>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</si>
  <si>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</si>
  <si>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</si>
  <si>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</si>
  <si>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</si>
  <si>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</si>
  <si>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</si>
  <si>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</si>
  <si>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</si>
  <si>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</si>
  <si>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</si>
  <si>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</si>
  <si>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</si>
  <si>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</si>
  <si>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</si>
  <si>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</si>
  <si>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</si>
  <si>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</si>
  <si>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</si>
  <si>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</si>
  <si>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</si>
  <si>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</si>
  <si>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</si>
  <si>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</si>
  <si>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</si>
  <si>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</si>
  <si>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</si>
  <si>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</si>
  <si>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</si>
  <si>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</si>
  <si>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</si>
  <si>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</si>
  <si>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</si>
  <si>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(Đính kèm Quyết định số              /QĐ-UBND ngày       12/2018 của UBND tỉnh)</t>
  </si>
  <si>
    <t>DỰ TOÁN THU NGÂN SÁCH NHÀ NƯỚC NĂM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</si>
</sst>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0_);_(* \(#,##0.00\);_(* \-??_);_(@_)"/>
  </numFmts>
  <fonts count="18" x14ac:knownFonts="1">
    <font>
      <sz val="11"/>
      <color theme="1"/>
      <name val="Calibri"/>
      <family val="2"/>
      <scheme val="minor"/>
    </font>
    <font>
      <sz val="11"/>
      <color theme="1"/>
      <name val="Times New Roman"/>
      <family val="1"/>
    </font>
    <font>
      <i/>
      <sz val="11"/>
      <color rgb="FF000000"/>
      <name val="Times New Roman"/>
      <family val="1"/>
    </font>
    <font>
      <b/>
      <sz val="11"/>
      <name val="Times New Roman"/>
      <family val="1"/>
    </font>
    <font>
      <sz val="11"/>
      <name val="Times New Roman"/>
      <family val="1"/>
    </font>
    <font>
      <i/>
      <sz val="11"/>
      <color theme="1"/>
      <name val="Times New Roman"/>
      <family val="1"/>
    </font>
    <font>
      <sz val="11"/>
      <color theme="1"/>
      <name val="Calibri"/>
      <family val="2"/>
      <scheme val="minor"/>
    </font>
    <font>
      <b/>
      <sz val="11"/>
      <color theme="1"/>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sz val="11"/>
      <color indexed="8"/>
      <name val="Calibri"/>
      <family val="2"/>
    </font>
    <font>
      <sz val="10"/>
      <name val="Arial"/>
      <family val="2"/>
    </font>
    <font>
      <sz val="12"/>
      <name val="VNI-Times"/>
    </font>
    <font>
      <sz val="13"/>
      <name val=".VnTim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7">
    <xf numFmtId="0" fontId="0" fillId="0" borderId="0"/>
    <xf numFmtId="43" fontId="6" fillId="0" borderId="0" applyFont="0" applyFill="0" applyBorder="0" applyAlignment="0" applyProtection="0"/>
    <xf numFmtId="9" fontId="6" fillId="0" borderId="0" applyFont="0" applyFill="0" applyBorder="0" applyAlignment="0" applyProtection="0"/>
    <xf numFmtId="0" fontId="14" fillId="0" borderId="0"/>
    <xf numFmtId="0" fontId="15" fillId="0" borderId="0"/>
    <xf numFmtId="165" fontId="14" fillId="0" borderId="0"/>
    <xf numFmtId="0" fontId="17" fillId="0" borderId="0"/>
  </cellStyleXfs>
  <cellXfs count="32">
    <xf numFmtId="0" fontId="0" fillId="0" borderId="0" xfId="0"/>
    <xf numFmtId="0" fontId="1" fillId="0" borderId="0" xfId="0" applyFont="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164" fontId="3" fillId="0" borderId="1" xfId="1" applyNumberFormat="1" applyFont="1" applyBorder="1" applyAlignment="1">
      <alignment horizontal="center" vertical="center" wrapText="1"/>
    </xf>
    <xf numFmtId="164" fontId="1" fillId="0" borderId="0" xfId="1" applyNumberFormat="1" applyFont="1"/>
    <xf numFmtId="0" fontId="2" fillId="0" borderId="0" xfId="0" applyFont="1" applyAlignment="1">
      <alignment horizontal="center" vertical="center"/>
    </xf>
    <xf numFmtId="164" fontId="4" fillId="0" borderId="1" xfId="1" applyNumberFormat="1" applyFont="1" applyBorder="1" applyAlignment="1">
      <alignment horizontal="center" vertical="center" wrapText="1"/>
    </xf>
    <xf numFmtId="0" fontId="7" fillId="0" borderId="0" xfId="0" applyFont="1" applyAlignment="1">
      <alignment vertical="top"/>
    </xf>
    <xf numFmtId="164" fontId="1" fillId="0" borderId="0" xfId="1" applyNumberFormat="1" applyFont="1" applyAlignment="1">
      <alignment horizontal="center" vertical="center"/>
    </xf>
    <xf numFmtId="164" fontId="7" fillId="0" borderId="1" xfId="1" applyNumberFormat="1"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164" fontId="9" fillId="0" borderId="1" xfId="1" applyNumberFormat="1" applyFont="1" applyBorder="1" applyAlignment="1">
      <alignment horizontal="center" vertical="center" wrapText="1"/>
    </xf>
    <xf numFmtId="0" fontId="4"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9" fontId="1" fillId="0" borderId="1" xfId="2" applyFont="1" applyBorder="1"/>
    <xf numFmtId="9" fontId="5" fillId="0" borderId="1" xfId="2" applyFont="1" applyBorder="1"/>
    <xf numFmtId="0" fontId="10" fillId="0" borderId="0" xfId="0" applyFont="1" applyAlignment="1"/>
    <xf numFmtId="0" fontId="13" fillId="0" borderId="0" xfId="0" applyFont="1" applyAlignment="1"/>
    <xf numFmtId="0" fontId="12" fillId="0" borderId="0" xfId="0" applyFont="1" applyAlignment="1"/>
    <xf numFmtId="164" fontId="13" fillId="0" borderId="0" xfId="1" applyNumberFormat="1" applyFont="1" applyAlignment="1">
      <alignment horizontal="center"/>
    </xf>
    <xf numFmtId="0" fontId="8" fillId="0" borderId="0" xfId="0" applyFont="1" applyAlignment="1">
      <alignment horizontal="center" vertical="center"/>
    </xf>
    <xf numFmtId="9" fontId="7" fillId="0" borderId="1" xfId="2" applyFont="1" applyBorder="1" applyAlignment="1">
      <alignment horizontal="center" vertical="center" wrapText="1"/>
    </xf>
    <xf numFmtId="164" fontId="11" fillId="0" borderId="0" xfId="1" applyNumberFormat="1" applyFont="1" applyAlignment="1">
      <alignment horizontal="center"/>
    </xf>
    <xf numFmtId="0" fontId="2" fillId="0" borderId="0" xfId="0" applyFont="1" applyAlignment="1">
      <alignment horizontal="center" vertical="center"/>
    </xf>
    <xf numFmtId="164" fontId="5" fillId="0" borderId="2" xfId="1" applyNumberFormat="1" applyFont="1" applyBorder="1" applyAlignment="1">
      <alignment horizontal="center" vertical="center"/>
    </xf>
    <xf numFmtId="0" fontId="3" fillId="0" borderId="1" xfId="0" applyFont="1" applyBorder="1" applyAlignment="1">
      <alignment horizontal="center" vertical="center" wrapText="1"/>
    </xf>
    <xf numFmtId="164" fontId="3" fillId="0" borderId="1" xfId="1" applyNumberFormat="1" applyFont="1" applyBorder="1" applyAlignment="1">
      <alignment horizontal="center" vertical="center" wrapText="1"/>
    </xf>
  </cellXfs>
  <cellStyles count="7">
    <cellStyle name="Comma" xfId="1" builtinId="3"/>
    <cellStyle name="Excel Built-in Comma" xfId="5"/>
    <cellStyle name="Excel Built-in Normal" xfId="3"/>
    <cellStyle name="Normal" xfId="0" builtinId="0"/>
    <cellStyle name="Normal 3 2" xfId="4"/>
    <cellStyle name="Normal 4"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13">
          <cell r="E13">
            <v>600</v>
          </cell>
        </row>
        <row r="14">
          <cell r="E14">
            <v>863000</v>
          </cell>
        </row>
        <row r="15">
          <cell r="E15">
            <v>392000</v>
          </cell>
        </row>
        <row r="17">
          <cell r="E17">
            <v>815000</v>
          </cell>
        </row>
        <row r="18">
          <cell r="E18">
            <v>1177000</v>
          </cell>
        </row>
        <row r="19">
          <cell r="E19">
            <v>650000</v>
          </cell>
        </row>
        <row r="20">
          <cell r="E20">
            <v>50000</v>
          </cell>
        </row>
        <row r="22">
          <cell r="E22">
            <v>4458000</v>
          </cell>
        </row>
        <row r="23">
          <cell r="E23">
            <v>350000</v>
          </cell>
          <cell r="F23">
            <v>160505</v>
          </cell>
        </row>
        <row r="24">
          <cell r="E24">
            <v>9361000</v>
          </cell>
        </row>
        <row r="25">
          <cell r="E25">
            <v>10000</v>
          </cell>
        </row>
        <row r="28">
          <cell r="E28">
            <v>3247000</v>
          </cell>
        </row>
        <row r="29">
          <cell r="E29">
            <v>35000</v>
          </cell>
        </row>
        <row r="30">
          <cell r="E30">
            <v>1500000</v>
          </cell>
        </row>
        <row r="31">
          <cell r="E31">
            <v>90000</v>
          </cell>
        </row>
        <row r="32">
          <cell r="E32">
            <v>5800000</v>
          </cell>
        </row>
        <row r="33">
          <cell r="E33">
            <v>510000</v>
          </cell>
          <cell r="F33">
            <v>89159</v>
          </cell>
        </row>
        <row r="36">
          <cell r="E36">
            <v>1280000</v>
          </cell>
          <cell r="F36">
            <v>1280000</v>
          </cell>
        </row>
        <row r="37">
          <cell r="E37">
            <v>500000</v>
          </cell>
          <cell r="F37">
            <v>320000</v>
          </cell>
        </row>
        <row r="42">
          <cell r="E42">
            <v>62000</v>
          </cell>
          <cell r="F42">
            <v>62000</v>
          </cell>
        </row>
        <row r="43">
          <cell r="E43">
            <v>0</v>
          </cell>
        </row>
        <row r="44">
          <cell r="E44">
            <v>600000</v>
          </cell>
        </row>
        <row r="45">
          <cell r="E45">
            <v>1500000</v>
          </cell>
        </row>
        <row r="46">
          <cell r="E46">
            <v>0</v>
          </cell>
        </row>
        <row r="47">
          <cell r="E47">
            <v>1485000</v>
          </cell>
        </row>
        <row r="49">
          <cell r="E49">
            <v>180000</v>
          </cell>
          <cell r="F49">
            <v>163900</v>
          </cell>
        </row>
        <row r="50">
          <cell r="E50">
            <v>750000</v>
          </cell>
          <cell r="F50">
            <v>483787</v>
          </cell>
        </row>
        <row r="51">
          <cell r="E51">
            <v>1000</v>
          </cell>
        </row>
        <row r="52">
          <cell r="E52">
            <v>200000</v>
          </cell>
        </row>
        <row r="53">
          <cell r="E5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abSelected="1" workbookViewId="0">
      <selection activeCell="H13" sqref="H13"/>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23" customFormat="1" ht="21" customHeight="1" x14ac:dyDescent="0.25">
      <c r="A1" s="22" t="s">
        <v>7</v>
      </c>
      <c r="B1" s="22"/>
      <c r="C1" s="27" t="s">
        <v>10</v>
      </c>
      <c r="D1" s="27"/>
    </row>
    <row r="2" spans="1:5" s="23" customFormat="1" ht="17.25" customHeight="1" x14ac:dyDescent="0.25">
      <c r="A2" s="21" t="s">
        <v>8</v>
      </c>
      <c r="B2" s="21"/>
      <c r="C2" s="24"/>
      <c r="D2" s="24"/>
    </row>
    <row r="3" spans="1:5" x14ac:dyDescent="0.25">
      <c r="A3" s="10"/>
      <c r="B3" s="10"/>
      <c r="C3" s="11"/>
      <c r="D3" s="11"/>
    </row>
    <row r="4" spans="1:5" ht="28.5" customHeight="1" x14ac:dyDescent="0.25">
      <c r="A4" s="25" t="s">
        <v>56</v>
      </c>
      <c r="B4" s="25"/>
      <c r="C4" s="25"/>
      <c r="D4" s="25"/>
    </row>
    <row r="5" spans="1:5" x14ac:dyDescent="0.25">
      <c r="A5" s="28" t="s">
        <v>55</v>
      </c>
      <c r="B5" s="28"/>
      <c r="C5" s="28"/>
      <c r="D5" s="28"/>
    </row>
    <row r="6" spans="1:5" x14ac:dyDescent="0.25">
      <c r="A6" s="8"/>
      <c r="B6" s="8"/>
      <c r="C6" s="8"/>
      <c r="D6" s="8"/>
    </row>
    <row r="7" spans="1:5" x14ac:dyDescent="0.25">
      <c r="A7" s="8"/>
      <c r="B7" s="8"/>
      <c r="C7" s="8"/>
      <c r="D7" s="8"/>
    </row>
    <row r="8" spans="1:5" x14ac:dyDescent="0.25">
      <c r="A8" s="1"/>
      <c r="B8" s="1"/>
      <c r="C8" s="29" t="s">
        <v>11</v>
      </c>
      <c r="D8" s="29"/>
    </row>
    <row r="9" spans="1:5" x14ac:dyDescent="0.25">
      <c r="A9" s="30" t="s">
        <v>0</v>
      </c>
      <c r="B9" s="30" t="s">
        <v>1</v>
      </c>
      <c r="C9" s="31" t="s">
        <v>2</v>
      </c>
      <c r="D9" s="31"/>
      <c r="E9" s="26" t="s">
        <v>54</v>
      </c>
    </row>
    <row r="10" spans="1:5" ht="28.5" x14ac:dyDescent="0.25">
      <c r="A10" s="30"/>
      <c r="B10" s="30"/>
      <c r="C10" s="6" t="s">
        <v>12</v>
      </c>
      <c r="D10" s="12" t="s">
        <v>13</v>
      </c>
      <c r="E10" s="26"/>
    </row>
    <row r="11" spans="1:5" ht="18" customHeight="1" x14ac:dyDescent="0.25">
      <c r="A11" s="4"/>
      <c r="B11" s="3" t="s">
        <v>14</v>
      </c>
      <c r="C11" s="6">
        <f>+C12+C54+C55+C62</f>
        <v>54291000</v>
      </c>
      <c r="D11" s="6">
        <f>+D12+D54+D55+D62</f>
        <v>20625921</v>
      </c>
      <c r="E11" s="19"/>
    </row>
    <row r="12" spans="1:5" x14ac:dyDescent="0.25">
      <c r="A12" s="2" t="s">
        <v>3</v>
      </c>
      <c r="B12" s="3" t="s">
        <v>15</v>
      </c>
      <c r="C12" s="6">
        <f>+C13+C18+C23+C29+C34+C35+C38+C39+C44+C45+C46+C47+C48+C49+C50+C51+C52+C53</f>
        <v>37191000</v>
      </c>
      <c r="D12" s="6">
        <f>+D13+D18+D23+D29+D34+D35+D38+D39+D44+D45+D46+D47+D48+D49+D50+D51+D52+D53</f>
        <v>20625921</v>
      </c>
      <c r="E12" s="19"/>
    </row>
    <row r="13" spans="1:5" x14ac:dyDescent="0.25">
      <c r="A13" s="13">
        <v>1</v>
      </c>
      <c r="B13" s="14" t="s">
        <v>16</v>
      </c>
      <c r="C13" s="15">
        <f>SUM(C14:C17)</f>
        <v>2580000</v>
      </c>
      <c r="D13" s="15">
        <f>SUM(D14:D17)</f>
        <v>1420360</v>
      </c>
      <c r="E13" s="20"/>
    </row>
    <row r="14" spans="1:5" x14ac:dyDescent="0.25">
      <c r="A14" s="16" t="s">
        <v>9</v>
      </c>
      <c r="B14" s="5" t="s">
        <v>17</v>
      </c>
      <c r="C14" s="9">
        <f>+[1]Sheet1!$E$12</f>
        <v>1324400</v>
      </c>
      <c r="D14" s="17">
        <f>+C14*E14</f>
        <v>622468</v>
      </c>
      <c r="E14" s="19">
        <v>0.47</v>
      </c>
    </row>
    <row r="15" spans="1:5" x14ac:dyDescent="0.25">
      <c r="A15" s="16" t="s">
        <v>9</v>
      </c>
      <c r="B15" s="5" t="s">
        <v>18</v>
      </c>
      <c r="C15" s="9">
        <f>+[1]Sheet1!$E$13</f>
        <v>600</v>
      </c>
      <c r="D15" s="17">
        <f t="shared" ref="D15:D17" si="0">+C15*E15</f>
        <v>282</v>
      </c>
      <c r="E15" s="19">
        <v>0.47</v>
      </c>
    </row>
    <row r="16" spans="1:5" x14ac:dyDescent="0.25">
      <c r="A16" s="16" t="s">
        <v>9</v>
      </c>
      <c r="B16" s="5" t="s">
        <v>19</v>
      </c>
      <c r="C16" s="9">
        <f>+[1]Sheet1!$E$14</f>
        <v>863000</v>
      </c>
      <c r="D16" s="17">
        <f t="shared" si="0"/>
        <v>405610</v>
      </c>
      <c r="E16" s="19">
        <v>0.47</v>
      </c>
    </row>
    <row r="17" spans="1:5" x14ac:dyDescent="0.25">
      <c r="A17" s="16" t="s">
        <v>9</v>
      </c>
      <c r="B17" s="5" t="s">
        <v>20</v>
      </c>
      <c r="C17" s="9">
        <f>+[1]Sheet1!$E$15</f>
        <v>392000</v>
      </c>
      <c r="D17" s="17">
        <f t="shared" si="0"/>
        <v>392000</v>
      </c>
      <c r="E17" s="19">
        <v>1</v>
      </c>
    </row>
    <row r="18" spans="1:5" x14ac:dyDescent="0.25">
      <c r="A18" s="13">
        <v>2</v>
      </c>
      <c r="B18" s="14" t="s">
        <v>21</v>
      </c>
      <c r="C18" s="15">
        <f>SUM(C19:C22)</f>
        <v>2692000</v>
      </c>
      <c r="D18" s="15">
        <f>SUM(D19:D22)</f>
        <v>1291740</v>
      </c>
      <c r="E18" s="20"/>
    </row>
    <row r="19" spans="1:5" x14ac:dyDescent="0.25">
      <c r="A19" s="16" t="s">
        <v>9</v>
      </c>
      <c r="B19" s="5" t="s">
        <v>17</v>
      </c>
      <c r="C19" s="9">
        <f>+[1]Sheet1!$E$17</f>
        <v>815000</v>
      </c>
      <c r="D19" s="17">
        <f>+C19*E19</f>
        <v>383050</v>
      </c>
      <c r="E19" s="19">
        <v>0.47</v>
      </c>
    </row>
    <row r="20" spans="1:5" x14ac:dyDescent="0.25">
      <c r="A20" s="16" t="s">
        <v>9</v>
      </c>
      <c r="B20" s="5" t="s">
        <v>18</v>
      </c>
      <c r="C20" s="9">
        <f>+[1]Sheet1!$E$18</f>
        <v>1177000</v>
      </c>
      <c r="D20" s="17">
        <f t="shared" ref="D20:D22" si="1">+C20*E20</f>
        <v>553190</v>
      </c>
      <c r="E20" s="19">
        <v>0.47</v>
      </c>
    </row>
    <row r="21" spans="1:5" x14ac:dyDescent="0.25">
      <c r="A21" s="16" t="s">
        <v>9</v>
      </c>
      <c r="B21" s="5" t="s">
        <v>19</v>
      </c>
      <c r="C21" s="9">
        <f>+[1]Sheet1!$E$19</f>
        <v>650000</v>
      </c>
      <c r="D21" s="17">
        <f t="shared" si="1"/>
        <v>305500</v>
      </c>
      <c r="E21" s="19">
        <v>0.47</v>
      </c>
    </row>
    <row r="22" spans="1:5" x14ac:dyDescent="0.25">
      <c r="A22" s="16" t="s">
        <v>9</v>
      </c>
      <c r="B22" s="5" t="s">
        <v>20</v>
      </c>
      <c r="C22" s="9">
        <f>+[1]Sheet1!$E$20</f>
        <v>50000</v>
      </c>
      <c r="D22" s="17">
        <f t="shared" si="1"/>
        <v>50000</v>
      </c>
      <c r="E22" s="19">
        <v>1</v>
      </c>
    </row>
    <row r="23" spans="1:5" ht="30" x14ac:dyDescent="0.25">
      <c r="A23" s="13">
        <v>3</v>
      </c>
      <c r="B23" s="14" t="s">
        <v>22</v>
      </c>
      <c r="C23" s="15">
        <f>SUM(C24:C28)</f>
        <v>14179000</v>
      </c>
      <c r="D23" s="15">
        <f>SUM(D24:D28)</f>
        <v>6665435</v>
      </c>
      <c r="E23" s="20"/>
    </row>
    <row r="24" spans="1:5" x14ac:dyDescent="0.25">
      <c r="A24" s="16" t="s">
        <v>9</v>
      </c>
      <c r="B24" s="5" t="s">
        <v>17</v>
      </c>
      <c r="C24" s="9">
        <f>+[1]Sheet1!$E$22</f>
        <v>4458000</v>
      </c>
      <c r="D24" s="17">
        <f>+C24*E24</f>
        <v>2095259.9999999998</v>
      </c>
      <c r="E24" s="19">
        <v>0.47</v>
      </c>
    </row>
    <row r="25" spans="1:5" x14ac:dyDescent="0.25">
      <c r="A25" s="16" t="s">
        <v>9</v>
      </c>
      <c r="B25" s="5" t="s">
        <v>18</v>
      </c>
      <c r="C25" s="9">
        <f>+[1]Sheet1!$E$23</f>
        <v>350000</v>
      </c>
      <c r="D25" s="17">
        <f>+[1]Sheet1!$F$23</f>
        <v>160505</v>
      </c>
      <c r="E25" s="19">
        <v>0.47</v>
      </c>
    </row>
    <row r="26" spans="1:5" x14ac:dyDescent="0.25">
      <c r="A26" s="16" t="s">
        <v>9</v>
      </c>
      <c r="B26" s="5" t="s">
        <v>19</v>
      </c>
      <c r="C26" s="9">
        <f>+[1]Sheet1!$E$24</f>
        <v>9361000</v>
      </c>
      <c r="D26" s="17">
        <f t="shared" ref="D26:D28" si="2">+C26*E26</f>
        <v>4399670</v>
      </c>
      <c r="E26" s="19">
        <v>0.47</v>
      </c>
    </row>
    <row r="27" spans="1:5" x14ac:dyDescent="0.25">
      <c r="A27" s="16" t="s">
        <v>9</v>
      </c>
      <c r="B27" s="5" t="s">
        <v>20</v>
      </c>
      <c r="C27" s="9">
        <f>+[1]Sheet1!$E$25</f>
        <v>10000</v>
      </c>
      <c r="D27" s="17">
        <f t="shared" si="2"/>
        <v>10000</v>
      </c>
      <c r="E27" s="19">
        <v>1</v>
      </c>
    </row>
    <row r="28" spans="1:5" x14ac:dyDescent="0.25">
      <c r="A28" s="16" t="s">
        <v>9</v>
      </c>
      <c r="B28" s="5" t="s">
        <v>23</v>
      </c>
      <c r="C28" s="9"/>
      <c r="D28" s="17">
        <f t="shared" si="2"/>
        <v>0</v>
      </c>
      <c r="E28" s="19">
        <v>1</v>
      </c>
    </row>
    <row r="29" spans="1:5" x14ac:dyDescent="0.25">
      <c r="A29" s="13">
        <v>4</v>
      </c>
      <c r="B29" s="14" t="s">
        <v>24</v>
      </c>
      <c r="C29" s="15">
        <f>SUM(C30:C33)</f>
        <v>4872000</v>
      </c>
      <c r="D29" s="15">
        <f>SUM(D30:D33)</f>
        <v>2337540</v>
      </c>
      <c r="E29" s="20"/>
    </row>
    <row r="30" spans="1:5" x14ac:dyDescent="0.25">
      <c r="A30" s="16" t="s">
        <v>9</v>
      </c>
      <c r="B30" s="5" t="s">
        <v>17</v>
      </c>
      <c r="C30" s="9">
        <f>+[1]Sheet1!$E$28</f>
        <v>3247000</v>
      </c>
      <c r="D30" s="17">
        <f>+C30*E30</f>
        <v>1526090</v>
      </c>
      <c r="E30" s="19">
        <v>0.47</v>
      </c>
    </row>
    <row r="31" spans="1:5" x14ac:dyDescent="0.25">
      <c r="A31" s="16" t="s">
        <v>9</v>
      </c>
      <c r="B31" s="5" t="s">
        <v>18</v>
      </c>
      <c r="C31" s="9">
        <f>+[1]Sheet1!$E$29</f>
        <v>35000</v>
      </c>
      <c r="D31" s="17">
        <f t="shared" ref="D31:D34" si="3">+C31*E31</f>
        <v>16450</v>
      </c>
      <c r="E31" s="19">
        <v>0.47</v>
      </c>
    </row>
    <row r="32" spans="1:5" x14ac:dyDescent="0.25">
      <c r="A32" s="16" t="s">
        <v>9</v>
      </c>
      <c r="B32" s="5" t="s">
        <v>19</v>
      </c>
      <c r="C32" s="9">
        <f>+[1]Sheet1!$E$30</f>
        <v>1500000</v>
      </c>
      <c r="D32" s="17">
        <f t="shared" si="3"/>
        <v>705000</v>
      </c>
      <c r="E32" s="19">
        <v>0.47</v>
      </c>
    </row>
    <row r="33" spans="1:5" x14ac:dyDescent="0.25">
      <c r="A33" s="16" t="s">
        <v>9</v>
      </c>
      <c r="B33" s="5" t="s">
        <v>20</v>
      </c>
      <c r="C33" s="9">
        <f>+[1]Sheet1!$E$31</f>
        <v>90000</v>
      </c>
      <c r="D33" s="17">
        <f t="shared" si="3"/>
        <v>90000</v>
      </c>
      <c r="E33" s="19">
        <v>1</v>
      </c>
    </row>
    <row r="34" spans="1:5" x14ac:dyDescent="0.25">
      <c r="A34" s="13">
        <v>5</v>
      </c>
      <c r="B34" s="14" t="s">
        <v>25</v>
      </c>
      <c r="C34" s="15">
        <f>+[1]Sheet1!$E$32</f>
        <v>5800000</v>
      </c>
      <c r="D34" s="18">
        <f t="shared" si="3"/>
        <v>2726000</v>
      </c>
      <c r="E34" s="20">
        <v>0.47</v>
      </c>
    </row>
    <row r="35" spans="1:5" x14ac:dyDescent="0.25">
      <c r="A35" s="13">
        <v>6</v>
      </c>
      <c r="B35" s="14" t="s">
        <v>26</v>
      </c>
      <c r="C35" s="15">
        <f>+[1]Sheet1!$E$33</f>
        <v>510000</v>
      </c>
      <c r="D35" s="18">
        <f>+[1]Sheet1!$F$33</f>
        <v>89159</v>
      </c>
      <c r="E35" s="20"/>
    </row>
    <row r="36" spans="1:5" ht="30" x14ac:dyDescent="0.25">
      <c r="A36" s="13" t="s">
        <v>9</v>
      </c>
      <c r="B36" s="14" t="s">
        <v>27</v>
      </c>
      <c r="C36" s="15"/>
      <c r="D36" s="18"/>
      <c r="E36" s="20"/>
    </row>
    <row r="37" spans="1:5" x14ac:dyDescent="0.25">
      <c r="A37" s="13" t="s">
        <v>9</v>
      </c>
      <c r="B37" s="14" t="s">
        <v>28</v>
      </c>
      <c r="C37" s="15"/>
      <c r="D37" s="18"/>
      <c r="E37" s="20"/>
    </row>
    <row r="38" spans="1:5" x14ac:dyDescent="0.25">
      <c r="A38" s="13">
        <v>7</v>
      </c>
      <c r="B38" s="14" t="s">
        <v>29</v>
      </c>
      <c r="C38" s="15">
        <f>+[1]Sheet1!$E$36</f>
        <v>1280000</v>
      </c>
      <c r="D38" s="18">
        <f>+[1]Sheet1!$F$36</f>
        <v>1280000</v>
      </c>
      <c r="E38" s="20">
        <v>1</v>
      </c>
    </row>
    <row r="39" spans="1:5" x14ac:dyDescent="0.25">
      <c r="A39" s="13">
        <v>8</v>
      </c>
      <c r="B39" s="14" t="s">
        <v>30</v>
      </c>
      <c r="C39" s="15">
        <f>+[1]Sheet1!$E$37</f>
        <v>500000</v>
      </c>
      <c r="D39" s="18">
        <f>+[1]Sheet1!$F$37</f>
        <v>320000</v>
      </c>
      <c r="E39" s="20"/>
    </row>
    <row r="40" spans="1:5" x14ac:dyDescent="0.25">
      <c r="A40" s="13" t="s">
        <v>9</v>
      </c>
      <c r="B40" s="14" t="s">
        <v>31</v>
      </c>
      <c r="C40" s="15"/>
      <c r="D40" s="18"/>
      <c r="E40" s="20"/>
    </row>
    <row r="41" spans="1:5" x14ac:dyDescent="0.25">
      <c r="A41" s="13" t="s">
        <v>9</v>
      </c>
      <c r="B41" s="14" t="s">
        <v>32</v>
      </c>
      <c r="C41" s="15"/>
      <c r="D41" s="18"/>
      <c r="E41" s="20"/>
    </row>
    <row r="42" spans="1:5" x14ac:dyDescent="0.25">
      <c r="A42" s="13" t="s">
        <v>9</v>
      </c>
      <c r="B42" s="14" t="s">
        <v>33</v>
      </c>
      <c r="C42" s="15"/>
      <c r="D42" s="18"/>
      <c r="E42" s="20"/>
    </row>
    <row r="43" spans="1:5" x14ac:dyDescent="0.25">
      <c r="A43" s="13" t="s">
        <v>9</v>
      </c>
      <c r="B43" s="14" t="s">
        <v>34</v>
      </c>
      <c r="C43" s="15"/>
      <c r="D43" s="18"/>
      <c r="E43" s="20"/>
    </row>
    <row r="44" spans="1:5" x14ac:dyDescent="0.25">
      <c r="A44" s="13">
        <v>9</v>
      </c>
      <c r="B44" s="14" t="s">
        <v>35</v>
      </c>
      <c r="C44" s="15">
        <f>+[1]Sheet1!$E$42</f>
        <v>62000</v>
      </c>
      <c r="D44" s="18">
        <f>+[1]Sheet1!$F$42</f>
        <v>62000</v>
      </c>
      <c r="E44" s="20"/>
    </row>
    <row r="45" spans="1:5" x14ac:dyDescent="0.25">
      <c r="A45" s="13">
        <v>10</v>
      </c>
      <c r="B45" s="14" t="s">
        <v>36</v>
      </c>
      <c r="C45" s="15">
        <f>+[1]Sheet1!$E$43</f>
        <v>0</v>
      </c>
      <c r="D45" s="18">
        <f>+C45*E45</f>
        <v>0</v>
      </c>
      <c r="E45" s="20">
        <v>1</v>
      </c>
    </row>
    <row r="46" spans="1:5" x14ac:dyDescent="0.25">
      <c r="A46" s="13">
        <v>11</v>
      </c>
      <c r="B46" s="14" t="s">
        <v>37</v>
      </c>
      <c r="C46" s="15">
        <f>+[1]Sheet1!$E$44</f>
        <v>600000</v>
      </c>
      <c r="D46" s="18">
        <f t="shared" ref="D46:D49" si="4">+C46*E46</f>
        <v>600000</v>
      </c>
      <c r="E46" s="20">
        <v>1</v>
      </c>
    </row>
    <row r="47" spans="1:5" x14ac:dyDescent="0.25">
      <c r="A47" s="13">
        <v>12</v>
      </c>
      <c r="B47" s="14" t="s">
        <v>38</v>
      </c>
      <c r="C47" s="15">
        <f>+[1]Sheet1!$E$45</f>
        <v>1500000</v>
      </c>
      <c r="D47" s="18">
        <f t="shared" si="4"/>
        <v>1500000</v>
      </c>
      <c r="E47" s="20">
        <v>1</v>
      </c>
    </row>
    <row r="48" spans="1:5" ht="30" x14ac:dyDescent="0.25">
      <c r="A48" s="13">
        <v>13</v>
      </c>
      <c r="B48" s="14" t="s">
        <v>39</v>
      </c>
      <c r="C48" s="15">
        <f>+[1]Sheet1!$E$46</f>
        <v>0</v>
      </c>
      <c r="D48" s="18">
        <f t="shared" si="4"/>
        <v>0</v>
      </c>
      <c r="E48" s="20">
        <v>1</v>
      </c>
    </row>
    <row r="49" spans="1:5" x14ac:dyDescent="0.25">
      <c r="A49" s="13">
        <v>14</v>
      </c>
      <c r="B49" s="14" t="s">
        <v>40</v>
      </c>
      <c r="C49" s="15">
        <f>+[1]Sheet1!$E$47</f>
        <v>1485000</v>
      </c>
      <c r="D49" s="18">
        <f t="shared" si="4"/>
        <v>1485000</v>
      </c>
      <c r="E49" s="20">
        <v>1</v>
      </c>
    </row>
    <row r="50" spans="1:5" x14ac:dyDescent="0.25">
      <c r="A50" s="13">
        <v>15</v>
      </c>
      <c r="B50" s="14" t="s">
        <v>41</v>
      </c>
      <c r="C50" s="15">
        <f>+[1]Sheet1!$E$49</f>
        <v>180000</v>
      </c>
      <c r="D50" s="18">
        <f>+[1]Sheet1!$F$49</f>
        <v>163900</v>
      </c>
      <c r="E50" s="20"/>
    </row>
    <row r="51" spans="1:5" x14ac:dyDescent="0.25">
      <c r="A51" s="13">
        <v>16</v>
      </c>
      <c r="B51" s="14" t="s">
        <v>42</v>
      </c>
      <c r="C51" s="15">
        <f>+[1]Sheet1!$E$50</f>
        <v>750000</v>
      </c>
      <c r="D51" s="18">
        <f>+[1]Sheet1!$F$50</f>
        <v>483787</v>
      </c>
      <c r="E51" s="20"/>
    </row>
    <row r="52" spans="1:5" x14ac:dyDescent="0.25">
      <c r="A52" s="13">
        <v>17</v>
      </c>
      <c r="B52" s="14" t="s">
        <v>43</v>
      </c>
      <c r="C52" s="15">
        <f>+[1]Sheet1!$E$51</f>
        <v>1000</v>
      </c>
      <c r="D52" s="18">
        <f>+C52*E52</f>
        <v>1000</v>
      </c>
      <c r="E52" s="20">
        <v>1</v>
      </c>
    </row>
    <row r="53" spans="1:5" ht="45" x14ac:dyDescent="0.25">
      <c r="A53" s="13">
        <v>18</v>
      </c>
      <c r="B53" s="14" t="s">
        <v>44</v>
      </c>
      <c r="C53" s="15">
        <f>+[1]Sheet1!$E$52</f>
        <v>200000</v>
      </c>
      <c r="D53" s="18">
        <f>+C53*E53</f>
        <v>200000</v>
      </c>
      <c r="E53" s="20">
        <v>1</v>
      </c>
    </row>
    <row r="54" spans="1:5" x14ac:dyDescent="0.25">
      <c r="A54" s="2" t="s">
        <v>4</v>
      </c>
      <c r="B54" s="3" t="s">
        <v>45</v>
      </c>
      <c r="C54" s="9">
        <f>+[1]Sheet1!$E$53</f>
        <v>0</v>
      </c>
      <c r="D54" s="17"/>
      <c r="E54" s="19"/>
    </row>
    <row r="55" spans="1:5" x14ac:dyDescent="0.25">
      <c r="A55" s="2" t="s">
        <v>5</v>
      </c>
      <c r="B55" s="3" t="s">
        <v>46</v>
      </c>
      <c r="C55" s="6">
        <f>SUM(C56:C61)</f>
        <v>17100000</v>
      </c>
      <c r="D55" s="6"/>
      <c r="E55" s="19"/>
    </row>
    <row r="56" spans="1:5" x14ac:dyDescent="0.25">
      <c r="A56" s="4">
        <v>1</v>
      </c>
      <c r="B56" s="5" t="s">
        <v>47</v>
      </c>
      <c r="C56" s="7">
        <v>14200000</v>
      </c>
      <c r="D56" s="17"/>
      <c r="E56" s="19"/>
    </row>
    <row r="57" spans="1:5" x14ac:dyDescent="0.25">
      <c r="A57" s="4">
        <v>2</v>
      </c>
      <c r="B57" s="5" t="s">
        <v>48</v>
      </c>
      <c r="C57" s="9">
        <v>80000</v>
      </c>
      <c r="D57" s="17"/>
      <c r="E57" s="19"/>
    </row>
    <row r="58" spans="1:5" x14ac:dyDescent="0.25">
      <c r="A58" s="4">
        <v>3</v>
      </c>
      <c r="B58" s="5" t="s">
        <v>49</v>
      </c>
      <c r="C58" s="9">
        <v>2545000</v>
      </c>
      <c r="D58" s="17"/>
      <c r="E58" s="19"/>
    </row>
    <row r="59" spans="1:5" x14ac:dyDescent="0.25">
      <c r="A59" s="4">
        <v>4</v>
      </c>
      <c r="B59" s="5" t="s">
        <v>50</v>
      </c>
      <c r="C59" s="9">
        <v>160000</v>
      </c>
      <c r="D59" s="17"/>
      <c r="E59" s="19"/>
    </row>
    <row r="60" spans="1:5" x14ac:dyDescent="0.25">
      <c r="A60" s="4">
        <v>5</v>
      </c>
      <c r="B60" s="5" t="s">
        <v>51</v>
      </c>
      <c r="C60" s="9">
        <v>115000</v>
      </c>
      <c r="D60" s="17"/>
      <c r="E60" s="19"/>
    </row>
    <row r="61" spans="1:5" x14ac:dyDescent="0.25">
      <c r="A61" s="4">
        <v>6</v>
      </c>
      <c r="B61" s="5" t="s">
        <v>52</v>
      </c>
      <c r="D61" s="17"/>
      <c r="E61" s="19"/>
    </row>
    <row r="62" spans="1:5" x14ac:dyDescent="0.25">
      <c r="A62" s="2" t="s">
        <v>6</v>
      </c>
      <c r="B62" s="3" t="s">
        <v>53</v>
      </c>
      <c r="C62" s="9"/>
      <c r="D62" s="17"/>
      <c r="E62" s="19"/>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9AD73F-3075-4F27-B6F5-DB7FF8FCE082}"/>
</file>

<file path=customXml/itemProps2.xml><?xml version="1.0" encoding="utf-8"?>
<ds:datastoreItem xmlns:ds="http://schemas.openxmlformats.org/officeDocument/2006/customXml" ds:itemID="{A046669B-0E5A-49F8-AD1E-CB10649719DA}"/>
</file>

<file path=customXml/itemProps3.xml><?xml version="1.0" encoding="utf-8"?>
<ds:datastoreItem xmlns:ds="http://schemas.openxmlformats.org/officeDocument/2006/customXml" ds:itemID="{B480DF87-43F5-4281-BB56-5CCE34AE0BB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DT-2019-N-B48-TT343-75</vt:lpstr>
      <vt:lpstr>'DT-2019-N-B48-TT343-75'!Print_Titles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2019-12-02T03:12:13Z</cp:lastPrinted>
  <dcterms:created xsi:type="dcterms:W3CDTF">2017-12-20T08:12:08Z</dcterms:created>
  <dcterms:modified xsi:type="dcterms:W3CDTF">2019-12-25T07:13:02Z</dcterms:modified>
</cp:coreProperties>
</file>