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Google Drive\NĂM 2019\CÔNG KHAI NSNN\DỰ TOÁN SAU PHÊ DUYỆT\CÔNG KHAI DỰ TOÁN 2019\"/>
    </mc:Choice>
  </mc:AlternateContent>
  <bookViews>
    <workbookView xWindow="0" yWindow="0" windowWidth="20490" windowHeight="7755"/>
  </bookViews>
  <sheets>
    <sheet name="DT-2019-N-B53-TT343-75" sheetId="8" r:id="rId1"/>
  </sheets>
  <externalReferences>
    <externalReference r:id="rId2"/>
  </externalReferences>
  <definedNames>
    <definedName name="_xlnm.Print_Titles" localSheetId="0">'DT-2019-N-B53-TT343-75'!$9:$11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O13" i="8" s="1"/>
  <c r="F13" i="8"/>
  <c r="O14" i="8" s="1"/>
  <c r="G13" i="8"/>
  <c r="H13" i="8"/>
  <c r="I13" i="8"/>
  <c r="J13" i="8"/>
  <c r="K13" i="8"/>
  <c r="L13" i="8"/>
  <c r="M13" i="8"/>
  <c r="N13" i="8"/>
  <c r="D13" i="8"/>
  <c r="O15" i="8"/>
  <c r="C73" i="8"/>
  <c r="C72" i="8"/>
  <c r="C71" i="8"/>
  <c r="K70" i="8"/>
  <c r="C70" i="8" s="1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E37" i="8"/>
  <c r="C37" i="8" s="1"/>
  <c r="C36" i="8"/>
  <c r="C35" i="8"/>
  <c r="C34" i="8"/>
  <c r="C33" i="8"/>
  <c r="C32" i="8"/>
  <c r="E31" i="8"/>
  <c r="C31" i="8"/>
  <c r="C30" i="8"/>
  <c r="K29" i="8"/>
  <c r="C29" i="8" s="1"/>
  <c r="H28" i="8"/>
  <c r="C28" i="8" s="1"/>
  <c r="C27" i="8"/>
  <c r="C26" i="8"/>
  <c r="K25" i="8"/>
  <c r="C25" i="8" s="1"/>
  <c r="C24" i="8"/>
  <c r="C23" i="8"/>
  <c r="C22" i="8"/>
  <c r="C21" i="8"/>
  <c r="C20" i="8"/>
  <c r="C19" i="8"/>
  <c r="C18" i="8"/>
  <c r="C17" i="8"/>
  <c r="C16" i="8"/>
  <c r="C15" i="8"/>
  <c r="C14" i="8"/>
  <c r="C13" i="8" l="1"/>
</calcChain>
</file>

<file path=xl/sharedStrings.xml><?xml version="1.0" encoding="utf-8"?>
<sst xmlns="http://schemas.openxmlformats.org/spreadsheetml/2006/main" count="84" uniqueCount="82">
  <si>
    <t>Đơn vị: Triệu đồng</t>
  </si>
  <si>
    <t>STT</t>
  </si>
  <si>
    <t>A</t>
  </si>
  <si>
    <t>B</t>
  </si>
  <si>
    <t>TỈNH ĐỒNG NAI</t>
  </si>
  <si>
    <t>ỦY BAN NHÂN DÂN</t>
  </si>
  <si>
    <t>TÊN ĐƠN VỊ</t>
  </si>
  <si>
    <t>TỔNG SỐ</t>
  </si>
  <si>
    <t>Văn phòng HĐND tỉnh</t>
  </si>
  <si>
    <t>Văn phòng UBND tỉnh</t>
  </si>
  <si>
    <t>Sở Tài chính</t>
  </si>
  <si>
    <t>Sở Kế hoạch Đầu tư</t>
  </si>
  <si>
    <t>Sở Nội vụ</t>
  </si>
  <si>
    <t>Sở Ngoại vụ</t>
  </si>
  <si>
    <t>Sở Thông tin Truyền thông</t>
  </si>
  <si>
    <t>Sở Khoa học Công nghệ</t>
  </si>
  <si>
    <t>Sở Công thương</t>
  </si>
  <si>
    <t>Sở Tài nguyên Môi trường</t>
  </si>
  <si>
    <t>Sở Tư pháp</t>
  </si>
  <si>
    <t>Sở Nông nghiệp PTNT</t>
  </si>
  <si>
    <t>Sở Giao thông vận tải</t>
  </si>
  <si>
    <t xml:space="preserve">Sở Y tế </t>
  </si>
  <si>
    <t>Sở Văn hóa, Thể thao và Du lịch</t>
  </si>
  <si>
    <t>Sở Xây dựng</t>
  </si>
  <si>
    <t>Sở Lao động TBXH</t>
  </si>
  <si>
    <t>Sở Giáo dục đào tạo</t>
  </si>
  <si>
    <t>Thanh tra tỉnh</t>
  </si>
  <si>
    <t>Công an tỉnh</t>
  </si>
  <si>
    <t>Cảnh sát PCCC</t>
  </si>
  <si>
    <t>Bộ chỉ huy Quân sự tỉnh</t>
  </si>
  <si>
    <t xml:space="preserve">Ban Bảo vệ sức khỏe tỉnh </t>
  </si>
  <si>
    <t>Đại học Đồng Nai</t>
  </si>
  <si>
    <t>Trường Chính trị tỉnh</t>
  </si>
  <si>
    <t>Cao đẳng nghề Đồng Nai</t>
  </si>
  <si>
    <t>Cao đẳng Y tế Đồng Nai</t>
  </si>
  <si>
    <t>Trường Cao đằng nghề công nghệ cao</t>
  </si>
  <si>
    <t>Nhà thiếu nhi tỉnh</t>
  </si>
  <si>
    <t>Ban Quản lý các KCN</t>
  </si>
  <si>
    <t>Ban Dân tộc</t>
  </si>
  <si>
    <t>Tỉnh Ủy</t>
  </si>
  <si>
    <t>Hội chữ thập đỏ</t>
  </si>
  <si>
    <t>Hội người mù</t>
  </si>
  <si>
    <t>Hội cựu thanh niên xung phong</t>
  </si>
  <si>
    <t>Hội nạn nhân chất độc da cam</t>
  </si>
  <si>
    <t>Hội người cao tuổi</t>
  </si>
  <si>
    <t>Hội chiến sĩ cánh mạng bị địch bắt, tù đày</t>
  </si>
  <si>
    <t>Hội hỗ trợ gia đình liệt sỹ</t>
  </si>
  <si>
    <t>UBMT Tổ quốc tỉnh</t>
  </si>
  <si>
    <t>Tỉnh đoàn</t>
  </si>
  <si>
    <t>Hội phụ nữ</t>
  </si>
  <si>
    <t>Hội nông dân</t>
  </si>
  <si>
    <t>Hội cựu chiến binh</t>
  </si>
  <si>
    <t>Hội nhà báo</t>
  </si>
  <si>
    <t>Hội văn học nghệ thuật</t>
  </si>
  <si>
    <t>Liên minh Hợp tác xã</t>
  </si>
  <si>
    <t>Hội Luật gia</t>
  </si>
  <si>
    <t>Liên hiệp các hội KHKT</t>
  </si>
  <si>
    <t>Hội khuyến học</t>
  </si>
  <si>
    <t>Hội sinh viên</t>
  </si>
  <si>
    <t>Liên hiệp các tổ chức hữu nghị</t>
  </si>
  <si>
    <t>Dự phòng</t>
  </si>
  <si>
    <t>CHI KHÁC</t>
  </si>
  <si>
    <t>TRONG ĐÓ</t>
  </si>
  <si>
    <t>CHI AN NINH, QUỐC PHÒNG</t>
  </si>
  <si>
    <t>CHI GIÁO DỤC - ĐÀO TẠO VÀ DẠY NGHỀ</t>
  </si>
  <si>
    <t>CHI KHOA HỌC VÀ CÔNG NGHỆ</t>
  </si>
  <si>
    <t>CHI Y TẾ, DÂN SỐ VÀ GIA ĐÌNH</t>
  </si>
  <si>
    <t>CHI VĂN HÓA THÔNG TIN</t>
  </si>
  <si>
    <t>CHI THỂ DỤC THỂ THAO</t>
  </si>
  <si>
    <t>CHI BẢO VỆ MÔI TRƯỜNG</t>
  </si>
  <si>
    <t>CHI CÁC HOẠT ĐỘNG KINH TẾ</t>
  </si>
  <si>
    <t>CHI HOẠT ĐỘNG CỦA CƠ QUAN QUẢN LÝ ĐỊA PHƯƠNG, ĐẢNG, ĐOÀN THỂ</t>
  </si>
  <si>
    <t>Biểu số 53/CK-NSNN</t>
  </si>
  <si>
    <t>CHI BẢO ĐẢM XÃ HỘI</t>
  </si>
  <si>
    <t>DỰ TOÁN CHI THƯỜNG XUYÊN CỦA NGÂN SÁCH CẤP TỈNH CHO TỪNG CƠ QUAN, TỔ CHỨC THEO LĨNH VỰC NĂM 2019</t>
  </si>
  <si>
    <t>(Đính kèm Quyết định số            /QĐ-UBND ngày           /12/2018 của UBND tỉnh Đồng Nai)</t>
  </si>
  <si>
    <t>Cao đẳng kỹ thuật Đồng Nai</t>
  </si>
  <si>
    <t>Bảo hiểm xã hội tỉnh</t>
  </si>
  <si>
    <t>Ban Quản lý KCN CNSH</t>
  </si>
  <si>
    <t>Trung tâm Văn Miếu Trấn Biên</t>
  </si>
  <si>
    <t>Khu bảo tồn thiên nhiên văn hóa tỉnh</t>
  </si>
  <si>
    <t>Nhà xuất bản Đồng 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</si>
</sst>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2"/>
      <name val="VNI-Times"/>
    </font>
    <font>
      <i/>
      <sz val="12"/>
      <color rgb="FF000000"/>
      <name val="Times New Roman"/>
      <family val="1"/>
    </font>
    <font>
      <sz val="13"/>
      <name val=".VnTim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0" fillId="0" borderId="0"/>
    <xf numFmtId="0" fontId="13" fillId="0" borderId="0"/>
    <xf numFmtId="165" fontId="10" fillId="0" borderId="0"/>
    <xf numFmtId="0" fontId="16" fillId="0" borderId="0"/>
  </cellStyleXfs>
  <cellXfs count="32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1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1" fillId="0" borderId="1" xfId="0" applyFont="1" applyBorder="1" applyAlignment="1">
      <alignment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164" fontId="12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vertical="center" wrapText="1"/>
    </xf>
    <xf numFmtId="164" fontId="1" fillId="0" borderId="1" xfId="1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164" fontId="0" fillId="0" borderId="0" xfId="0" applyNumberFormat="1"/>
    <xf numFmtId="164" fontId="9" fillId="0" borderId="1" xfId="1" applyNumberFormat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</cellXfs>
  <cellStyles count="6">
    <cellStyle name="Comma" xfId="1" builtinId="3"/>
    <cellStyle name="Excel Built-in Comma" xfId="4"/>
    <cellStyle name="Excel Built-in Normal" xfId="2"/>
    <cellStyle name="Normal" xfId="0" builtinId="0"/>
    <cellStyle name="Normal 3 2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180975</xdr:rowOff>
    </xdr:from>
    <xdr:to>
      <xdr:col>1</xdr:col>
      <xdr:colOff>1000125</xdr:colOff>
      <xdr:row>1</xdr:row>
      <xdr:rowOff>180975</xdr:rowOff>
    </xdr:to>
    <xdr:cxnSp macro="">
      <xdr:nvCxnSpPr>
        <xdr:cNvPr id="2" name="Straight Connector 1"/>
        <xdr:cNvCxnSpPr/>
      </xdr:nvCxnSpPr>
      <xdr:spPr>
        <a:xfrm>
          <a:off x="609600" y="371475"/>
          <a:ext cx="676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/Google%20Drive/N&#258;M%202019/C&#212;NG%20KHAI%20NSNN/D&#7920;%20TO&#193;N%20TR&#431;&#7898;C%20PH&#202;%20DUY&#7878;T/CK%20TR&#431;&#7898;C%20D&#7920;%20TO&#193;N/Bi&#7875;u%20s&#7889;%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E10">
            <v>1495404</v>
          </cell>
          <cell r="F10">
            <v>110563</v>
          </cell>
          <cell r="G10">
            <v>886569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abSelected="1" topLeftCell="A70" workbookViewId="0">
      <selection activeCell="N13" sqref="N13"/>
    </sheetView>
  </sheetViews>
  <sheetFormatPr defaultRowHeight="15" x14ac:dyDescent="0.25"/>
  <cols>
    <col min="1" max="1" width="5.7109375" customWidth="1"/>
    <col min="2" max="2" width="27.5703125" customWidth="1"/>
    <col min="3" max="3" width="10.42578125" customWidth="1"/>
    <col min="5" max="5" width="10.28515625" customWidth="1"/>
    <col min="8" max="8" width="7.85546875" customWidth="1"/>
    <col min="13" max="13" width="8.7109375" customWidth="1"/>
    <col min="14" max="14" width="9.140625" customWidth="1"/>
    <col min="16" max="16" width="11" customWidth="1"/>
  </cols>
  <sheetData>
    <row r="1" spans="1:27" x14ac:dyDescent="0.25">
      <c r="A1" s="28" t="s">
        <v>5</v>
      </c>
      <c r="B1" s="28"/>
      <c r="C1" s="1"/>
      <c r="D1" s="1"/>
      <c r="E1" s="1"/>
      <c r="F1" s="1"/>
      <c r="G1" s="1"/>
      <c r="H1" s="1"/>
      <c r="I1" s="1"/>
      <c r="J1" s="1"/>
      <c r="K1" s="29" t="s">
        <v>72</v>
      </c>
      <c r="L1" s="29"/>
      <c r="M1" s="29"/>
      <c r="N1" s="1"/>
    </row>
    <row r="2" spans="1:27" x14ac:dyDescent="0.25">
      <c r="A2" s="30" t="s">
        <v>4</v>
      </c>
      <c r="B2" s="3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7" x14ac:dyDescent="0.25">
      <c r="A3" s="6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7" ht="15.75" x14ac:dyDescent="0.25">
      <c r="A4" s="31" t="s">
        <v>74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7" ht="15.75" x14ac:dyDescent="0.25">
      <c r="A5" s="23" t="s">
        <v>75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1"/>
    </row>
    <row r="6" spans="1:27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"/>
    </row>
    <row r="7" spans="1:2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"/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9" t="s">
        <v>0</v>
      </c>
      <c r="N8" s="1"/>
    </row>
    <row r="9" spans="1:27" ht="24" customHeight="1" x14ac:dyDescent="0.25">
      <c r="A9" s="25" t="s">
        <v>1</v>
      </c>
      <c r="B9" s="25" t="s">
        <v>6</v>
      </c>
      <c r="C9" s="26" t="s">
        <v>7</v>
      </c>
      <c r="D9" s="26" t="s">
        <v>62</v>
      </c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27" ht="27" customHeight="1" x14ac:dyDescent="0.25">
      <c r="A10" s="25"/>
      <c r="B10" s="25"/>
      <c r="C10" s="26"/>
      <c r="D10" s="26" t="s">
        <v>63</v>
      </c>
      <c r="E10" s="24" t="s">
        <v>64</v>
      </c>
      <c r="F10" s="26" t="s">
        <v>65</v>
      </c>
      <c r="G10" s="26" t="s">
        <v>66</v>
      </c>
      <c r="H10" s="24" t="s">
        <v>67</v>
      </c>
      <c r="I10" s="26" t="s">
        <v>68</v>
      </c>
      <c r="J10" s="24" t="s">
        <v>69</v>
      </c>
      <c r="K10" s="24" t="s">
        <v>70</v>
      </c>
      <c r="L10" s="24" t="s">
        <v>71</v>
      </c>
      <c r="M10" s="26" t="s">
        <v>73</v>
      </c>
      <c r="N10" s="27" t="s">
        <v>61</v>
      </c>
    </row>
    <row r="11" spans="1:27" ht="61.5" customHeight="1" x14ac:dyDescent="0.25">
      <c r="A11" s="25"/>
      <c r="B11" s="25"/>
      <c r="C11" s="26"/>
      <c r="D11" s="26"/>
      <c r="E11" s="24"/>
      <c r="F11" s="26"/>
      <c r="G11" s="26"/>
      <c r="H11" s="24"/>
      <c r="I11" s="26"/>
      <c r="J11" s="24"/>
      <c r="K11" s="24"/>
      <c r="L11" s="24"/>
      <c r="M11" s="26"/>
      <c r="N11" s="27"/>
    </row>
    <row r="12" spans="1:27" s="15" customFormat="1" x14ac:dyDescent="0.25">
      <c r="A12" s="10" t="s">
        <v>2</v>
      </c>
      <c r="B12" s="10" t="s">
        <v>3</v>
      </c>
      <c r="C12" s="11">
        <v>1</v>
      </c>
      <c r="D12" s="11"/>
      <c r="E12" s="8">
        <v>2</v>
      </c>
      <c r="F12" s="11">
        <v>3</v>
      </c>
      <c r="G12" s="11">
        <v>4</v>
      </c>
      <c r="H12" s="8">
        <v>5</v>
      </c>
      <c r="I12" s="11">
        <v>6</v>
      </c>
      <c r="J12" s="8">
        <v>7</v>
      </c>
      <c r="K12" s="8">
        <v>8</v>
      </c>
      <c r="L12" s="8">
        <v>9</v>
      </c>
      <c r="M12" s="11">
        <v>10</v>
      </c>
      <c r="N12" s="22">
        <v>11</v>
      </c>
    </row>
    <row r="13" spans="1:27" x14ac:dyDescent="0.25">
      <c r="A13" s="12"/>
      <c r="B13" s="12" t="s">
        <v>7</v>
      </c>
      <c r="C13" s="13">
        <f>SUM(D13:N13)</f>
        <v>4649920</v>
      </c>
      <c r="D13" s="13">
        <f>SUM(D14:D73)</f>
        <v>148955</v>
      </c>
      <c r="E13" s="13">
        <f t="shared" ref="E13:N13" si="0">SUM(E14:E73)</f>
        <v>1495404</v>
      </c>
      <c r="F13" s="13">
        <f t="shared" si="0"/>
        <v>110563</v>
      </c>
      <c r="G13" s="13">
        <f t="shared" si="0"/>
        <v>886569</v>
      </c>
      <c r="H13" s="13">
        <f t="shared" si="0"/>
        <v>97810</v>
      </c>
      <c r="I13" s="13">
        <f t="shared" si="0"/>
        <v>79670</v>
      </c>
      <c r="J13" s="13">
        <f t="shared" si="0"/>
        <v>169670</v>
      </c>
      <c r="K13" s="13">
        <f t="shared" si="0"/>
        <v>530126</v>
      </c>
      <c r="L13" s="13">
        <f t="shared" si="0"/>
        <v>589220</v>
      </c>
      <c r="M13" s="13">
        <f t="shared" si="0"/>
        <v>425221</v>
      </c>
      <c r="N13" s="13">
        <f t="shared" si="0"/>
        <v>116712</v>
      </c>
      <c r="O13" s="21">
        <f>+E13-[1]Sheet1!$E$10</f>
        <v>0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17">
        <v>1</v>
      </c>
      <c r="B14" s="16" t="s">
        <v>8</v>
      </c>
      <c r="C14" s="18">
        <f t="shared" ref="C14:C73" si="1">SUM(D14:N14)</f>
        <v>16345</v>
      </c>
      <c r="D14" s="18"/>
      <c r="E14" s="18"/>
      <c r="F14" s="18"/>
      <c r="G14" s="18"/>
      <c r="H14" s="18"/>
      <c r="I14" s="18"/>
      <c r="J14" s="18"/>
      <c r="K14" s="18"/>
      <c r="L14" s="18">
        <v>16345</v>
      </c>
      <c r="M14" s="18"/>
      <c r="N14" s="19"/>
      <c r="O14" s="21">
        <f>+F13-[1]Sheet1!$F$10</f>
        <v>0</v>
      </c>
    </row>
    <row r="15" spans="1:27" x14ac:dyDescent="0.25">
      <c r="A15" s="2">
        <v>2</v>
      </c>
      <c r="B15" s="3" t="s">
        <v>9</v>
      </c>
      <c r="C15" s="18">
        <f t="shared" si="1"/>
        <v>63772</v>
      </c>
      <c r="D15" s="4"/>
      <c r="E15" s="18"/>
      <c r="F15" s="18"/>
      <c r="G15" s="18"/>
      <c r="H15" s="18">
        <v>10494</v>
      </c>
      <c r="I15" s="18"/>
      <c r="J15" s="18">
        <v>4582</v>
      </c>
      <c r="K15" s="18"/>
      <c r="L15" s="18">
        <v>45743</v>
      </c>
      <c r="M15" s="18"/>
      <c r="N15" s="19">
        <v>2953</v>
      </c>
      <c r="O15" s="21">
        <f>+G13-[1]Sheet1!$G$10</f>
        <v>0</v>
      </c>
    </row>
    <row r="16" spans="1:27" x14ac:dyDescent="0.25">
      <c r="A16" s="17">
        <v>3</v>
      </c>
      <c r="B16" s="3" t="s">
        <v>10</v>
      </c>
      <c r="C16" s="18">
        <f t="shared" si="1"/>
        <v>62230</v>
      </c>
      <c r="D16" s="4"/>
      <c r="E16" s="18"/>
      <c r="F16" s="18"/>
      <c r="G16" s="18"/>
      <c r="H16" s="18"/>
      <c r="I16" s="18"/>
      <c r="J16" s="18"/>
      <c r="K16" s="18">
        <v>40000</v>
      </c>
      <c r="L16" s="18">
        <v>22230</v>
      </c>
      <c r="M16" s="18"/>
      <c r="N16" s="19"/>
    </row>
    <row r="17" spans="1:14" x14ac:dyDescent="0.25">
      <c r="A17" s="2">
        <v>4</v>
      </c>
      <c r="B17" s="14" t="s">
        <v>11</v>
      </c>
      <c r="C17" s="18">
        <f t="shared" si="1"/>
        <v>15707</v>
      </c>
      <c r="D17" s="20"/>
      <c r="E17" s="19">
        <v>473</v>
      </c>
      <c r="F17" s="19"/>
      <c r="G17" s="19"/>
      <c r="H17" s="19"/>
      <c r="I17" s="19"/>
      <c r="J17" s="19"/>
      <c r="K17" s="19">
        <v>2000</v>
      </c>
      <c r="L17" s="19">
        <v>13043</v>
      </c>
      <c r="M17" s="19"/>
      <c r="N17" s="19">
        <v>191</v>
      </c>
    </row>
    <row r="18" spans="1:14" x14ac:dyDescent="0.25">
      <c r="A18" s="17">
        <v>5</v>
      </c>
      <c r="B18" s="14" t="s">
        <v>12</v>
      </c>
      <c r="C18" s="18">
        <f t="shared" si="1"/>
        <v>67589</v>
      </c>
      <c r="D18" s="20"/>
      <c r="E18" s="19">
        <v>17222</v>
      </c>
      <c r="F18" s="19"/>
      <c r="G18" s="19"/>
      <c r="H18" s="19"/>
      <c r="I18" s="19"/>
      <c r="J18" s="19"/>
      <c r="K18" s="19"/>
      <c r="L18" s="19">
        <v>50367</v>
      </c>
      <c r="M18" s="19"/>
      <c r="N18" s="19"/>
    </row>
    <row r="19" spans="1:14" x14ac:dyDescent="0.25">
      <c r="A19" s="2">
        <v>6</v>
      </c>
      <c r="B19" s="14" t="s">
        <v>13</v>
      </c>
      <c r="C19" s="18">
        <f t="shared" si="1"/>
        <v>9916</v>
      </c>
      <c r="D19" s="20"/>
      <c r="E19" s="19">
        <v>1075</v>
      </c>
      <c r="F19" s="19"/>
      <c r="G19" s="19"/>
      <c r="H19" s="19"/>
      <c r="I19" s="19"/>
      <c r="J19" s="19"/>
      <c r="K19" s="19"/>
      <c r="L19" s="19">
        <v>8841</v>
      </c>
      <c r="M19" s="19"/>
      <c r="N19" s="19"/>
    </row>
    <row r="20" spans="1:14" x14ac:dyDescent="0.25">
      <c r="A20" s="17">
        <v>7</v>
      </c>
      <c r="B20" s="14" t="s">
        <v>14</v>
      </c>
      <c r="C20" s="18">
        <f t="shared" si="1"/>
        <v>30443</v>
      </c>
      <c r="D20" s="20"/>
      <c r="E20" s="19"/>
      <c r="F20" s="19"/>
      <c r="G20" s="19"/>
      <c r="H20" s="19"/>
      <c r="I20" s="19"/>
      <c r="J20" s="19">
        <v>200</v>
      </c>
      <c r="K20" s="19">
        <v>23977</v>
      </c>
      <c r="L20" s="19">
        <v>6266</v>
      </c>
      <c r="M20" s="19"/>
      <c r="N20" s="19"/>
    </row>
    <row r="21" spans="1:14" x14ac:dyDescent="0.25">
      <c r="A21" s="2">
        <v>8</v>
      </c>
      <c r="B21" s="14" t="s">
        <v>15</v>
      </c>
      <c r="C21" s="18">
        <f t="shared" si="1"/>
        <v>103514</v>
      </c>
      <c r="D21" s="20"/>
      <c r="E21" s="19">
        <v>21110</v>
      </c>
      <c r="F21" s="19">
        <v>74476</v>
      </c>
      <c r="G21" s="19"/>
      <c r="H21" s="19"/>
      <c r="I21" s="19"/>
      <c r="J21" s="19"/>
      <c r="K21" s="19"/>
      <c r="L21" s="19">
        <v>7928</v>
      </c>
      <c r="M21" s="19"/>
      <c r="N21" s="19"/>
    </row>
    <row r="22" spans="1:14" x14ac:dyDescent="0.25">
      <c r="A22" s="17">
        <v>9</v>
      </c>
      <c r="B22" s="14" t="s">
        <v>16</v>
      </c>
      <c r="C22" s="18">
        <f t="shared" si="1"/>
        <v>45506</v>
      </c>
      <c r="D22" s="20"/>
      <c r="E22" s="19"/>
      <c r="F22" s="19"/>
      <c r="G22" s="19"/>
      <c r="H22" s="19"/>
      <c r="I22" s="19"/>
      <c r="J22" s="19">
        <v>3676</v>
      </c>
      <c r="K22" s="19">
        <v>27004</v>
      </c>
      <c r="L22" s="19">
        <v>14826</v>
      </c>
      <c r="M22" s="19"/>
      <c r="N22" s="19"/>
    </row>
    <row r="23" spans="1:14" x14ac:dyDescent="0.25">
      <c r="A23" s="2">
        <v>10</v>
      </c>
      <c r="B23" s="14" t="s">
        <v>17</v>
      </c>
      <c r="C23" s="18">
        <f t="shared" si="1"/>
        <v>177350</v>
      </c>
      <c r="D23" s="20"/>
      <c r="E23" s="19"/>
      <c r="F23" s="19"/>
      <c r="G23" s="19"/>
      <c r="H23" s="19"/>
      <c r="I23" s="19"/>
      <c r="J23" s="19">
        <v>141055</v>
      </c>
      <c r="K23" s="19">
        <v>17447</v>
      </c>
      <c r="L23" s="19">
        <v>18848</v>
      </c>
      <c r="M23" s="19"/>
      <c r="N23" s="19"/>
    </row>
    <row r="24" spans="1:14" x14ac:dyDescent="0.25">
      <c r="A24" s="17">
        <v>11</v>
      </c>
      <c r="B24" s="14" t="s">
        <v>18</v>
      </c>
      <c r="C24" s="18">
        <f t="shared" si="1"/>
        <v>17967</v>
      </c>
      <c r="D24" s="20"/>
      <c r="E24" s="19"/>
      <c r="F24" s="19"/>
      <c r="G24" s="19"/>
      <c r="H24" s="19"/>
      <c r="I24" s="19"/>
      <c r="J24" s="19"/>
      <c r="K24" s="19"/>
      <c r="L24" s="19">
        <v>12592</v>
      </c>
      <c r="M24" s="19"/>
      <c r="N24" s="19">
        <v>5375</v>
      </c>
    </row>
    <row r="25" spans="1:14" x14ac:dyDescent="0.25">
      <c r="A25" s="2">
        <v>12</v>
      </c>
      <c r="B25" s="14" t="s">
        <v>19</v>
      </c>
      <c r="C25" s="18">
        <f t="shared" si="1"/>
        <v>226630</v>
      </c>
      <c r="D25" s="20"/>
      <c r="E25" s="19"/>
      <c r="F25" s="19"/>
      <c r="G25" s="19"/>
      <c r="H25" s="19"/>
      <c r="I25" s="19"/>
      <c r="J25" s="19"/>
      <c r="K25" s="19">
        <f>60627+99160+16397</f>
        <v>176184</v>
      </c>
      <c r="L25" s="19">
        <v>50446</v>
      </c>
      <c r="M25" s="19"/>
      <c r="N25" s="19"/>
    </row>
    <row r="26" spans="1:14" x14ac:dyDescent="0.25">
      <c r="A26" s="17">
        <v>13</v>
      </c>
      <c r="B26" s="14" t="s">
        <v>20</v>
      </c>
      <c r="C26" s="18">
        <f t="shared" si="1"/>
        <v>165172</v>
      </c>
      <c r="D26" s="20"/>
      <c r="E26" s="19"/>
      <c r="F26" s="19"/>
      <c r="G26" s="19"/>
      <c r="H26" s="19"/>
      <c r="I26" s="19"/>
      <c r="J26" s="19"/>
      <c r="K26" s="19">
        <v>145937</v>
      </c>
      <c r="L26" s="19">
        <v>19235</v>
      </c>
      <c r="M26" s="19"/>
      <c r="N26" s="19"/>
    </row>
    <row r="27" spans="1:14" x14ac:dyDescent="0.25">
      <c r="A27" s="2">
        <v>14</v>
      </c>
      <c r="B27" s="14" t="s">
        <v>21</v>
      </c>
      <c r="C27" s="18">
        <f t="shared" si="1"/>
        <v>608046</v>
      </c>
      <c r="D27" s="20"/>
      <c r="E27" s="19">
        <v>13728</v>
      </c>
      <c r="F27" s="19"/>
      <c r="G27" s="19">
        <v>576991</v>
      </c>
      <c r="H27" s="19"/>
      <c r="I27" s="19"/>
      <c r="J27" s="19">
        <v>1917</v>
      </c>
      <c r="K27" s="19"/>
      <c r="L27" s="19">
        <v>15410</v>
      </c>
      <c r="M27" s="19"/>
      <c r="N27" s="19"/>
    </row>
    <row r="28" spans="1:14" ht="30" x14ac:dyDescent="0.25">
      <c r="A28" s="17">
        <v>15</v>
      </c>
      <c r="B28" s="7" t="s">
        <v>22</v>
      </c>
      <c r="C28" s="18">
        <f t="shared" si="1"/>
        <v>203454</v>
      </c>
      <c r="D28" s="20"/>
      <c r="E28" s="19">
        <v>47404</v>
      </c>
      <c r="F28" s="19"/>
      <c r="G28" s="19"/>
      <c r="H28" s="19">
        <f>57288+6884+1074+1984</f>
        <v>67230</v>
      </c>
      <c r="I28" s="19">
        <v>79670</v>
      </c>
      <c r="J28" s="19">
        <v>100</v>
      </c>
      <c r="K28" s="19"/>
      <c r="L28" s="19">
        <v>9050</v>
      </c>
      <c r="M28" s="19"/>
      <c r="N28" s="19"/>
    </row>
    <row r="29" spans="1:14" x14ac:dyDescent="0.25">
      <c r="A29" s="2">
        <v>16</v>
      </c>
      <c r="B29" s="14" t="s">
        <v>23</v>
      </c>
      <c r="C29" s="18">
        <f t="shared" si="1"/>
        <v>67980</v>
      </c>
      <c r="D29" s="20"/>
      <c r="E29" s="19"/>
      <c r="F29" s="19"/>
      <c r="G29" s="19"/>
      <c r="H29" s="19"/>
      <c r="I29" s="19"/>
      <c r="J29" s="19"/>
      <c r="K29" s="19">
        <f>12679+40000</f>
        <v>52679</v>
      </c>
      <c r="L29" s="19">
        <v>15301</v>
      </c>
      <c r="M29" s="19"/>
      <c r="N29" s="19"/>
    </row>
    <row r="30" spans="1:14" x14ac:dyDescent="0.25">
      <c r="A30" s="17">
        <v>17</v>
      </c>
      <c r="B30" s="14" t="s">
        <v>24</v>
      </c>
      <c r="C30" s="18">
        <f t="shared" si="1"/>
        <v>544445</v>
      </c>
      <c r="D30" s="20"/>
      <c r="E30" s="19">
        <v>105609</v>
      </c>
      <c r="F30" s="19"/>
      <c r="G30" s="19"/>
      <c r="H30" s="19"/>
      <c r="I30" s="19"/>
      <c r="J30" s="19"/>
      <c r="K30" s="19"/>
      <c r="L30" s="19">
        <v>13615</v>
      </c>
      <c r="M30" s="19">
        <v>425221</v>
      </c>
      <c r="N30" s="19"/>
    </row>
    <row r="31" spans="1:14" x14ac:dyDescent="0.25">
      <c r="A31" s="2">
        <v>18</v>
      </c>
      <c r="B31" s="14" t="s">
        <v>25</v>
      </c>
      <c r="C31" s="18">
        <f t="shared" si="1"/>
        <v>1100003</v>
      </c>
      <c r="D31" s="20"/>
      <c r="E31" s="19">
        <f>1068704+20000</f>
        <v>1088704</v>
      </c>
      <c r="F31" s="19"/>
      <c r="G31" s="19"/>
      <c r="H31" s="19"/>
      <c r="I31" s="19"/>
      <c r="J31" s="19"/>
      <c r="K31" s="19"/>
      <c r="L31" s="19">
        <v>11299</v>
      </c>
      <c r="M31" s="19"/>
      <c r="N31" s="19"/>
    </row>
    <row r="32" spans="1:14" x14ac:dyDescent="0.25">
      <c r="A32" s="17">
        <v>19</v>
      </c>
      <c r="B32" s="14" t="s">
        <v>26</v>
      </c>
      <c r="C32" s="18">
        <f t="shared" si="1"/>
        <v>10209</v>
      </c>
      <c r="D32" s="20"/>
      <c r="E32" s="19"/>
      <c r="F32" s="19"/>
      <c r="G32" s="19"/>
      <c r="H32" s="19"/>
      <c r="I32" s="19"/>
      <c r="J32" s="19"/>
      <c r="K32" s="19"/>
      <c r="L32" s="19">
        <v>10209</v>
      </c>
      <c r="M32" s="19"/>
      <c r="N32" s="19"/>
    </row>
    <row r="33" spans="1:14" x14ac:dyDescent="0.25">
      <c r="A33" s="2">
        <v>20</v>
      </c>
      <c r="B33" s="14" t="s">
        <v>27</v>
      </c>
      <c r="C33" s="18">
        <f t="shared" si="1"/>
        <v>45600</v>
      </c>
      <c r="D33" s="20">
        <v>41300</v>
      </c>
      <c r="E33" s="19">
        <v>700</v>
      </c>
      <c r="F33" s="19"/>
      <c r="G33" s="19"/>
      <c r="H33" s="19"/>
      <c r="I33" s="19"/>
      <c r="J33" s="19">
        <v>3600</v>
      </c>
      <c r="K33" s="19"/>
      <c r="L33" s="19"/>
      <c r="M33" s="19"/>
      <c r="N33" s="19"/>
    </row>
    <row r="34" spans="1:14" x14ac:dyDescent="0.25">
      <c r="A34" s="17">
        <v>21</v>
      </c>
      <c r="B34" s="14" t="s">
        <v>28</v>
      </c>
      <c r="C34" s="18">
        <f t="shared" si="1"/>
        <v>0</v>
      </c>
      <c r="D34" s="20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5">
      <c r="A35" s="2">
        <v>22</v>
      </c>
      <c r="B35" s="14" t="s">
        <v>29</v>
      </c>
      <c r="C35" s="18">
        <f t="shared" si="1"/>
        <v>127213</v>
      </c>
      <c r="D35" s="20">
        <v>107655</v>
      </c>
      <c r="E35" s="19">
        <v>19558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5">
      <c r="A36" s="17">
        <v>23</v>
      </c>
      <c r="B36" s="14" t="s">
        <v>30</v>
      </c>
      <c r="C36" s="18">
        <f t="shared" si="1"/>
        <v>29578</v>
      </c>
      <c r="D36" s="20"/>
      <c r="E36" s="19"/>
      <c r="F36" s="19"/>
      <c r="G36" s="19">
        <v>29578</v>
      </c>
      <c r="H36" s="19"/>
      <c r="I36" s="19"/>
      <c r="J36" s="19"/>
      <c r="K36" s="19"/>
      <c r="L36" s="19"/>
      <c r="M36" s="19"/>
      <c r="N36" s="19"/>
    </row>
    <row r="37" spans="1:14" x14ac:dyDescent="0.25">
      <c r="A37" s="2">
        <v>24</v>
      </c>
      <c r="B37" s="14" t="s">
        <v>31</v>
      </c>
      <c r="C37" s="18">
        <f t="shared" si="1"/>
        <v>82061</v>
      </c>
      <c r="D37" s="20"/>
      <c r="E37" s="19">
        <f>3003+79058</f>
        <v>82061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5">
      <c r="A38" s="17">
        <v>25</v>
      </c>
      <c r="B38" s="14" t="s">
        <v>32</v>
      </c>
      <c r="C38" s="18">
        <f t="shared" si="1"/>
        <v>23798</v>
      </c>
      <c r="D38" s="20"/>
      <c r="E38" s="19">
        <v>23798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5">
      <c r="A39" s="2">
        <v>26</v>
      </c>
      <c r="B39" s="14" t="s">
        <v>33</v>
      </c>
      <c r="C39" s="18">
        <f t="shared" si="1"/>
        <v>0</v>
      </c>
      <c r="D39" s="20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5">
      <c r="A40" s="17">
        <v>27</v>
      </c>
      <c r="B40" s="14" t="s">
        <v>34</v>
      </c>
      <c r="C40" s="18">
        <f t="shared" si="1"/>
        <v>22786</v>
      </c>
      <c r="D40" s="20"/>
      <c r="E40" s="19">
        <v>22786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5">
      <c r="A41" s="2">
        <v>28</v>
      </c>
      <c r="B41" s="14" t="s">
        <v>76</v>
      </c>
      <c r="C41" s="18">
        <f t="shared" si="1"/>
        <v>28104</v>
      </c>
      <c r="D41" s="20"/>
      <c r="E41" s="19">
        <v>28104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ht="30" x14ac:dyDescent="0.25">
      <c r="A42" s="17">
        <v>29</v>
      </c>
      <c r="B42" s="7" t="s">
        <v>35</v>
      </c>
      <c r="C42" s="18">
        <f t="shared" si="1"/>
        <v>19841</v>
      </c>
      <c r="D42" s="20"/>
      <c r="E42" s="19">
        <v>19841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5">
      <c r="A43" s="2">
        <v>30</v>
      </c>
      <c r="B43" s="7" t="s">
        <v>77</v>
      </c>
      <c r="C43" s="18">
        <f t="shared" si="1"/>
        <v>280000</v>
      </c>
      <c r="D43" s="20"/>
      <c r="E43" s="19"/>
      <c r="F43" s="19"/>
      <c r="G43" s="19">
        <v>280000</v>
      </c>
      <c r="H43" s="19"/>
      <c r="I43" s="19"/>
      <c r="J43" s="19"/>
      <c r="K43" s="19"/>
      <c r="L43" s="19"/>
      <c r="M43" s="19"/>
      <c r="N43" s="19"/>
    </row>
    <row r="44" spans="1:14" x14ac:dyDescent="0.25">
      <c r="A44" s="17">
        <v>31</v>
      </c>
      <c r="B44" s="7" t="s">
        <v>36</v>
      </c>
      <c r="C44" s="18">
        <f t="shared" si="1"/>
        <v>3991</v>
      </c>
      <c r="D44" s="20"/>
      <c r="E44" s="19"/>
      <c r="F44" s="19"/>
      <c r="G44" s="19"/>
      <c r="H44" s="19">
        <v>3991</v>
      </c>
      <c r="I44" s="19"/>
      <c r="J44" s="19"/>
      <c r="K44" s="19"/>
      <c r="L44" s="19"/>
      <c r="M44" s="19"/>
      <c r="N44" s="19"/>
    </row>
    <row r="45" spans="1:14" x14ac:dyDescent="0.25">
      <c r="A45" s="2">
        <v>32</v>
      </c>
      <c r="B45" s="14" t="s">
        <v>37</v>
      </c>
      <c r="C45" s="18">
        <f t="shared" si="1"/>
        <v>21320</v>
      </c>
      <c r="D45" s="20"/>
      <c r="E45" s="19">
        <v>3231</v>
      </c>
      <c r="F45" s="19"/>
      <c r="G45" s="19"/>
      <c r="H45" s="19"/>
      <c r="I45" s="19"/>
      <c r="J45" s="19">
        <v>1550</v>
      </c>
      <c r="K45" s="19"/>
      <c r="L45" s="19">
        <v>15352</v>
      </c>
      <c r="M45" s="19"/>
      <c r="N45" s="19">
        <v>1187</v>
      </c>
    </row>
    <row r="46" spans="1:14" x14ac:dyDescent="0.25">
      <c r="A46" s="17">
        <v>33</v>
      </c>
      <c r="B46" s="14" t="s">
        <v>78</v>
      </c>
      <c r="C46" s="18">
        <f t="shared" si="1"/>
        <v>33488</v>
      </c>
      <c r="D46" s="20"/>
      <c r="E46" s="19"/>
      <c r="F46" s="19">
        <v>29707</v>
      </c>
      <c r="G46" s="19"/>
      <c r="H46" s="19"/>
      <c r="I46" s="19"/>
      <c r="J46" s="19"/>
      <c r="K46" s="19"/>
      <c r="L46" s="19">
        <v>3781</v>
      </c>
      <c r="M46" s="19"/>
      <c r="N46" s="19"/>
    </row>
    <row r="47" spans="1:14" x14ac:dyDescent="0.25">
      <c r="A47" s="2">
        <v>34</v>
      </c>
      <c r="B47" s="14" t="s">
        <v>38</v>
      </c>
      <c r="C47" s="18">
        <f t="shared" si="1"/>
        <v>16249</v>
      </c>
      <c r="D47" s="20"/>
      <c r="E47" s="19"/>
      <c r="F47" s="19"/>
      <c r="G47" s="19"/>
      <c r="H47" s="19"/>
      <c r="I47" s="19"/>
      <c r="J47" s="19"/>
      <c r="K47" s="19"/>
      <c r="L47" s="19">
        <v>16249</v>
      </c>
      <c r="M47" s="19"/>
      <c r="N47" s="19"/>
    </row>
    <row r="48" spans="1:14" x14ac:dyDescent="0.25">
      <c r="A48" s="17">
        <v>35</v>
      </c>
      <c r="B48" s="14" t="s">
        <v>39</v>
      </c>
      <c r="C48" s="18">
        <f t="shared" si="1"/>
        <v>105000</v>
      </c>
      <c r="D48" s="20"/>
      <c r="E48" s="19"/>
      <c r="F48" s="19"/>
      <c r="G48" s="19"/>
      <c r="H48" s="19"/>
      <c r="I48" s="19"/>
      <c r="J48" s="19"/>
      <c r="K48" s="19"/>
      <c r="L48" s="19">
        <v>105000</v>
      </c>
      <c r="M48" s="19"/>
      <c r="N48" s="19"/>
    </row>
    <row r="49" spans="1:14" x14ac:dyDescent="0.25">
      <c r="A49" s="2">
        <v>36</v>
      </c>
      <c r="B49" s="14" t="s">
        <v>40</v>
      </c>
      <c r="C49" s="18">
        <f t="shared" si="1"/>
        <v>3572</v>
      </c>
      <c r="D49" s="20"/>
      <c r="E49" s="19"/>
      <c r="F49" s="19"/>
      <c r="G49" s="19"/>
      <c r="H49" s="19"/>
      <c r="I49" s="19"/>
      <c r="J49" s="19"/>
      <c r="K49" s="19"/>
      <c r="L49" s="19">
        <v>3572</v>
      </c>
      <c r="M49" s="19"/>
      <c r="N49" s="19"/>
    </row>
    <row r="50" spans="1:14" x14ac:dyDescent="0.25">
      <c r="A50" s="17">
        <v>37</v>
      </c>
      <c r="B50" s="14" t="s">
        <v>41</v>
      </c>
      <c r="C50" s="18">
        <f t="shared" si="1"/>
        <v>1235</v>
      </c>
      <c r="D50" s="20"/>
      <c r="E50" s="19"/>
      <c r="F50" s="19"/>
      <c r="G50" s="19"/>
      <c r="H50" s="19"/>
      <c r="I50" s="19"/>
      <c r="J50" s="19"/>
      <c r="K50" s="19"/>
      <c r="L50" s="19">
        <v>1235</v>
      </c>
      <c r="M50" s="19"/>
      <c r="N50" s="19"/>
    </row>
    <row r="51" spans="1:14" x14ac:dyDescent="0.25">
      <c r="A51" s="2">
        <v>38</v>
      </c>
      <c r="B51" s="14" t="s">
        <v>42</v>
      </c>
      <c r="C51" s="18">
        <f t="shared" si="1"/>
        <v>1399</v>
      </c>
      <c r="D51" s="20"/>
      <c r="E51" s="19"/>
      <c r="F51" s="19"/>
      <c r="G51" s="19"/>
      <c r="H51" s="19"/>
      <c r="I51" s="19"/>
      <c r="J51" s="19"/>
      <c r="K51" s="19"/>
      <c r="L51" s="19">
        <v>1399</v>
      </c>
      <c r="M51" s="19"/>
      <c r="N51" s="19"/>
    </row>
    <row r="52" spans="1:14" x14ac:dyDescent="0.25">
      <c r="A52" s="17">
        <v>39</v>
      </c>
      <c r="B52" s="14" t="s">
        <v>43</v>
      </c>
      <c r="C52" s="18">
        <f t="shared" si="1"/>
        <v>852</v>
      </c>
      <c r="D52" s="20"/>
      <c r="E52" s="19"/>
      <c r="F52" s="19"/>
      <c r="G52" s="19"/>
      <c r="H52" s="19"/>
      <c r="I52" s="19"/>
      <c r="J52" s="19"/>
      <c r="K52" s="19"/>
      <c r="L52" s="19">
        <v>852</v>
      </c>
      <c r="M52" s="19"/>
      <c r="N52" s="19"/>
    </row>
    <row r="53" spans="1:14" x14ac:dyDescent="0.25">
      <c r="A53" s="2">
        <v>40</v>
      </c>
      <c r="B53" s="14" t="s">
        <v>44</v>
      </c>
      <c r="C53" s="18">
        <f t="shared" si="1"/>
        <v>1124</v>
      </c>
      <c r="D53" s="20"/>
      <c r="E53" s="19"/>
      <c r="F53" s="19"/>
      <c r="G53" s="19"/>
      <c r="H53" s="19"/>
      <c r="I53" s="19"/>
      <c r="J53" s="19"/>
      <c r="K53" s="19"/>
      <c r="L53" s="19">
        <v>1124</v>
      </c>
      <c r="M53" s="19"/>
      <c r="N53" s="19"/>
    </row>
    <row r="54" spans="1:14" ht="30" x14ac:dyDescent="0.25">
      <c r="A54" s="17">
        <v>41</v>
      </c>
      <c r="B54" s="7" t="s">
        <v>45</v>
      </c>
      <c r="C54" s="18">
        <f t="shared" si="1"/>
        <v>1586</v>
      </c>
      <c r="D54" s="20"/>
      <c r="E54" s="19"/>
      <c r="F54" s="19"/>
      <c r="G54" s="19"/>
      <c r="H54" s="19"/>
      <c r="I54" s="19"/>
      <c r="J54" s="19"/>
      <c r="K54" s="19"/>
      <c r="L54" s="19">
        <v>1586</v>
      </c>
      <c r="M54" s="19"/>
      <c r="N54" s="19"/>
    </row>
    <row r="55" spans="1:14" x14ac:dyDescent="0.25">
      <c r="A55" s="2">
        <v>42</v>
      </c>
      <c r="B55" s="14" t="s">
        <v>46</v>
      </c>
      <c r="C55" s="18">
        <f t="shared" si="1"/>
        <v>0</v>
      </c>
      <c r="D55" s="20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5">
      <c r="A56" s="17">
        <v>43</v>
      </c>
      <c r="B56" s="14" t="s">
        <v>47</v>
      </c>
      <c r="C56" s="18">
        <f t="shared" si="1"/>
        <v>10573</v>
      </c>
      <c r="D56" s="20"/>
      <c r="E56" s="19"/>
      <c r="F56" s="19"/>
      <c r="G56" s="19"/>
      <c r="H56" s="19"/>
      <c r="I56" s="19"/>
      <c r="J56" s="19"/>
      <c r="K56" s="19"/>
      <c r="L56" s="19">
        <v>10573</v>
      </c>
      <c r="M56" s="19"/>
      <c r="N56" s="19"/>
    </row>
    <row r="57" spans="1:14" x14ac:dyDescent="0.25">
      <c r="A57" s="2">
        <v>44</v>
      </c>
      <c r="B57" s="14" t="s">
        <v>48</v>
      </c>
      <c r="C57" s="18">
        <f t="shared" si="1"/>
        <v>13204</v>
      </c>
      <c r="D57" s="20"/>
      <c r="E57" s="19"/>
      <c r="F57" s="19"/>
      <c r="G57" s="19"/>
      <c r="H57" s="19"/>
      <c r="I57" s="19"/>
      <c r="J57" s="19"/>
      <c r="K57" s="19"/>
      <c r="L57" s="19">
        <v>13204</v>
      </c>
      <c r="M57" s="19"/>
      <c r="N57" s="19"/>
    </row>
    <row r="58" spans="1:14" x14ac:dyDescent="0.25">
      <c r="A58" s="17">
        <v>45</v>
      </c>
      <c r="B58" s="14" t="s">
        <v>49</v>
      </c>
      <c r="C58" s="18">
        <f t="shared" si="1"/>
        <v>7203</v>
      </c>
      <c r="D58" s="20"/>
      <c r="E58" s="19"/>
      <c r="F58" s="19"/>
      <c r="G58" s="19"/>
      <c r="H58" s="19"/>
      <c r="I58" s="19"/>
      <c r="J58" s="19"/>
      <c r="K58" s="19"/>
      <c r="L58" s="19">
        <v>7203</v>
      </c>
      <c r="M58" s="19"/>
      <c r="N58" s="19"/>
    </row>
    <row r="59" spans="1:14" x14ac:dyDescent="0.25">
      <c r="A59" s="2">
        <v>46</v>
      </c>
      <c r="B59" s="14" t="s">
        <v>50</v>
      </c>
      <c r="C59" s="18">
        <f t="shared" si="1"/>
        <v>9685</v>
      </c>
      <c r="D59" s="20"/>
      <c r="E59" s="19"/>
      <c r="F59" s="19"/>
      <c r="G59" s="19"/>
      <c r="H59" s="19"/>
      <c r="I59" s="19"/>
      <c r="J59" s="19"/>
      <c r="K59" s="19"/>
      <c r="L59" s="19">
        <v>9685</v>
      </c>
      <c r="M59" s="19"/>
      <c r="N59" s="19"/>
    </row>
    <row r="60" spans="1:14" x14ac:dyDescent="0.25">
      <c r="A60" s="17">
        <v>47</v>
      </c>
      <c r="B60" s="14" t="s">
        <v>51</v>
      </c>
      <c r="C60" s="18">
        <f t="shared" si="1"/>
        <v>5429</v>
      </c>
      <c r="D60" s="20"/>
      <c r="E60" s="19"/>
      <c r="F60" s="19"/>
      <c r="G60" s="19"/>
      <c r="H60" s="19"/>
      <c r="I60" s="19"/>
      <c r="J60" s="19"/>
      <c r="K60" s="19"/>
      <c r="L60" s="19">
        <v>5429</v>
      </c>
      <c r="M60" s="19"/>
      <c r="N60" s="19"/>
    </row>
    <row r="61" spans="1:14" x14ac:dyDescent="0.25">
      <c r="A61" s="2">
        <v>48</v>
      </c>
      <c r="B61" s="14" t="s">
        <v>52</v>
      </c>
      <c r="C61" s="18">
        <f t="shared" si="1"/>
        <v>960</v>
      </c>
      <c r="D61" s="20"/>
      <c r="E61" s="19"/>
      <c r="F61" s="19"/>
      <c r="G61" s="19"/>
      <c r="H61" s="19"/>
      <c r="I61" s="19"/>
      <c r="J61" s="19"/>
      <c r="K61" s="19"/>
      <c r="L61" s="19">
        <v>960</v>
      </c>
      <c r="M61" s="19"/>
      <c r="N61" s="19"/>
    </row>
    <row r="62" spans="1:14" x14ac:dyDescent="0.25">
      <c r="A62" s="17">
        <v>49</v>
      </c>
      <c r="B62" s="14" t="s">
        <v>53</v>
      </c>
      <c r="C62" s="18">
        <f t="shared" si="1"/>
        <v>3530</v>
      </c>
      <c r="D62" s="20"/>
      <c r="E62" s="19"/>
      <c r="F62" s="19"/>
      <c r="G62" s="19"/>
      <c r="H62" s="19"/>
      <c r="I62" s="19"/>
      <c r="J62" s="19"/>
      <c r="K62" s="19"/>
      <c r="L62" s="19">
        <v>3530</v>
      </c>
      <c r="M62" s="19"/>
      <c r="N62" s="19"/>
    </row>
    <row r="63" spans="1:14" x14ac:dyDescent="0.25">
      <c r="A63" s="2">
        <v>50</v>
      </c>
      <c r="B63" s="14" t="s">
        <v>54</v>
      </c>
      <c r="C63" s="18">
        <f t="shared" si="1"/>
        <v>9898</v>
      </c>
      <c r="D63" s="20"/>
      <c r="E63" s="19"/>
      <c r="F63" s="19"/>
      <c r="G63" s="19"/>
      <c r="H63" s="19"/>
      <c r="I63" s="19"/>
      <c r="J63" s="19"/>
      <c r="K63" s="19"/>
      <c r="L63" s="19">
        <v>9898</v>
      </c>
      <c r="M63" s="19"/>
      <c r="N63" s="19"/>
    </row>
    <row r="64" spans="1:14" x14ac:dyDescent="0.25">
      <c r="A64" s="17">
        <v>51</v>
      </c>
      <c r="B64" s="14" t="s">
        <v>55</v>
      </c>
      <c r="C64" s="18">
        <f t="shared" si="1"/>
        <v>709</v>
      </c>
      <c r="D64" s="20"/>
      <c r="E64" s="19"/>
      <c r="F64" s="19"/>
      <c r="G64" s="19"/>
      <c r="H64" s="19"/>
      <c r="I64" s="19"/>
      <c r="J64" s="19"/>
      <c r="K64" s="19"/>
      <c r="L64" s="19">
        <v>709</v>
      </c>
      <c r="M64" s="19"/>
      <c r="N64" s="19"/>
    </row>
    <row r="65" spans="1:14" x14ac:dyDescent="0.25">
      <c r="A65" s="2">
        <v>52</v>
      </c>
      <c r="B65" s="14" t="s">
        <v>56</v>
      </c>
      <c r="C65" s="18">
        <f t="shared" si="1"/>
        <v>14781</v>
      </c>
      <c r="D65" s="20"/>
      <c r="E65" s="19"/>
      <c r="F65" s="19">
        <v>6380</v>
      </c>
      <c r="G65" s="19"/>
      <c r="H65" s="19"/>
      <c r="I65" s="19"/>
      <c r="J65" s="19"/>
      <c r="K65" s="19"/>
      <c r="L65" s="19">
        <v>8401</v>
      </c>
      <c r="M65" s="19"/>
      <c r="N65" s="19"/>
    </row>
    <row r="66" spans="1:14" x14ac:dyDescent="0.25">
      <c r="A66" s="17">
        <v>53</v>
      </c>
      <c r="B66" s="14" t="s">
        <v>57</v>
      </c>
      <c r="C66" s="18">
        <f t="shared" si="1"/>
        <v>1904</v>
      </c>
      <c r="D66" s="20"/>
      <c r="E66" s="19"/>
      <c r="F66" s="19"/>
      <c r="G66" s="19"/>
      <c r="H66" s="19"/>
      <c r="I66" s="19"/>
      <c r="J66" s="19"/>
      <c r="K66" s="19"/>
      <c r="L66" s="19">
        <v>1904</v>
      </c>
      <c r="M66" s="19"/>
      <c r="N66" s="19"/>
    </row>
    <row r="67" spans="1:14" x14ac:dyDescent="0.25">
      <c r="A67" s="2">
        <v>54</v>
      </c>
      <c r="B67" s="14" t="s">
        <v>58</v>
      </c>
      <c r="C67" s="18">
        <f t="shared" si="1"/>
        <v>1332</v>
      </c>
      <c r="D67" s="20"/>
      <c r="E67" s="19"/>
      <c r="F67" s="19"/>
      <c r="G67" s="19"/>
      <c r="H67" s="19"/>
      <c r="I67" s="19"/>
      <c r="J67" s="19"/>
      <c r="K67" s="19"/>
      <c r="L67" s="19">
        <v>1332</v>
      </c>
      <c r="M67" s="19"/>
      <c r="N67" s="19"/>
    </row>
    <row r="68" spans="1:14" x14ac:dyDescent="0.25">
      <c r="A68" s="17">
        <v>55</v>
      </c>
      <c r="B68" s="7" t="s">
        <v>59</v>
      </c>
      <c r="C68" s="18">
        <f t="shared" si="1"/>
        <v>4648</v>
      </c>
      <c r="D68" s="20"/>
      <c r="E68" s="19"/>
      <c r="F68" s="19"/>
      <c r="G68" s="19"/>
      <c r="H68" s="19"/>
      <c r="I68" s="19"/>
      <c r="J68" s="19"/>
      <c r="K68" s="19"/>
      <c r="L68" s="19">
        <v>4648</v>
      </c>
      <c r="M68" s="19"/>
      <c r="N68" s="19"/>
    </row>
    <row r="69" spans="1:14" ht="30" x14ac:dyDescent="0.25">
      <c r="A69" s="2">
        <v>56</v>
      </c>
      <c r="B69" s="7" t="s">
        <v>79</v>
      </c>
      <c r="C69" s="18">
        <f t="shared" si="1"/>
        <v>7000</v>
      </c>
      <c r="D69" s="20"/>
      <c r="E69" s="19"/>
      <c r="F69" s="19"/>
      <c r="G69" s="19"/>
      <c r="H69" s="19">
        <v>7000</v>
      </c>
      <c r="I69" s="19"/>
      <c r="J69" s="19"/>
      <c r="K69" s="19"/>
      <c r="L69" s="19"/>
      <c r="M69" s="19"/>
      <c r="N69" s="19"/>
    </row>
    <row r="70" spans="1:14" ht="30" x14ac:dyDescent="0.25">
      <c r="A70" s="17">
        <v>57</v>
      </c>
      <c r="B70" s="7" t="s">
        <v>80</v>
      </c>
      <c r="C70" s="18">
        <f t="shared" si="1"/>
        <v>63483</v>
      </c>
      <c r="D70" s="20"/>
      <c r="E70" s="19"/>
      <c r="F70" s="19"/>
      <c r="G70" s="19"/>
      <c r="H70" s="19">
        <v>5595</v>
      </c>
      <c r="I70" s="19"/>
      <c r="J70" s="19">
        <v>12990</v>
      </c>
      <c r="K70" s="19">
        <f>42598+2300</f>
        <v>44898</v>
      </c>
      <c r="L70" s="19"/>
      <c r="M70" s="19"/>
      <c r="N70" s="19"/>
    </row>
    <row r="71" spans="1:14" x14ac:dyDescent="0.25">
      <c r="A71" s="2">
        <v>58</v>
      </c>
      <c r="B71" s="7" t="s">
        <v>81</v>
      </c>
      <c r="C71" s="18">
        <f t="shared" si="1"/>
        <v>3500</v>
      </c>
      <c r="D71" s="20"/>
      <c r="E71" s="19"/>
      <c r="F71" s="19"/>
      <c r="G71" s="19"/>
      <c r="H71" s="19">
        <v>3500</v>
      </c>
      <c r="I71" s="19"/>
      <c r="J71" s="19"/>
      <c r="K71" s="19"/>
      <c r="L71" s="19"/>
      <c r="M71" s="19"/>
      <c r="N71" s="19"/>
    </row>
    <row r="72" spans="1:14" x14ac:dyDescent="0.25">
      <c r="A72" s="17">
        <v>59</v>
      </c>
      <c r="B72" s="14" t="s">
        <v>60</v>
      </c>
      <c r="C72" s="18">
        <f t="shared" si="1"/>
        <v>0</v>
      </c>
      <c r="D72" s="20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5">
      <c r="A73" s="2">
        <v>60</v>
      </c>
      <c r="B73" s="14" t="s">
        <v>61</v>
      </c>
      <c r="C73" s="18">
        <f t="shared" si="1"/>
        <v>107006</v>
      </c>
      <c r="D73" s="20"/>
      <c r="E73" s="19"/>
      <c r="F73" s="19"/>
      <c r="G73" s="19"/>
      <c r="H73" s="19"/>
      <c r="I73" s="19"/>
      <c r="J73" s="19"/>
      <c r="K73" s="19"/>
      <c r="L73" s="19"/>
      <c r="M73" s="19"/>
      <c r="N73" s="19">
        <v>107006</v>
      </c>
    </row>
  </sheetData>
  <mergeCells count="20">
    <mergeCell ref="A1:B1"/>
    <mergeCell ref="K1:M1"/>
    <mergeCell ref="A2:B2"/>
    <mergeCell ref="A4:N4"/>
    <mergeCell ref="A5:M5"/>
    <mergeCell ref="A9:A11"/>
    <mergeCell ref="B9:B11"/>
    <mergeCell ref="C9:C11"/>
    <mergeCell ref="D9:N9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</mergeCells>
  <printOptions horizontalCentered="1"/>
  <pageMargins left="0" right="0" top="0.5" bottom="0.5" header="0.3" footer="0.3"/>
  <pageSetup paperSize="9" orientation="landscape" r:id="rId1"/>
  <headerFooter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4A40B0-5DA2-491C-AF3B-82D2A494FC1E}"/>
</file>

<file path=customXml/itemProps2.xml><?xml version="1.0" encoding="utf-8"?>
<ds:datastoreItem xmlns:ds="http://schemas.openxmlformats.org/officeDocument/2006/customXml" ds:itemID="{F402AC28-FB95-4AD8-BFC1-1ADB3CB1C8F6}"/>
</file>

<file path=customXml/itemProps3.xml><?xml version="1.0" encoding="utf-8"?>
<ds:datastoreItem xmlns:ds="http://schemas.openxmlformats.org/officeDocument/2006/customXml" ds:itemID="{B9C6AC42-B962-4D8C-A762-4483EE347C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DT-2019-N-B53-TT343-75</vt:lpstr>
      <vt:lpstr>'DT-2019-N-B53-TT343-75'!Print_Titles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2019-12-02T03:12:13Z</cp:lastPrinted>
  <dcterms:created xsi:type="dcterms:W3CDTF">2017-12-20T08:12:08Z</dcterms:created>
  <dcterms:modified xsi:type="dcterms:W3CDTF">2019-12-25T07:19:49Z</dcterms:modified>
</cp:coreProperties>
</file>