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HUNG\Google Drive\NĂM 2019\CÔNG KHAI NSNN\DỰ TOÁN SAU PHÊ DUYỆT\CÔNG KHAI DỰ TOÁN 2019\"/>
    </mc:Choice>
  </mc:AlternateContent>
  <bookViews>
    <workbookView xWindow="0" yWindow="0" windowWidth="20490" windowHeight="7755"/>
  </bookViews>
  <sheets>
    <sheet name="DT-2019-N-B55-TT343-75" sheetId="10" r:id="rId1"/>
  </sheets>
  <externalReferences>
    <externalReference r:id="rId2"/>
  </externalReferences>
  <definedNames>
    <definedName name="_xlnm.Print_Titles" localSheetId="0">'DT-2019-N-B55-TT343-75'!$9:$11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0" l="1"/>
  <c r="C23" i="10"/>
  <c r="C22" i="10"/>
  <c r="C21" i="10"/>
  <c r="C20" i="10"/>
  <c r="C19" i="10"/>
  <c r="C18" i="10"/>
  <c r="C17" i="10"/>
  <c r="C16" i="10"/>
  <c r="C15" i="10"/>
  <c r="C14" i="10"/>
  <c r="M24" i="10"/>
  <c r="M23" i="10"/>
  <c r="M22" i="10"/>
  <c r="M21" i="10"/>
  <c r="M20" i="10"/>
  <c r="M19" i="10"/>
  <c r="M18" i="10"/>
  <c r="M17" i="10"/>
  <c r="M16" i="10"/>
  <c r="M15" i="10"/>
  <c r="M14" i="10"/>
  <c r="I13" i="10"/>
  <c r="H13" i="10"/>
  <c r="G13" i="10" s="1"/>
  <c r="G15" i="10"/>
  <c r="G16" i="10"/>
  <c r="G17" i="10"/>
  <c r="G18" i="10"/>
  <c r="G19" i="10"/>
  <c r="G20" i="10"/>
  <c r="G21" i="10"/>
  <c r="G22" i="10"/>
  <c r="G23" i="10"/>
  <c r="G24" i="10"/>
  <c r="G14" i="10"/>
  <c r="E14" i="10"/>
  <c r="D14" i="10" l="1"/>
  <c r="J14" i="10"/>
  <c r="D15" i="10"/>
  <c r="J15" i="10"/>
  <c r="D16" i="10"/>
  <c r="J16" i="10"/>
  <c r="D17" i="10"/>
  <c r="J17" i="10"/>
  <c r="D18" i="10"/>
  <c r="J18" i="10"/>
  <c r="D19" i="10"/>
  <c r="J19" i="10"/>
  <c r="D20" i="10"/>
  <c r="J20" i="10"/>
  <c r="D21" i="10"/>
  <c r="J21" i="10"/>
  <c r="D22" i="10"/>
  <c r="J22" i="10"/>
  <c r="D23" i="10"/>
  <c r="J23" i="10"/>
  <c r="D24" i="10"/>
  <c r="J24" i="10"/>
  <c r="N13" i="10" l="1"/>
  <c r="M13" i="10"/>
  <c r="L13" i="10"/>
  <c r="K13" i="10"/>
  <c r="F13" i="10"/>
  <c r="J13" i="10" l="1"/>
  <c r="C13" i="10"/>
  <c r="D13" i="10"/>
  <c r="E13" i="10"/>
</calcChain>
</file>

<file path=xl/sharedStrings.xml><?xml version="1.0" encoding="utf-8"?>
<sst xmlns="http://schemas.openxmlformats.org/spreadsheetml/2006/main" count="40" uniqueCount="35">
  <si>
    <t>STT</t>
  </si>
  <si>
    <t>A</t>
  </si>
  <si>
    <t>B</t>
  </si>
  <si>
    <t>Đơn vị: triệu đồng</t>
  </si>
  <si>
    <t>TỈNH ĐỒNG NAI</t>
  </si>
  <si>
    <t>ỦY BAN NHÂN DÂN</t>
  </si>
  <si>
    <t>TỔNG SỐ</t>
  </si>
  <si>
    <t>Tên đơn vị</t>
  </si>
  <si>
    <t>Thành phố Biên Hòa</t>
  </si>
  <si>
    <t>Thị xã Long Khánh</t>
  </si>
  <si>
    <t>Huyện Xuân Lộc</t>
  </si>
  <si>
    <t>Huyện Cẩm Mỹ</t>
  </si>
  <si>
    <t>Huyện Tân Phú</t>
  </si>
  <si>
    <t>Huyện Định Quán</t>
  </si>
  <si>
    <t>Huyện Thống Nhất</t>
  </si>
  <si>
    <t>Huyện Vĩnh Cửu</t>
  </si>
  <si>
    <t>Huyện Long Thành</t>
  </si>
  <si>
    <t>Huyện Nhơn Trạch</t>
  </si>
  <si>
    <t>Biểu số 55/CK-NSNN</t>
  </si>
  <si>
    <t>Tổng thu NSNN trên địa bàn</t>
  </si>
  <si>
    <t>Thu ngân sách huyện hưởng theo phân cấp</t>
  </si>
  <si>
    <t>Số bổ sung cân đối từ ngân sách cấp tỉnh</t>
  </si>
  <si>
    <t>Tiền sử dụng đất ngân sách huyện được hưởng chưa tính vào cân đối ngân sách</t>
  </si>
  <si>
    <t>Tổng chi cân đối ngân sách huyện</t>
  </si>
  <si>
    <t>Tổng số</t>
  </si>
  <si>
    <t xml:space="preserve">Chia ra </t>
  </si>
  <si>
    <t>Chia ra</t>
  </si>
  <si>
    <t>Thu ngân sách huyện hưởng 100%</t>
  </si>
  <si>
    <t>Thu ngân sách huyện hưởng từ các khoản thu phân chia</t>
  </si>
  <si>
    <t>Cân đối</t>
  </si>
  <si>
    <t>Có mục tiêu</t>
  </si>
  <si>
    <t>Huyện Trảng Bom</t>
  </si>
  <si>
    <t>Huyện hưởng từ nhiệm vụ tỉnh thu CTN-NQD</t>
  </si>
  <si>
    <t>SỐ BỔ SUNG TỪ NGÂN SÁCH CẤP TỈNH CHO NGÂN SÁCH CÁC HUYỆN, THỊ XÃ , THÀNH PHỐ 
TỈNH ĐỒNG NAI NĂM 2019</t>
  </si>
  <si>
    <t>(Đính kèm Quyết định số               /QĐ-UBND ngày         /12/2018 của UBND tỉnh)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</si>
</sst>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0_);_(* \(#,##0.00\);_(* \-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4"/>
      <color rgb="FF000000"/>
      <name val="Times New Roman"/>
      <family val="1"/>
    </font>
    <font>
      <sz val="11"/>
      <color indexed="8"/>
      <name val="Calibri"/>
      <family val="2"/>
    </font>
    <font>
      <sz val="10"/>
      <name val="Arial"/>
      <family val="2"/>
    </font>
    <font>
      <sz val="12"/>
      <name val="VNI-Times"/>
    </font>
    <font>
      <sz val="11"/>
      <color rgb="FF000000"/>
      <name val="Times New Roman"/>
      <family val="1"/>
    </font>
    <font>
      <i/>
      <sz val="12"/>
      <color rgb="FF000000"/>
      <name val="Times New Roman"/>
      <family val="1"/>
    </font>
    <font>
      <sz val="13"/>
      <name val=".VnTime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6" fillId="0" borderId="0" applyFont="0" applyFill="0" applyBorder="0" applyAlignment="0" applyProtection="0"/>
    <xf numFmtId="0" fontId="9" fillId="0" borderId="0"/>
    <xf numFmtId="0" fontId="10" fillId="0" borderId="0"/>
    <xf numFmtId="165" fontId="9" fillId="0" borderId="0"/>
    <xf numFmtId="0" fontId="14" fillId="0" borderId="0"/>
  </cellStyleXfs>
  <cellXfs count="35">
    <xf numFmtId="0" fontId="0" fillId="0" borderId="0" xfId="0"/>
    <xf numFmtId="0" fontId="1" fillId="0" borderId="0" xfId="0" applyFont="1"/>
    <xf numFmtId="164" fontId="1" fillId="0" borderId="0" xfId="1" applyNumberFormat="1" applyFont="1" applyAlignment="1">
      <alignment vertical="top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top"/>
    </xf>
    <xf numFmtId="0" fontId="5" fillId="0" borderId="0" xfId="0" applyFont="1" applyAlignment="1"/>
    <xf numFmtId="0" fontId="12" fillId="0" borderId="1" xfId="0" applyFont="1" applyBorder="1" applyAlignment="1">
      <alignment horizontal="center" vertical="center" wrapText="1"/>
    </xf>
    <xf numFmtId="164" fontId="12" fillId="0" borderId="1" xfId="1" applyNumberFormat="1" applyFont="1" applyBorder="1" applyAlignment="1">
      <alignment horizontal="center"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164" fontId="2" fillId="0" borderId="1" xfId="1" applyNumberFormat="1" applyFont="1" applyBorder="1" applyAlignment="1">
      <alignment vertical="center" wrapText="1"/>
    </xf>
    <xf numFmtId="164" fontId="12" fillId="0" borderId="1" xfId="1" applyNumberFormat="1" applyFont="1" applyBorder="1" applyAlignment="1">
      <alignment vertical="center" wrapText="1"/>
    </xf>
    <xf numFmtId="164" fontId="1" fillId="0" borderId="0" xfId="1" applyNumberFormat="1" applyFont="1" applyAlignment="1"/>
    <xf numFmtId="164" fontId="3" fillId="0" borderId="1" xfId="1" applyNumberFormat="1" applyFont="1" applyBorder="1" applyAlignment="1">
      <alignment vertical="center" wrapText="1"/>
    </xf>
    <xf numFmtId="0" fontId="0" fillId="0" borderId="0" xfId="0" applyAlignment="1"/>
    <xf numFmtId="0" fontId="4" fillId="0" borderId="1" xfId="5" applyNumberFormat="1" applyFont="1" applyBorder="1" applyAlignment="1">
      <alignment vertical="center"/>
    </xf>
    <xf numFmtId="1" fontId="0" fillId="0" borderId="0" xfId="0" applyNumberFormat="1" applyAlignment="1"/>
    <xf numFmtId="0" fontId="12" fillId="0" borderId="1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top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164" fontId="5" fillId="0" borderId="0" xfId="1" applyNumberFormat="1" applyFont="1" applyBorder="1" applyAlignment="1">
      <alignment horizontal="center"/>
    </xf>
    <xf numFmtId="164" fontId="5" fillId="0" borderId="2" xfId="1" applyNumberFormat="1" applyFont="1" applyBorder="1" applyAlignment="1">
      <alignment horizontal="center"/>
    </xf>
    <xf numFmtId="0" fontId="5" fillId="0" borderId="0" xfId="0" applyFont="1" applyAlignment="1"/>
    <xf numFmtId="164" fontId="2" fillId="0" borderId="1" xfId="1" applyNumberFormat="1" applyFont="1" applyBorder="1" applyAlignment="1">
      <alignment horizontal="center" vertical="center" wrapText="1"/>
    </xf>
    <xf numFmtId="164" fontId="2" fillId="0" borderId="5" xfId="1" applyNumberFormat="1" applyFont="1" applyBorder="1" applyAlignment="1">
      <alignment horizontal="center" vertical="center" wrapText="1"/>
    </xf>
    <xf numFmtId="164" fontId="12" fillId="0" borderId="1" xfId="1" applyNumberFormat="1" applyFont="1" applyBorder="1" applyAlignment="1">
      <alignment horizontal="center" vertical="center" wrapText="1"/>
    </xf>
    <xf numFmtId="164" fontId="2" fillId="0" borderId="7" xfId="1" applyNumberFormat="1" applyFont="1" applyBorder="1" applyAlignment="1">
      <alignment horizontal="center" vertical="center" wrapText="1"/>
    </xf>
    <xf numFmtId="164" fontId="2" fillId="0" borderId="8" xfId="1" applyNumberFormat="1" applyFont="1" applyBorder="1" applyAlignment="1">
      <alignment horizontal="center" vertical="center" wrapText="1"/>
    </xf>
    <xf numFmtId="164" fontId="2" fillId="0" borderId="3" xfId="1" applyNumberFormat="1" applyFont="1" applyBorder="1" applyAlignment="1">
      <alignment horizontal="center" vertical="center" wrapText="1"/>
    </xf>
    <xf numFmtId="164" fontId="2" fillId="0" borderId="6" xfId="1" applyNumberFormat="1" applyFont="1" applyBorder="1" applyAlignment="1">
      <alignment horizontal="center" vertical="center" wrapText="1"/>
    </xf>
    <xf numFmtId="164" fontId="2" fillId="0" borderId="4" xfId="1" applyNumberFormat="1" applyFont="1" applyBorder="1" applyAlignment="1">
      <alignment horizontal="center" vertical="center" wrapText="1"/>
    </xf>
  </cellXfs>
  <cellStyles count="6">
    <cellStyle name="Comma" xfId="1" builtinId="3"/>
    <cellStyle name="Excel Built-in Comma" xfId="4"/>
    <cellStyle name="Excel Built-in Normal" xfId="2"/>
    <cellStyle name="Normal" xfId="0" builtinId="0"/>
    <cellStyle name="Normal 3 2" xfId="3"/>
    <cellStyle name="Normal 4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1</xdr:row>
      <xdr:rowOff>209550</xdr:rowOff>
    </xdr:from>
    <xdr:to>
      <xdr:col>1</xdr:col>
      <xdr:colOff>933450</xdr:colOff>
      <xdr:row>1</xdr:row>
      <xdr:rowOff>209550</xdr:rowOff>
    </xdr:to>
    <xdr:cxnSp macro="">
      <xdr:nvCxnSpPr>
        <xdr:cNvPr id="2" name="Straight Connector 1"/>
        <xdr:cNvCxnSpPr/>
      </xdr:nvCxnSpPr>
      <xdr:spPr>
        <a:xfrm>
          <a:off x="638175" y="400050"/>
          <a:ext cx="61912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HUNG/Google%20Drive/N&#258;M%202019/C&#212;NG%20KHAI%20NSNN/D&#7920;%20TO&#193;N%20SAU%20PH&#202;%20DUY&#7878;T/PH&#7908;%20L&#7908;C%20D&#7920;%20TO&#193;N%202019%20CH&#205;NH%20TH&#7912;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5"/>
      <sheetName val="16"/>
      <sheetName val="17"/>
      <sheetName val="18"/>
      <sheetName val="30"/>
      <sheetName val="32"/>
      <sheetName val="33"/>
      <sheetName val="34"/>
      <sheetName val="35"/>
      <sheetName val="37"/>
      <sheetName val="38"/>
      <sheetName val="39"/>
      <sheetName val="41"/>
      <sheetName val="42"/>
      <sheetName val="I Thu"/>
      <sheetName val="II Chi"/>
      <sheetName val="III Chi_Tinh"/>
      <sheetName val="IV Thu_Huyen"/>
      <sheetName val="V Chi_Huyen"/>
      <sheetName val="VI BS_Huyen"/>
      <sheetName val="I TTR THU"/>
      <sheetName val="II TTR CHI"/>
      <sheetName val="Giao_Thu"/>
      <sheetName val="Giao_Chi"/>
      <sheetName val="LV_THU_H"/>
      <sheetName val="LV_CHI_H"/>
      <sheetName val="S"/>
      <sheetName val="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1">
          <cell r="E11">
            <v>2830000</v>
          </cell>
          <cell r="F11">
            <v>344500</v>
          </cell>
          <cell r="G11">
            <v>734400</v>
          </cell>
          <cell r="H11">
            <v>127400</v>
          </cell>
          <cell r="I11">
            <v>164000</v>
          </cell>
          <cell r="J11">
            <v>83270</v>
          </cell>
          <cell r="K11">
            <v>194830</v>
          </cell>
          <cell r="L11">
            <v>244600</v>
          </cell>
          <cell r="M11">
            <v>125020</v>
          </cell>
          <cell r="N11">
            <v>564550</v>
          </cell>
          <cell r="O11">
            <v>473100</v>
          </cell>
        </row>
        <row r="50">
          <cell r="E50">
            <v>390000</v>
          </cell>
          <cell r="F50">
            <v>42000</v>
          </cell>
          <cell r="G50">
            <v>120000</v>
          </cell>
          <cell r="H50">
            <v>37800</v>
          </cell>
          <cell r="I50">
            <v>9000</v>
          </cell>
          <cell r="J50">
            <v>3600</v>
          </cell>
          <cell r="K50">
            <v>36000</v>
          </cell>
          <cell r="L50">
            <v>12600</v>
          </cell>
          <cell r="M50">
            <v>3600</v>
          </cell>
          <cell r="N50">
            <v>125400</v>
          </cell>
          <cell r="O50">
            <v>120000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workbookViewId="0">
      <selection activeCell="L1" sqref="L1:N1"/>
    </sheetView>
  </sheetViews>
  <sheetFormatPr defaultRowHeight="15" x14ac:dyDescent="0.25"/>
  <cols>
    <col min="1" max="1" width="5" customWidth="1"/>
    <col min="2" max="2" width="24.5703125" customWidth="1"/>
    <col min="3" max="3" width="12.28515625" style="15" customWidth="1"/>
    <col min="4" max="4" width="11.42578125" style="15" customWidth="1"/>
    <col min="5" max="5" width="11.140625" style="15" customWidth="1"/>
    <col min="6" max="6" width="11.28515625" style="15" customWidth="1"/>
    <col min="7" max="7" width="10.42578125" style="15" customWidth="1"/>
    <col min="8" max="8" width="10" style="15" customWidth="1"/>
    <col min="9" max="9" width="12.7109375" style="15" customWidth="1"/>
    <col min="10" max="10" width="11.42578125" style="15" customWidth="1"/>
    <col min="11" max="11" width="12.28515625" style="15" customWidth="1"/>
    <col min="12" max="12" width="9.5703125" style="15" customWidth="1"/>
    <col min="13" max="13" width="14" style="15" customWidth="1"/>
    <col min="14" max="14" width="11.28515625" style="15" customWidth="1"/>
  </cols>
  <sheetData>
    <row r="1" spans="1:14" x14ac:dyDescent="0.25">
      <c r="A1" s="22" t="s">
        <v>5</v>
      </c>
      <c r="B1" s="22"/>
      <c r="C1" s="13"/>
      <c r="D1" s="13"/>
      <c r="E1" s="13"/>
      <c r="F1" s="13"/>
      <c r="G1" s="13"/>
      <c r="H1" s="13"/>
      <c r="I1" s="13"/>
      <c r="J1" s="13"/>
      <c r="K1" s="5"/>
      <c r="L1" s="26" t="s">
        <v>18</v>
      </c>
      <c r="M1" s="26"/>
      <c r="N1" s="26"/>
    </row>
    <row r="2" spans="1:14" x14ac:dyDescent="0.25">
      <c r="A2" s="21" t="s">
        <v>4</v>
      </c>
      <c r="B2" s="2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4"/>
      <c r="B3" s="4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ht="38.25" customHeight="1" x14ac:dyDescent="0.25">
      <c r="A4" s="20" t="s">
        <v>33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</row>
    <row r="5" spans="1:14" ht="15.75" x14ac:dyDescent="0.25">
      <c r="A5" s="19" t="s">
        <v>34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</row>
    <row r="6" spans="1:14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x14ac:dyDescent="0.25">
      <c r="A8" s="1"/>
      <c r="B8" s="1"/>
      <c r="C8" s="13"/>
      <c r="D8" s="13"/>
      <c r="E8" s="13"/>
      <c r="F8" s="13"/>
      <c r="G8" s="13"/>
      <c r="H8" s="13"/>
      <c r="I8" s="13"/>
      <c r="J8" s="24" t="s">
        <v>3</v>
      </c>
      <c r="K8" s="24"/>
      <c r="L8" s="24"/>
      <c r="M8" s="24"/>
      <c r="N8" s="25"/>
    </row>
    <row r="9" spans="1:14" x14ac:dyDescent="0.25">
      <c r="A9" s="23" t="s">
        <v>0</v>
      </c>
      <c r="B9" s="23" t="s">
        <v>7</v>
      </c>
      <c r="C9" s="27" t="s">
        <v>19</v>
      </c>
      <c r="D9" s="27" t="s">
        <v>20</v>
      </c>
      <c r="E9" s="27"/>
      <c r="F9" s="27"/>
      <c r="G9" s="30" t="s">
        <v>32</v>
      </c>
      <c r="H9" s="31"/>
      <c r="I9" s="28"/>
      <c r="J9" s="27" t="s">
        <v>21</v>
      </c>
      <c r="K9" s="27"/>
      <c r="L9" s="27"/>
      <c r="M9" s="32" t="s">
        <v>22</v>
      </c>
      <c r="N9" s="28" t="s">
        <v>23</v>
      </c>
    </row>
    <row r="10" spans="1:14" x14ac:dyDescent="0.25">
      <c r="A10" s="23"/>
      <c r="B10" s="23"/>
      <c r="C10" s="27"/>
      <c r="D10" s="27" t="s">
        <v>24</v>
      </c>
      <c r="E10" s="29" t="s">
        <v>25</v>
      </c>
      <c r="F10" s="29"/>
      <c r="G10" s="27" t="s">
        <v>24</v>
      </c>
      <c r="H10" s="29" t="s">
        <v>25</v>
      </c>
      <c r="I10" s="29"/>
      <c r="J10" s="27" t="s">
        <v>24</v>
      </c>
      <c r="K10" s="27" t="s">
        <v>26</v>
      </c>
      <c r="L10" s="27"/>
      <c r="M10" s="33"/>
      <c r="N10" s="28"/>
    </row>
    <row r="11" spans="1:14" ht="87.75" customHeight="1" x14ac:dyDescent="0.25">
      <c r="A11" s="23"/>
      <c r="B11" s="23"/>
      <c r="C11" s="27"/>
      <c r="D11" s="27"/>
      <c r="E11" s="7" t="s">
        <v>27</v>
      </c>
      <c r="F11" s="7" t="s">
        <v>28</v>
      </c>
      <c r="G11" s="27"/>
      <c r="H11" s="7" t="s">
        <v>27</v>
      </c>
      <c r="I11" s="7" t="s">
        <v>28</v>
      </c>
      <c r="J11" s="27"/>
      <c r="K11" s="8" t="s">
        <v>29</v>
      </c>
      <c r="L11" s="8" t="s">
        <v>30</v>
      </c>
      <c r="M11" s="34"/>
      <c r="N11" s="28"/>
    </row>
    <row r="12" spans="1:14" x14ac:dyDescent="0.25">
      <c r="A12" s="9" t="s">
        <v>1</v>
      </c>
      <c r="B12" s="9" t="s">
        <v>2</v>
      </c>
      <c r="C12" s="14">
        <v>1</v>
      </c>
      <c r="D12" s="14">
        <v>2</v>
      </c>
      <c r="E12" s="14">
        <v>3</v>
      </c>
      <c r="F12" s="14">
        <v>4</v>
      </c>
      <c r="G12" s="14"/>
      <c r="H12" s="14"/>
      <c r="I12" s="14"/>
      <c r="J12" s="14">
        <v>5</v>
      </c>
      <c r="K12" s="14">
        <v>6</v>
      </c>
      <c r="L12" s="14">
        <v>7</v>
      </c>
      <c r="M12" s="14">
        <v>8</v>
      </c>
      <c r="N12" s="14">
        <v>9</v>
      </c>
    </row>
    <row r="13" spans="1:14" ht="18.75" customHeight="1" x14ac:dyDescent="0.25">
      <c r="A13" s="10"/>
      <c r="B13" s="10" t="s">
        <v>6</v>
      </c>
      <c r="C13" s="11">
        <f>SUM(C14:C24)</f>
        <v>5885670</v>
      </c>
      <c r="D13" s="11">
        <f t="shared" ref="D13:F13" si="0">SUM(D14:D24)</f>
        <v>3541205.1</v>
      </c>
      <c r="E13" s="11">
        <f t="shared" si="0"/>
        <v>1694890</v>
      </c>
      <c r="F13" s="11">
        <f t="shared" si="0"/>
        <v>1846315.1</v>
      </c>
      <c r="G13" s="11">
        <f>+H13+I13</f>
        <v>855638.90902387246</v>
      </c>
      <c r="H13" s="11">
        <f>SUM(H14:H24)</f>
        <v>26079.509023872473</v>
      </c>
      <c r="I13" s="11">
        <f>SUM(I14:I24)</f>
        <v>829559.4</v>
      </c>
      <c r="J13" s="11">
        <f>+K13+L13</f>
        <v>5284102.6438108776</v>
      </c>
      <c r="K13" s="11">
        <f>SUM(K14:K24)</f>
        <v>4734551.8087975141</v>
      </c>
      <c r="L13" s="11">
        <f>SUM(L14:L24)</f>
        <v>549550.83501336304</v>
      </c>
      <c r="M13" s="11">
        <f>SUM(M14:M24)</f>
        <v>900000</v>
      </c>
      <c r="N13" s="11">
        <f>+SUM(N14:N24)</f>
        <v>9211395.8178213872</v>
      </c>
    </row>
    <row r="14" spans="1:14" ht="28.5" customHeight="1" x14ac:dyDescent="0.25">
      <c r="A14" s="6">
        <v>1</v>
      </c>
      <c r="B14" s="16" t="s">
        <v>8</v>
      </c>
      <c r="C14" s="12">
        <f>+'[1]IV Thu_Huyen'!$E$11</f>
        <v>2830000</v>
      </c>
      <c r="D14" s="12">
        <f>+E14+F14</f>
        <v>1658950</v>
      </c>
      <c r="E14" s="12">
        <f>726000</f>
        <v>726000</v>
      </c>
      <c r="F14" s="12">
        <v>932950</v>
      </c>
      <c r="G14" s="12">
        <f>+H14+I14</f>
        <v>449235.5090238725</v>
      </c>
      <c r="H14" s="12">
        <v>19279.509023872473</v>
      </c>
      <c r="I14" s="12">
        <v>429956</v>
      </c>
      <c r="J14" s="12">
        <f>+K14+L14</f>
        <v>166034.23971142719</v>
      </c>
      <c r="K14" s="12">
        <v>-0.25451193610206246</v>
      </c>
      <c r="L14" s="12">
        <v>166034.49422336329</v>
      </c>
      <c r="M14" s="12">
        <f>+'[1]IV Thu_Huyen'!$E$50</f>
        <v>390000</v>
      </c>
      <c r="N14" s="12">
        <v>2108185.2545119366</v>
      </c>
    </row>
    <row r="15" spans="1:14" ht="28.5" customHeight="1" x14ac:dyDescent="0.25">
      <c r="A15" s="18">
        <v>2</v>
      </c>
      <c r="B15" s="16" t="s">
        <v>15</v>
      </c>
      <c r="C15" s="12">
        <f>+'[1]IV Thu_Huyen'!$F$11</f>
        <v>344500</v>
      </c>
      <c r="D15" s="12">
        <f t="shared" ref="D15:D24" si="1">+E15+F15</f>
        <v>206860</v>
      </c>
      <c r="E15" s="12">
        <v>99700</v>
      </c>
      <c r="F15" s="12">
        <v>107160</v>
      </c>
      <c r="G15" s="12">
        <f t="shared" ref="G15:G24" si="2">+H15+I15</f>
        <v>9453</v>
      </c>
      <c r="H15" s="12">
        <v>100</v>
      </c>
      <c r="I15" s="12">
        <v>9353</v>
      </c>
      <c r="J15" s="12">
        <f t="shared" ref="J15:J24" si="3">+K15+L15</f>
        <v>459109.57344771572</v>
      </c>
      <c r="K15" s="12">
        <v>396109.57344771572</v>
      </c>
      <c r="L15" s="12">
        <v>63000</v>
      </c>
      <c r="M15" s="12">
        <f>+'[1]IV Thu_Huyen'!$F$50</f>
        <v>42000</v>
      </c>
      <c r="N15" s="12">
        <v>652422.57344771572</v>
      </c>
    </row>
    <row r="16" spans="1:14" ht="28.5" customHeight="1" x14ac:dyDescent="0.25">
      <c r="A16" s="18">
        <v>3</v>
      </c>
      <c r="B16" s="16" t="s">
        <v>31</v>
      </c>
      <c r="C16" s="12">
        <f>+'[1]IV Thu_Huyen'!$G$11</f>
        <v>734400</v>
      </c>
      <c r="D16" s="12">
        <f t="shared" si="1"/>
        <v>571852</v>
      </c>
      <c r="E16" s="12">
        <v>434800</v>
      </c>
      <c r="F16" s="12">
        <v>137052</v>
      </c>
      <c r="G16" s="12">
        <f t="shared" si="2"/>
        <v>71157</v>
      </c>
      <c r="H16" s="12">
        <v>46</v>
      </c>
      <c r="I16" s="12">
        <v>71111</v>
      </c>
      <c r="J16" s="12">
        <f t="shared" si="3"/>
        <v>134906.75652347834</v>
      </c>
      <c r="K16" s="12">
        <v>112659.18851910112</v>
      </c>
      <c r="L16" s="12">
        <v>22247.568004377215</v>
      </c>
      <c r="M16" s="12">
        <f>+'[1]IV Thu_Huyen'!$G$50</f>
        <v>120000</v>
      </c>
      <c r="N16" s="12">
        <v>755668.18851910112</v>
      </c>
    </row>
    <row r="17" spans="1:14" ht="28.5" customHeight="1" x14ac:dyDescent="0.25">
      <c r="A17" s="18">
        <v>4</v>
      </c>
      <c r="B17" s="16" t="s">
        <v>14</v>
      </c>
      <c r="C17" s="12">
        <f>+'[1]IV Thu_Huyen'!$H$11</f>
        <v>127400</v>
      </c>
      <c r="D17" s="12">
        <f t="shared" si="1"/>
        <v>81790</v>
      </c>
      <c r="E17" s="12">
        <v>45600</v>
      </c>
      <c r="F17" s="12">
        <v>36190</v>
      </c>
      <c r="G17" s="12">
        <f t="shared" si="2"/>
        <v>1551</v>
      </c>
      <c r="H17" s="12">
        <v>0</v>
      </c>
      <c r="I17" s="12">
        <v>1551</v>
      </c>
      <c r="J17" s="12">
        <f t="shared" si="3"/>
        <v>531322.99120086967</v>
      </c>
      <c r="K17" s="12">
        <v>483147.5423067431</v>
      </c>
      <c r="L17" s="12">
        <v>48175.448894126559</v>
      </c>
      <c r="M17" s="12">
        <f>+'[1]IV Thu_Huyen'!$H$50</f>
        <v>37800</v>
      </c>
      <c r="N17" s="12">
        <v>566488.5423067431</v>
      </c>
    </row>
    <row r="18" spans="1:14" ht="28.5" customHeight="1" x14ac:dyDescent="0.25">
      <c r="A18" s="18">
        <v>5</v>
      </c>
      <c r="B18" s="16" t="s">
        <v>13</v>
      </c>
      <c r="C18" s="12">
        <f>+'[1]IV Thu_Huyen'!$I$11</f>
        <v>164000</v>
      </c>
      <c r="D18" s="12">
        <f t="shared" si="1"/>
        <v>82737.5</v>
      </c>
      <c r="E18" s="12">
        <v>23400</v>
      </c>
      <c r="F18" s="12">
        <v>59337.5</v>
      </c>
      <c r="G18" s="12">
        <f t="shared" si="2"/>
        <v>0</v>
      </c>
      <c r="H18" s="12">
        <v>0</v>
      </c>
      <c r="I18" s="12">
        <v>0</v>
      </c>
      <c r="J18" s="12">
        <f t="shared" si="3"/>
        <v>826067.54551020835</v>
      </c>
      <c r="K18" s="12">
        <v>763067.54551020835</v>
      </c>
      <c r="L18" s="12">
        <v>63000</v>
      </c>
      <c r="M18" s="12">
        <f>+'[1]IV Thu_Huyen'!$I$50</f>
        <v>9000</v>
      </c>
      <c r="N18" s="12">
        <v>885805.04551020835</v>
      </c>
    </row>
    <row r="19" spans="1:14" ht="28.5" customHeight="1" x14ac:dyDescent="0.25">
      <c r="A19" s="18">
        <v>6</v>
      </c>
      <c r="B19" s="16" t="s">
        <v>12</v>
      </c>
      <c r="C19" s="12">
        <f>+'[1]IV Thu_Huyen'!$J$11</f>
        <v>83270</v>
      </c>
      <c r="D19" s="12">
        <f t="shared" si="1"/>
        <v>44382</v>
      </c>
      <c r="E19" s="12">
        <v>16370</v>
      </c>
      <c r="F19" s="12">
        <v>28012</v>
      </c>
      <c r="G19" s="12">
        <f t="shared" si="2"/>
        <v>0</v>
      </c>
      <c r="H19" s="12">
        <v>0</v>
      </c>
      <c r="I19" s="12">
        <v>0</v>
      </c>
      <c r="J19" s="12">
        <f t="shared" si="3"/>
        <v>785618.04043904005</v>
      </c>
      <c r="K19" s="12">
        <v>762618.04043904005</v>
      </c>
      <c r="L19" s="12">
        <v>23000</v>
      </c>
      <c r="M19" s="12">
        <f>+'[1]IV Thu_Huyen'!$J$50</f>
        <v>3600</v>
      </c>
      <c r="N19" s="12">
        <v>807000.04043904005</v>
      </c>
    </row>
    <row r="20" spans="1:14" ht="28.5" customHeight="1" x14ac:dyDescent="0.25">
      <c r="A20" s="18">
        <v>7</v>
      </c>
      <c r="B20" s="16" t="s">
        <v>9</v>
      </c>
      <c r="C20" s="12">
        <f>+'[1]IV Thu_Huyen'!$K$11</f>
        <v>194830</v>
      </c>
      <c r="D20" s="12">
        <f t="shared" si="1"/>
        <v>102288.5</v>
      </c>
      <c r="E20" s="12">
        <v>43280</v>
      </c>
      <c r="F20" s="12">
        <v>59008.5</v>
      </c>
      <c r="G20" s="12">
        <f t="shared" si="2"/>
        <v>17390</v>
      </c>
      <c r="H20" s="12">
        <v>0</v>
      </c>
      <c r="I20" s="12">
        <v>17390</v>
      </c>
      <c r="J20" s="12">
        <f t="shared" si="3"/>
        <v>555313.66869999981</v>
      </c>
      <c r="K20" s="12">
        <v>521096.87297618412</v>
      </c>
      <c r="L20" s="12">
        <v>34216.79572381574</v>
      </c>
      <c r="M20" s="12">
        <f>+'[1]IV Thu_Huyen'!$K$50</f>
        <v>36000</v>
      </c>
      <c r="N20" s="12">
        <v>640775.37297618412</v>
      </c>
    </row>
    <row r="21" spans="1:14" ht="28.5" customHeight="1" x14ac:dyDescent="0.25">
      <c r="A21" s="18">
        <v>8</v>
      </c>
      <c r="B21" s="16" t="s">
        <v>10</v>
      </c>
      <c r="C21" s="12">
        <f>+'[1]IV Thu_Huyen'!$L$11</f>
        <v>244600</v>
      </c>
      <c r="D21" s="12">
        <f t="shared" si="1"/>
        <v>158366</v>
      </c>
      <c r="E21" s="12">
        <v>98300</v>
      </c>
      <c r="F21" s="12">
        <v>60066</v>
      </c>
      <c r="G21" s="12">
        <f t="shared" si="2"/>
        <v>28414</v>
      </c>
      <c r="H21" s="12">
        <v>26</v>
      </c>
      <c r="I21" s="12">
        <v>28388</v>
      </c>
      <c r="J21" s="12">
        <f t="shared" si="3"/>
        <v>648938.22536248644</v>
      </c>
      <c r="K21" s="12">
        <v>628938.22536248644</v>
      </c>
      <c r="L21" s="12">
        <v>20000</v>
      </c>
      <c r="M21" s="12">
        <f>+'[1]IV Thu_Huyen'!$L$50</f>
        <v>12600</v>
      </c>
      <c r="N21" s="12">
        <v>815718.22536248644</v>
      </c>
    </row>
    <row r="22" spans="1:14" ht="28.5" customHeight="1" x14ac:dyDescent="0.25">
      <c r="A22" s="18">
        <v>9</v>
      </c>
      <c r="B22" s="16" t="s">
        <v>11</v>
      </c>
      <c r="C22" s="12">
        <f>+'[1]IV Thu_Huyen'!$M$11</f>
        <v>125020</v>
      </c>
      <c r="D22" s="12">
        <f t="shared" si="1"/>
        <v>85412.6</v>
      </c>
      <c r="E22" s="12">
        <v>56940</v>
      </c>
      <c r="F22" s="12">
        <v>28472.6</v>
      </c>
      <c r="G22" s="12">
        <f t="shared" si="2"/>
        <v>0</v>
      </c>
      <c r="H22" s="12">
        <v>0</v>
      </c>
      <c r="I22" s="12">
        <v>0</v>
      </c>
      <c r="J22" s="12">
        <f t="shared" si="3"/>
        <v>642177.26053565193</v>
      </c>
      <c r="K22" s="12">
        <v>616830.02721845254</v>
      </c>
      <c r="L22" s="12">
        <v>25347.23331719944</v>
      </c>
      <c r="M22" s="12">
        <f>+'[1]IV Thu_Huyen'!$M$50</f>
        <v>3600</v>
      </c>
      <c r="N22" s="12">
        <v>702242.62721845252</v>
      </c>
    </row>
    <row r="23" spans="1:14" ht="28.5" customHeight="1" x14ac:dyDescent="0.25">
      <c r="A23" s="18">
        <v>10</v>
      </c>
      <c r="B23" s="16" t="s">
        <v>16</v>
      </c>
      <c r="C23" s="12">
        <f>+'[1]IV Thu_Huyen'!$N$11</f>
        <v>564550</v>
      </c>
      <c r="D23" s="12">
        <f t="shared" si="1"/>
        <v>306232.5</v>
      </c>
      <c r="E23" s="12">
        <v>87800</v>
      </c>
      <c r="F23" s="12">
        <v>218432.5</v>
      </c>
      <c r="G23" s="12">
        <f t="shared" si="2"/>
        <v>147881.4</v>
      </c>
      <c r="H23" s="12">
        <v>6590</v>
      </c>
      <c r="I23" s="12">
        <v>141291.4</v>
      </c>
      <c r="J23" s="12">
        <f t="shared" si="3"/>
        <v>258770.07199999999</v>
      </c>
      <c r="K23" s="12">
        <v>208142.41161152383</v>
      </c>
      <c r="L23" s="12">
        <v>50627.660388476172</v>
      </c>
      <c r="M23" s="12">
        <f>+'[1]IV Thu_Huyen'!$N$50</f>
        <v>125400</v>
      </c>
      <c r="N23" s="12">
        <v>662256.31161152385</v>
      </c>
    </row>
    <row r="24" spans="1:14" ht="28.5" customHeight="1" x14ac:dyDescent="0.25">
      <c r="A24" s="18">
        <v>11</v>
      </c>
      <c r="B24" s="16" t="s">
        <v>17</v>
      </c>
      <c r="C24" s="12">
        <f>+'[1]IV Thu_Huyen'!$O$11</f>
        <v>473100</v>
      </c>
      <c r="D24" s="12">
        <f t="shared" si="1"/>
        <v>242334</v>
      </c>
      <c r="E24" s="12">
        <v>62700</v>
      </c>
      <c r="F24" s="12">
        <v>179634</v>
      </c>
      <c r="G24" s="12">
        <f t="shared" si="2"/>
        <v>130557</v>
      </c>
      <c r="H24" s="12">
        <v>38</v>
      </c>
      <c r="I24" s="12">
        <v>130519</v>
      </c>
      <c r="J24" s="12">
        <f t="shared" si="3"/>
        <v>275844.27038000006</v>
      </c>
      <c r="K24" s="12">
        <v>241942.63591799536</v>
      </c>
      <c r="L24" s="12">
        <v>33901.634462004688</v>
      </c>
      <c r="M24" s="12">
        <f>+'[1]IV Thu_Huyen'!$O$50</f>
        <v>120000</v>
      </c>
      <c r="N24" s="12">
        <v>614833.63591799536</v>
      </c>
    </row>
    <row r="26" spans="1:14" x14ac:dyDescent="0.25">
      <c r="C26" s="17"/>
      <c r="D26" s="17"/>
    </row>
    <row r="27" spans="1:14" x14ac:dyDescent="0.25">
      <c r="C27" s="17"/>
      <c r="D27" s="17"/>
    </row>
    <row r="28" spans="1:14" x14ac:dyDescent="0.25">
      <c r="C28" s="17"/>
      <c r="D28" s="17"/>
    </row>
    <row r="29" spans="1:14" x14ac:dyDescent="0.25">
      <c r="C29" s="17"/>
      <c r="D29" s="17"/>
    </row>
    <row r="30" spans="1:14" x14ac:dyDescent="0.25">
      <c r="C30" s="17"/>
      <c r="D30" s="17"/>
    </row>
    <row r="31" spans="1:14" x14ac:dyDescent="0.25">
      <c r="C31" s="17"/>
      <c r="D31" s="17"/>
    </row>
    <row r="32" spans="1:14" x14ac:dyDescent="0.25">
      <c r="C32" s="17"/>
      <c r="D32" s="17"/>
    </row>
    <row r="33" spans="3:4" x14ac:dyDescent="0.25">
      <c r="C33" s="17"/>
      <c r="D33" s="17"/>
    </row>
    <row r="34" spans="3:4" x14ac:dyDescent="0.25">
      <c r="C34" s="17"/>
      <c r="D34" s="17"/>
    </row>
    <row r="35" spans="3:4" x14ac:dyDescent="0.25">
      <c r="C35" s="17"/>
      <c r="D35" s="17"/>
    </row>
    <row r="36" spans="3:4" x14ac:dyDescent="0.25">
      <c r="C36" s="17"/>
      <c r="D36" s="17"/>
    </row>
  </sheetData>
  <mergeCells count="20">
    <mergeCell ref="N9:N11"/>
    <mergeCell ref="D10:D11"/>
    <mergeCell ref="E10:F10"/>
    <mergeCell ref="J10:J11"/>
    <mergeCell ref="K10:L10"/>
    <mergeCell ref="G9:I9"/>
    <mergeCell ref="G10:G11"/>
    <mergeCell ref="H10:I10"/>
    <mergeCell ref="M9:M11"/>
    <mergeCell ref="A9:A11"/>
    <mergeCell ref="B9:B11"/>
    <mergeCell ref="C9:C11"/>
    <mergeCell ref="D9:F9"/>
    <mergeCell ref="J9:L9"/>
    <mergeCell ref="J8:N8"/>
    <mergeCell ref="A1:B1"/>
    <mergeCell ref="L1:N1"/>
    <mergeCell ref="A2:B2"/>
    <mergeCell ref="A4:N4"/>
    <mergeCell ref="A5:N5"/>
  </mergeCells>
  <printOptions horizontalCentered="1"/>
  <pageMargins left="0" right="0" top="0.5" bottom="0.5" header="0.3" footer="0.3"/>
  <pageSetup paperSize="9" scale="85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74C5AEA-46CE-4502-8292-7C3047D51D98}"/>
</file>

<file path=customXml/itemProps2.xml><?xml version="1.0" encoding="utf-8"?>
<ds:datastoreItem xmlns:ds="http://schemas.openxmlformats.org/officeDocument/2006/customXml" ds:itemID="{7E367C70-3CB2-49C0-91D3-9C88F72819C7}"/>
</file>

<file path=customXml/itemProps3.xml><?xml version="1.0" encoding="utf-8"?>
<ds:datastoreItem xmlns:ds="http://schemas.openxmlformats.org/officeDocument/2006/customXml" ds:itemID="{78F18388-01B8-471E-B39B-A4EBD7DF253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DT-2019-N-B55-TT343-75</vt:lpstr>
      <vt:lpstr>'DT-2019-N-B55-TT343-75'!Print_Titles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Hong Nhung</dc:creator>
  <cp:lastModifiedBy>Nguyen Thi Hong Nhung</cp:lastModifiedBy>
  <cp:lastPrinted>2019-12-02T03:12:13Z</cp:lastPrinted>
  <dcterms:created xsi:type="dcterms:W3CDTF">2017-12-20T08:12:08Z</dcterms:created>
  <dcterms:modified xsi:type="dcterms:W3CDTF">2019-12-25T07:22:23Z</dcterms:modified>
</cp:coreProperties>
</file>