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8475" windowHeight="5385" tabRatio="587"/>
  </bookViews>
  <sheets>
    <sheet name="M10" sheetId="1" r:id="rId1"/>
    <sheet name="M11" sheetId="4" r:id="rId2"/>
    <sheet name="M12" sheetId="14" r:id="rId3"/>
    <sheet name="M13" sheetId="5" r:id="rId4"/>
    <sheet name="M14" sheetId="13" r:id="rId5"/>
    <sheet name="M15" sheetId="15" r:id="rId6"/>
    <sheet name="M17" sheetId="19" r:id="rId7"/>
    <sheet name="M18" sheetId="3" r:id="rId8"/>
    <sheet name="00000000" sheetId="6" state="veryHidden" r:id="rId9"/>
  </sheets>
  <definedNames>
    <definedName name="_Fill" hidden="1">#REF!</definedName>
    <definedName name="_xlnm.Print_Area" localSheetId="5">'M15'!$A$1:$L$33</definedName>
    <definedName name="_xlnm.Print_Area" localSheetId="6">'M17'!$A$1:$E$21</definedName>
    <definedName name="_xlnm.Print_Titles" localSheetId="2">'M12'!$6:$7</definedName>
    <definedName name="_xlnm.Print_Titles" localSheetId="5">'M15'!$5:$7</definedName>
    <definedName name="_xlnm.Print_Titles" localSheetId="6">'M17'!$6:$8</definedName>
  </definedNames>
  <calcPr calcId="125725"/>
</workbook>
</file>

<file path=xl/calcChain.xml><?xml version="1.0" encoding="utf-8"?>
<calcChain xmlns="http://schemas.openxmlformats.org/spreadsheetml/2006/main">
  <c r="C9" i="19"/>
  <c r="D9"/>
  <c r="E9"/>
  <c r="C9" i="13"/>
  <c r="C8" s="1"/>
  <c r="D20" i="3"/>
  <c r="E13"/>
  <c r="E14"/>
  <c r="E15"/>
  <c r="E16"/>
  <c r="E17"/>
  <c r="E18"/>
  <c r="E19"/>
  <c r="E12"/>
  <c r="E20" i="19" l="1"/>
  <c r="E13"/>
  <c r="D9" i="15"/>
  <c r="C9"/>
  <c r="H21"/>
  <c r="C12" i="13"/>
  <c r="C41" i="14"/>
  <c r="C20"/>
  <c r="C20" i="3"/>
  <c r="F20"/>
  <c r="G20"/>
  <c r="E20" l="1"/>
</calcChain>
</file>

<file path=xl/comments1.xml><?xml version="1.0" encoding="utf-8"?>
<comments xmlns="http://schemas.openxmlformats.org/spreadsheetml/2006/main">
  <authors>
    <author>Nguyen Ngoc Hong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2.xml><?xml version="1.0" encoding="utf-8"?>
<comments xmlns="http://schemas.openxmlformats.org/spreadsheetml/2006/main">
  <authors>
    <author>Nguyen Ngoc Hong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3.xml><?xml version="1.0" encoding="utf-8"?>
<comments xmlns="http://schemas.openxmlformats.org/spreadsheetml/2006/main">
  <authors>
    <author>Nguyen Ngoc Hong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4.xml><?xml version="1.0" encoding="utf-8"?>
<comments xmlns="http://schemas.openxmlformats.org/spreadsheetml/2006/main">
  <authors>
    <author>Nguyen Ngoc Hong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5.xml><?xml version="1.0" encoding="utf-8"?>
<comments xmlns="http://schemas.openxmlformats.org/spreadsheetml/2006/main">
  <authors>
    <author>Nguyen Ngoc Hong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6.xml><?xml version="1.0" encoding="utf-8"?>
<comments xmlns="http://schemas.openxmlformats.org/spreadsheetml/2006/main">
  <authors>
    <author>Nguyen Ngoc Hong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7.xml><?xml version="1.0" encoding="utf-8"?>
<comments xmlns="http://schemas.openxmlformats.org/spreadsheetml/2006/main">
  <authors>
    <author>Nguyen Ngoc Hong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comments8.xml><?xml version="1.0" encoding="utf-8"?>
<comments xmlns="http://schemas.openxmlformats.org/spreadsheetml/2006/main">
  <authors>
    <author>Nguyen Ngoc Hong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Nguyen Ngoc Hong:</t>
        </r>
        <r>
          <rPr>
            <sz val="8"/>
            <color indexed="81"/>
            <rFont val="Tahoma"/>
            <family val="2"/>
          </rPr>
          <t xml:space="preserve">
10</t>
        </r>
      </text>
    </comment>
  </commentList>
</comments>
</file>

<file path=xl/sharedStrings.xml><?xml version="1.0" encoding="utf-8"?>
<sst xmlns="http://schemas.openxmlformats.org/spreadsheetml/2006/main" count="364" uniqueCount="275">
  <si>
    <t>QLNN</t>
  </si>
  <si>
    <t xml:space="preserve">KHCN </t>
  </si>
  <si>
    <t>TN -MT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</si>
  <si>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</si>
  <si>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</si>
  <si>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</si>
  <si>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</si>
  <si>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</si>
  <si>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</si>
  <si>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</si>
  <si>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</si>
  <si>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</si>
  <si>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</si>
  <si>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</si>
  <si>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</si>
  <si>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</si>
  <si>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</si>
  <si>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</si>
  <si>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</si>
  <si>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</si>
  <si>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</si>
  <si>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</si>
  <si>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</si>
  <si>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</si>
  <si>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1</t>
  </si>
  <si>
    <t>2</t>
  </si>
  <si>
    <t>3</t>
  </si>
  <si>
    <t>4</t>
  </si>
  <si>
    <t>5</t>
  </si>
  <si>
    <t>STT</t>
  </si>
  <si>
    <t>A</t>
  </si>
  <si>
    <t>B</t>
  </si>
  <si>
    <t>C</t>
  </si>
  <si>
    <t>I</t>
  </si>
  <si>
    <t>II</t>
  </si>
  <si>
    <t>C:\PROGRAM FILES\MICROSOFT OFFICE\OFFICE\xlstart\Book1.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</si>
  <si>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</si>
  <si>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</si>
  <si>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</si>
  <si>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</si>
  <si>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</si>
  <si>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</si>
  <si>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</si>
  <si>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</si>
  <si>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</si>
  <si>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</si>
  <si>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III</t>
  </si>
  <si>
    <t>IV</t>
  </si>
  <si>
    <t>V</t>
  </si>
  <si>
    <t>Book1</t>
  </si>
  <si>
    <t/>
  </si>
  <si>
    <t>VI</t>
  </si>
  <si>
    <t>10.1</t>
  </si>
  <si>
    <t>10.2</t>
  </si>
  <si>
    <t>10.3</t>
  </si>
  <si>
    <t>10.4</t>
  </si>
  <si>
    <t>10.5</t>
  </si>
  <si>
    <t>Mẫu số 10/CKTC-NSĐP</t>
  </si>
  <si>
    <t>Mẫu số 11/CKTC-NSĐP</t>
  </si>
  <si>
    <t>Mẫu số 12/CKTC-NSĐP</t>
  </si>
  <si>
    <t>Mẫu số 13/CKTC-NSĐP</t>
  </si>
  <si>
    <t>Mẫu số 14/CKTC-NSĐP</t>
  </si>
  <si>
    <t>Mẫu số 18/CKTC-NSĐP</t>
  </si>
  <si>
    <t>Mẫu số 15/CKTC-NSĐP</t>
  </si>
  <si>
    <t>Mẫu số 17/CKTC-NSĐP</t>
  </si>
  <si>
    <t>QUYẾT TOÁN THU NGÂN SÁCH CỦA CÁC</t>
  </si>
  <si>
    <t>HUYỆN, THÀNH PHỐ, THỊ XÃ THUỘC TỈNH NĂM 2011</t>
  </si>
  <si>
    <t>ĐVT: triệu đồng</t>
  </si>
  <si>
    <t>Bổ sung từ ngân sách cấp tỉnh cho ngân sách cấp huyện</t>
  </si>
  <si>
    <t>Tổng số</t>
  </si>
  <si>
    <t xml:space="preserve">Bổ sung </t>
  </si>
  <si>
    <t>Bổ sung MT</t>
  </si>
  <si>
    <t>cân đối</t>
  </si>
  <si>
    <t>có MT</t>
  </si>
  <si>
    <t xml:space="preserve"> xã, thành phố </t>
  </si>
  <si>
    <t>thuộc tỉnh</t>
  </si>
  <si>
    <t>CỘNG</t>
  </si>
  <si>
    <t>QUYẾT TOÁN CHI CTMTQG, CHƯƠNG TRÌNH 135, DỰ ÁN TRỒNG MỚI 5 TRIỆU HA RỪNG, MỘT SỐ MỤC TIÊU NHIỆM VỤ KHÁC NĂM 2011</t>
  </si>
  <si>
    <t>Nội dung chi</t>
  </si>
  <si>
    <t>Quyết toán năm</t>
  </si>
  <si>
    <t>Vốn Đầu tư</t>
  </si>
  <si>
    <t>Vốn SN</t>
  </si>
  <si>
    <t>Chi chương trình mục tiêu quốc gia</t>
  </si>
  <si>
    <t>Chương trình việc làm</t>
  </si>
  <si>
    <t>Chương trình nước sạch và VSMT</t>
  </si>
  <si>
    <t>Chương trình DS KHHGĐ</t>
  </si>
  <si>
    <t>Chương trình phòng chống một số bệnh XH, bệnh dịch nguy hiểm và HIV/AIDS</t>
  </si>
  <si>
    <t>Chương trình văn hoá</t>
  </si>
  <si>
    <t>Chương trình GD - ĐT và dạy nghề</t>
  </si>
  <si>
    <t>Chương trình phòng, chống tội phạm</t>
  </si>
  <si>
    <t>Chương trình phòng, chống ma tuý</t>
  </si>
  <si>
    <t>Chương trình chất lượng và VSATTP</t>
  </si>
  <si>
    <t>Một số mục tiêu, nhiệm vụ khác (kinh phí sự nghiệp)</t>
  </si>
  <si>
    <t xml:space="preserve">QUYẾT TOÁN CHI NGÂN SÁCH CẤP TỈNH CHO CÁC CƠ QUAN ĐƠN VỊ THEO TỪNG LĨNH VỰC
 NĂM 2011 </t>
  </si>
  <si>
    <t xml:space="preserve">Tên đơn vị </t>
  </si>
  <si>
    <t xml:space="preserve">Quyết toán Chi thường xuyên theo lĩnh vực </t>
  </si>
  <si>
    <t>Tổng</t>
  </si>
  <si>
    <t xml:space="preserve">Y tế </t>
  </si>
  <si>
    <t>ĐBXH</t>
  </si>
  <si>
    <t xml:space="preserve"> Chi CTMT quốc gia </t>
  </si>
  <si>
    <t>Văn phòng UBND tỉnh</t>
  </si>
  <si>
    <t>Văn phòng Đoàn Đại biểu quốc hội và HĐND tỉnh.</t>
  </si>
  <si>
    <t>Sở Kế hoạch đầu tư</t>
  </si>
  <si>
    <t xml:space="preserve">Sở Khoa học và Công nghệ </t>
  </si>
  <si>
    <t>Sở NN và PT nông thôn</t>
  </si>
  <si>
    <t xml:space="preserve">Sở Nội vụ </t>
  </si>
  <si>
    <t>Thanh tra tỉnh</t>
  </si>
  <si>
    <t>Sở Tài chính</t>
  </si>
  <si>
    <t>Sở Công thương</t>
  </si>
  <si>
    <t>Sở Xây dựng</t>
  </si>
  <si>
    <t>Sở Giao thông vận tải</t>
  </si>
  <si>
    <t>Sở Tài nguyên môi trường</t>
  </si>
  <si>
    <t xml:space="preserve">Sở Văn hoá thể thao và du lịch </t>
  </si>
  <si>
    <t>Sở Lao động Thương binh xã hội</t>
  </si>
  <si>
    <t xml:space="preserve">Sở Tư pháp </t>
  </si>
  <si>
    <t xml:space="preserve">Sở Thông tin và truyền thông </t>
  </si>
  <si>
    <t xml:space="preserve">Tỉnh uỷ </t>
  </si>
  <si>
    <t>Tỉnh đoàn thanh niên</t>
  </si>
  <si>
    <t xml:space="preserve">Tỉnh hội phụ nữ </t>
  </si>
  <si>
    <t xml:space="preserve">Mặt trận tổ quốc </t>
  </si>
  <si>
    <t>Hội nông dân</t>
  </si>
  <si>
    <t>Hội cựu chiến binh</t>
  </si>
  <si>
    <t>Liên minh HTX</t>
  </si>
  <si>
    <t>Sở Giáo dục</t>
  </si>
  <si>
    <t>Sở Y tế</t>
  </si>
  <si>
    <t>QUYẾT TOÁN TỔNG HỢP CHI NGÂN SÁCH CẤP TỈNH NĂM 2011</t>
  </si>
  <si>
    <t>QUYẾT TOÁN</t>
  </si>
  <si>
    <t>TÊN CHỈ TIÊU</t>
  </si>
  <si>
    <t>Chi đầu tư và phát triển</t>
  </si>
  <si>
    <t>Chi đầu tư XDCB</t>
  </si>
  <si>
    <t>Chi đầu tư phát triển khác</t>
  </si>
  <si>
    <t>Chi thường xuyên</t>
  </si>
  <si>
    <t>Chi sự nghiệp kinh tế</t>
  </si>
  <si>
    <t>Chi sự nghiệp giáo dục,đào tạo</t>
  </si>
  <si>
    <t>Chi sự nghiệp y tế</t>
  </si>
  <si>
    <t>Chi SN K.học và công nghệ</t>
  </si>
  <si>
    <t>Chi sự nghiệp văn hoá thông tin</t>
  </si>
  <si>
    <t>Chi sự nghiệp phát thanh truyền hình</t>
  </si>
  <si>
    <t>Chi sự nghiệp thể dục thể thao</t>
  </si>
  <si>
    <t>Chi đảm bảo xã hội</t>
  </si>
  <si>
    <t>Chi Q.lý H.chính, Đảng, đoàn thể</t>
  </si>
  <si>
    <t xml:space="preserve"> Chi bổ sung quỹ dự trữ TC</t>
  </si>
  <si>
    <t>Chi chuyển nguồn ngân sách năm trước</t>
  </si>
  <si>
    <t xml:space="preserve">     QUYẾT TOÁN CHI NGÂN SÁCH  ĐỊA  PHƯƠNG NĂM 2011</t>
  </si>
  <si>
    <t>SỐ TIỀN</t>
  </si>
  <si>
    <t>CHỈ TIÊU</t>
  </si>
  <si>
    <t>Tổng số chi ngân sách</t>
  </si>
  <si>
    <t>Chi đầu tư phát triển</t>
  </si>
  <si>
    <t>Trong đó</t>
  </si>
  <si>
    <t>Chi GD-ĐT và dạy nghề</t>
  </si>
  <si>
    <t>Chi khoa học và công nghệ</t>
  </si>
  <si>
    <t>Chi trả nợ gốc và lãi các khoản tiền huy động cho đầu tư theo khoản 3 điều 8 Luật NSNN</t>
  </si>
  <si>
    <t>Chi bổ sung quỹ dự trữ tài chính</t>
  </si>
  <si>
    <t>Chi chuyển nguồn ngân sách sang năm sau</t>
  </si>
  <si>
    <t>Các khoản chi được quản lý qua ngân sách</t>
  </si>
  <si>
    <t>QUYẾT TOÁN THU NGÂN SÁCH NHÀ NƯỚC NĂM 2011</t>
  </si>
  <si>
    <t>Đơn vị tính: triệu đồng</t>
  </si>
  <si>
    <t>TỔNG THU NSNN TRÊN ĐỊA BÀN ( A+ B)</t>
  </si>
  <si>
    <t>TỔNG CÁC KHOẢN THU CÂN ĐỐI NSNN</t>
  </si>
  <si>
    <t>Thu từ SXKD trong nước</t>
  </si>
  <si>
    <t>Thu từ các DNNN TƯ</t>
  </si>
  <si>
    <t>Thu từ DNNN địa phương</t>
  </si>
  <si>
    <t>Thu từ DN có vốn đầu tư Nước ngoài</t>
  </si>
  <si>
    <t>Thu tiền thuê mặt đất, mặt nước</t>
  </si>
  <si>
    <t>Thu từ khu vực ngoài QD</t>
  </si>
  <si>
    <t>Thuế SD đất NN</t>
  </si>
  <si>
    <t>Thuế TN cá nhân</t>
  </si>
  <si>
    <t>Lệ phí trước bạ</t>
  </si>
  <si>
    <t>Thu phí xăng dầu</t>
  </si>
  <si>
    <t>Thu phí , lệ phí</t>
  </si>
  <si>
    <t>Các khoản thu về nhà, đất</t>
  </si>
  <si>
    <t>Thuế nhà đất</t>
  </si>
  <si>
    <t>Thuế CQ sử dụng đất</t>
  </si>
  <si>
    <t>Thu tiền SD đất và giao đất trồng rừng</t>
  </si>
  <si>
    <t>Thu tiền bán nhà và thuê nhà thuộc sở hữu NN</t>
  </si>
  <si>
    <t>Thu tại xã</t>
  </si>
  <si>
    <t>Thu khác</t>
  </si>
  <si>
    <t>Thuế XK, NK, TTĐB, GTGT hàng NK do HQ thu</t>
  </si>
  <si>
    <t>Thuế GTGT hàng nhâp  khẩu</t>
  </si>
  <si>
    <t>Thu chênh lệch giá hàng nhập khẩu</t>
  </si>
  <si>
    <t>Thu từ quỹ dự trự tài chính</t>
  </si>
  <si>
    <t>Thu kết dư NS năm trước</t>
  </si>
  <si>
    <t>Thu chuyển nguồn</t>
  </si>
  <si>
    <t>Thu vay theo khoản 3 điều 8 Luật NSNN</t>
  </si>
  <si>
    <t>TỔNG THU NGÂN SÁCH ĐỊA PHƯƠNG</t>
  </si>
  <si>
    <t>Các khoản thu cân đối</t>
  </si>
  <si>
    <t>Thu ngân sách địa phương được hưởng theo phân cấp</t>
  </si>
  <si>
    <t>- Các khoản thu NSĐP được hưởng 100%</t>
  </si>
  <si>
    <t>- Các khoản thu phân chia NSĐP hưởng theo tỷ lệ phần trăm(%)</t>
  </si>
  <si>
    <t>Bổ sung từ ngân sách Trung ương</t>
  </si>
  <si>
    <t>Thu chuyển nguồn từ ngân sách năm trước</t>
  </si>
  <si>
    <t>Huy động đầu tư theo khoản 3 điều 8 Luật NSNN</t>
  </si>
  <si>
    <t xml:space="preserve">Thu kết dư </t>
  </si>
  <si>
    <t>Thu phản ánh qua NSNN</t>
  </si>
  <si>
    <t>CÂN ĐỐI QUYẾT TOÁN NGÂN SÁCH CẤP TỈNH VÀ NGÂN SÁCH</t>
  </si>
  <si>
    <t xml:space="preserve"> CỦA HUYỆN, QUẬN, THỊ XÃ, THÀNH PHỐ THUỘC TỈNH NĂM 2011</t>
  </si>
  <si>
    <t>Đơn vị: triệu đồng</t>
  </si>
  <si>
    <t>NỘI DUNG</t>
  </si>
  <si>
    <t>NGÂN SÁCH CẤP TỈNH</t>
  </si>
  <si>
    <t>Nguồn thu ngân sách cấp tỉnh</t>
  </si>
  <si>
    <t>Thu ngân sách cấp tỉnh hưởng theo phân cấp</t>
  </si>
  <si>
    <t>- Các khoản thu NS cấp tỉnh hưởng 100%</t>
  </si>
  <si>
    <t>- Các khoản thu phân chia NS cấp tỉnh hưởng theo tỷ lệ phần trăm (%)</t>
  </si>
  <si>
    <t>- Bổ sung cân đối</t>
  </si>
  <si>
    <t>- Bổ sung có mục tiêu</t>
  </si>
  <si>
    <t>Thu hoàn trả các khoản thu phát sinh năm trước</t>
  </si>
  <si>
    <t>Thu kết dư ngân sách năm trước</t>
  </si>
  <si>
    <t>Chi ngân sách cấp tỉnh</t>
  </si>
  <si>
    <t>Chi thuộc nhiệm vụ của ngân sách cấp tỉnh theo phân cấp (không kể bổ sung cho ngân sách cấp dưới trực tiếp)</t>
  </si>
  <si>
    <t>Bổ sung cho ngân sách huyện, thị xã, thành phố thuộc tỉnh</t>
  </si>
  <si>
    <t>NGÂN SÁCH HUYỆN, THÀNH PHỐ, THỊ XÃ THUỘC TỈNH</t>
  </si>
  <si>
    <t>Nguồn thu ngân sách huyện, thành phố, thị xã thuộc tỉnh</t>
  </si>
  <si>
    <t>Thu ngân sách  hưởng theo phân cấp</t>
  </si>
  <si>
    <t>- Các khoản thu NS cấp huyện hưởng 100%</t>
  </si>
  <si>
    <t>- Các khoản thu phân chia NS cấp huyện hưởng theo tỷ lệ phần trăm (%)</t>
  </si>
  <si>
    <t>Bổ sung từ ngân sách cấp tỉnh</t>
  </si>
  <si>
    <t>Chi ngân sách huyện, thành phố, thị xã thuộc tỉnh</t>
  </si>
  <si>
    <t>CÂN ĐỐI QUYẾT TOÁN NGÂN SÁCH ĐỊA PHƯƠNG NĂM 2011</t>
  </si>
  <si>
    <t xml:space="preserve">Thu nội địa </t>
  </si>
  <si>
    <t>Thu từ xuất khẩu, nhập khẩu</t>
  </si>
  <si>
    <t>Thu ngân sách địa phương</t>
  </si>
  <si>
    <t>Chi ngân sách địa phương</t>
  </si>
  <si>
    <t>Chi trả nợ ( cả gốc và lãi) các khoản tiền huy động đầu tư theo khoản 3 điều 8 Luật NSNN</t>
  </si>
  <si>
    <t>Chi chuyển nguồn ngân sách năm sau</t>
  </si>
  <si>
    <t>UBND TỈNH VĨNH PHÚC</t>
  </si>
  <si>
    <t xml:space="preserve">Tổng thu NSNN </t>
  </si>
  <si>
    <t>Thu cấp dưới nộp lên</t>
  </si>
  <si>
    <t>Bổ sung mục tiêu từ NSTW</t>
  </si>
  <si>
    <t>Chi viện trợ</t>
  </si>
  <si>
    <t>Chi từ nguồn thu để lại</t>
  </si>
  <si>
    <t>Chi nộp ngân sách cấp trên</t>
  </si>
  <si>
    <t>Thu từ cấp dưới nộp lên</t>
  </si>
  <si>
    <t>Thuế xuất, nhập khẩu</t>
  </si>
  <si>
    <t>Thuế TTĐB hàng nhập khẩu</t>
  </si>
  <si>
    <t>Các khoản thu để lại đơn vị chi QL qua NS</t>
  </si>
  <si>
    <t>D</t>
  </si>
  <si>
    <t>Thu bổ sung từ ngân sách cấp trên</t>
  </si>
  <si>
    <t>Chi xây dựng cơ bản</t>
  </si>
  <si>
    <t>Chi CTMTQG và một số nhiệm vụ</t>
  </si>
  <si>
    <t>VII</t>
  </si>
  <si>
    <t>VIII</t>
  </si>
  <si>
    <t>Chi quản lý qua NSNN</t>
  </si>
  <si>
    <t>Giáo 
dục, đào tạo</t>
  </si>
  <si>
    <t>Kinh tế</t>
  </si>
  <si>
    <t>Sở Ngoại vụ</t>
  </si>
  <si>
    <t>Văn
 hoá , TDTT</t>
  </si>
  <si>
    <t>Chương trình y tế</t>
  </si>
  <si>
    <t>Vĩnh Yên</t>
  </si>
  <si>
    <t>Phúc Yên</t>
  </si>
  <si>
    <t>Tam Đảo</t>
  </si>
  <si>
    <t>Bình Xuyên</t>
  </si>
  <si>
    <t>Tam Dương</t>
  </si>
  <si>
    <t>Yên Lạc</t>
  </si>
  <si>
    <t>Vĩnh Tường</t>
  </si>
  <si>
    <t>Lập Thạch</t>
  </si>
  <si>
    <t>Sông Lô</t>
  </si>
  <si>
    <t>trên địa bàn</t>
  </si>
  <si>
    <t xml:space="preserve">Tổng chi 
NS huyện   </t>
  </si>
  <si>
    <t>Trong đó:</t>
  </si>
  <si>
    <t xml:space="preserve"> Trả gốc, lãi, phí huy động đầu tư Khoản 3 Điều 8 Luật NSNN</t>
  </si>
  <si>
    <t>Các CTMT bổ sung từ NSTW</t>
  </si>
  <si>
    <t>Chi bổ sung cho ngân sách cấp dưới</t>
  </si>
  <si>
    <t>Chi cân đối ngân sách</t>
  </si>
  <si>
    <t xml:space="preserve">Tổng số </t>
  </si>
  <si>
    <t>Tổng thu NS</t>
  </si>
  <si>
    <t>Huyện, thị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</si>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</sst>
</file>

<file path=xl/styles.xml><?xml version="1.0" encoding="utf-8"?>
<styleSheet xmlns="http://schemas.openxmlformats.org/spreadsheetml/2006/main">
  <numFmts count="10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_(* #,##0_);_(* \(#,##0\);_(* &quot;-&quot;??_);_(@_)"/>
    <numFmt numFmtId="169" formatCode="\$#,##0\ ;\(\$#,##0\)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_-* #,##0_-;\-* #,##0_-;_-* &quot;-&quot;??_-;_-@_-"/>
    <numFmt numFmtId="173" formatCode="#,###"/>
  </numFmts>
  <fonts count="3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b/>
      <sz val="18"/>
      <name val="Arial"/>
      <family val="2"/>
    </font>
    <font>
      <b/>
      <sz val="12"/>
      <name val="Arial"/>
      <family val="2"/>
    </font>
    <font>
      <sz val="10"/>
      <name val="??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2"/>
      <name val=".VnTime"/>
      <family val="2"/>
    </font>
    <font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3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3"/>
      <name val="Times New Roman"/>
      <family val="1"/>
    </font>
    <font>
      <b/>
      <u/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i/>
      <u/>
      <sz val="13"/>
      <name val="Times New Roman"/>
      <family val="1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171" fontId="2" fillId="0" borderId="0" applyFont="0" applyFill="0" applyBorder="0" applyAlignment="0" applyProtection="0"/>
    <xf numFmtId="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1" fillId="0" borderId="0" applyNumberFormat="0" applyFill="0" applyBorder="0" applyAlignment="0" applyProtection="0"/>
    <xf numFmtId="0" fontId="2" fillId="0" borderId="3" applyNumberFormat="0" applyFont="0" applyFill="0" applyAlignment="0" applyProtection="0"/>
  </cellStyleXfs>
  <cellXfs count="265">
    <xf numFmtId="0" fontId="0" fillId="0" borderId="0" xfId="0"/>
    <xf numFmtId="0" fontId="7" fillId="2" borderId="0" xfId="9" applyFont="1" applyFill="1"/>
    <xf numFmtId="0" fontId="2" fillId="0" borderId="0" xfId="9"/>
    <xf numFmtId="0" fontId="2" fillId="2" borderId="0" xfId="9" applyFill="1"/>
    <xf numFmtId="0" fontId="2" fillId="3" borderId="4" xfId="9" applyFill="1" applyBorder="1"/>
    <xf numFmtId="0" fontId="8" fillId="4" borderId="5" xfId="9" applyFont="1" applyFill="1" applyBorder="1" applyAlignment="1">
      <alignment horizontal="center"/>
    </xf>
    <xf numFmtId="0" fontId="9" fillId="5" borderId="6" xfId="9" applyFont="1" applyFill="1" applyBorder="1" applyAlignment="1">
      <alignment horizontal="center"/>
    </xf>
    <xf numFmtId="0" fontId="8" fillId="4" borderId="6" xfId="9" applyFont="1" applyFill="1" applyBorder="1" applyAlignment="1">
      <alignment horizontal="center"/>
    </xf>
    <xf numFmtId="0" fontId="8" fillId="4" borderId="7" xfId="9" applyFont="1" applyFill="1" applyBorder="1" applyAlignment="1">
      <alignment horizontal="center"/>
    </xf>
    <xf numFmtId="0" fontId="2" fillId="3" borderId="8" xfId="9" applyFill="1" applyBorder="1"/>
    <xf numFmtId="0" fontId="2" fillId="3" borderId="9" xfId="9" applyFill="1" applyBorder="1"/>
    <xf numFmtId="168" fontId="16" fillId="0" borderId="0" xfId="10" applyNumberFormat="1" applyFont="1" applyAlignment="1">
      <alignment horizontal="center" vertical="center"/>
    </xf>
    <xf numFmtId="168" fontId="16" fillId="0" borderId="13" xfId="10" applyNumberFormat="1" applyFont="1" applyBorder="1" applyAlignment="1">
      <alignment vertical="center"/>
    </xf>
    <xf numFmtId="168" fontId="16" fillId="0" borderId="10" xfId="10" applyNumberFormat="1" applyFont="1" applyBorder="1" applyAlignment="1">
      <alignment vertical="center"/>
    </xf>
    <xf numFmtId="168" fontId="16" fillId="0" borderId="12" xfId="10" applyNumberFormat="1" applyFont="1" applyBorder="1" applyAlignment="1">
      <alignment horizontal="center" vertical="center" wrapText="1"/>
    </xf>
    <xf numFmtId="168" fontId="16" fillId="0" borderId="10" xfId="10" applyNumberFormat="1" applyFont="1" applyBorder="1" applyAlignment="1">
      <alignment vertical="center" wrapText="1"/>
    </xf>
    <xf numFmtId="168" fontId="23" fillId="0" borderId="10" xfId="10" applyNumberFormat="1" applyFont="1" applyBorder="1" applyAlignment="1">
      <alignment vertical="center"/>
    </xf>
    <xf numFmtId="168" fontId="23" fillId="0" borderId="10" xfId="10" applyNumberFormat="1" applyFont="1" applyBorder="1" applyAlignment="1">
      <alignment vertical="center" wrapText="1"/>
    </xf>
    <xf numFmtId="168" fontId="23" fillId="0" borderId="11" xfId="10" applyNumberFormat="1" applyFont="1" applyBorder="1" applyAlignment="1">
      <alignment vertical="center"/>
    </xf>
    <xf numFmtId="168" fontId="23" fillId="0" borderId="0" xfId="10" applyNumberFormat="1" applyFont="1" applyAlignment="1">
      <alignment vertical="center"/>
    </xf>
    <xf numFmtId="168" fontId="26" fillId="0" borderId="0" xfId="12" applyNumberFormat="1" applyFont="1" applyAlignment="1">
      <alignment horizontal="right" vertical="center"/>
    </xf>
    <xf numFmtId="168" fontId="24" fillId="0" borderId="0" xfId="10" applyNumberFormat="1" applyFont="1" applyAlignment="1">
      <alignment horizontal="center"/>
    </xf>
    <xf numFmtId="168" fontId="28" fillId="0" borderId="0" xfId="12" applyNumberFormat="1" applyFont="1" applyAlignment="1">
      <alignment horizontal="left" vertical="center"/>
    </xf>
    <xf numFmtId="168" fontId="28" fillId="0" borderId="0" xfId="12" applyNumberFormat="1" applyFont="1" applyAlignment="1">
      <alignment vertical="center"/>
    </xf>
    <xf numFmtId="168" fontId="28" fillId="0" borderId="0" xfId="12" applyNumberFormat="1" applyFont="1" applyAlignment="1">
      <alignment horizontal="right" vertical="center"/>
    </xf>
    <xf numFmtId="168" fontId="29" fillId="0" borderId="0" xfId="12" applyNumberFormat="1" applyFont="1" applyAlignment="1">
      <alignment vertical="center"/>
    </xf>
    <xf numFmtId="168" fontId="24" fillId="0" borderId="0" xfId="10" applyNumberFormat="1" applyFont="1" applyAlignment="1">
      <alignment horizontal="center" vertical="center"/>
    </xf>
    <xf numFmtId="168" fontId="24" fillId="0" borderId="0" xfId="10" applyNumberFormat="1" applyFont="1" applyAlignment="1">
      <alignment vertical="center"/>
    </xf>
    <xf numFmtId="168" fontId="24" fillId="0" borderId="0" xfId="10" applyNumberFormat="1" applyFont="1" applyAlignment="1">
      <alignment horizontal="right" vertical="center"/>
    </xf>
    <xf numFmtId="168" fontId="21" fillId="0" borderId="0" xfId="10" applyNumberFormat="1" applyFont="1" applyAlignment="1">
      <alignment vertical="center"/>
    </xf>
    <xf numFmtId="168" fontId="24" fillId="0" borderId="0" xfId="10" applyNumberFormat="1" applyFont="1" applyAlignment="1">
      <alignment horizontal="center" vertical="center"/>
    </xf>
    <xf numFmtId="168" fontId="21" fillId="0" borderId="0" xfId="10" applyNumberFormat="1" applyFont="1" applyAlignment="1">
      <alignment horizontal="center" vertical="center"/>
    </xf>
    <xf numFmtId="168" fontId="21" fillId="0" borderId="0" xfId="10" applyNumberFormat="1" applyFont="1" applyAlignment="1">
      <alignment horizontal="right" vertical="center"/>
    </xf>
    <xf numFmtId="168" fontId="21" fillId="0" borderId="12" xfId="10" applyNumberFormat="1" applyFont="1" applyBorder="1" applyAlignment="1">
      <alignment horizontal="center" vertical="center" wrapText="1"/>
    </xf>
    <xf numFmtId="168" fontId="24" fillId="0" borderId="0" xfId="10" applyNumberFormat="1" applyFont="1" applyAlignment="1">
      <alignment vertical="center" wrapText="1"/>
    </xf>
    <xf numFmtId="168" fontId="24" fillId="0" borderId="13" xfId="10" applyNumberFormat="1" applyFont="1" applyBorder="1" applyAlignment="1">
      <alignment horizontal="center" vertical="center" wrapText="1"/>
    </xf>
    <xf numFmtId="168" fontId="24" fillId="0" borderId="13" xfId="10" applyNumberFormat="1" applyFont="1" applyBorder="1" applyAlignment="1">
      <alignment vertical="center" wrapText="1"/>
    </xf>
    <xf numFmtId="168" fontId="31" fillId="0" borderId="0" xfId="10" applyNumberFormat="1" applyFont="1" applyAlignment="1">
      <alignment vertical="center" wrapText="1"/>
    </xf>
    <xf numFmtId="168" fontId="21" fillId="0" borderId="10" xfId="10" applyNumberFormat="1" applyFont="1" applyBorder="1" applyAlignment="1">
      <alignment horizontal="left" vertical="center" wrapText="1"/>
    </xf>
    <xf numFmtId="168" fontId="21" fillId="0" borderId="10" xfId="10" applyNumberFormat="1" applyFont="1" applyBorder="1" applyAlignment="1">
      <alignment vertical="center" wrapText="1"/>
    </xf>
    <xf numFmtId="168" fontId="21" fillId="0" borderId="0" xfId="10" applyNumberFormat="1" applyFont="1" applyAlignment="1">
      <alignment vertical="center" wrapText="1"/>
    </xf>
    <xf numFmtId="168" fontId="24" fillId="0" borderId="10" xfId="10" applyNumberFormat="1" applyFont="1" applyBorder="1" applyAlignment="1">
      <alignment horizontal="center" vertical="center" wrapText="1"/>
    </xf>
    <xf numFmtId="168" fontId="24" fillId="0" borderId="10" xfId="10" applyNumberFormat="1" applyFont="1" applyBorder="1" applyAlignment="1">
      <alignment vertical="center" wrapText="1"/>
    </xf>
    <xf numFmtId="168" fontId="21" fillId="0" borderId="10" xfId="10" applyNumberFormat="1" applyFont="1" applyBorder="1" applyAlignment="1">
      <alignment horizontal="center" vertical="center" wrapText="1"/>
    </xf>
    <xf numFmtId="168" fontId="30" fillId="0" borderId="10" xfId="10" applyNumberFormat="1" applyFont="1" applyBorder="1" applyAlignment="1">
      <alignment horizontal="center" vertical="center" wrapText="1"/>
    </xf>
    <xf numFmtId="168" fontId="30" fillId="0" borderId="10" xfId="10" applyNumberFormat="1" applyFont="1" applyBorder="1" applyAlignment="1">
      <alignment vertical="center" wrapText="1"/>
    </xf>
    <xf numFmtId="168" fontId="30" fillId="0" borderId="0" xfId="10" applyNumberFormat="1" applyFont="1" applyAlignment="1">
      <alignment vertical="center" wrapText="1"/>
    </xf>
    <xf numFmtId="168" fontId="21" fillId="0" borderId="11" xfId="10" applyNumberFormat="1" applyFont="1" applyBorder="1" applyAlignment="1">
      <alignment horizontal="center" vertical="center" wrapText="1"/>
    </xf>
    <xf numFmtId="168" fontId="21" fillId="0" borderId="11" xfId="10" applyNumberFormat="1" applyFont="1" applyBorder="1" applyAlignment="1">
      <alignment vertical="center" wrapText="1"/>
    </xf>
    <xf numFmtId="168" fontId="30" fillId="0" borderId="0" xfId="10" applyNumberFormat="1" applyFont="1" applyAlignment="1">
      <alignment vertical="center"/>
    </xf>
    <xf numFmtId="168" fontId="24" fillId="0" borderId="12" xfId="10" applyNumberFormat="1" applyFont="1" applyBorder="1" applyAlignment="1">
      <alignment horizontal="center" vertical="center" wrapText="1"/>
    </xf>
    <xf numFmtId="168" fontId="24" fillId="0" borderId="13" xfId="10" applyNumberFormat="1" applyFont="1" applyBorder="1" applyAlignment="1">
      <alignment horizontal="center"/>
    </xf>
    <xf numFmtId="168" fontId="24" fillId="0" borderId="13" xfId="10" applyNumberFormat="1" applyFont="1" applyBorder="1"/>
    <xf numFmtId="168" fontId="24" fillId="0" borderId="10" xfId="10" applyNumberFormat="1" applyFont="1" applyBorder="1" applyAlignment="1">
      <alignment horizontal="center"/>
    </xf>
    <xf numFmtId="168" fontId="24" fillId="0" borderId="10" xfId="10" applyNumberFormat="1" applyFont="1" applyBorder="1" applyAlignment="1">
      <alignment vertical="top" wrapText="1"/>
    </xf>
    <xf numFmtId="168" fontId="21" fillId="0" borderId="10" xfId="10" applyNumberFormat="1" applyFont="1" applyBorder="1" applyAlignment="1">
      <alignment vertical="top" wrapText="1"/>
    </xf>
    <xf numFmtId="168" fontId="24" fillId="0" borderId="10" xfId="10" applyNumberFormat="1" applyFont="1" applyBorder="1" applyAlignment="1">
      <alignment horizontal="center" vertical="top" wrapText="1"/>
    </xf>
    <xf numFmtId="168" fontId="24" fillId="0" borderId="11" xfId="10" applyNumberFormat="1" applyFont="1" applyBorder="1" applyAlignment="1">
      <alignment horizontal="center"/>
    </xf>
    <xf numFmtId="168" fontId="24" fillId="0" borderId="11" xfId="10" applyNumberFormat="1" applyFont="1" applyBorder="1" applyAlignment="1">
      <alignment vertical="top" wrapText="1"/>
    </xf>
    <xf numFmtId="0" fontId="21" fillId="0" borderId="0" xfId="22" applyNumberFormat="1" applyFont="1" applyAlignment="1">
      <alignment horizontal="right"/>
    </xf>
    <xf numFmtId="0" fontId="24" fillId="0" borderId="14" xfId="22" applyNumberFormat="1" applyFont="1" applyBorder="1" applyAlignment="1">
      <alignment horizontal="center"/>
    </xf>
    <xf numFmtId="0" fontId="24" fillId="0" borderId="13" xfId="22" applyFont="1" applyBorder="1" applyAlignment="1">
      <alignment horizontal="center"/>
    </xf>
    <xf numFmtId="0" fontId="24" fillId="0" borderId="13" xfId="22" applyNumberFormat="1" applyFont="1" applyBorder="1"/>
    <xf numFmtId="0" fontId="21" fillId="0" borderId="13" xfId="22" applyNumberFormat="1" applyFont="1" applyBorder="1"/>
    <xf numFmtId="0" fontId="21" fillId="0" borderId="13" xfId="22" applyFont="1" applyBorder="1" applyAlignment="1">
      <alignment horizontal="center"/>
    </xf>
    <xf numFmtId="0" fontId="21" fillId="0" borderId="10" xfId="22" applyNumberFormat="1" applyFont="1" applyBorder="1"/>
    <xf numFmtId="0" fontId="21" fillId="0" borderId="10" xfId="22" applyFont="1" applyBorder="1" applyAlignment="1">
      <alignment horizontal="center"/>
    </xf>
    <xf numFmtId="0" fontId="21" fillId="6" borderId="10" xfId="22" applyNumberFormat="1" applyFont="1" applyFill="1" applyBorder="1"/>
    <xf numFmtId="0" fontId="21" fillId="6" borderId="10" xfId="22" applyFont="1" applyFill="1" applyBorder="1" applyAlignment="1">
      <alignment horizontal="center"/>
    </xf>
    <xf numFmtId="0" fontId="24" fillId="0" borderId="10" xfId="22" applyFont="1" applyBorder="1" applyAlignment="1">
      <alignment horizontal="center"/>
    </xf>
    <xf numFmtId="0" fontId="24" fillId="0" borderId="10" xfId="22" applyNumberFormat="1" applyFont="1" applyBorder="1"/>
    <xf numFmtId="0" fontId="24" fillId="0" borderId="10" xfId="22" applyNumberFormat="1" applyFont="1" applyBorder="1" applyAlignment="1">
      <alignment horizontal="center"/>
    </xf>
    <xf numFmtId="0" fontId="24" fillId="0" borderId="10" xfId="22" applyNumberFormat="1" applyFont="1" applyBorder="1" applyAlignment="1">
      <alignment horizontal="left"/>
    </xf>
    <xf numFmtId="0" fontId="21" fillId="0" borderId="0" xfId="22" applyFont="1" applyAlignment="1">
      <alignment horizontal="center"/>
    </xf>
    <xf numFmtId="0" fontId="21" fillId="0" borderId="0" xfId="22" applyFont="1"/>
    <xf numFmtId="0" fontId="21" fillId="0" borderId="0" xfId="0" applyFont="1"/>
    <xf numFmtId="0" fontId="24" fillId="0" borderId="0" xfId="0" applyFont="1"/>
    <xf numFmtId="0" fontId="30" fillId="0" borderId="0" xfId="22" applyFont="1" applyAlignment="1">
      <alignment horizontal="center" wrapText="1"/>
    </xf>
    <xf numFmtId="0" fontId="30" fillId="0" borderId="0" xfId="22" applyFont="1" applyAlignment="1">
      <alignment horizontal="center"/>
    </xf>
    <xf numFmtId="0" fontId="24" fillId="0" borderId="14" xfId="22" applyFont="1" applyBorder="1" applyAlignment="1">
      <alignment horizontal="center"/>
    </xf>
    <xf numFmtId="172" fontId="24" fillId="0" borderId="14" xfId="13" applyNumberFormat="1" applyFont="1" applyBorder="1"/>
    <xf numFmtId="172" fontId="24" fillId="0" borderId="13" xfId="13" applyNumberFormat="1" applyFont="1" applyBorder="1"/>
    <xf numFmtId="172" fontId="21" fillId="0" borderId="13" xfId="13" applyNumberFormat="1" applyFont="1" applyBorder="1"/>
    <xf numFmtId="172" fontId="21" fillId="0" borderId="10" xfId="13" applyNumberFormat="1" applyFont="1" applyBorder="1"/>
    <xf numFmtId="172" fontId="21" fillId="6" borderId="10" xfId="13" applyNumberFormat="1" applyFont="1" applyFill="1" applyBorder="1"/>
    <xf numFmtId="172" fontId="24" fillId="0" borderId="10" xfId="13" applyNumberFormat="1" applyFont="1" applyBorder="1"/>
    <xf numFmtId="172" fontId="24" fillId="0" borderId="10" xfId="13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8" fontId="30" fillId="0" borderId="10" xfId="10" applyNumberFormat="1" applyFont="1" applyBorder="1" applyAlignment="1">
      <alignment vertical="top" wrapText="1"/>
    </xf>
    <xf numFmtId="168" fontId="21" fillId="0" borderId="15" xfId="10" applyNumberFormat="1" applyFont="1" applyBorder="1" applyAlignment="1">
      <alignment vertical="top" wrapText="1"/>
    </xf>
    <xf numFmtId="168" fontId="27" fillId="0" borderId="0" xfId="10" applyNumberFormat="1" applyFont="1" applyAlignment="1">
      <alignment horizontal="center" vertical="center"/>
    </xf>
    <xf numFmtId="168" fontId="16" fillId="0" borderId="0" xfId="10" applyNumberFormat="1" applyFont="1" applyAlignment="1">
      <alignment vertical="center"/>
    </xf>
    <xf numFmtId="168" fontId="30" fillId="0" borderId="0" xfId="10" applyNumberFormat="1" applyFont="1" applyAlignment="1">
      <alignment horizontal="center" vertical="center"/>
    </xf>
    <xf numFmtId="168" fontId="21" fillId="0" borderId="12" xfId="10" applyNumberFormat="1" applyFont="1" applyBorder="1" applyAlignment="1">
      <alignment horizontal="center" vertical="center"/>
    </xf>
    <xf numFmtId="168" fontId="24" fillId="0" borderId="13" xfId="10" applyNumberFormat="1" applyFont="1" applyBorder="1" applyAlignment="1">
      <alignment vertical="center"/>
    </xf>
    <xf numFmtId="168" fontId="24" fillId="0" borderId="14" xfId="10" applyNumberFormat="1" applyFont="1" applyBorder="1" applyAlignment="1">
      <alignment vertical="center"/>
    </xf>
    <xf numFmtId="168" fontId="31" fillId="0" borderId="0" xfId="10" applyNumberFormat="1" applyFont="1" applyAlignment="1">
      <alignment vertical="center"/>
    </xf>
    <xf numFmtId="168" fontId="24" fillId="0" borderId="10" xfId="10" applyNumberFormat="1" applyFont="1" applyBorder="1" applyAlignment="1">
      <alignment vertical="center"/>
    </xf>
    <xf numFmtId="168" fontId="21" fillId="0" borderId="10" xfId="10" applyNumberFormat="1" applyFont="1" applyBorder="1" applyAlignment="1">
      <alignment vertical="center"/>
    </xf>
    <xf numFmtId="168" fontId="21" fillId="0" borderId="13" xfId="10" applyNumberFormat="1" applyFont="1" applyBorder="1" applyAlignment="1">
      <alignment vertical="center"/>
    </xf>
    <xf numFmtId="168" fontId="24" fillId="0" borderId="16" xfId="10" applyNumberFormat="1" applyFont="1" applyBorder="1" applyAlignment="1">
      <alignment vertical="center"/>
    </xf>
    <xf numFmtId="168" fontId="24" fillId="0" borderId="16" xfId="10" applyNumberFormat="1" applyFont="1" applyBorder="1" applyAlignment="1">
      <alignment vertical="center" wrapText="1"/>
    </xf>
    <xf numFmtId="168" fontId="24" fillId="0" borderId="11" xfId="10" applyNumberFormat="1" applyFont="1" applyBorder="1" applyAlignment="1">
      <alignment vertical="center"/>
    </xf>
    <xf numFmtId="168" fontId="24" fillId="0" borderId="11" xfId="10" applyNumberFormat="1" applyFont="1" applyBorder="1" applyAlignment="1">
      <alignment vertical="center" wrapText="1"/>
    </xf>
    <xf numFmtId="168" fontId="25" fillId="0" borderId="0" xfId="10" applyNumberFormat="1" applyFont="1" applyAlignment="1">
      <alignment vertical="center"/>
    </xf>
    <xf numFmtId="168" fontId="25" fillId="0" borderId="0" xfId="10" applyNumberFormat="1" applyFont="1" applyAlignment="1">
      <alignment horizontal="right" vertical="center"/>
    </xf>
    <xf numFmtId="168" fontId="21" fillId="0" borderId="0" xfId="10" applyNumberFormat="1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NumberFormat="1" applyFont="1" applyBorder="1" applyAlignment="1">
      <alignment horizontal="center" vertical="center"/>
    </xf>
    <xf numFmtId="168" fontId="24" fillId="0" borderId="12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0" xfId="0" applyNumberFormat="1" applyFont="1" applyBorder="1"/>
    <xf numFmtId="0" fontId="21" fillId="0" borderId="10" xfId="0" applyNumberFormat="1" applyFont="1" applyBorder="1"/>
    <xf numFmtId="0" fontId="24" fillId="0" borderId="11" xfId="0" applyFont="1" applyBorder="1" applyAlignment="1">
      <alignment horizontal="center"/>
    </xf>
    <xf numFmtId="0" fontId="24" fillId="0" borderId="11" xfId="0" applyNumberFormat="1" applyFont="1" applyBorder="1"/>
    <xf numFmtId="49" fontId="24" fillId="0" borderId="0" xfId="0" applyNumberFormat="1" applyFont="1"/>
    <xf numFmtId="164" fontId="24" fillId="0" borderId="0" xfId="0" applyNumberFormat="1" applyFont="1"/>
    <xf numFmtId="168" fontId="30" fillId="0" borderId="0" xfId="10" applyNumberFormat="1" applyFont="1" applyAlignment="1">
      <alignment horizontal="center"/>
    </xf>
    <xf numFmtId="164" fontId="32" fillId="0" borderId="0" xfId="0" applyNumberFormat="1" applyFont="1"/>
    <xf numFmtId="0" fontId="32" fillId="0" borderId="0" xfId="0" applyFont="1"/>
    <xf numFmtId="0" fontId="21" fillId="0" borderId="10" xfId="0" applyFont="1" applyBorder="1" applyAlignment="1">
      <alignment horizontal="center"/>
    </xf>
    <xf numFmtId="164" fontId="21" fillId="0" borderId="10" xfId="11" applyFont="1" applyBorder="1"/>
    <xf numFmtId="164" fontId="30" fillId="0" borderId="0" xfId="0" applyNumberFormat="1" applyFont="1"/>
    <xf numFmtId="164" fontId="24" fillId="0" borderId="10" xfId="11" applyFont="1" applyBorder="1"/>
    <xf numFmtId="0" fontId="21" fillId="0" borderId="0" xfId="0" applyFont="1" applyBorder="1" applyAlignment="1">
      <alignment horizontal="center"/>
    </xf>
    <xf numFmtId="49" fontId="21" fillId="0" borderId="0" xfId="0" applyNumberFormat="1" applyFont="1" applyBorder="1"/>
    <xf numFmtId="0" fontId="21" fillId="0" borderId="0" xfId="0" applyFont="1" applyBorder="1"/>
    <xf numFmtId="49" fontId="21" fillId="0" borderId="0" xfId="0" applyNumberFormat="1" applyFont="1"/>
    <xf numFmtId="0" fontId="25" fillId="0" borderId="0" xfId="0" applyFont="1"/>
    <xf numFmtId="0" fontId="16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3" fontId="16" fillId="0" borderId="0" xfId="0" applyNumberFormat="1" applyFont="1" applyFill="1" applyAlignment="1">
      <alignment horizontal="center" vertical="center"/>
    </xf>
    <xf numFmtId="3" fontId="16" fillId="0" borderId="0" xfId="0" applyNumberFormat="1" applyFont="1" applyFill="1" applyAlignment="1">
      <alignment vertical="center"/>
    </xf>
    <xf numFmtId="49" fontId="16" fillId="0" borderId="14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11" xfId="0" applyNumberFormat="1" applyFont="1" applyFill="1" applyBorder="1" applyAlignment="1">
      <alignment vertical="center" wrapText="1"/>
    </xf>
    <xf numFmtId="49" fontId="16" fillId="0" borderId="0" xfId="0" applyNumberFormat="1" applyFont="1" applyFill="1" applyAlignment="1">
      <alignment vertical="center"/>
    </xf>
    <xf numFmtId="173" fontId="22" fillId="0" borderId="14" xfId="0" applyNumberFormat="1" applyFont="1" applyFill="1" applyBorder="1" applyAlignment="1">
      <alignment horizontal="right" vertical="center"/>
    </xf>
    <xf numFmtId="173" fontId="22" fillId="0" borderId="14" xfId="10" applyNumberFormat="1" applyFont="1" applyFill="1" applyBorder="1" applyAlignment="1">
      <alignment vertical="center"/>
    </xf>
    <xf numFmtId="173" fontId="22" fillId="0" borderId="10" xfId="0" applyNumberFormat="1" applyFont="1" applyFill="1" applyBorder="1" applyAlignment="1">
      <alignment horizontal="right" vertical="center"/>
    </xf>
    <xf numFmtId="173" fontId="22" fillId="0" borderId="10" xfId="10" applyNumberFormat="1" applyFont="1" applyFill="1" applyBorder="1" applyAlignment="1">
      <alignment vertical="center"/>
    </xf>
    <xf numFmtId="173" fontId="22" fillId="0" borderId="11" xfId="0" applyNumberFormat="1" applyFont="1" applyFill="1" applyBorder="1" applyAlignment="1">
      <alignment horizontal="right" vertical="center"/>
    </xf>
    <xf numFmtId="173" fontId="22" fillId="0" borderId="11" xfId="10" applyNumberFormat="1" applyFont="1" applyFill="1" applyBorder="1" applyAlignment="1">
      <alignment vertical="center"/>
    </xf>
    <xf numFmtId="168" fontId="25" fillId="0" borderId="0" xfId="10" applyNumberFormat="1" applyFont="1" applyAlignment="1">
      <alignment vertical="center" wrapText="1"/>
    </xf>
    <xf numFmtId="168" fontId="30" fillId="0" borderId="0" xfId="10" applyNumberFormat="1" applyFont="1" applyAlignment="1">
      <alignment horizontal="center" vertical="center" wrapText="1"/>
    </xf>
    <xf numFmtId="173" fontId="23" fillId="0" borderId="10" xfId="10" applyNumberFormat="1" applyFont="1" applyBorder="1" applyAlignment="1">
      <alignment vertical="center"/>
    </xf>
    <xf numFmtId="173" fontId="17" fillId="0" borderId="10" xfId="10" applyNumberFormat="1" applyFont="1" applyBorder="1" applyAlignment="1">
      <alignment vertical="center"/>
    </xf>
    <xf numFmtId="168" fontId="17" fillId="0" borderId="0" xfId="10" applyNumberFormat="1" applyFont="1" applyAlignment="1">
      <alignment vertical="center"/>
    </xf>
    <xf numFmtId="173" fontId="16" fillId="0" borderId="10" xfId="10" applyNumberFormat="1" applyFont="1" applyBorder="1" applyAlignment="1">
      <alignment vertical="center"/>
    </xf>
    <xf numFmtId="168" fontId="27" fillId="0" borderId="0" xfId="10" applyNumberFormat="1" applyFont="1" applyAlignment="1">
      <alignment horizontal="center" vertical="center" wrapText="1"/>
    </xf>
    <xf numFmtId="168" fontId="23" fillId="0" borderId="8" xfId="10" applyNumberFormat="1" applyFont="1" applyBorder="1" applyAlignment="1">
      <alignment horizontal="center" vertical="center" wrapText="1"/>
    </xf>
    <xf numFmtId="168" fontId="23" fillId="0" borderId="18" xfId="10" applyNumberFormat="1" applyFont="1" applyBorder="1" applyAlignment="1">
      <alignment horizontal="center" vertical="center"/>
    </xf>
    <xf numFmtId="164" fontId="21" fillId="0" borderId="13" xfId="11" applyFont="1" applyBorder="1" applyAlignment="1">
      <alignment vertical="center" wrapText="1"/>
    </xf>
    <xf numFmtId="168" fontId="16" fillId="0" borderId="10" xfId="10" applyNumberFormat="1" applyFont="1" applyBorder="1" applyAlignment="1">
      <alignment horizontal="center" vertical="center"/>
    </xf>
    <xf numFmtId="168" fontId="24" fillId="0" borderId="11" xfId="10" applyNumberFormat="1" applyFont="1" applyBorder="1" applyAlignment="1">
      <alignment horizontal="center" vertical="center"/>
    </xf>
    <xf numFmtId="168" fontId="23" fillId="0" borderId="11" xfId="10" applyNumberFormat="1" applyFont="1" applyBorder="1" applyAlignment="1">
      <alignment horizontal="center" vertical="center"/>
    </xf>
    <xf numFmtId="168" fontId="21" fillId="0" borderId="16" xfId="10" applyNumberFormat="1" applyFont="1" applyBorder="1" applyAlignment="1">
      <alignment vertical="center" wrapText="1"/>
    </xf>
    <xf numFmtId="168" fontId="24" fillId="0" borderId="0" xfId="10" applyNumberFormat="1" applyFont="1" applyAlignment="1"/>
    <xf numFmtId="168" fontId="21" fillId="0" borderId="0" xfId="10" applyNumberFormat="1" applyFont="1"/>
    <xf numFmtId="168" fontId="32" fillId="0" borderId="0" xfId="10" applyNumberFormat="1" applyFont="1" applyBorder="1" applyAlignment="1">
      <alignment vertical="center" wrapText="1"/>
    </xf>
    <xf numFmtId="168" fontId="32" fillId="0" borderId="0" xfId="10" applyNumberFormat="1" applyFont="1" applyBorder="1" applyAlignment="1">
      <alignment horizontal="right"/>
    </xf>
    <xf numFmtId="168" fontId="24" fillId="0" borderId="0" xfId="10" applyNumberFormat="1" applyFont="1"/>
    <xf numFmtId="168" fontId="24" fillId="0" borderId="10" xfId="10" applyNumberFormat="1" applyFont="1" applyBorder="1"/>
    <xf numFmtId="168" fontId="34" fillId="0" borderId="0" xfId="10" applyNumberFormat="1" applyFont="1" applyBorder="1" applyAlignment="1">
      <alignment horizontal="right"/>
    </xf>
    <xf numFmtId="168" fontId="31" fillId="0" borderId="0" xfId="10" applyNumberFormat="1" applyFont="1"/>
    <xf numFmtId="168" fontId="21" fillId="0" borderId="10" xfId="10" applyNumberFormat="1" applyFont="1" applyBorder="1" applyAlignment="1">
      <alignment horizontal="center"/>
    </xf>
    <xf numFmtId="168" fontId="21" fillId="0" borderId="10" xfId="10" applyNumberFormat="1" applyFont="1" applyBorder="1"/>
    <xf numFmtId="168" fontId="30" fillId="0" borderId="10" xfId="10" applyNumberFormat="1" applyFont="1" applyBorder="1" applyAlignment="1">
      <alignment horizontal="center"/>
    </xf>
    <xf numFmtId="168" fontId="30" fillId="0" borderId="10" xfId="10" applyNumberFormat="1" applyFont="1" applyBorder="1"/>
    <xf numFmtId="168" fontId="30" fillId="0" borderId="0" xfId="10" applyNumberFormat="1" applyFont="1"/>
    <xf numFmtId="168" fontId="24" fillId="0" borderId="0" xfId="10" applyNumberFormat="1" applyFont="1" applyBorder="1" applyAlignment="1">
      <alignment horizontal="right"/>
    </xf>
    <xf numFmtId="168" fontId="21" fillId="0" borderId="10" xfId="10" applyNumberFormat="1" applyFont="1" applyBorder="1" applyAlignment="1">
      <alignment horizontal="center" vertical="top"/>
    </xf>
    <xf numFmtId="168" fontId="24" fillId="0" borderId="11" xfId="10" applyNumberFormat="1" applyFont="1" applyBorder="1"/>
    <xf numFmtId="168" fontId="24" fillId="0" borderId="11" xfId="10" applyNumberFormat="1" applyFont="1" applyBorder="1" applyAlignment="1">
      <alignment horizontal="center" wrapText="1"/>
    </xf>
    <xf numFmtId="168" fontId="24" fillId="0" borderId="13" xfId="10" applyNumberFormat="1" applyFont="1" applyBorder="1" applyAlignment="1">
      <alignment horizontal="center" vertical="center"/>
    </xf>
    <xf numFmtId="168" fontId="24" fillId="0" borderId="10" xfId="10" applyNumberFormat="1" applyFont="1" applyBorder="1" applyAlignment="1">
      <alignment horizontal="center" vertical="center"/>
    </xf>
    <xf numFmtId="168" fontId="21" fillId="0" borderId="10" xfId="10" applyNumberFormat="1" applyFont="1" applyBorder="1" applyAlignment="1">
      <alignment horizontal="center" vertical="center"/>
    </xf>
    <xf numFmtId="168" fontId="24" fillId="0" borderId="16" xfId="1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168" fontId="23" fillId="0" borderId="10" xfId="10" applyNumberFormat="1" applyFont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 indent="1"/>
    </xf>
    <xf numFmtId="0" fontId="21" fillId="0" borderId="10" xfId="0" applyFont="1" applyFill="1" applyBorder="1" applyAlignment="1">
      <alignment horizontal="left" wrapText="1" indent="1"/>
    </xf>
    <xf numFmtId="164" fontId="21" fillId="0" borderId="10" xfId="11" applyFont="1" applyBorder="1" applyAlignment="1">
      <alignment vertical="center" wrapText="1"/>
    </xf>
    <xf numFmtId="168" fontId="16" fillId="0" borderId="8" xfId="10" applyNumberFormat="1" applyFont="1" applyBorder="1" applyAlignment="1">
      <alignment horizontal="center" vertical="center" wrapText="1"/>
    </xf>
    <xf numFmtId="168" fontId="16" fillId="0" borderId="17" xfId="10" applyNumberFormat="1" applyFont="1" applyBorder="1" applyAlignment="1">
      <alignment horizontal="center" vertical="center" wrapText="1"/>
    </xf>
    <xf numFmtId="168" fontId="16" fillId="0" borderId="18" xfId="10" applyNumberFormat="1" applyFont="1" applyBorder="1" applyAlignment="1">
      <alignment horizontal="center" vertical="center" wrapText="1"/>
    </xf>
    <xf numFmtId="0" fontId="35" fillId="0" borderId="10" xfId="0" applyNumberFormat="1" applyFont="1" applyBorder="1"/>
    <xf numFmtId="164" fontId="36" fillId="0" borderId="10" xfId="11" applyFont="1" applyBorder="1"/>
    <xf numFmtId="164" fontId="36" fillId="0" borderId="11" xfId="11" applyFont="1" applyBorder="1"/>
    <xf numFmtId="0" fontId="24" fillId="0" borderId="10" xfId="0" applyNumberFormat="1" applyFont="1" applyBorder="1" applyAlignment="1">
      <alignment wrapText="1"/>
    </xf>
    <xf numFmtId="0" fontId="24" fillId="0" borderId="16" xfId="0" applyFont="1" applyBorder="1" applyAlignment="1">
      <alignment horizontal="center"/>
    </xf>
    <xf numFmtId="0" fontId="24" fillId="0" borderId="16" xfId="0" applyNumberFormat="1" applyFont="1" applyBorder="1"/>
    <xf numFmtId="164" fontId="36" fillId="0" borderId="16" xfId="11" applyFont="1" applyBorder="1"/>
    <xf numFmtId="0" fontId="24" fillId="0" borderId="13" xfId="0" applyFont="1" applyBorder="1" applyAlignment="1">
      <alignment horizontal="center"/>
    </xf>
    <xf numFmtId="0" fontId="24" fillId="0" borderId="13" xfId="0" applyNumberFormat="1" applyFont="1" applyBorder="1"/>
    <xf numFmtId="164" fontId="24" fillId="0" borderId="13" xfId="11" applyFont="1" applyBorder="1"/>
    <xf numFmtId="0" fontId="24" fillId="0" borderId="14" xfId="0" applyNumberFormat="1" applyFont="1" applyBorder="1" applyAlignment="1">
      <alignment horizontal="center" vertical="center"/>
    </xf>
    <xf numFmtId="168" fontId="24" fillId="0" borderId="14" xfId="0" applyNumberFormat="1" applyFont="1" applyBorder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/>
    </xf>
    <xf numFmtId="168" fontId="21" fillId="0" borderId="0" xfId="10" applyNumberFormat="1" applyFont="1" applyAlignment="1">
      <alignment horizontal="right"/>
    </xf>
    <xf numFmtId="173" fontId="22" fillId="0" borderId="14" xfId="10" applyNumberFormat="1" applyFont="1" applyFill="1" applyBorder="1" applyAlignment="1">
      <alignment horizontal="right" vertical="center" wrapText="1"/>
    </xf>
    <xf numFmtId="173" fontId="22" fillId="0" borderId="10" xfId="10" applyNumberFormat="1" applyFont="1" applyFill="1" applyBorder="1" applyAlignment="1">
      <alignment horizontal="right" vertical="center" wrapText="1"/>
    </xf>
    <xf numFmtId="173" fontId="22" fillId="0" borderId="10" xfId="10" applyNumberFormat="1" applyFont="1" applyFill="1" applyBorder="1" applyAlignment="1">
      <alignment horizontal="right" vertical="center"/>
    </xf>
    <xf numFmtId="173" fontId="22" fillId="0" borderId="11" xfId="10" applyNumberFormat="1" applyFont="1" applyFill="1" applyBorder="1" applyAlignment="1">
      <alignment horizontal="right" vertical="center" wrapText="1"/>
    </xf>
    <xf numFmtId="168" fontId="23" fillId="0" borderId="11" xfId="10" applyNumberFormat="1" applyFont="1" applyBorder="1" applyAlignment="1">
      <alignment vertical="center" wrapText="1"/>
    </xf>
    <xf numFmtId="173" fontId="17" fillId="0" borderId="11" xfId="10" applyNumberFormat="1" applyFont="1" applyBorder="1" applyAlignment="1">
      <alignment vertical="center"/>
    </xf>
    <xf numFmtId="168" fontId="16" fillId="0" borderId="13" xfId="10" applyNumberFormat="1" applyFont="1" applyBorder="1" applyAlignment="1">
      <alignment horizontal="center"/>
    </xf>
    <xf numFmtId="168" fontId="16" fillId="0" borderId="10" xfId="10" applyNumberFormat="1" applyFont="1" applyBorder="1" applyAlignment="1">
      <alignment horizontal="center"/>
    </xf>
    <xf numFmtId="168" fontId="37" fillId="0" borderId="17" xfId="10" applyNumberFormat="1" applyFont="1" applyBorder="1" applyAlignment="1">
      <alignment horizontal="center" vertical="center"/>
    </xf>
    <xf numFmtId="168" fontId="16" fillId="0" borderId="0" xfId="10" applyNumberFormat="1" applyFont="1" applyBorder="1" applyAlignment="1">
      <alignment horizontal="center" vertical="center"/>
    </xf>
    <xf numFmtId="168" fontId="16" fillId="0" borderId="19" xfId="10" applyNumberFormat="1" applyFont="1" applyBorder="1" applyAlignment="1">
      <alignment horizontal="center" vertical="center"/>
    </xf>
    <xf numFmtId="168" fontId="16" fillId="0" borderId="18" xfId="10" applyNumberFormat="1" applyFont="1" applyBorder="1" applyAlignment="1">
      <alignment horizontal="center" vertical="center"/>
    </xf>
    <xf numFmtId="168" fontId="37" fillId="0" borderId="8" xfId="10" applyNumberFormat="1" applyFont="1" applyBorder="1" applyAlignment="1">
      <alignment horizontal="center" vertical="center"/>
    </xf>
    <xf numFmtId="168" fontId="28" fillId="0" borderId="0" xfId="12" applyNumberFormat="1" applyFont="1" applyAlignment="1">
      <alignment horizontal="left"/>
    </xf>
    <xf numFmtId="168" fontId="24" fillId="0" borderId="0" xfId="10" applyNumberFormat="1" applyFont="1" applyAlignment="1">
      <alignment horizontal="center" vertical="center"/>
    </xf>
    <xf numFmtId="168" fontId="30" fillId="0" borderId="0" xfId="10" applyNumberFormat="1" applyFont="1" applyAlignment="1">
      <alignment horizontal="center" vertical="center" wrapText="1"/>
    </xf>
    <xf numFmtId="168" fontId="30" fillId="0" borderId="0" xfId="10" applyNumberFormat="1" applyFont="1" applyAlignment="1">
      <alignment horizontal="center" vertical="center"/>
    </xf>
    <xf numFmtId="168" fontId="21" fillId="0" borderId="19" xfId="10" applyNumberFormat="1" applyFont="1" applyBorder="1" applyAlignment="1">
      <alignment horizontal="right"/>
    </xf>
    <xf numFmtId="168" fontId="32" fillId="0" borderId="19" xfId="10" applyNumberFormat="1" applyFont="1" applyBorder="1" applyAlignment="1">
      <alignment horizontal="right"/>
    </xf>
    <xf numFmtId="168" fontId="24" fillId="0" borderId="0" xfId="10" applyNumberFormat="1" applyFont="1" applyAlignment="1">
      <alignment horizontal="center"/>
    </xf>
    <xf numFmtId="0" fontId="21" fillId="0" borderId="8" xfId="22" applyFont="1" applyBorder="1" applyAlignment="1">
      <alignment horizontal="center"/>
    </xf>
    <xf numFmtId="0" fontId="24" fillId="0" borderId="18" xfId="22" applyFont="1" applyBorder="1" applyAlignment="1">
      <alignment horizontal="center"/>
    </xf>
    <xf numFmtId="0" fontId="21" fillId="0" borderId="8" xfId="22" applyNumberFormat="1" applyFont="1" applyBorder="1" applyAlignment="1">
      <alignment horizontal="center" vertical="center"/>
    </xf>
    <xf numFmtId="0" fontId="24" fillId="0" borderId="18" xfId="22" applyFont="1" applyBorder="1" applyAlignment="1">
      <alignment horizontal="center" vertical="center"/>
    </xf>
    <xf numFmtId="168" fontId="24" fillId="0" borderId="0" xfId="22" applyNumberFormat="1" applyFont="1" applyAlignment="1">
      <alignment horizontal="center"/>
    </xf>
    <xf numFmtId="0" fontId="24" fillId="0" borderId="0" xfId="22" applyFont="1" applyAlignment="1">
      <alignment horizontal="center"/>
    </xf>
    <xf numFmtId="168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23" fillId="0" borderId="0" xfId="0" applyFont="1" applyFill="1" applyAlignment="1">
      <alignment horizontal="left" vertical="center" wrapText="1"/>
    </xf>
    <xf numFmtId="3" fontId="16" fillId="0" borderId="12" xfId="0" applyNumberFormat="1" applyFont="1" applyFill="1" applyBorder="1" applyAlignment="1">
      <alignment horizontal="center" vertical="center"/>
    </xf>
    <xf numFmtId="3" fontId="23" fillId="0" borderId="12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3" fontId="16" fillId="0" borderId="8" xfId="0" applyNumberFormat="1" applyFont="1" applyFill="1" applyBorder="1" applyAlignment="1">
      <alignment horizontal="center" vertical="center" wrapText="1"/>
    </xf>
    <xf numFmtId="3" fontId="23" fillId="0" borderId="18" xfId="0" applyNumberFormat="1" applyFont="1" applyFill="1" applyBorder="1" applyAlignment="1">
      <alignment horizontal="center" vertical="center" wrapText="1"/>
    </xf>
    <xf numFmtId="3" fontId="16" fillId="0" borderId="12" xfId="0" applyNumberFormat="1" applyFont="1" applyFill="1" applyBorder="1" applyAlignment="1">
      <alignment horizontal="center" vertical="center" wrapText="1"/>
    </xf>
    <xf numFmtId="3" fontId="23" fillId="0" borderId="12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168" fontId="24" fillId="0" borderId="0" xfId="10" applyNumberFormat="1" applyFont="1" applyAlignment="1">
      <alignment horizontal="center" vertical="center" wrapText="1"/>
    </xf>
    <xf numFmtId="168" fontId="16" fillId="0" borderId="12" xfId="10" applyNumberFormat="1" applyFont="1" applyBorder="1" applyAlignment="1">
      <alignment horizontal="center" vertical="center"/>
    </xf>
    <xf numFmtId="168" fontId="23" fillId="0" borderId="12" xfId="10" applyNumberFormat="1" applyFont="1" applyBorder="1" applyAlignment="1">
      <alignment horizontal="center" vertical="center"/>
    </xf>
    <xf numFmtId="168" fontId="16" fillId="0" borderId="12" xfId="10" applyNumberFormat="1" applyFont="1" applyBorder="1" applyAlignment="1">
      <alignment horizontal="center" vertical="center" wrapText="1"/>
    </xf>
    <xf numFmtId="168" fontId="23" fillId="0" borderId="12" xfId="10" applyNumberFormat="1" applyFont="1" applyBorder="1" applyAlignment="1">
      <alignment horizontal="center" vertical="center" wrapText="1"/>
    </xf>
    <xf numFmtId="168" fontId="21" fillId="0" borderId="19" xfId="10" applyNumberFormat="1" applyFont="1" applyBorder="1" applyAlignment="1">
      <alignment horizontal="right" vertical="center"/>
    </xf>
    <xf numFmtId="168" fontId="23" fillId="0" borderId="20" xfId="10" applyNumberFormat="1" applyFont="1" applyBorder="1" applyAlignment="1">
      <alignment horizontal="center" vertical="center"/>
    </xf>
    <xf numFmtId="168" fontId="23" fillId="0" borderId="21" xfId="10" applyNumberFormat="1" applyFont="1" applyBorder="1" applyAlignment="1">
      <alignment horizontal="center" vertical="center"/>
    </xf>
    <xf numFmtId="168" fontId="23" fillId="0" borderId="22" xfId="10" applyNumberFormat="1" applyFont="1" applyBorder="1" applyAlignment="1">
      <alignment horizontal="center" vertical="center"/>
    </xf>
    <xf numFmtId="168" fontId="23" fillId="0" borderId="23" xfId="10" applyNumberFormat="1" applyFont="1" applyBorder="1" applyAlignment="1">
      <alignment horizontal="center" vertical="center"/>
    </xf>
    <xf numFmtId="168" fontId="23" fillId="0" borderId="19" xfId="10" applyNumberFormat="1" applyFont="1" applyBorder="1" applyAlignment="1">
      <alignment horizontal="center" vertical="center"/>
    </xf>
    <xf numFmtId="168" fontId="23" fillId="0" borderId="24" xfId="10" applyNumberFormat="1" applyFont="1" applyBorder="1" applyAlignment="1">
      <alignment horizontal="center" vertical="center"/>
    </xf>
    <xf numFmtId="168" fontId="23" fillId="0" borderId="0" xfId="10" applyNumberFormat="1" applyFont="1" applyAlignment="1">
      <alignment horizontal="center" vertical="center" wrapText="1"/>
    </xf>
    <xf numFmtId="168" fontId="15" fillId="0" borderId="19" xfId="10" applyNumberFormat="1" applyFont="1" applyBorder="1" applyAlignment="1">
      <alignment horizontal="right" vertical="center"/>
    </xf>
    <xf numFmtId="168" fontId="33" fillId="0" borderId="19" xfId="10" applyNumberFormat="1" applyFont="1" applyBorder="1" applyAlignment="1">
      <alignment horizontal="right" vertical="center"/>
    </xf>
    <xf numFmtId="168" fontId="16" fillId="0" borderId="8" xfId="10" applyNumberFormat="1" applyFont="1" applyBorder="1" applyAlignment="1">
      <alignment horizontal="center" vertical="center" wrapText="1"/>
    </xf>
    <xf numFmtId="168" fontId="16" fillId="0" borderId="17" xfId="10" applyNumberFormat="1" applyFont="1" applyBorder="1" applyAlignment="1">
      <alignment horizontal="center" vertical="center" wrapText="1"/>
    </xf>
    <xf numFmtId="168" fontId="16" fillId="0" borderId="18" xfId="10" applyNumberFormat="1" applyFont="1" applyBorder="1" applyAlignment="1">
      <alignment horizontal="center" vertical="center" wrapText="1"/>
    </xf>
  </cellXfs>
  <cellStyles count="25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??_kc-elec system check list" xfId="9"/>
    <cellStyle name="Comma" xfId="10" builtinId="3"/>
    <cellStyle name="Comma [0]" xfId="11" builtinId="6"/>
    <cellStyle name="Comma 3" xfId="12"/>
    <cellStyle name="Comma_Sheet1" xfId="13"/>
    <cellStyle name="Comma0" xfId="14"/>
    <cellStyle name="Currency0" xfId="15"/>
    <cellStyle name="Date" xfId="16"/>
    <cellStyle name="Fixed" xfId="17"/>
    <cellStyle name="Header1" xfId="18"/>
    <cellStyle name="Header2" xfId="19"/>
    <cellStyle name="Heading 1" xfId="20" builtinId="16" customBuiltin="1"/>
    <cellStyle name="Heading 2" xfId="21" builtinId="17" customBuiltin="1"/>
    <cellStyle name="Normal" xfId="0" builtinId="0"/>
    <cellStyle name="Normal_Sheet1" xfId="22"/>
    <cellStyle name="Style 1" xfId="23"/>
    <cellStyle name="Total" xfId="24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G41"/>
  <sheetViews>
    <sheetView showGridLines="0" tabSelected="1" workbookViewId="0"/>
  </sheetViews>
  <sheetFormatPr defaultRowHeight="16.5"/>
  <cols>
    <col min="1" max="1" width="5.85546875" style="31" customWidth="1"/>
    <col min="2" max="2" width="62.28515625" style="29" customWidth="1"/>
    <col min="3" max="3" width="20.28515625" style="29" customWidth="1"/>
    <col min="4" max="4" width="11.28515625" style="29" bestFit="1" customWidth="1"/>
    <col min="5" max="5" width="10.42578125" style="29" bestFit="1" customWidth="1"/>
    <col min="6" max="16384" width="9.140625" style="29"/>
  </cols>
  <sheetData>
    <row r="1" spans="1:7" s="25" customFormat="1" ht="12.75">
      <c r="A1" s="22" t="s">
        <v>224</v>
      </c>
      <c r="B1" s="23"/>
      <c r="C1" s="24" t="s">
        <v>57</v>
      </c>
      <c r="F1" s="23"/>
      <c r="G1" s="23"/>
    </row>
    <row r="2" spans="1:7">
      <c r="A2" s="26"/>
      <c r="B2" s="27"/>
      <c r="C2" s="28"/>
    </row>
    <row r="3" spans="1:7">
      <c r="A3" s="26"/>
      <c r="B3" s="27"/>
      <c r="C3" s="28"/>
    </row>
    <row r="4" spans="1:7">
      <c r="A4" s="218" t="s">
        <v>217</v>
      </c>
      <c r="B4" s="218"/>
      <c r="C4" s="218"/>
    </row>
    <row r="5" spans="1:7">
      <c r="A5" s="219"/>
      <c r="B5" s="220"/>
      <c r="C5" s="220"/>
    </row>
    <row r="6" spans="1:7">
      <c r="C6" s="32" t="s">
        <v>67</v>
      </c>
    </row>
    <row r="7" spans="1:7" s="34" customFormat="1" ht="20.100000000000001" customHeight="1">
      <c r="A7" s="33" t="s">
        <v>29</v>
      </c>
      <c r="B7" s="33" t="s">
        <v>197</v>
      </c>
      <c r="C7" s="33" t="s">
        <v>144</v>
      </c>
    </row>
    <row r="8" spans="1:7" s="37" customFormat="1" ht="20.100000000000001" customHeight="1">
      <c r="A8" s="35" t="s">
        <v>30</v>
      </c>
      <c r="B8" s="36" t="s">
        <v>225</v>
      </c>
      <c r="C8" s="36">
        <v>23503484</v>
      </c>
    </row>
    <row r="9" spans="1:7" s="40" customFormat="1" ht="20.100000000000001" customHeight="1">
      <c r="A9" s="38">
        <v>1</v>
      </c>
      <c r="B9" s="39" t="s">
        <v>218</v>
      </c>
      <c r="C9" s="39">
        <v>11257369</v>
      </c>
    </row>
    <row r="10" spans="1:7" s="40" customFormat="1" ht="20.100000000000001" customHeight="1">
      <c r="A10" s="38">
        <v>2</v>
      </c>
      <c r="B10" s="39" t="s">
        <v>193</v>
      </c>
      <c r="C10" s="39">
        <v>611594</v>
      </c>
    </row>
    <row r="11" spans="1:7" s="40" customFormat="1" ht="20.100000000000001" customHeight="1">
      <c r="A11" s="38">
        <v>3</v>
      </c>
      <c r="B11" s="39" t="s">
        <v>219</v>
      </c>
      <c r="C11" s="39">
        <v>4846007</v>
      </c>
    </row>
    <row r="12" spans="1:7" s="40" customFormat="1" ht="20.100000000000001" customHeight="1">
      <c r="A12" s="38">
        <v>4</v>
      </c>
      <c r="B12" s="39" t="s">
        <v>226</v>
      </c>
      <c r="C12" s="39">
        <v>924</v>
      </c>
    </row>
    <row r="13" spans="1:7" s="40" customFormat="1" ht="20.100000000000001" customHeight="1">
      <c r="A13" s="38">
        <v>5</v>
      </c>
      <c r="B13" s="39" t="s">
        <v>189</v>
      </c>
      <c r="C13" s="39">
        <v>449373</v>
      </c>
    </row>
    <row r="14" spans="1:7" s="40" customFormat="1" ht="20.100000000000001" customHeight="1">
      <c r="A14" s="38">
        <v>6</v>
      </c>
      <c r="B14" s="39" t="s">
        <v>191</v>
      </c>
      <c r="C14" s="39">
        <v>25000</v>
      </c>
    </row>
    <row r="15" spans="1:7" s="40" customFormat="1" ht="20.100000000000001" customHeight="1">
      <c r="A15" s="38">
        <v>7</v>
      </c>
      <c r="B15" s="39" t="s">
        <v>192</v>
      </c>
      <c r="C15" s="39">
        <v>869648</v>
      </c>
    </row>
    <row r="16" spans="1:7" s="40" customFormat="1" ht="20.100000000000001" customHeight="1">
      <c r="A16" s="38">
        <v>8</v>
      </c>
      <c r="B16" s="39" t="s">
        <v>190</v>
      </c>
      <c r="C16" s="39">
        <v>5443569</v>
      </c>
    </row>
    <row r="17" spans="1:3" s="37" customFormat="1" ht="20.100000000000001" customHeight="1">
      <c r="A17" s="41" t="s">
        <v>31</v>
      </c>
      <c r="B17" s="42" t="s">
        <v>220</v>
      </c>
      <c r="C17" s="42">
        <v>14578610</v>
      </c>
    </row>
    <row r="18" spans="1:3" s="40" customFormat="1" ht="20.100000000000001" customHeight="1">
      <c r="A18" s="43">
        <v>1</v>
      </c>
      <c r="B18" s="39" t="s">
        <v>186</v>
      </c>
      <c r="C18" s="39">
        <v>7178502</v>
      </c>
    </row>
    <row r="19" spans="1:3" s="46" customFormat="1" ht="20.100000000000001" customHeight="1">
      <c r="A19" s="44"/>
      <c r="B19" s="39" t="s">
        <v>187</v>
      </c>
      <c r="C19" s="45">
        <v>1046493</v>
      </c>
    </row>
    <row r="20" spans="1:3" s="46" customFormat="1" ht="20.100000000000001" customHeight="1">
      <c r="A20" s="44"/>
      <c r="B20" s="39" t="s">
        <v>188</v>
      </c>
      <c r="C20" s="45">
        <v>6132009</v>
      </c>
    </row>
    <row r="21" spans="1:3" s="40" customFormat="1" ht="20.100000000000001" customHeight="1">
      <c r="A21" s="43">
        <v>2</v>
      </c>
      <c r="B21" s="39" t="s">
        <v>189</v>
      </c>
      <c r="C21" s="39">
        <v>449373</v>
      </c>
    </row>
    <row r="22" spans="1:3" s="40" customFormat="1" ht="20.100000000000001" customHeight="1">
      <c r="A22" s="43"/>
      <c r="B22" s="39" t="s">
        <v>203</v>
      </c>
      <c r="C22" s="39">
        <v>0</v>
      </c>
    </row>
    <row r="23" spans="1:3" s="40" customFormat="1" ht="20.100000000000001" customHeight="1">
      <c r="A23" s="43"/>
      <c r="B23" s="39" t="s">
        <v>204</v>
      </c>
      <c r="C23" s="39">
        <v>449373</v>
      </c>
    </row>
    <row r="24" spans="1:3" s="40" customFormat="1" ht="20.100000000000001" customHeight="1">
      <c r="A24" s="43">
        <v>4</v>
      </c>
      <c r="B24" s="39" t="s">
        <v>190</v>
      </c>
      <c r="C24" s="39">
        <v>5443569</v>
      </c>
    </row>
    <row r="25" spans="1:3" s="40" customFormat="1" ht="20.100000000000001" customHeight="1">
      <c r="A25" s="43">
        <v>5</v>
      </c>
      <c r="B25" s="39" t="s">
        <v>191</v>
      </c>
      <c r="C25" s="39">
        <v>25000</v>
      </c>
    </row>
    <row r="26" spans="1:3" s="40" customFormat="1" ht="20.100000000000001" customHeight="1">
      <c r="A26" s="43">
        <v>6</v>
      </c>
      <c r="B26" s="39" t="s">
        <v>192</v>
      </c>
      <c r="C26" s="39">
        <v>869648</v>
      </c>
    </row>
    <row r="27" spans="1:3" s="40" customFormat="1" ht="20.100000000000001" customHeight="1">
      <c r="A27" s="43">
        <v>7</v>
      </c>
      <c r="B27" s="39" t="s">
        <v>193</v>
      </c>
      <c r="C27" s="39">
        <v>611594</v>
      </c>
    </row>
    <row r="28" spans="1:3" s="40" customFormat="1" ht="20.100000000000001" customHeight="1">
      <c r="A28" s="43">
        <v>8</v>
      </c>
      <c r="B28" s="39" t="s">
        <v>226</v>
      </c>
      <c r="C28" s="39">
        <v>924</v>
      </c>
    </row>
    <row r="29" spans="1:3" s="34" customFormat="1" ht="20.100000000000001" customHeight="1">
      <c r="A29" s="41" t="s">
        <v>32</v>
      </c>
      <c r="B29" s="42" t="s">
        <v>221</v>
      </c>
      <c r="C29" s="42">
        <v>14273692</v>
      </c>
    </row>
    <row r="30" spans="1:3" s="40" customFormat="1" ht="20.100000000000001" customHeight="1">
      <c r="A30" s="43">
        <v>1</v>
      </c>
      <c r="B30" s="39" t="s">
        <v>147</v>
      </c>
      <c r="C30" s="39">
        <v>3729369</v>
      </c>
    </row>
    <row r="31" spans="1:3" s="40" customFormat="1" ht="20.100000000000001" customHeight="1">
      <c r="A31" s="43">
        <v>2</v>
      </c>
      <c r="B31" s="39" t="s">
        <v>131</v>
      </c>
      <c r="C31" s="39">
        <v>3436727</v>
      </c>
    </row>
    <row r="32" spans="1:3" s="40" customFormat="1" ht="33">
      <c r="A32" s="43">
        <v>3</v>
      </c>
      <c r="B32" s="39" t="s">
        <v>222</v>
      </c>
      <c r="C32" s="39">
        <v>18000</v>
      </c>
    </row>
    <row r="33" spans="1:3" s="40" customFormat="1" ht="20.100000000000001" customHeight="1">
      <c r="A33" s="43">
        <v>4</v>
      </c>
      <c r="B33" s="39" t="s">
        <v>152</v>
      </c>
      <c r="C33" s="39">
        <v>1510</v>
      </c>
    </row>
    <row r="34" spans="1:3" s="40" customFormat="1" ht="20.100000000000001" customHeight="1">
      <c r="A34" s="43">
        <v>5</v>
      </c>
      <c r="B34" s="158" t="s">
        <v>227</v>
      </c>
      <c r="C34" s="158">
        <v>114702</v>
      </c>
    </row>
    <row r="35" spans="1:3" s="40" customFormat="1" ht="20.100000000000001" customHeight="1">
      <c r="A35" s="43">
        <v>6</v>
      </c>
      <c r="B35" s="158" t="s">
        <v>230</v>
      </c>
      <c r="C35" s="158">
        <v>1607</v>
      </c>
    </row>
    <row r="36" spans="1:3" s="40" customFormat="1" ht="20.100000000000001" customHeight="1">
      <c r="A36" s="43">
        <v>7</v>
      </c>
      <c r="B36" s="158" t="s">
        <v>229</v>
      </c>
      <c r="C36" s="158">
        <v>558426</v>
      </c>
    </row>
    <row r="37" spans="1:3" s="40" customFormat="1" ht="20.100000000000001" customHeight="1">
      <c r="A37" s="43">
        <v>8</v>
      </c>
      <c r="B37" s="158" t="s">
        <v>228</v>
      </c>
      <c r="C37" s="158">
        <v>6284</v>
      </c>
    </row>
    <row r="38" spans="1:3" s="40" customFormat="1" ht="20.100000000000001" customHeight="1">
      <c r="A38" s="47">
        <v>9</v>
      </c>
      <c r="B38" s="48" t="s">
        <v>223</v>
      </c>
      <c r="C38" s="48">
        <v>6407067</v>
      </c>
    </row>
    <row r="39" spans="1:3">
      <c r="C39" s="49"/>
    </row>
    <row r="40" spans="1:3">
      <c r="C40" s="27"/>
    </row>
    <row r="41" spans="1:3">
      <c r="C41" s="26"/>
    </row>
  </sheetData>
  <mergeCells count="2">
    <mergeCell ref="A4:C4"/>
    <mergeCell ref="A5:C5"/>
  </mergeCells>
  <phoneticPr fontId="10" type="noConversion"/>
  <pageMargins left="0.94" right="0.33" top="0.73" bottom="0.36" header="0.72" footer="0.3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43"/>
  <sheetViews>
    <sheetView topLeftCell="A13" workbookViewId="0"/>
  </sheetViews>
  <sheetFormatPr defaultRowHeight="16.5"/>
  <cols>
    <col min="1" max="1" width="5.85546875" style="160" customWidth="1"/>
    <col min="2" max="2" width="70" style="160" customWidth="1"/>
    <col min="3" max="3" width="16.85546875" style="160" customWidth="1"/>
    <col min="4" max="4" width="13.7109375" style="160" customWidth="1"/>
    <col min="5" max="5" width="10" style="160" customWidth="1"/>
    <col min="6" max="16384" width="9.140625" style="160"/>
  </cols>
  <sheetData>
    <row r="1" spans="1:7" s="25" customFormat="1" ht="12.75">
      <c r="A1" s="22" t="s">
        <v>224</v>
      </c>
      <c r="B1" s="23"/>
      <c r="C1" s="24" t="s">
        <v>58</v>
      </c>
      <c r="F1" s="23"/>
      <c r="G1" s="23"/>
    </row>
    <row r="2" spans="1:7" s="29" customFormat="1">
      <c r="A2" s="30"/>
      <c r="B2" s="27"/>
      <c r="C2" s="28"/>
    </row>
    <row r="3" spans="1:7" s="29" customFormat="1">
      <c r="A3" s="30"/>
      <c r="B3" s="27"/>
      <c r="C3" s="28"/>
    </row>
    <row r="4" spans="1:7" ht="18" customHeight="1">
      <c r="A4" s="223" t="s">
        <v>194</v>
      </c>
      <c r="B4" s="223"/>
      <c r="C4" s="223"/>
      <c r="D4" s="159"/>
      <c r="E4" s="159"/>
    </row>
    <row r="5" spans="1:7" ht="18" customHeight="1">
      <c r="A5" s="223" t="s">
        <v>195</v>
      </c>
      <c r="B5" s="223"/>
      <c r="C5" s="223"/>
      <c r="D5" s="21"/>
      <c r="E5" s="21"/>
    </row>
    <row r="6" spans="1:7">
      <c r="A6" s="118"/>
      <c r="B6" s="118"/>
      <c r="C6" s="118"/>
      <c r="D6" s="21"/>
      <c r="E6" s="21"/>
    </row>
    <row r="7" spans="1:7" ht="12.75" customHeight="1">
      <c r="B7" s="221" t="s">
        <v>196</v>
      </c>
      <c r="C7" s="222"/>
    </row>
    <row r="8" spans="1:7" s="34" customFormat="1" ht="20.25" customHeight="1">
      <c r="A8" s="50" t="s">
        <v>29</v>
      </c>
      <c r="B8" s="50" t="s">
        <v>197</v>
      </c>
      <c r="C8" s="50" t="s">
        <v>144</v>
      </c>
      <c r="D8" s="161"/>
      <c r="E8" s="161"/>
    </row>
    <row r="9" spans="1:7" s="163" customFormat="1" ht="17.25">
      <c r="A9" s="51" t="s">
        <v>30</v>
      </c>
      <c r="B9" s="52" t="s">
        <v>198</v>
      </c>
      <c r="C9" s="52"/>
      <c r="D9" s="162"/>
      <c r="E9" s="162"/>
    </row>
    <row r="10" spans="1:7" s="166" customFormat="1" ht="17.25">
      <c r="A10" s="53" t="s">
        <v>33</v>
      </c>
      <c r="B10" s="54" t="s">
        <v>199</v>
      </c>
      <c r="C10" s="164">
        <v>12632832</v>
      </c>
      <c r="D10" s="165"/>
      <c r="E10" s="165"/>
    </row>
    <row r="11" spans="1:7" ht="17.25">
      <c r="A11" s="167">
        <v>1</v>
      </c>
      <c r="B11" s="55" t="s">
        <v>200</v>
      </c>
      <c r="C11" s="168">
        <v>6094986</v>
      </c>
      <c r="D11" s="162"/>
      <c r="E11" s="162"/>
    </row>
    <row r="12" spans="1:7" s="171" customFormat="1" ht="17.25">
      <c r="A12" s="169"/>
      <c r="B12" s="55" t="s">
        <v>201</v>
      </c>
      <c r="C12" s="170">
        <v>265384</v>
      </c>
      <c r="D12" s="162"/>
      <c r="E12" s="162"/>
    </row>
    <row r="13" spans="1:7" s="171" customFormat="1" ht="17.25" customHeight="1">
      <c r="A13" s="169"/>
      <c r="B13" s="55" t="s">
        <v>202</v>
      </c>
      <c r="C13" s="170">
        <v>5829602</v>
      </c>
      <c r="D13" s="162"/>
      <c r="E13" s="162"/>
    </row>
    <row r="14" spans="1:7" ht="17.25">
      <c r="A14" s="167">
        <v>2</v>
      </c>
      <c r="B14" s="55" t="s">
        <v>189</v>
      </c>
      <c r="C14" s="168">
        <v>449373</v>
      </c>
      <c r="D14" s="162"/>
      <c r="E14" s="162"/>
    </row>
    <row r="15" spans="1:7" s="171" customFormat="1" ht="17.25">
      <c r="A15" s="169"/>
      <c r="B15" s="55" t="s">
        <v>203</v>
      </c>
      <c r="C15" s="170"/>
      <c r="D15" s="162"/>
      <c r="E15" s="162"/>
    </row>
    <row r="16" spans="1:7" s="171" customFormat="1" ht="17.25">
      <c r="A16" s="169"/>
      <c r="B16" s="55" t="s">
        <v>204</v>
      </c>
      <c r="C16" s="170">
        <v>449373</v>
      </c>
      <c r="D16" s="162"/>
      <c r="E16" s="162"/>
    </row>
    <row r="17" spans="1:5">
      <c r="A17" s="167">
        <v>3</v>
      </c>
      <c r="B17" s="55" t="s">
        <v>231</v>
      </c>
      <c r="C17" s="168">
        <v>642</v>
      </c>
      <c r="D17" s="172"/>
      <c r="E17" s="172"/>
    </row>
    <row r="18" spans="1:5" ht="17.25">
      <c r="A18" s="167">
        <v>4</v>
      </c>
      <c r="B18" s="55" t="s">
        <v>191</v>
      </c>
      <c r="C18" s="168">
        <v>25000</v>
      </c>
      <c r="D18" s="162"/>
      <c r="E18" s="162"/>
    </row>
    <row r="19" spans="1:5" ht="17.25">
      <c r="A19" s="169">
        <v>5</v>
      </c>
      <c r="B19" s="55" t="s">
        <v>206</v>
      </c>
      <c r="C19" s="168">
        <v>609824</v>
      </c>
      <c r="D19" s="162"/>
      <c r="E19" s="162"/>
    </row>
    <row r="20" spans="1:5" ht="17.25">
      <c r="A20" s="167">
        <v>6</v>
      </c>
      <c r="B20" s="55" t="s">
        <v>182</v>
      </c>
      <c r="C20" s="168">
        <v>5023890</v>
      </c>
      <c r="D20" s="162"/>
      <c r="E20" s="162"/>
    </row>
    <row r="21" spans="1:5" ht="17.25">
      <c r="A21" s="167">
        <v>7</v>
      </c>
      <c r="B21" s="55" t="s">
        <v>193</v>
      </c>
      <c r="C21" s="168">
        <v>429117</v>
      </c>
      <c r="D21" s="162"/>
      <c r="E21" s="162"/>
    </row>
    <row r="22" spans="1:5" s="166" customFormat="1" ht="17.25">
      <c r="A22" s="53" t="s">
        <v>34</v>
      </c>
      <c r="B22" s="54" t="s">
        <v>207</v>
      </c>
      <c r="C22" s="164">
        <v>12558282</v>
      </c>
      <c r="D22" s="165"/>
      <c r="E22" s="165"/>
    </row>
    <row r="23" spans="1:5" ht="35.25" customHeight="1">
      <c r="A23" s="173">
        <v>1</v>
      </c>
      <c r="B23" s="55" t="s">
        <v>208</v>
      </c>
      <c r="C23" s="168">
        <v>9906424</v>
      </c>
      <c r="D23" s="162"/>
      <c r="E23" s="162"/>
    </row>
    <row r="24" spans="1:5" ht="19.5" customHeight="1">
      <c r="A24" s="173">
        <v>2</v>
      </c>
      <c r="B24" s="55" t="s">
        <v>209</v>
      </c>
      <c r="C24" s="168">
        <v>2651858</v>
      </c>
      <c r="D24" s="162"/>
      <c r="E24" s="162"/>
    </row>
    <row r="25" spans="1:5" s="171" customFormat="1" ht="17.25">
      <c r="A25" s="169"/>
      <c r="B25" s="55" t="s">
        <v>203</v>
      </c>
      <c r="C25" s="170">
        <v>1751550</v>
      </c>
      <c r="D25" s="162"/>
      <c r="E25" s="162"/>
    </row>
    <row r="26" spans="1:5" s="171" customFormat="1" ht="17.25">
      <c r="A26" s="169"/>
      <c r="B26" s="55" t="s">
        <v>204</v>
      </c>
      <c r="C26" s="170">
        <v>900308</v>
      </c>
      <c r="D26" s="162"/>
      <c r="E26" s="162"/>
    </row>
    <row r="27" spans="1:5" s="163" customFormat="1" ht="20.25" customHeight="1">
      <c r="A27" s="56" t="s">
        <v>31</v>
      </c>
      <c r="B27" s="54" t="s">
        <v>210</v>
      </c>
      <c r="C27" s="164"/>
      <c r="D27" s="162"/>
      <c r="E27" s="162"/>
    </row>
    <row r="28" spans="1:5" s="166" customFormat="1" ht="20.25" customHeight="1">
      <c r="A28" s="56" t="s">
        <v>33</v>
      </c>
      <c r="B28" s="54" t="s">
        <v>211</v>
      </c>
      <c r="C28" s="164">
        <v>5260372</v>
      </c>
      <c r="D28" s="165"/>
      <c r="E28" s="165"/>
    </row>
    <row r="29" spans="1:5" ht="17.25">
      <c r="A29" s="167">
        <v>1</v>
      </c>
      <c r="B29" s="55" t="s">
        <v>212</v>
      </c>
      <c r="C29" s="168">
        <v>1083517</v>
      </c>
      <c r="D29" s="162"/>
      <c r="E29" s="162"/>
    </row>
    <row r="30" spans="1:5" s="171" customFormat="1" ht="17.25">
      <c r="A30" s="169"/>
      <c r="B30" s="55" t="s">
        <v>213</v>
      </c>
      <c r="C30" s="170">
        <v>781110</v>
      </c>
      <c r="D30" s="162"/>
      <c r="E30" s="162"/>
    </row>
    <row r="31" spans="1:5" s="171" customFormat="1" ht="20.25" customHeight="1">
      <c r="A31" s="169"/>
      <c r="B31" s="55" t="s">
        <v>214</v>
      </c>
      <c r="C31" s="170">
        <v>302407</v>
      </c>
      <c r="D31" s="162"/>
      <c r="E31" s="162"/>
    </row>
    <row r="32" spans="1:5" ht="17.25">
      <c r="A32" s="167">
        <v>2</v>
      </c>
      <c r="B32" s="55" t="s">
        <v>215</v>
      </c>
      <c r="C32" s="168">
        <v>2651858</v>
      </c>
      <c r="D32" s="162"/>
      <c r="E32" s="162"/>
    </row>
    <row r="33" spans="1:5" s="171" customFormat="1" ht="17.25">
      <c r="A33" s="169"/>
      <c r="B33" s="55" t="s">
        <v>203</v>
      </c>
      <c r="C33" s="170">
        <v>1751550</v>
      </c>
      <c r="D33" s="162"/>
      <c r="E33" s="162"/>
    </row>
    <row r="34" spans="1:5" s="171" customFormat="1" ht="17.25">
      <c r="A34" s="169"/>
      <c r="B34" s="55" t="s">
        <v>204</v>
      </c>
      <c r="C34" s="170">
        <v>900308</v>
      </c>
      <c r="D34" s="162"/>
      <c r="E34" s="162"/>
    </row>
    <row r="35" spans="1:5" s="171" customFormat="1">
      <c r="A35" s="167">
        <v>3</v>
      </c>
      <c r="B35" s="55" t="s">
        <v>205</v>
      </c>
      <c r="C35" s="168"/>
    </row>
    <row r="36" spans="1:5">
      <c r="A36" s="167">
        <v>4</v>
      </c>
      <c r="B36" s="55" t="s">
        <v>206</v>
      </c>
      <c r="C36" s="168">
        <v>259824</v>
      </c>
    </row>
    <row r="37" spans="1:5">
      <c r="A37" s="169">
        <v>5</v>
      </c>
      <c r="B37" s="55" t="s">
        <v>182</v>
      </c>
      <c r="C37" s="168">
        <v>419679</v>
      </c>
    </row>
    <row r="38" spans="1:5">
      <c r="A38" s="167">
        <v>6</v>
      </c>
      <c r="B38" s="55" t="s">
        <v>193</v>
      </c>
      <c r="C38" s="168">
        <v>182476</v>
      </c>
    </row>
    <row r="39" spans="1:5" s="166" customFormat="1" ht="21.75" customHeight="1">
      <c r="A39" s="57" t="s">
        <v>34</v>
      </c>
      <c r="B39" s="58" t="s">
        <v>216</v>
      </c>
      <c r="C39" s="174">
        <v>5030006</v>
      </c>
    </row>
    <row r="40" spans="1:5">
      <c r="A40" s="107"/>
    </row>
    <row r="41" spans="1:5">
      <c r="C41" s="118"/>
      <c r="D41" s="118"/>
    </row>
    <row r="42" spans="1:5">
      <c r="C42" s="21"/>
      <c r="D42" s="21"/>
    </row>
    <row r="43" spans="1:5">
      <c r="C43" s="21"/>
      <c r="D43" s="21"/>
    </row>
  </sheetData>
  <mergeCells count="3">
    <mergeCell ref="B7:C7"/>
    <mergeCell ref="A4:C4"/>
    <mergeCell ref="A5:C5"/>
  </mergeCells>
  <phoneticPr fontId="10" type="noConversion"/>
  <pageMargins left="0.75" right="0.2" top="0.7" bottom="0.47" header="0.34" footer="0.34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50"/>
  <sheetViews>
    <sheetView topLeftCell="A28" workbookViewId="0">
      <selection activeCell="F19" sqref="F19"/>
    </sheetView>
  </sheetViews>
  <sheetFormatPr defaultRowHeight="16.5"/>
  <cols>
    <col min="1" max="1" width="9.7109375" style="88" customWidth="1"/>
    <col min="2" max="2" width="52.42578125" style="75" customWidth="1"/>
    <col min="3" max="3" width="23.28515625" style="75" customWidth="1"/>
    <col min="4" max="16384" width="9.140625" style="75"/>
  </cols>
  <sheetData>
    <row r="1" spans="1:7" s="25" customFormat="1" ht="12.75">
      <c r="A1" s="217" t="s">
        <v>224</v>
      </c>
      <c r="B1" s="23"/>
      <c r="C1" s="24" t="s">
        <v>59</v>
      </c>
      <c r="F1" s="23"/>
      <c r="G1" s="23"/>
    </row>
    <row r="2" spans="1:7">
      <c r="A2" s="73"/>
      <c r="B2" s="73"/>
      <c r="C2" s="74"/>
    </row>
    <row r="3" spans="1:7" s="76" customFormat="1">
      <c r="A3" s="228" t="s">
        <v>155</v>
      </c>
      <c r="B3" s="229"/>
      <c r="C3" s="229"/>
    </row>
    <row r="4" spans="1:7" ht="21.75" customHeight="1">
      <c r="A4" s="77"/>
      <c r="B4" s="78"/>
      <c r="C4" s="78"/>
    </row>
    <row r="5" spans="1:7">
      <c r="A5" s="73"/>
      <c r="B5" s="74"/>
      <c r="C5" s="59" t="s">
        <v>156</v>
      </c>
    </row>
    <row r="6" spans="1:7" ht="15.75" customHeight="1">
      <c r="A6" s="224" t="s">
        <v>29</v>
      </c>
      <c r="B6" s="226" t="s">
        <v>145</v>
      </c>
      <c r="C6" s="226" t="s">
        <v>144</v>
      </c>
    </row>
    <row r="7" spans="1:7" ht="21" customHeight="1">
      <c r="A7" s="225"/>
      <c r="B7" s="227"/>
      <c r="C7" s="227"/>
    </row>
    <row r="8" spans="1:7" s="76" customFormat="1" ht="18.75" customHeight="1">
      <c r="A8" s="79"/>
      <c r="B8" s="60" t="s">
        <v>157</v>
      </c>
      <c r="C8" s="80">
        <v>23503483</v>
      </c>
    </row>
    <row r="9" spans="1:7" s="76" customFormat="1" ht="18.75" customHeight="1">
      <c r="A9" s="61" t="s">
        <v>30</v>
      </c>
      <c r="B9" s="62" t="s">
        <v>158</v>
      </c>
      <c r="C9" s="81">
        <v>23053186</v>
      </c>
    </row>
    <row r="10" spans="1:7" s="76" customFormat="1">
      <c r="A10" s="61" t="s">
        <v>33</v>
      </c>
      <c r="B10" s="62" t="s">
        <v>159</v>
      </c>
      <c r="C10" s="81">
        <v>11257368</v>
      </c>
    </row>
    <row r="11" spans="1:7">
      <c r="A11" s="64">
        <v>1</v>
      </c>
      <c r="B11" s="63" t="s">
        <v>160</v>
      </c>
      <c r="C11" s="82">
        <v>88199</v>
      </c>
    </row>
    <row r="12" spans="1:7">
      <c r="A12" s="64">
        <v>2</v>
      </c>
      <c r="B12" s="63" t="s">
        <v>161</v>
      </c>
      <c r="C12" s="82">
        <v>28292</v>
      </c>
    </row>
    <row r="13" spans="1:7">
      <c r="A13" s="66">
        <v>3</v>
      </c>
      <c r="B13" s="65" t="s">
        <v>162</v>
      </c>
      <c r="C13" s="83">
        <v>9256924</v>
      </c>
    </row>
    <row r="14" spans="1:7">
      <c r="A14" s="68">
        <v>4</v>
      </c>
      <c r="B14" s="67" t="s">
        <v>164</v>
      </c>
      <c r="C14" s="84">
        <v>490120</v>
      </c>
    </row>
    <row r="15" spans="1:7">
      <c r="A15" s="66">
        <v>5</v>
      </c>
      <c r="B15" s="65" t="s">
        <v>165</v>
      </c>
      <c r="C15" s="84">
        <v>64</v>
      </c>
    </row>
    <row r="16" spans="1:7">
      <c r="A16" s="66">
        <v>6</v>
      </c>
      <c r="B16" s="65" t="s">
        <v>166</v>
      </c>
      <c r="C16" s="84">
        <v>245353</v>
      </c>
    </row>
    <row r="17" spans="1:3">
      <c r="A17" s="66">
        <v>7</v>
      </c>
      <c r="B17" s="65" t="s">
        <v>167</v>
      </c>
      <c r="C17" s="84">
        <v>134093</v>
      </c>
    </row>
    <row r="18" spans="1:3">
      <c r="A18" s="66">
        <v>8</v>
      </c>
      <c r="B18" s="65" t="s">
        <v>168</v>
      </c>
      <c r="C18" s="84">
        <v>62393</v>
      </c>
    </row>
    <row r="19" spans="1:3">
      <c r="A19" s="66">
        <v>9</v>
      </c>
      <c r="B19" s="65" t="s">
        <v>169</v>
      </c>
      <c r="C19" s="84">
        <v>26404</v>
      </c>
    </row>
    <row r="20" spans="1:3">
      <c r="A20" s="66">
        <v>10</v>
      </c>
      <c r="B20" s="65" t="s">
        <v>170</v>
      </c>
      <c r="C20" s="83">
        <f>+SUM(C21:C25)</f>
        <v>798946</v>
      </c>
    </row>
    <row r="21" spans="1:3">
      <c r="A21" s="66" t="s">
        <v>52</v>
      </c>
      <c r="B21" s="65" t="s">
        <v>171</v>
      </c>
      <c r="C21" s="83">
        <v>15121</v>
      </c>
    </row>
    <row r="22" spans="1:3">
      <c r="A22" s="66" t="s">
        <v>53</v>
      </c>
      <c r="B22" s="65" t="s">
        <v>172</v>
      </c>
      <c r="C22" s="83">
        <v>0</v>
      </c>
    </row>
    <row r="23" spans="1:3">
      <c r="A23" s="66" t="s">
        <v>54</v>
      </c>
      <c r="B23" s="65" t="s">
        <v>163</v>
      </c>
      <c r="C23" s="83">
        <v>59476</v>
      </c>
    </row>
    <row r="24" spans="1:3">
      <c r="A24" s="66" t="s">
        <v>55</v>
      </c>
      <c r="B24" s="65" t="s">
        <v>173</v>
      </c>
      <c r="C24" s="83">
        <v>724349</v>
      </c>
    </row>
    <row r="25" spans="1:3">
      <c r="A25" s="66" t="s">
        <v>56</v>
      </c>
      <c r="B25" s="65" t="s">
        <v>174</v>
      </c>
      <c r="C25" s="83">
        <v>0</v>
      </c>
    </row>
    <row r="26" spans="1:3">
      <c r="A26" s="66">
        <v>11</v>
      </c>
      <c r="B26" s="65" t="s">
        <v>175</v>
      </c>
      <c r="C26" s="83">
        <v>32297</v>
      </c>
    </row>
    <row r="27" spans="1:3">
      <c r="A27" s="66">
        <v>12</v>
      </c>
      <c r="B27" s="65" t="s">
        <v>176</v>
      </c>
      <c r="C27" s="83">
        <v>94283</v>
      </c>
    </row>
    <row r="28" spans="1:3" s="76" customFormat="1">
      <c r="A28" s="69" t="s">
        <v>34</v>
      </c>
      <c r="B28" s="70" t="s">
        <v>177</v>
      </c>
      <c r="C28" s="85">
        <v>4846007</v>
      </c>
    </row>
    <row r="29" spans="1:3">
      <c r="A29" s="66">
        <v>1</v>
      </c>
      <c r="B29" s="65" t="s">
        <v>232</v>
      </c>
      <c r="C29" s="83">
        <v>3349</v>
      </c>
    </row>
    <row r="30" spans="1:3">
      <c r="A30" s="66">
        <v>3</v>
      </c>
      <c r="B30" s="65" t="s">
        <v>233</v>
      </c>
      <c r="C30" s="83">
        <v>43</v>
      </c>
    </row>
    <row r="31" spans="1:3">
      <c r="A31" s="66">
        <v>4</v>
      </c>
      <c r="B31" s="65" t="s">
        <v>178</v>
      </c>
      <c r="C31" s="83">
        <v>2644103</v>
      </c>
    </row>
    <row r="32" spans="1:3">
      <c r="A32" s="66">
        <v>5</v>
      </c>
      <c r="B32" s="65" t="s">
        <v>179</v>
      </c>
      <c r="C32" s="83">
        <v>0</v>
      </c>
    </row>
    <row r="33" spans="1:3" s="76" customFormat="1" ht="18.75" customHeight="1">
      <c r="A33" s="69" t="s">
        <v>46</v>
      </c>
      <c r="B33" s="70" t="s">
        <v>180</v>
      </c>
      <c r="C33" s="85">
        <v>0</v>
      </c>
    </row>
    <row r="34" spans="1:3" s="76" customFormat="1" ht="18.75" customHeight="1">
      <c r="A34" s="69" t="s">
        <v>47</v>
      </c>
      <c r="B34" s="70" t="s">
        <v>181</v>
      </c>
      <c r="C34" s="85">
        <v>869648</v>
      </c>
    </row>
    <row r="35" spans="1:3" s="76" customFormat="1" ht="18.75" customHeight="1">
      <c r="A35" s="69" t="s">
        <v>48</v>
      </c>
      <c r="B35" s="70" t="s">
        <v>182</v>
      </c>
      <c r="C35" s="85">
        <v>5443569</v>
      </c>
    </row>
    <row r="36" spans="1:3" s="76" customFormat="1" ht="18.75" customHeight="1">
      <c r="A36" s="69" t="s">
        <v>51</v>
      </c>
      <c r="B36" s="70" t="s">
        <v>183</v>
      </c>
      <c r="C36" s="85">
        <v>25000</v>
      </c>
    </row>
    <row r="37" spans="1:3" s="76" customFormat="1" ht="18.75" customHeight="1">
      <c r="A37" s="69" t="s">
        <v>31</v>
      </c>
      <c r="B37" s="70" t="s">
        <v>234</v>
      </c>
      <c r="C37" s="85">
        <v>611594</v>
      </c>
    </row>
    <row r="38" spans="1:3" s="76" customFormat="1" ht="18.75" customHeight="1">
      <c r="A38" s="69" t="s">
        <v>32</v>
      </c>
      <c r="B38" s="70" t="s">
        <v>231</v>
      </c>
      <c r="C38" s="85">
        <v>924</v>
      </c>
    </row>
    <row r="39" spans="1:3" s="76" customFormat="1" ht="18.75" customHeight="1">
      <c r="A39" s="69" t="s">
        <v>235</v>
      </c>
      <c r="B39" s="70" t="s">
        <v>236</v>
      </c>
      <c r="C39" s="85">
        <v>449373</v>
      </c>
    </row>
    <row r="40" spans="1:3" s="87" customFormat="1" ht="22.5" customHeight="1">
      <c r="A40" s="69"/>
      <c r="B40" s="71" t="s">
        <v>184</v>
      </c>
      <c r="C40" s="86">
        <v>14578610</v>
      </c>
    </row>
    <row r="41" spans="1:3" s="87" customFormat="1">
      <c r="A41" s="69" t="s">
        <v>30</v>
      </c>
      <c r="B41" s="72" t="s">
        <v>185</v>
      </c>
      <c r="C41" s="86">
        <f>+SUM(C42,C45:C49)</f>
        <v>13967016</v>
      </c>
    </row>
    <row r="42" spans="1:3" s="88" customFormat="1" ht="33">
      <c r="A42" s="66">
        <v>1</v>
      </c>
      <c r="B42" s="55" t="s">
        <v>186</v>
      </c>
      <c r="C42" s="55">
        <v>7178502</v>
      </c>
    </row>
    <row r="43" spans="1:3" s="88" customFormat="1">
      <c r="A43" s="66"/>
      <c r="B43" s="55" t="s">
        <v>187</v>
      </c>
      <c r="C43" s="89">
        <v>1046493</v>
      </c>
    </row>
    <row r="44" spans="1:3" s="88" customFormat="1" ht="33">
      <c r="A44" s="66"/>
      <c r="B44" s="55" t="s">
        <v>188</v>
      </c>
      <c r="C44" s="89">
        <v>6132009</v>
      </c>
    </row>
    <row r="45" spans="1:3" s="88" customFormat="1">
      <c r="A45" s="66">
        <v>2</v>
      </c>
      <c r="B45" s="55" t="s">
        <v>189</v>
      </c>
      <c r="C45" s="90">
        <v>449373</v>
      </c>
    </row>
    <row r="46" spans="1:3">
      <c r="A46" s="66">
        <v>3</v>
      </c>
      <c r="B46" s="55" t="s">
        <v>226</v>
      </c>
      <c r="C46" s="55">
        <v>924</v>
      </c>
    </row>
    <row r="47" spans="1:3">
      <c r="A47" s="66">
        <v>4</v>
      </c>
      <c r="B47" s="55" t="s">
        <v>190</v>
      </c>
      <c r="C47" s="55">
        <v>5443569</v>
      </c>
    </row>
    <row r="48" spans="1:3">
      <c r="A48" s="66">
        <v>5</v>
      </c>
      <c r="B48" s="55" t="s">
        <v>191</v>
      </c>
      <c r="C48" s="55">
        <v>25000</v>
      </c>
    </row>
    <row r="49" spans="1:3">
      <c r="A49" s="66">
        <v>6</v>
      </c>
      <c r="B49" s="55" t="s">
        <v>192</v>
      </c>
      <c r="C49" s="55">
        <v>869648</v>
      </c>
    </row>
    <row r="50" spans="1:3" s="76" customFormat="1">
      <c r="A50" s="175" t="s">
        <v>31</v>
      </c>
      <c r="B50" s="58" t="s">
        <v>193</v>
      </c>
      <c r="C50" s="58">
        <v>611594</v>
      </c>
    </row>
  </sheetData>
  <mergeCells count="4">
    <mergeCell ref="A6:A7"/>
    <mergeCell ref="B6:B7"/>
    <mergeCell ref="A3:C3"/>
    <mergeCell ref="C6:C7"/>
  </mergeCells>
  <phoneticPr fontId="10" type="noConversion"/>
  <pageMargins left="0.98425196850393704" right="0.23622047244094491" top="0.85" bottom="0.62992125984251968" header="0.35433070866141736" footer="0.15748031496062992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showGridLines="0" topLeftCell="A13" workbookViewId="0"/>
  </sheetViews>
  <sheetFormatPr defaultRowHeight="16.5"/>
  <cols>
    <col min="1" max="1" width="5.5703125" style="31" customWidth="1"/>
    <col min="2" max="2" width="58.85546875" style="29" customWidth="1"/>
    <col min="3" max="3" width="24.85546875" style="29" customWidth="1"/>
    <col min="4" max="4" width="11.5703125" style="29" bestFit="1" customWidth="1"/>
    <col min="5" max="16384" width="9.140625" style="29"/>
  </cols>
  <sheetData>
    <row r="1" spans="1:5" s="105" customFormat="1" ht="12.75">
      <c r="A1" s="22" t="s">
        <v>224</v>
      </c>
      <c r="B1" s="23"/>
      <c r="C1" s="24" t="s">
        <v>60</v>
      </c>
      <c r="E1" s="106"/>
    </row>
    <row r="4" spans="1:5" s="27" customFormat="1">
      <c r="A4" s="218" t="s">
        <v>143</v>
      </c>
      <c r="B4" s="218"/>
      <c r="C4" s="218"/>
    </row>
    <row r="5" spans="1:5" s="49" customFormat="1">
      <c r="A5" s="93"/>
      <c r="B5" s="93"/>
      <c r="C5" s="93"/>
    </row>
    <row r="6" spans="1:5">
      <c r="C6" s="32" t="s">
        <v>67</v>
      </c>
    </row>
    <row r="7" spans="1:5" s="26" customFormat="1" ht="29.25" customHeight="1">
      <c r="A7" s="94" t="s">
        <v>29</v>
      </c>
      <c r="B7" s="94" t="s">
        <v>145</v>
      </c>
      <c r="C7" s="94" t="s">
        <v>144</v>
      </c>
    </row>
    <row r="8" spans="1:5" s="97" customFormat="1" ht="23.25" customHeight="1">
      <c r="A8" s="176" t="s">
        <v>30</v>
      </c>
      <c r="B8" s="96" t="s">
        <v>146</v>
      </c>
      <c r="C8" s="95">
        <v>14273692</v>
      </c>
    </row>
    <row r="9" spans="1:5" s="27" customFormat="1" ht="23.1" customHeight="1">
      <c r="A9" s="177" t="s">
        <v>33</v>
      </c>
      <c r="B9" s="95" t="s">
        <v>147</v>
      </c>
      <c r="C9" s="95">
        <v>3747369</v>
      </c>
    </row>
    <row r="10" spans="1:5" ht="23.1" customHeight="1">
      <c r="A10" s="178"/>
      <c r="B10" s="99" t="s">
        <v>148</v>
      </c>
      <c r="C10" s="100">
        <v>0</v>
      </c>
    </row>
    <row r="11" spans="1:5" ht="23.1" customHeight="1">
      <c r="A11" s="178">
        <v>1</v>
      </c>
      <c r="B11" s="99" t="s">
        <v>237</v>
      </c>
      <c r="C11" s="100">
        <v>3729369</v>
      </c>
    </row>
    <row r="12" spans="1:5" s="27" customFormat="1" ht="23.1" customHeight="1">
      <c r="A12" s="177" t="s">
        <v>34</v>
      </c>
      <c r="B12" s="98" t="s">
        <v>131</v>
      </c>
      <c r="C12" s="95">
        <v>3436727</v>
      </c>
    </row>
    <row r="13" spans="1:5" ht="23.1" customHeight="1">
      <c r="A13" s="178"/>
      <c r="B13" s="99" t="s">
        <v>148</v>
      </c>
      <c r="C13" s="100"/>
    </row>
    <row r="14" spans="1:5" ht="23.1" customHeight="1">
      <c r="A14" s="178">
        <v>1</v>
      </c>
      <c r="B14" s="99" t="s">
        <v>149</v>
      </c>
      <c r="C14" s="100">
        <v>1202684</v>
      </c>
    </row>
    <row r="15" spans="1:5" ht="23.1" customHeight="1">
      <c r="A15" s="178">
        <v>2</v>
      </c>
      <c r="B15" s="99" t="s">
        <v>150</v>
      </c>
      <c r="C15" s="100">
        <v>19711</v>
      </c>
    </row>
    <row r="16" spans="1:5" s="34" customFormat="1" ht="36.75" customHeight="1">
      <c r="A16" s="41" t="s">
        <v>46</v>
      </c>
      <c r="B16" s="42" t="s">
        <v>151</v>
      </c>
      <c r="C16" s="36"/>
    </row>
    <row r="17" spans="1:3" s="27" customFormat="1" ht="23.1" customHeight="1">
      <c r="A17" s="177" t="s">
        <v>47</v>
      </c>
      <c r="B17" s="98" t="s">
        <v>152</v>
      </c>
      <c r="C17" s="95">
        <v>1510</v>
      </c>
    </row>
    <row r="18" spans="1:3" s="27" customFormat="1" ht="23.1" customHeight="1">
      <c r="A18" s="179" t="s">
        <v>48</v>
      </c>
      <c r="B18" s="102" t="s">
        <v>153</v>
      </c>
      <c r="C18" s="101">
        <v>6407067</v>
      </c>
    </row>
    <row r="19" spans="1:3" s="27" customFormat="1" ht="23.1" customHeight="1">
      <c r="A19" s="179" t="s">
        <v>51</v>
      </c>
      <c r="B19" s="102" t="s">
        <v>238</v>
      </c>
      <c r="C19" s="101">
        <v>114702</v>
      </c>
    </row>
    <row r="20" spans="1:3" s="27" customFormat="1" ht="23.1" customHeight="1">
      <c r="A20" s="179" t="s">
        <v>239</v>
      </c>
      <c r="B20" s="102" t="s">
        <v>230</v>
      </c>
      <c r="C20" s="101">
        <v>1607</v>
      </c>
    </row>
    <row r="21" spans="1:3" s="27" customFormat="1" ht="23.1" customHeight="1">
      <c r="A21" s="179" t="s">
        <v>240</v>
      </c>
      <c r="B21" s="102" t="s">
        <v>228</v>
      </c>
      <c r="C21" s="101">
        <v>6284</v>
      </c>
    </row>
    <row r="22" spans="1:3" s="27" customFormat="1" ht="23.1" customHeight="1">
      <c r="A22" s="156" t="s">
        <v>31</v>
      </c>
      <c r="B22" s="104" t="s">
        <v>154</v>
      </c>
      <c r="C22" s="103">
        <v>558426</v>
      </c>
    </row>
  </sheetData>
  <mergeCells count="1">
    <mergeCell ref="A4:C4"/>
  </mergeCells>
  <phoneticPr fontId="10" type="noConversion"/>
  <pageMargins left="0.99" right="0.25" top="0.62" bottom="1" header="0.5" footer="0.5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D41"/>
  <sheetViews>
    <sheetView topLeftCell="A19" workbookViewId="0">
      <selection activeCell="D16" sqref="D16"/>
    </sheetView>
  </sheetViews>
  <sheetFormatPr defaultRowHeight="16.5"/>
  <cols>
    <col min="1" max="1" width="10.7109375" style="88" customWidth="1"/>
    <col min="2" max="2" width="57.140625" style="128" customWidth="1"/>
    <col min="3" max="3" width="24.42578125" style="75" customWidth="1"/>
    <col min="4" max="4" width="21.28515625" style="75" bestFit="1" customWidth="1"/>
    <col min="5" max="16384" width="9.140625" style="75"/>
  </cols>
  <sheetData>
    <row r="1" spans="1:4" s="129" customFormat="1" ht="12.75">
      <c r="A1" s="22" t="s">
        <v>224</v>
      </c>
      <c r="B1" s="23"/>
      <c r="C1" s="24" t="s">
        <v>61</v>
      </c>
    </row>
    <row r="2" spans="1:4" s="76" customFormat="1">
      <c r="A2" s="87"/>
      <c r="B2" s="116"/>
      <c r="C2" s="117"/>
    </row>
    <row r="3" spans="1:4" s="76" customFormat="1">
      <c r="A3" s="87"/>
      <c r="B3" s="116"/>
      <c r="C3" s="117"/>
    </row>
    <row r="4" spans="1:4" s="76" customFormat="1">
      <c r="A4" s="230" t="s">
        <v>125</v>
      </c>
      <c r="B4" s="231"/>
      <c r="C4" s="231"/>
    </row>
    <row r="5" spans="1:4">
      <c r="B5" s="118"/>
      <c r="C5" s="118"/>
    </row>
    <row r="6" spans="1:4">
      <c r="B6" s="118"/>
      <c r="C6" s="107" t="s">
        <v>67</v>
      </c>
    </row>
    <row r="7" spans="1:4" s="76" customFormat="1" ht="24.75" customHeight="1">
      <c r="A7" s="108" t="s">
        <v>29</v>
      </c>
      <c r="B7" s="109" t="s">
        <v>127</v>
      </c>
      <c r="C7" s="110" t="s">
        <v>126</v>
      </c>
    </row>
    <row r="8" spans="1:4" s="76" customFormat="1" ht="24.75" customHeight="1">
      <c r="A8" s="180"/>
      <c r="B8" s="198" t="s">
        <v>263</v>
      </c>
      <c r="C8" s="199">
        <f>C9+C29+C30+C31</f>
        <v>12558282</v>
      </c>
    </row>
    <row r="9" spans="1:4" s="76" customFormat="1" ht="20.100000000000001" customHeight="1">
      <c r="A9" s="195" t="s">
        <v>33</v>
      </c>
      <c r="B9" s="196" t="s">
        <v>262</v>
      </c>
      <c r="C9" s="197">
        <f>C10+C13+C24+C25+C26+C27+C28</f>
        <v>9485587</v>
      </c>
      <c r="D9" s="117"/>
    </row>
    <row r="10" spans="1:4" s="120" customFormat="1" ht="20.100000000000001" customHeight="1">
      <c r="A10" s="111">
        <v>1</v>
      </c>
      <c r="B10" s="112" t="s">
        <v>128</v>
      </c>
      <c r="C10" s="189">
        <v>2168624</v>
      </c>
      <c r="D10" s="119"/>
    </row>
    <row r="11" spans="1:4" ht="20.100000000000001" customHeight="1">
      <c r="A11" s="121"/>
      <c r="B11" s="113" t="s">
        <v>129</v>
      </c>
      <c r="C11" s="122">
        <v>2165624</v>
      </c>
      <c r="D11" s="123"/>
    </row>
    <row r="12" spans="1:4" ht="20.100000000000001" customHeight="1">
      <c r="A12" s="121"/>
      <c r="B12" s="113" t="s">
        <v>130</v>
      </c>
      <c r="C12" s="122">
        <f>+C10-C11</f>
        <v>3000</v>
      </c>
      <c r="D12" s="123"/>
    </row>
    <row r="13" spans="1:4" s="76" customFormat="1" ht="20.100000000000001" customHeight="1">
      <c r="A13" s="111">
        <v>2</v>
      </c>
      <c r="B13" s="112" t="s">
        <v>131</v>
      </c>
      <c r="C13" s="124">
        <v>1537852</v>
      </c>
      <c r="D13" s="117"/>
    </row>
    <row r="14" spans="1:4" s="76" customFormat="1" ht="20.100000000000001" customHeight="1">
      <c r="A14" s="111"/>
      <c r="B14" s="188" t="s">
        <v>258</v>
      </c>
      <c r="C14" s="124"/>
      <c r="D14" s="117"/>
    </row>
    <row r="15" spans="1:4" ht="20.100000000000001" customHeight="1">
      <c r="A15" s="121" t="s">
        <v>266</v>
      </c>
      <c r="B15" s="113" t="s">
        <v>132</v>
      </c>
      <c r="C15" s="122">
        <v>340466</v>
      </c>
      <c r="D15" s="123"/>
    </row>
    <row r="16" spans="1:4" ht="20.100000000000001" customHeight="1">
      <c r="A16" s="121" t="s">
        <v>267</v>
      </c>
      <c r="B16" s="113" t="s">
        <v>133</v>
      </c>
      <c r="C16" s="122">
        <v>364864</v>
      </c>
      <c r="D16" s="123"/>
    </row>
    <row r="17" spans="1:4" ht="20.100000000000001" customHeight="1">
      <c r="A17" s="121" t="s">
        <v>268</v>
      </c>
      <c r="B17" s="113" t="s">
        <v>134</v>
      </c>
      <c r="C17" s="122">
        <v>241370</v>
      </c>
      <c r="D17" s="123"/>
    </row>
    <row r="18" spans="1:4" ht="20.100000000000001" customHeight="1">
      <c r="A18" s="121" t="s">
        <v>269</v>
      </c>
      <c r="B18" s="113" t="s">
        <v>135</v>
      </c>
      <c r="C18" s="122">
        <v>18947</v>
      </c>
      <c r="D18" s="123"/>
    </row>
    <row r="19" spans="1:4" ht="20.100000000000001" customHeight="1">
      <c r="A19" s="121" t="s">
        <v>270</v>
      </c>
      <c r="B19" s="113" t="s">
        <v>136</v>
      </c>
      <c r="C19" s="122">
        <v>35758</v>
      </c>
      <c r="D19" s="123"/>
    </row>
    <row r="20" spans="1:4" ht="20.100000000000001" customHeight="1">
      <c r="A20" s="121" t="s">
        <v>271</v>
      </c>
      <c r="B20" s="113" t="s">
        <v>137</v>
      </c>
      <c r="C20" s="122">
        <v>11573</v>
      </c>
      <c r="D20" s="123"/>
    </row>
    <row r="21" spans="1:4" ht="20.100000000000001" customHeight="1">
      <c r="A21" s="121" t="s">
        <v>272</v>
      </c>
      <c r="B21" s="113" t="s">
        <v>138</v>
      </c>
      <c r="C21" s="122">
        <v>27411</v>
      </c>
      <c r="D21" s="123"/>
    </row>
    <row r="22" spans="1:4" ht="20.100000000000001" customHeight="1">
      <c r="A22" s="121" t="s">
        <v>273</v>
      </c>
      <c r="B22" s="113" t="s">
        <v>139</v>
      </c>
      <c r="C22" s="122">
        <v>135060</v>
      </c>
      <c r="D22" s="123"/>
    </row>
    <row r="23" spans="1:4" ht="20.100000000000001" customHeight="1">
      <c r="A23" s="121" t="s">
        <v>274</v>
      </c>
      <c r="B23" s="113" t="s">
        <v>140</v>
      </c>
      <c r="C23" s="122">
        <v>237079</v>
      </c>
      <c r="D23" s="123"/>
    </row>
    <row r="24" spans="1:4" s="120" customFormat="1" ht="36.75" customHeight="1">
      <c r="A24" s="111">
        <v>3</v>
      </c>
      <c r="B24" s="191" t="s">
        <v>259</v>
      </c>
      <c r="C24" s="189">
        <v>18000</v>
      </c>
      <c r="D24" s="119"/>
    </row>
    <row r="25" spans="1:4" s="120" customFormat="1" ht="20.100000000000001" customHeight="1">
      <c r="A25" s="111">
        <v>4</v>
      </c>
      <c r="B25" s="112" t="s">
        <v>141</v>
      </c>
      <c r="C25" s="189">
        <v>1510</v>
      </c>
      <c r="D25" s="119"/>
    </row>
    <row r="26" spans="1:4" s="120" customFormat="1" ht="20.100000000000001" customHeight="1">
      <c r="A26" s="111">
        <v>5</v>
      </c>
      <c r="B26" s="112" t="s">
        <v>228</v>
      </c>
      <c r="C26" s="189">
        <v>6284</v>
      </c>
      <c r="D26" s="119"/>
    </row>
    <row r="27" spans="1:4" s="120" customFormat="1" ht="20.100000000000001" customHeight="1">
      <c r="A27" s="111">
        <v>6</v>
      </c>
      <c r="B27" s="112" t="s">
        <v>260</v>
      </c>
      <c r="C27" s="189">
        <v>114702</v>
      </c>
      <c r="D27" s="119"/>
    </row>
    <row r="28" spans="1:4" s="120" customFormat="1" ht="20.100000000000001" customHeight="1">
      <c r="A28" s="111">
        <v>7</v>
      </c>
      <c r="B28" s="112" t="s">
        <v>142</v>
      </c>
      <c r="C28" s="189">
        <v>5638615</v>
      </c>
      <c r="D28" s="119"/>
    </row>
    <row r="29" spans="1:4" s="120" customFormat="1" ht="20.100000000000001" customHeight="1">
      <c r="A29" s="192" t="s">
        <v>34</v>
      </c>
      <c r="B29" s="193" t="s">
        <v>261</v>
      </c>
      <c r="C29" s="194">
        <v>2651858</v>
      </c>
      <c r="D29" s="119"/>
    </row>
    <row r="30" spans="1:4" s="120" customFormat="1" ht="20.100000000000001" customHeight="1">
      <c r="A30" s="192" t="s">
        <v>46</v>
      </c>
      <c r="B30" s="193" t="s">
        <v>230</v>
      </c>
      <c r="C30" s="194">
        <v>683</v>
      </c>
      <c r="D30" s="119"/>
    </row>
    <row r="31" spans="1:4" s="120" customFormat="1" ht="20.100000000000001" customHeight="1">
      <c r="A31" s="114" t="s">
        <v>47</v>
      </c>
      <c r="B31" s="115" t="s">
        <v>241</v>
      </c>
      <c r="C31" s="190">
        <v>420154</v>
      </c>
      <c r="D31" s="119"/>
    </row>
    <row r="32" spans="1:4" s="127" customFormat="1">
      <c r="A32" s="125"/>
      <c r="B32" s="126"/>
    </row>
    <row r="33" spans="1:2" s="127" customFormat="1">
      <c r="A33" s="125"/>
      <c r="B33" s="126"/>
    </row>
    <row r="34" spans="1:2" s="127" customFormat="1">
      <c r="A34" s="125"/>
      <c r="B34" s="126"/>
    </row>
    <row r="35" spans="1:2" s="127" customFormat="1">
      <c r="A35" s="125"/>
      <c r="B35" s="126"/>
    </row>
    <row r="36" spans="1:2" s="127" customFormat="1">
      <c r="A36" s="125"/>
      <c r="B36" s="126"/>
    </row>
    <row r="37" spans="1:2" s="127" customFormat="1">
      <c r="A37" s="125"/>
      <c r="B37" s="126"/>
    </row>
    <row r="38" spans="1:2" s="127" customFormat="1">
      <c r="A38" s="125"/>
      <c r="B38" s="126"/>
    </row>
    <row r="39" spans="1:2" s="127" customFormat="1">
      <c r="A39" s="125"/>
      <c r="B39" s="126"/>
    </row>
    <row r="40" spans="1:2" s="127" customFormat="1">
      <c r="A40" s="125"/>
      <c r="B40" s="126"/>
    </row>
    <row r="41" spans="1:2" s="127" customFormat="1">
      <c r="A41" s="125"/>
      <c r="B41" s="126"/>
    </row>
  </sheetData>
  <mergeCells count="1">
    <mergeCell ref="A4:C4"/>
  </mergeCells>
  <phoneticPr fontId="10" type="noConversion"/>
  <pageMargins left="0.81" right="0.25" top="0.81" bottom="0.28999999999999998" header="0.25" footer="0.1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L33"/>
  <sheetViews>
    <sheetView showWhiteSpace="0" zoomScaleSheetLayoutView="90" workbookViewId="0">
      <selection activeCell="B8" sqref="B8"/>
    </sheetView>
  </sheetViews>
  <sheetFormatPr defaultRowHeight="15.75"/>
  <cols>
    <col min="1" max="1" width="5.28515625" style="138" customWidth="1"/>
    <col min="2" max="2" width="32" style="130" customWidth="1"/>
    <col min="3" max="3" width="9.85546875" style="134" customWidth="1"/>
    <col min="4" max="12" width="9.85546875" style="130" customWidth="1"/>
    <col min="13" max="16384" width="9.140625" style="130"/>
  </cols>
  <sheetData>
    <row r="1" spans="1:12" ht="33" customHeight="1">
      <c r="A1" s="232" t="s">
        <v>224</v>
      </c>
      <c r="B1" s="232"/>
      <c r="C1" s="232"/>
      <c r="D1" s="232"/>
      <c r="L1" s="20" t="s">
        <v>63</v>
      </c>
    </row>
    <row r="2" spans="1:12" s="131" customFormat="1" ht="38.25" customHeight="1">
      <c r="A2" s="242" t="s">
        <v>93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</row>
    <row r="3" spans="1:12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</row>
    <row r="4" spans="1:12" ht="16.5">
      <c r="A4" s="132"/>
      <c r="B4" s="133"/>
      <c r="L4" s="203" t="s">
        <v>67</v>
      </c>
    </row>
    <row r="5" spans="1:12" s="131" customFormat="1" ht="18" customHeight="1">
      <c r="A5" s="235" t="s">
        <v>29</v>
      </c>
      <c r="B5" s="241" t="s">
        <v>94</v>
      </c>
      <c r="C5" s="233" t="s">
        <v>95</v>
      </c>
      <c r="D5" s="234"/>
      <c r="E5" s="234"/>
      <c r="F5" s="234"/>
      <c r="G5" s="234"/>
      <c r="H5" s="234"/>
      <c r="I5" s="234"/>
      <c r="J5" s="234"/>
      <c r="K5" s="234"/>
      <c r="L5" s="234"/>
    </row>
    <row r="6" spans="1:12" s="131" customFormat="1" ht="12" customHeight="1">
      <c r="A6" s="236"/>
      <c r="B6" s="240"/>
      <c r="C6" s="237" t="s">
        <v>96</v>
      </c>
      <c r="D6" s="239" t="s">
        <v>0</v>
      </c>
      <c r="E6" s="237" t="s">
        <v>242</v>
      </c>
      <c r="F6" s="239" t="s">
        <v>243</v>
      </c>
      <c r="G6" s="239" t="s">
        <v>97</v>
      </c>
      <c r="H6" s="239" t="s">
        <v>245</v>
      </c>
      <c r="I6" s="239" t="s">
        <v>98</v>
      </c>
      <c r="J6" s="239" t="s">
        <v>1</v>
      </c>
      <c r="K6" s="239" t="s">
        <v>2</v>
      </c>
      <c r="L6" s="245" t="s">
        <v>99</v>
      </c>
    </row>
    <row r="7" spans="1:12" s="131" customFormat="1" ht="66" customHeight="1">
      <c r="A7" s="236"/>
      <c r="B7" s="236"/>
      <c r="C7" s="238"/>
      <c r="D7" s="240"/>
      <c r="E7" s="238"/>
      <c r="F7" s="240"/>
      <c r="G7" s="240"/>
      <c r="H7" s="240"/>
      <c r="I7" s="240"/>
      <c r="J7" s="240"/>
      <c r="K7" s="240"/>
      <c r="L7" s="246"/>
    </row>
    <row r="8" spans="1:12" s="131" customFormat="1" ht="20.100000000000001" customHeight="1">
      <c r="A8" s="200" t="s">
        <v>24</v>
      </c>
      <c r="B8" s="135" t="s">
        <v>100</v>
      </c>
      <c r="C8" s="139">
        <v>16106</v>
      </c>
      <c r="D8" s="140">
        <v>14224.1</v>
      </c>
      <c r="E8" s="140"/>
      <c r="F8" s="140">
        <v>364</v>
      </c>
      <c r="G8" s="140"/>
      <c r="H8" s="140">
        <v>1518</v>
      </c>
      <c r="I8" s="140"/>
      <c r="J8" s="140"/>
      <c r="K8" s="140"/>
      <c r="L8" s="204"/>
    </row>
    <row r="9" spans="1:12" s="131" customFormat="1" ht="31.5">
      <c r="A9" s="201" t="s">
        <v>25</v>
      </c>
      <c r="B9" s="136" t="s">
        <v>101</v>
      </c>
      <c r="C9" s="141">
        <f>11334.9+1153</f>
        <v>12487.9</v>
      </c>
      <c r="D9" s="142">
        <f>11259.9+1102.8</f>
        <v>12362.699999999999</v>
      </c>
      <c r="E9" s="142">
        <v>125</v>
      </c>
      <c r="F9" s="142"/>
      <c r="G9" s="142"/>
      <c r="H9" s="142"/>
      <c r="I9" s="142"/>
      <c r="J9" s="142"/>
      <c r="K9" s="142"/>
      <c r="L9" s="205"/>
    </row>
    <row r="10" spans="1:12" s="131" customFormat="1" ht="20.100000000000001" customHeight="1">
      <c r="A10" s="201" t="s">
        <v>26</v>
      </c>
      <c r="B10" s="136" t="s">
        <v>102</v>
      </c>
      <c r="C10" s="141">
        <v>9858</v>
      </c>
      <c r="D10" s="142">
        <v>3842</v>
      </c>
      <c r="E10" s="142">
        <v>1717.9</v>
      </c>
      <c r="F10" s="142">
        <v>4298</v>
      </c>
      <c r="G10" s="142"/>
      <c r="H10" s="142"/>
      <c r="I10" s="142"/>
      <c r="J10" s="142"/>
      <c r="K10" s="142"/>
      <c r="L10" s="205"/>
    </row>
    <row r="11" spans="1:12" s="131" customFormat="1" ht="20.100000000000001" customHeight="1">
      <c r="A11" s="201" t="s">
        <v>27</v>
      </c>
      <c r="B11" s="136" t="s">
        <v>103</v>
      </c>
      <c r="C11" s="141">
        <v>21658.400000000001</v>
      </c>
      <c r="D11" s="142">
        <v>3517</v>
      </c>
      <c r="E11" s="142"/>
      <c r="F11" s="142">
        <v>366</v>
      </c>
      <c r="G11" s="142"/>
      <c r="H11" s="142"/>
      <c r="I11" s="142"/>
      <c r="J11" s="142">
        <v>17725</v>
      </c>
      <c r="K11" s="142"/>
      <c r="L11" s="205"/>
    </row>
    <row r="12" spans="1:12" s="131" customFormat="1" ht="20.100000000000001" customHeight="1">
      <c r="A12" s="201" t="s">
        <v>28</v>
      </c>
      <c r="B12" s="136" t="s">
        <v>104</v>
      </c>
      <c r="C12" s="141">
        <v>72734.7</v>
      </c>
      <c r="D12" s="142">
        <v>13134</v>
      </c>
      <c r="E12" s="142">
        <v>419</v>
      </c>
      <c r="F12" s="142">
        <v>56968.7</v>
      </c>
      <c r="G12" s="142"/>
      <c r="H12" s="142"/>
      <c r="I12" s="142"/>
      <c r="J12" s="142"/>
      <c r="K12" s="142">
        <v>655</v>
      </c>
      <c r="L12" s="205">
        <v>1548</v>
      </c>
    </row>
    <row r="13" spans="1:12" s="131" customFormat="1" ht="20.100000000000001" customHeight="1">
      <c r="A13" s="201" t="s">
        <v>3</v>
      </c>
      <c r="B13" s="136" t="s">
        <v>105</v>
      </c>
      <c r="C13" s="141">
        <v>37168</v>
      </c>
      <c r="D13" s="142">
        <v>19820.900000000001</v>
      </c>
      <c r="E13" s="142">
        <v>15920</v>
      </c>
      <c r="F13" s="142">
        <v>768</v>
      </c>
      <c r="G13" s="142"/>
      <c r="H13" s="142"/>
      <c r="I13" s="142">
        <v>512</v>
      </c>
      <c r="J13" s="142"/>
      <c r="K13" s="142">
        <v>148</v>
      </c>
      <c r="L13" s="205"/>
    </row>
    <row r="14" spans="1:12" s="131" customFormat="1" ht="20.100000000000001" customHeight="1">
      <c r="A14" s="201" t="s">
        <v>4</v>
      </c>
      <c r="B14" s="136" t="s">
        <v>244</v>
      </c>
      <c r="C14" s="141">
        <v>7033</v>
      </c>
      <c r="D14" s="142">
        <v>4114.6000000000004</v>
      </c>
      <c r="E14" s="142">
        <v>62</v>
      </c>
      <c r="F14" s="142">
        <v>2856</v>
      </c>
      <c r="G14" s="142"/>
      <c r="H14" s="142"/>
      <c r="I14" s="142"/>
      <c r="J14" s="142"/>
      <c r="K14" s="142"/>
      <c r="L14" s="205"/>
    </row>
    <row r="15" spans="1:12" s="131" customFormat="1" ht="20.100000000000001" customHeight="1">
      <c r="A15" s="201" t="s">
        <v>5</v>
      </c>
      <c r="B15" s="136" t="s">
        <v>106</v>
      </c>
      <c r="C15" s="141">
        <v>6646.3</v>
      </c>
      <c r="D15" s="142">
        <v>6032.3</v>
      </c>
      <c r="E15" s="142"/>
      <c r="F15" s="142">
        <v>614</v>
      </c>
      <c r="G15" s="142"/>
      <c r="H15" s="142"/>
      <c r="I15" s="142"/>
      <c r="J15" s="142"/>
      <c r="K15" s="142"/>
      <c r="L15" s="205"/>
    </row>
    <row r="16" spans="1:12" s="131" customFormat="1" ht="20.100000000000001" customHeight="1">
      <c r="A16" s="201" t="s">
        <v>6</v>
      </c>
      <c r="B16" s="136" t="s">
        <v>107</v>
      </c>
      <c r="C16" s="141">
        <v>6029</v>
      </c>
      <c r="D16" s="142">
        <v>5409</v>
      </c>
      <c r="E16" s="142">
        <v>350</v>
      </c>
      <c r="F16" s="142">
        <v>270</v>
      </c>
      <c r="G16" s="142"/>
      <c r="H16" s="142"/>
      <c r="I16" s="142"/>
      <c r="J16" s="142"/>
      <c r="K16" s="142"/>
      <c r="L16" s="205"/>
    </row>
    <row r="17" spans="1:12" s="131" customFormat="1" ht="20.100000000000001" customHeight="1">
      <c r="A17" s="201" t="s">
        <v>7</v>
      </c>
      <c r="B17" s="136" t="s">
        <v>108</v>
      </c>
      <c r="C17" s="141">
        <v>14395.8</v>
      </c>
      <c r="D17" s="142">
        <v>7652.5</v>
      </c>
      <c r="E17" s="142">
        <v>25</v>
      </c>
      <c r="F17" s="142">
        <v>6659.3</v>
      </c>
      <c r="G17" s="142"/>
      <c r="H17" s="142"/>
      <c r="I17" s="142"/>
      <c r="J17" s="142"/>
      <c r="K17" s="142"/>
      <c r="L17" s="205">
        <v>59</v>
      </c>
    </row>
    <row r="18" spans="1:12" s="131" customFormat="1" ht="20.100000000000001" customHeight="1">
      <c r="A18" s="201" t="s">
        <v>8</v>
      </c>
      <c r="B18" s="136" t="s">
        <v>109</v>
      </c>
      <c r="C18" s="141">
        <v>16932</v>
      </c>
      <c r="D18" s="142">
        <v>4516.3999999999996</v>
      </c>
      <c r="E18" s="142">
        <v>90</v>
      </c>
      <c r="F18" s="142">
        <v>12325.6</v>
      </c>
      <c r="G18" s="142"/>
      <c r="H18" s="142"/>
      <c r="I18" s="142"/>
      <c r="J18" s="142"/>
      <c r="K18" s="142"/>
      <c r="L18" s="205"/>
    </row>
    <row r="19" spans="1:12" s="131" customFormat="1" ht="20.100000000000001" customHeight="1">
      <c r="A19" s="201" t="s">
        <v>9</v>
      </c>
      <c r="B19" s="136" t="s">
        <v>110</v>
      </c>
      <c r="C19" s="141">
        <v>40546.9</v>
      </c>
      <c r="D19" s="142">
        <v>5081.3999999999996</v>
      </c>
      <c r="E19" s="142">
        <v>75</v>
      </c>
      <c r="F19" s="142">
        <v>35390.5</v>
      </c>
      <c r="G19" s="142"/>
      <c r="H19" s="142"/>
      <c r="I19" s="142"/>
      <c r="J19" s="142"/>
      <c r="K19" s="142"/>
      <c r="L19" s="205"/>
    </row>
    <row r="20" spans="1:12" s="131" customFormat="1" ht="20.100000000000001" customHeight="1">
      <c r="A20" s="201" t="s">
        <v>10</v>
      </c>
      <c r="B20" s="136" t="s">
        <v>111</v>
      </c>
      <c r="C20" s="141">
        <v>33109.300000000003</v>
      </c>
      <c r="D20" s="142">
        <v>3999.4</v>
      </c>
      <c r="E20" s="142">
        <v>25</v>
      </c>
      <c r="F20" s="142">
        <v>7333.7</v>
      </c>
      <c r="G20" s="142"/>
      <c r="H20" s="142"/>
      <c r="I20" s="142"/>
      <c r="J20" s="142"/>
      <c r="K20" s="142"/>
      <c r="L20" s="205"/>
    </row>
    <row r="21" spans="1:12" s="131" customFormat="1" ht="20.100000000000001" customHeight="1">
      <c r="A21" s="201" t="s">
        <v>11</v>
      </c>
      <c r="B21" s="136" t="s">
        <v>112</v>
      </c>
      <c r="C21" s="141">
        <v>66670</v>
      </c>
      <c r="D21" s="142">
        <v>5195</v>
      </c>
      <c r="E21" s="142">
        <v>5255</v>
      </c>
      <c r="F21" s="142">
        <v>1082</v>
      </c>
      <c r="G21" s="142"/>
      <c r="H21" s="142">
        <f>25356.4+27336.8</f>
        <v>52693.2</v>
      </c>
      <c r="I21" s="142">
        <v>700</v>
      </c>
      <c r="J21" s="142"/>
      <c r="K21" s="142"/>
      <c r="L21" s="205">
        <v>1745</v>
      </c>
    </row>
    <row r="22" spans="1:12" s="131" customFormat="1" ht="20.100000000000001" customHeight="1">
      <c r="A22" s="201" t="s">
        <v>12</v>
      </c>
      <c r="B22" s="136" t="s">
        <v>113</v>
      </c>
      <c r="C22" s="141">
        <v>54659</v>
      </c>
      <c r="D22" s="142">
        <v>5686.6</v>
      </c>
      <c r="E22" s="142">
        <v>6250</v>
      </c>
      <c r="F22" s="142">
        <v>1027</v>
      </c>
      <c r="G22" s="142"/>
      <c r="H22" s="142"/>
      <c r="I22" s="142">
        <v>40976</v>
      </c>
      <c r="J22" s="142"/>
      <c r="K22" s="142"/>
      <c r="L22" s="205">
        <v>720</v>
      </c>
    </row>
    <row r="23" spans="1:12" s="131" customFormat="1" ht="20.100000000000001" customHeight="1">
      <c r="A23" s="201" t="s">
        <v>13</v>
      </c>
      <c r="B23" s="136" t="s">
        <v>114</v>
      </c>
      <c r="C23" s="141">
        <v>14048.7</v>
      </c>
      <c r="D23" s="142">
        <v>4811</v>
      </c>
      <c r="E23" s="142"/>
      <c r="F23" s="142">
        <v>4187.7</v>
      </c>
      <c r="G23" s="142"/>
      <c r="H23" s="142">
        <v>5050</v>
      </c>
      <c r="I23" s="142"/>
      <c r="J23" s="142"/>
      <c r="K23" s="142"/>
      <c r="L23" s="205"/>
    </row>
    <row r="24" spans="1:12" s="131" customFormat="1" ht="20.100000000000001" customHeight="1">
      <c r="A24" s="201" t="s">
        <v>14</v>
      </c>
      <c r="B24" s="136" t="s">
        <v>115</v>
      </c>
      <c r="C24" s="141">
        <v>11358</v>
      </c>
      <c r="D24" s="142">
        <v>3999.4</v>
      </c>
      <c r="E24" s="142">
        <v>25</v>
      </c>
      <c r="F24" s="142">
        <v>7333.7</v>
      </c>
      <c r="G24" s="142"/>
      <c r="H24" s="142"/>
      <c r="I24" s="142"/>
      <c r="J24" s="142"/>
      <c r="K24" s="142"/>
      <c r="L24" s="205"/>
    </row>
    <row r="25" spans="1:12" s="131" customFormat="1" ht="20.100000000000001" customHeight="1">
      <c r="A25" s="201" t="s">
        <v>15</v>
      </c>
      <c r="B25" s="136" t="s">
        <v>116</v>
      </c>
      <c r="C25" s="141">
        <v>71047</v>
      </c>
      <c r="D25" s="142">
        <v>66852</v>
      </c>
      <c r="E25" s="142">
        <v>200</v>
      </c>
      <c r="F25" s="142">
        <v>80</v>
      </c>
      <c r="G25" s="142"/>
      <c r="H25" s="142"/>
      <c r="I25" s="142">
        <v>3783</v>
      </c>
      <c r="J25" s="142"/>
      <c r="K25" s="142">
        <v>133</v>
      </c>
      <c r="L25" s="205"/>
    </row>
    <row r="26" spans="1:12" s="131" customFormat="1" ht="20.100000000000001" customHeight="1">
      <c r="A26" s="201" t="s">
        <v>16</v>
      </c>
      <c r="B26" s="136" t="s">
        <v>117</v>
      </c>
      <c r="C26" s="141">
        <v>10568</v>
      </c>
      <c r="D26" s="142">
        <v>6547</v>
      </c>
      <c r="E26" s="142">
        <v>50</v>
      </c>
      <c r="F26" s="142">
        <v>1927</v>
      </c>
      <c r="G26" s="142"/>
      <c r="H26" s="142">
        <v>1606</v>
      </c>
      <c r="I26" s="142">
        <v>376</v>
      </c>
      <c r="J26" s="142"/>
      <c r="K26" s="142">
        <v>62</v>
      </c>
      <c r="L26" s="205"/>
    </row>
    <row r="27" spans="1:12" s="131" customFormat="1" ht="20.100000000000001" customHeight="1">
      <c r="A27" s="201" t="s">
        <v>17</v>
      </c>
      <c r="B27" s="136" t="s">
        <v>118</v>
      </c>
      <c r="C27" s="141">
        <v>6895.4</v>
      </c>
      <c r="D27" s="142">
        <v>6224.9</v>
      </c>
      <c r="E27" s="142">
        <v>435.5</v>
      </c>
      <c r="F27" s="142">
        <v>10</v>
      </c>
      <c r="G27" s="142"/>
      <c r="H27" s="142"/>
      <c r="I27" s="142">
        <v>140</v>
      </c>
      <c r="J27" s="142"/>
      <c r="K27" s="142">
        <v>85</v>
      </c>
      <c r="L27" s="205"/>
    </row>
    <row r="28" spans="1:12" s="131" customFormat="1" ht="20.100000000000001" customHeight="1">
      <c r="A28" s="201" t="s">
        <v>18</v>
      </c>
      <c r="B28" s="136" t="s">
        <v>119</v>
      </c>
      <c r="C28" s="141">
        <v>6549.3</v>
      </c>
      <c r="D28" s="142">
        <v>5122.7</v>
      </c>
      <c r="E28" s="142">
        <v>25</v>
      </c>
      <c r="F28" s="142">
        <v>120</v>
      </c>
      <c r="G28" s="142"/>
      <c r="H28" s="142">
        <v>610</v>
      </c>
      <c r="I28" s="142">
        <v>594.9</v>
      </c>
      <c r="J28" s="142"/>
      <c r="K28" s="142">
        <v>76.7</v>
      </c>
      <c r="L28" s="205"/>
    </row>
    <row r="29" spans="1:12" s="131" customFormat="1" ht="20.100000000000001" customHeight="1">
      <c r="A29" s="201" t="s">
        <v>19</v>
      </c>
      <c r="B29" s="136" t="s">
        <v>120</v>
      </c>
      <c r="C29" s="141">
        <v>3732.2</v>
      </c>
      <c r="D29" s="142">
        <v>3008.2</v>
      </c>
      <c r="E29" s="142">
        <v>544</v>
      </c>
      <c r="F29" s="142">
        <v>50</v>
      </c>
      <c r="G29" s="142"/>
      <c r="H29" s="142"/>
      <c r="I29" s="142">
        <v>60</v>
      </c>
      <c r="J29" s="142"/>
      <c r="K29" s="142">
        <v>70</v>
      </c>
      <c r="L29" s="205"/>
    </row>
    <row r="30" spans="1:12" s="131" customFormat="1" ht="20.100000000000001" customHeight="1">
      <c r="A30" s="201" t="s">
        <v>20</v>
      </c>
      <c r="B30" s="136" t="s">
        <v>121</v>
      </c>
      <c r="C30" s="141">
        <v>3010.7</v>
      </c>
      <c r="D30" s="142">
        <v>2407.6999999999998</v>
      </c>
      <c r="E30" s="142"/>
      <c r="F30" s="142">
        <v>10</v>
      </c>
      <c r="G30" s="142"/>
      <c r="H30" s="142"/>
      <c r="I30" s="142">
        <v>525</v>
      </c>
      <c r="J30" s="142"/>
      <c r="K30" s="142">
        <v>68</v>
      </c>
      <c r="L30" s="205"/>
    </row>
    <row r="31" spans="1:12" s="131" customFormat="1" ht="20.100000000000001" customHeight="1">
      <c r="A31" s="201" t="s">
        <v>21</v>
      </c>
      <c r="B31" s="136" t="s">
        <v>122</v>
      </c>
      <c r="C31" s="141">
        <v>3141</v>
      </c>
      <c r="D31" s="142">
        <v>1631</v>
      </c>
      <c r="E31" s="142">
        <v>295</v>
      </c>
      <c r="F31" s="142">
        <v>1160</v>
      </c>
      <c r="G31" s="142"/>
      <c r="H31" s="142"/>
      <c r="I31" s="142"/>
      <c r="J31" s="142"/>
      <c r="K31" s="142">
        <v>55</v>
      </c>
      <c r="L31" s="205"/>
    </row>
    <row r="32" spans="1:12" s="131" customFormat="1" ht="20.100000000000001" customHeight="1">
      <c r="A32" s="201" t="s">
        <v>22</v>
      </c>
      <c r="B32" s="136" t="s">
        <v>123</v>
      </c>
      <c r="C32" s="141">
        <v>244923.2</v>
      </c>
      <c r="D32" s="142">
        <v>4903</v>
      </c>
      <c r="E32" s="142">
        <v>230936.2</v>
      </c>
      <c r="F32" s="142"/>
      <c r="G32" s="142"/>
      <c r="H32" s="142"/>
      <c r="I32" s="142"/>
      <c r="J32" s="142"/>
      <c r="K32" s="142">
        <v>386</v>
      </c>
      <c r="L32" s="206">
        <v>8698</v>
      </c>
    </row>
    <row r="33" spans="1:12" s="131" customFormat="1" ht="20.100000000000001" customHeight="1">
      <c r="A33" s="202" t="s">
        <v>23</v>
      </c>
      <c r="B33" s="137" t="s">
        <v>124</v>
      </c>
      <c r="C33" s="143">
        <v>253486</v>
      </c>
      <c r="D33" s="144">
        <v>5630</v>
      </c>
      <c r="E33" s="144">
        <v>6233</v>
      </c>
      <c r="F33" s="144"/>
      <c r="G33" s="144">
        <v>224547</v>
      </c>
      <c r="H33" s="144">
        <v>17</v>
      </c>
      <c r="I33" s="144">
        <v>30</v>
      </c>
      <c r="J33" s="144"/>
      <c r="K33" s="144"/>
      <c r="L33" s="207">
        <v>17028</v>
      </c>
    </row>
  </sheetData>
  <mergeCells count="16">
    <mergeCell ref="A1:D1"/>
    <mergeCell ref="C5:L5"/>
    <mergeCell ref="A5:A7"/>
    <mergeCell ref="C6:C7"/>
    <mergeCell ref="D6:D7"/>
    <mergeCell ref="B5:B7"/>
    <mergeCell ref="I6:I7"/>
    <mergeCell ref="E6:E7"/>
    <mergeCell ref="F6:F7"/>
    <mergeCell ref="G6:G7"/>
    <mergeCell ref="A2:L2"/>
    <mergeCell ref="A3:L3"/>
    <mergeCell ref="J6:J7"/>
    <mergeCell ref="H6:H7"/>
    <mergeCell ref="L6:L7"/>
    <mergeCell ref="K6:K7"/>
  </mergeCells>
  <phoneticPr fontId="10" type="noConversion"/>
  <pageMargins left="0.71" right="0.15748031496063" top="0.47" bottom="0.39" header="0.23622047244094499" footer="0.15748031496063"/>
  <pageSetup paperSize="9" scale="9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opLeftCell="A11" workbookViewId="0">
      <selection activeCell="A28" sqref="A28"/>
    </sheetView>
  </sheetViews>
  <sheetFormatPr defaultRowHeight="16.5"/>
  <cols>
    <col min="1" max="1" width="5.140625" style="29" customWidth="1"/>
    <col min="2" max="2" width="47" style="40" customWidth="1"/>
    <col min="3" max="5" width="12.140625" style="29" customWidth="1"/>
    <col min="6" max="16384" width="9.140625" style="29"/>
  </cols>
  <sheetData>
    <row r="1" spans="1:5" s="105" customFormat="1" ht="17.25" customHeight="1">
      <c r="A1" s="22" t="s">
        <v>224</v>
      </c>
      <c r="B1" s="145"/>
      <c r="E1" s="24" t="s">
        <v>64</v>
      </c>
    </row>
    <row r="3" spans="1:5" s="27" customFormat="1" ht="54" customHeight="1">
      <c r="A3" s="247" t="s">
        <v>77</v>
      </c>
      <c r="B3" s="247"/>
      <c r="C3" s="247"/>
      <c r="D3" s="247"/>
      <c r="E3" s="247"/>
    </row>
    <row r="4" spans="1:5">
      <c r="A4" s="146"/>
      <c r="B4" s="93"/>
      <c r="C4" s="93"/>
      <c r="D4" s="93"/>
      <c r="E4" s="93"/>
    </row>
    <row r="5" spans="1:5">
      <c r="D5" s="252" t="s">
        <v>67</v>
      </c>
      <c r="E5" s="252"/>
    </row>
    <row r="6" spans="1:5" s="11" customFormat="1" ht="15.75" customHeight="1">
      <c r="A6" s="248" t="s">
        <v>29</v>
      </c>
      <c r="B6" s="250" t="s">
        <v>78</v>
      </c>
      <c r="C6" s="253" t="s">
        <v>79</v>
      </c>
      <c r="D6" s="254"/>
      <c r="E6" s="255"/>
    </row>
    <row r="7" spans="1:5" s="11" customFormat="1" ht="15.75">
      <c r="A7" s="249"/>
      <c r="B7" s="251"/>
      <c r="C7" s="256"/>
      <c r="D7" s="257"/>
      <c r="E7" s="258"/>
    </row>
    <row r="8" spans="1:5" s="11" customFormat="1" ht="15.75">
      <c r="A8" s="249"/>
      <c r="B8" s="251"/>
      <c r="C8" s="14" t="s">
        <v>69</v>
      </c>
      <c r="D8" s="14" t="s">
        <v>80</v>
      </c>
      <c r="E8" s="14" t="s">
        <v>81</v>
      </c>
    </row>
    <row r="9" spans="1:5" s="19" customFormat="1" ht="15.75">
      <c r="A9" s="16"/>
      <c r="B9" s="17" t="s">
        <v>69</v>
      </c>
      <c r="C9" s="147">
        <f t="shared" ref="C9:E9" si="0">C10+C21</f>
        <v>114702</v>
      </c>
      <c r="D9" s="147">
        <f t="shared" si="0"/>
        <v>60174</v>
      </c>
      <c r="E9" s="147">
        <f t="shared" si="0"/>
        <v>54528</v>
      </c>
    </row>
    <row r="10" spans="1:5" s="149" customFormat="1" ht="21" customHeight="1">
      <c r="A10" s="181" t="s">
        <v>33</v>
      </c>
      <c r="B10" s="17" t="s">
        <v>82</v>
      </c>
      <c r="C10" s="148">
        <v>64142</v>
      </c>
      <c r="D10" s="148">
        <v>30174</v>
      </c>
      <c r="E10" s="148">
        <v>33968</v>
      </c>
    </row>
    <row r="11" spans="1:5" s="92" customFormat="1" ht="21" customHeight="1">
      <c r="A11" s="155">
        <v>1</v>
      </c>
      <c r="B11" s="15" t="s">
        <v>83</v>
      </c>
      <c r="C11" s="150">
        <v>11262</v>
      </c>
      <c r="D11" s="150">
        <v>10542</v>
      </c>
      <c r="E11" s="150">
        <v>720</v>
      </c>
    </row>
    <row r="12" spans="1:5" s="92" customFormat="1" ht="21" customHeight="1">
      <c r="A12" s="155">
        <v>2</v>
      </c>
      <c r="B12" s="15" t="s">
        <v>84</v>
      </c>
      <c r="C12" s="150">
        <v>12032</v>
      </c>
      <c r="D12" s="150">
        <v>10232</v>
      </c>
      <c r="E12" s="150">
        <v>1800</v>
      </c>
    </row>
    <row r="13" spans="1:5" s="92" customFormat="1" ht="21" customHeight="1">
      <c r="A13" s="155">
        <v>3</v>
      </c>
      <c r="B13" s="15" t="s">
        <v>85</v>
      </c>
      <c r="C13" s="150">
        <v>7012</v>
      </c>
      <c r="D13" s="150"/>
      <c r="E13" s="150">
        <f>+C13</f>
        <v>7012</v>
      </c>
    </row>
    <row r="14" spans="1:5" s="92" customFormat="1" ht="31.5">
      <c r="A14" s="155">
        <v>4</v>
      </c>
      <c r="B14" s="15" t="s">
        <v>86</v>
      </c>
      <c r="C14" s="150">
        <v>1900</v>
      </c>
      <c r="D14" s="150"/>
      <c r="E14" s="150">
        <v>1900</v>
      </c>
    </row>
    <row r="15" spans="1:5" s="92" customFormat="1" ht="21" customHeight="1">
      <c r="A15" s="155">
        <v>5</v>
      </c>
      <c r="B15" s="15" t="s">
        <v>87</v>
      </c>
      <c r="C15" s="150">
        <v>7685</v>
      </c>
      <c r="D15" s="150">
        <v>5000</v>
      </c>
      <c r="E15" s="150">
        <v>2685</v>
      </c>
    </row>
    <row r="16" spans="1:5" s="92" customFormat="1" ht="21" customHeight="1">
      <c r="A16" s="155">
        <v>6</v>
      </c>
      <c r="B16" s="15" t="s">
        <v>88</v>
      </c>
      <c r="C16" s="150">
        <v>13388</v>
      </c>
      <c r="D16" s="150">
        <v>4400</v>
      </c>
      <c r="E16" s="150">
        <v>8988</v>
      </c>
    </row>
    <row r="17" spans="1:5" s="92" customFormat="1" ht="21" customHeight="1">
      <c r="A17" s="155">
        <v>7</v>
      </c>
      <c r="B17" s="15" t="s">
        <v>89</v>
      </c>
      <c r="C17" s="150">
        <v>940</v>
      </c>
      <c r="D17" s="150"/>
      <c r="E17" s="150">
        <v>940</v>
      </c>
    </row>
    <row r="18" spans="1:5" s="92" customFormat="1" ht="21" customHeight="1">
      <c r="A18" s="155">
        <v>8</v>
      </c>
      <c r="B18" s="15" t="s">
        <v>90</v>
      </c>
      <c r="C18" s="150">
        <v>2000</v>
      </c>
      <c r="D18" s="150"/>
      <c r="E18" s="150">
        <v>2000</v>
      </c>
    </row>
    <row r="19" spans="1:5" s="92" customFormat="1" ht="21" customHeight="1">
      <c r="A19" s="155">
        <v>9</v>
      </c>
      <c r="B19" s="15" t="s">
        <v>91</v>
      </c>
      <c r="C19" s="150">
        <v>1853</v>
      </c>
      <c r="D19" s="150"/>
      <c r="E19" s="150">
        <v>1853</v>
      </c>
    </row>
    <row r="20" spans="1:5" s="92" customFormat="1" ht="21" customHeight="1">
      <c r="A20" s="155">
        <v>10</v>
      </c>
      <c r="B20" s="15" t="s">
        <v>246</v>
      </c>
      <c r="C20" s="150">
        <v>6070</v>
      </c>
      <c r="D20" s="150"/>
      <c r="E20" s="150">
        <f>+C20</f>
        <v>6070</v>
      </c>
    </row>
    <row r="21" spans="1:5" s="149" customFormat="1" ht="31.5">
      <c r="A21" s="18" t="s">
        <v>34</v>
      </c>
      <c r="B21" s="208" t="s">
        <v>92</v>
      </c>
      <c r="C21" s="209">
        <v>50560</v>
      </c>
      <c r="D21" s="209">
        <v>30000</v>
      </c>
      <c r="E21" s="209">
        <v>20560</v>
      </c>
    </row>
  </sheetData>
  <mergeCells count="5">
    <mergeCell ref="A3:E3"/>
    <mergeCell ref="A6:A8"/>
    <mergeCell ref="B6:B8"/>
    <mergeCell ref="D5:E5"/>
    <mergeCell ref="C6:E7"/>
  </mergeCells>
  <phoneticPr fontId="10" type="noConversion"/>
  <printOptions horizontalCentered="1"/>
  <pageMargins left="0.23622047244094499" right="0.15748031496063" top="0.74803149606299202" bottom="0.35433070866141703" header="0.196850393700787" footer="0.196850393700787"/>
  <pageSetup paperSize="9" orientation="portrait" r:id="rId1"/>
  <headerFooter alignWithMargins="0">
    <oddFooter>&amp;C&amp;P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G20"/>
  <sheetViews>
    <sheetView showGridLines="0" workbookViewId="0"/>
  </sheetViews>
  <sheetFormatPr defaultRowHeight="15.75"/>
  <cols>
    <col min="1" max="1" width="7.85546875" style="92" customWidth="1"/>
    <col min="2" max="2" width="19.85546875" style="92" customWidth="1"/>
    <col min="3" max="3" width="13.140625" style="92" customWidth="1"/>
    <col min="4" max="4" width="12.85546875" style="92" customWidth="1"/>
    <col min="5" max="5" width="12.28515625" style="92" customWidth="1"/>
    <col min="6" max="6" width="12" style="92" customWidth="1"/>
    <col min="7" max="7" width="12.5703125" style="92" customWidth="1"/>
    <col min="8" max="16384" width="9.140625" style="92"/>
  </cols>
  <sheetData>
    <row r="1" spans="1:7" s="105" customFormat="1" ht="12.75">
      <c r="A1" s="22" t="s">
        <v>224</v>
      </c>
      <c r="G1" s="24" t="s">
        <v>62</v>
      </c>
    </row>
    <row r="2" spans="1:7" s="19" customFormat="1"/>
    <row r="3" spans="1:7" s="19" customFormat="1"/>
    <row r="4" spans="1:7" s="19" customFormat="1" ht="17.25" customHeight="1">
      <c r="A4" s="259" t="s">
        <v>65</v>
      </c>
      <c r="B4" s="259"/>
      <c r="C4" s="259"/>
      <c r="D4" s="259"/>
      <c r="E4" s="259"/>
      <c r="F4" s="259"/>
      <c r="G4" s="259"/>
    </row>
    <row r="5" spans="1:7" s="19" customFormat="1" ht="17.25" customHeight="1">
      <c r="A5" s="259" t="s">
        <v>66</v>
      </c>
      <c r="B5" s="259"/>
      <c r="C5" s="259"/>
      <c r="D5" s="259"/>
      <c r="E5" s="259"/>
      <c r="F5" s="259"/>
      <c r="G5" s="259"/>
    </row>
    <row r="6" spans="1:7" ht="22.5" customHeight="1">
      <c r="A6" s="151"/>
      <c r="B6" s="91"/>
      <c r="C6" s="91"/>
      <c r="D6" s="91"/>
      <c r="E6" s="91"/>
      <c r="F6" s="91"/>
      <c r="G6" s="91"/>
    </row>
    <row r="7" spans="1:7">
      <c r="F7" s="260" t="s">
        <v>67</v>
      </c>
      <c r="G7" s="261"/>
    </row>
    <row r="8" spans="1:7" s="11" customFormat="1" ht="36" customHeight="1">
      <c r="A8" s="152"/>
      <c r="B8" s="216" t="s">
        <v>265</v>
      </c>
      <c r="C8" s="216" t="s">
        <v>264</v>
      </c>
      <c r="D8" s="262" t="s">
        <v>257</v>
      </c>
      <c r="E8" s="250" t="s">
        <v>68</v>
      </c>
      <c r="F8" s="251"/>
      <c r="G8" s="251"/>
    </row>
    <row r="9" spans="1:7" s="11" customFormat="1" ht="20.100000000000001" customHeight="1">
      <c r="A9" s="186" t="s">
        <v>29</v>
      </c>
      <c r="B9" s="213" t="s">
        <v>74</v>
      </c>
      <c r="C9" s="186" t="s">
        <v>256</v>
      </c>
      <c r="D9" s="263"/>
      <c r="E9" s="212" t="s">
        <v>69</v>
      </c>
      <c r="F9" s="186" t="s">
        <v>70</v>
      </c>
      <c r="G9" s="185" t="s">
        <v>71</v>
      </c>
    </row>
    <row r="10" spans="1:7" s="11" customFormat="1" ht="20.100000000000001" customHeight="1">
      <c r="A10" s="153"/>
      <c r="B10" s="187" t="s">
        <v>75</v>
      </c>
      <c r="C10" s="153"/>
      <c r="D10" s="264"/>
      <c r="E10" s="214"/>
      <c r="F10" s="215" t="s">
        <v>72</v>
      </c>
      <c r="G10" s="215" t="s">
        <v>73</v>
      </c>
    </row>
    <row r="11" spans="1:7" ht="20.100000000000001" customHeight="1">
      <c r="A11" s="210">
        <v>1</v>
      </c>
      <c r="B11" s="182" t="s">
        <v>247</v>
      </c>
      <c r="C11" s="154">
        <v>707355</v>
      </c>
      <c r="D11" s="154">
        <v>690292</v>
      </c>
      <c r="E11" s="12">
        <v>215561</v>
      </c>
      <c r="F11" s="12">
        <v>139485</v>
      </c>
      <c r="G11" s="12">
        <v>76076</v>
      </c>
    </row>
    <row r="12" spans="1:7" ht="20.100000000000001" customHeight="1">
      <c r="A12" s="211">
        <v>2</v>
      </c>
      <c r="B12" s="182" t="s">
        <v>248</v>
      </c>
      <c r="C12" s="154">
        <v>475909</v>
      </c>
      <c r="D12" s="154">
        <v>440477</v>
      </c>
      <c r="E12" s="12">
        <f>+F12+G12</f>
        <v>222780</v>
      </c>
      <c r="F12" s="13">
        <v>155820</v>
      </c>
      <c r="G12" s="13">
        <v>66960</v>
      </c>
    </row>
    <row r="13" spans="1:7" ht="20.100000000000001" customHeight="1">
      <c r="A13" s="211">
        <v>3</v>
      </c>
      <c r="B13" s="182" t="s">
        <v>249</v>
      </c>
      <c r="C13" s="154">
        <v>433312</v>
      </c>
      <c r="D13" s="154">
        <v>431219</v>
      </c>
      <c r="E13" s="12">
        <f t="shared" ref="E13:E19" si="0">+F13+G13</f>
        <v>281170</v>
      </c>
      <c r="F13" s="13">
        <v>187169</v>
      </c>
      <c r="G13" s="13">
        <v>94001</v>
      </c>
    </row>
    <row r="14" spans="1:7" ht="20.100000000000001" customHeight="1">
      <c r="A14" s="211">
        <v>4</v>
      </c>
      <c r="B14" s="182" t="s">
        <v>250</v>
      </c>
      <c r="C14" s="154">
        <v>729610</v>
      </c>
      <c r="D14" s="154">
        <v>686347</v>
      </c>
      <c r="E14" s="12">
        <f t="shared" si="0"/>
        <v>272157</v>
      </c>
      <c r="F14" s="13">
        <v>165472</v>
      </c>
      <c r="G14" s="13">
        <v>106685</v>
      </c>
    </row>
    <row r="15" spans="1:7" ht="20.100000000000001" customHeight="1">
      <c r="A15" s="211">
        <v>5</v>
      </c>
      <c r="B15" s="182" t="s">
        <v>251</v>
      </c>
      <c r="C15" s="154">
        <v>510190</v>
      </c>
      <c r="D15" s="154">
        <v>495673</v>
      </c>
      <c r="E15" s="12">
        <f t="shared" si="0"/>
        <v>280143</v>
      </c>
      <c r="F15" s="13">
        <v>172393</v>
      </c>
      <c r="G15" s="13">
        <v>107750</v>
      </c>
    </row>
    <row r="16" spans="1:7" ht="20.100000000000001" customHeight="1">
      <c r="A16" s="211">
        <v>6</v>
      </c>
      <c r="B16" s="182" t="s">
        <v>252</v>
      </c>
      <c r="C16" s="154">
        <v>562327</v>
      </c>
      <c r="D16" s="154">
        <v>547433</v>
      </c>
      <c r="E16" s="12">
        <f t="shared" si="0"/>
        <v>299121</v>
      </c>
      <c r="F16" s="13">
        <v>202125</v>
      </c>
      <c r="G16" s="13">
        <v>96996</v>
      </c>
    </row>
    <row r="17" spans="1:7" ht="20.100000000000001" customHeight="1">
      <c r="A17" s="211">
        <v>7</v>
      </c>
      <c r="B17" s="182" t="s">
        <v>253</v>
      </c>
      <c r="C17" s="154">
        <v>900577</v>
      </c>
      <c r="D17" s="154">
        <v>838683</v>
      </c>
      <c r="E17" s="12">
        <f t="shared" si="0"/>
        <v>425516</v>
      </c>
      <c r="F17" s="13">
        <v>292547</v>
      </c>
      <c r="G17" s="13">
        <v>132969</v>
      </c>
    </row>
    <row r="18" spans="1:7" ht="20.100000000000001" customHeight="1">
      <c r="A18" s="211">
        <v>8</v>
      </c>
      <c r="B18" s="183" t="s">
        <v>254</v>
      </c>
      <c r="C18" s="154">
        <v>495510</v>
      </c>
      <c r="D18" s="154">
        <v>482320</v>
      </c>
      <c r="E18" s="12">
        <f t="shared" si="0"/>
        <v>349988</v>
      </c>
      <c r="F18" s="13">
        <v>236390</v>
      </c>
      <c r="G18" s="13">
        <v>113598</v>
      </c>
    </row>
    <row r="19" spans="1:7" ht="20.100000000000001" customHeight="1">
      <c r="A19" s="211">
        <v>9</v>
      </c>
      <c r="B19" s="183" t="s">
        <v>255</v>
      </c>
      <c r="C19" s="184">
        <v>445583</v>
      </c>
      <c r="D19" s="184">
        <v>420562</v>
      </c>
      <c r="E19" s="13">
        <f t="shared" si="0"/>
        <v>305423</v>
      </c>
      <c r="F19" s="13">
        <v>200149</v>
      </c>
      <c r="G19" s="13">
        <v>105274</v>
      </c>
    </row>
    <row r="20" spans="1:7" s="19" customFormat="1" ht="20.100000000000001" customHeight="1">
      <c r="A20" s="18"/>
      <c r="B20" s="157" t="s">
        <v>76</v>
      </c>
      <c r="C20" s="156">
        <f>SUM(C11:C19)</f>
        <v>5260373</v>
      </c>
      <c r="D20" s="156">
        <f>SUM(D11:D19)</f>
        <v>5033006</v>
      </c>
      <c r="E20" s="18">
        <f>SUM(E11:E19)</f>
        <v>2651859</v>
      </c>
      <c r="F20" s="18">
        <f>SUM(F11:F19)</f>
        <v>1751550</v>
      </c>
      <c r="G20" s="18">
        <f>SUM(G11:G19)</f>
        <v>900309</v>
      </c>
    </row>
  </sheetData>
  <mergeCells count="5">
    <mergeCell ref="A5:G5"/>
    <mergeCell ref="E8:G8"/>
    <mergeCell ref="F7:G7"/>
    <mergeCell ref="A4:G4"/>
    <mergeCell ref="D8:D10"/>
  </mergeCells>
  <phoneticPr fontId="10" type="noConversion"/>
  <pageMargins left="0.87" right="0.21" top="0.85" bottom="1" header="0.34" footer="0.5"/>
  <pageSetup paperSize="9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6"/>
  <sheetViews>
    <sheetView showFormulas="1" workbookViewId="0">
      <selection activeCell="C1" sqref="C1"/>
    </sheetView>
  </sheetViews>
  <sheetFormatPr defaultRowHeight="12.75"/>
  <cols>
    <col min="1" max="1" width="29.85546875" style="2" customWidth="1"/>
    <col min="2" max="2" width="1.28515625" style="2" customWidth="1"/>
    <col min="3" max="3" width="32.140625" style="2" customWidth="1"/>
    <col min="4" max="16384" width="9.140625" style="2"/>
  </cols>
  <sheetData>
    <row r="1" spans="1:3">
      <c r="A1" t="s">
        <v>50</v>
      </c>
    </row>
    <row r="2" spans="1:3" ht="13.5" thickBot="1">
      <c r="A2" s="1" t="s">
        <v>49</v>
      </c>
    </row>
    <row r="3" spans="1:3" ht="13.5" thickBot="1">
      <c r="A3" s="3" t="s">
        <v>35</v>
      </c>
      <c r="C3" s="4" t="s">
        <v>36</v>
      </c>
    </row>
    <row r="4" spans="1:3">
      <c r="A4" s="3">
        <v>3</v>
      </c>
    </row>
    <row r="6" spans="1:3" ht="13.5" thickBot="1"/>
    <row r="7" spans="1:3">
      <c r="A7" s="5" t="s">
        <v>37</v>
      </c>
    </row>
    <row r="8" spans="1:3">
      <c r="A8" s="6" t="s">
        <v>38</v>
      </c>
    </row>
    <row r="9" spans="1:3">
      <c r="A9" s="7" t="s">
        <v>39</v>
      </c>
    </row>
    <row r="10" spans="1:3">
      <c r="A10" s="6" t="s">
        <v>40</v>
      </c>
    </row>
    <row r="11" spans="1:3" ht="13.5" thickBot="1">
      <c r="A11" s="8" t="s">
        <v>41</v>
      </c>
    </row>
    <row r="13" spans="1:3" ht="13.5" thickBot="1"/>
    <row r="14" spans="1:3" ht="13.5" thickBot="1">
      <c r="A14" s="4" t="s">
        <v>42</v>
      </c>
    </row>
    <row r="16" spans="1:3" ht="13.5" thickBot="1"/>
    <row r="17" spans="1:3" ht="13.5" thickBot="1">
      <c r="C17" s="4" t="s">
        <v>43</v>
      </c>
    </row>
    <row r="20" spans="1:3">
      <c r="A20" s="9" t="s">
        <v>44</v>
      </c>
    </row>
    <row r="26" spans="1:3" ht="13.5" thickBot="1">
      <c r="C26" s="10" t="s">
        <v>45</v>
      </c>
    </row>
  </sheetData>
  <sheetProtection password="8863" sheet="1" objects="1"/>
  <phoneticPr fontId="1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3072D1-9EAB-4634-8368-8B6480749BBD}"/>
</file>

<file path=customXml/itemProps2.xml><?xml version="1.0" encoding="utf-8"?>
<ds:datastoreItem xmlns:ds="http://schemas.openxmlformats.org/officeDocument/2006/customXml" ds:itemID="{1427365A-484E-4914-B3DB-8FA4AB319FBA}"/>
</file>

<file path=customXml/itemProps3.xml><?xml version="1.0" encoding="utf-8"?>
<ds:datastoreItem xmlns:ds="http://schemas.openxmlformats.org/officeDocument/2006/customXml" ds:itemID="{4F6EB65C-9990-4C9E-8C22-3EEC9B0252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M10</vt:lpstr>
      <vt:lpstr>M11</vt:lpstr>
      <vt:lpstr>M12</vt:lpstr>
      <vt:lpstr>M13</vt:lpstr>
      <vt:lpstr>M14</vt:lpstr>
      <vt:lpstr>M15</vt:lpstr>
      <vt:lpstr>M17</vt:lpstr>
      <vt:lpstr>M18</vt:lpstr>
      <vt:lpstr>'M15'!Print_Area</vt:lpstr>
      <vt:lpstr>'M17'!Print_Area</vt:lpstr>
      <vt:lpstr>'M12'!Print_Titles</vt:lpstr>
      <vt:lpstr>'M15'!Print_Titles</vt:lpstr>
      <vt:lpstr>'M17'!Print_Titles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tai chinh</dc:creator>
  <cp:lastModifiedBy>nguyenminhtam</cp:lastModifiedBy>
  <cp:lastPrinted>2013-08-13T02:59:11Z</cp:lastPrinted>
  <dcterms:created xsi:type="dcterms:W3CDTF">2004-06-09T02:46:28Z</dcterms:created>
  <dcterms:modified xsi:type="dcterms:W3CDTF">2013-09-18T04:19:17Z</dcterms:modified>
</cp:coreProperties>
</file>