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comments2.xml" ContentType="application/vnd.openxmlformats-officedocument.spreadsheetml.comment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05" windowWidth="15195" windowHeight="8700" activeTab="3"/>
  </bookViews>
  <sheets>
    <sheet name="10" sheetId="3" r:id="rId1"/>
    <sheet name="11" sheetId="10" r:id="rId2"/>
    <sheet name="12" sheetId="2" r:id="rId3"/>
    <sheet name="13" sheetId="1" r:id="rId4"/>
  </sheets>
  <definedNames>
    <definedName name="_xlnm.Print_Titles" localSheetId="0">'10'!$6:$6</definedName>
    <definedName name="_xlnm.Print_Titles" localSheetId="2">'12'!$5:$5</definedName>
  </definedNames>
  <calcPr calcId="125725"/>
</workbook>
</file>

<file path=xl/calcChain.xml><?xml version="1.0" encoding="utf-8"?>
<calcChain xmlns="http://schemas.openxmlformats.org/spreadsheetml/2006/main">
  <c r="C27" i="10"/>
  <c r="C26"/>
  <c r="C25"/>
  <c r="C23" s="1"/>
  <c r="C24"/>
  <c r="C20"/>
  <c r="C19"/>
  <c r="C18" s="1"/>
  <c r="C17"/>
  <c r="C14"/>
  <c r="C11"/>
  <c r="C55" i="2"/>
  <c r="C54" s="1"/>
  <c r="C35"/>
  <c r="C8" s="1"/>
  <c r="C7" s="1"/>
  <c r="C42"/>
  <c r="C8" i="1"/>
  <c r="C7" s="1"/>
  <c r="C29" i="3"/>
  <c r="C28" s="1"/>
  <c r="C17"/>
  <c r="C16" s="1"/>
  <c r="C7"/>
  <c r="C47" i="2"/>
  <c r="C22" i="10" l="1"/>
  <c r="C10"/>
</calcChain>
</file>

<file path=xl/comments1.xml><?xml version="1.0" encoding="utf-8"?>
<comments xmlns="http://schemas.openxmlformats.org/spreadsheetml/2006/main">
  <authors>
    <author>Smart</author>
  </authors>
  <commentList>
    <comment ref="C50" authorId="0">
      <text>
        <r>
          <rPr>
            <b/>
            <sz val="8"/>
            <color indexed="81"/>
            <rFont val="Tahoma"/>
          </rPr>
          <t>Smart:</t>
        </r>
        <r>
          <rPr>
            <sz val="8"/>
            <color indexed="81"/>
            <rFont val="Tahoma"/>
          </rPr>
          <t xml:space="preserve">
thu chuyển nguồn có nằm trong cân đối không</t>
        </r>
      </text>
    </comment>
  </commentList>
</comments>
</file>

<file path=xl/comments2.xml><?xml version="1.0" encoding="utf-8"?>
<comments xmlns="http://schemas.openxmlformats.org/spreadsheetml/2006/main">
  <authors>
    <author>Smart</author>
  </authors>
  <commentList>
    <comment ref="C9" authorId="0">
      <text>
        <r>
          <rPr>
            <b/>
            <sz val="8"/>
            <color indexed="81"/>
            <rFont val="Tahoma"/>
          </rPr>
          <t>Smart:</t>
        </r>
        <r>
          <rPr>
            <sz val="8"/>
            <color indexed="81"/>
            <rFont val="Tahoma"/>
          </rPr>
          <t xml:space="preserve">
thay đổi số liệu</t>
        </r>
      </text>
    </comment>
  </commentList>
</comments>
</file>

<file path=xl/sharedStrings.xml><?xml version="1.0" encoding="utf-8"?>
<sst xmlns="http://schemas.openxmlformats.org/spreadsheetml/2006/main" count="192" uniqueCount="130">
  <si>
    <t>STT</t>
  </si>
  <si>
    <t>Chỉ tiêu</t>
  </si>
  <si>
    <t>Quyết toán</t>
  </si>
  <si>
    <t>A</t>
  </si>
  <si>
    <t>I</t>
  </si>
  <si>
    <t>II</t>
  </si>
  <si>
    <t>III</t>
  </si>
  <si>
    <t>IV</t>
  </si>
  <si>
    <t>V</t>
  </si>
  <si>
    <t>VI</t>
  </si>
  <si>
    <t>B</t>
  </si>
  <si>
    <t>C</t>
  </si>
  <si>
    <t>D</t>
  </si>
  <si>
    <t>TỔNG CHI NGÂN SÁCH ĐỊA PHƯƠNG</t>
  </si>
  <si>
    <t>Tổng chi cân đối ngân sách địa phương</t>
  </si>
  <si>
    <t>Chi đầu tư phát triển</t>
  </si>
  <si>
    <t>Chi thường xuyên</t>
  </si>
  <si>
    <t>Chi Giáo dục, đào tạo và dạy nghề</t>
  </si>
  <si>
    <t>Chi Khoa học, công nghệ</t>
  </si>
  <si>
    <t>Chi bổ sung Quỹ dự trữ tài chính</t>
  </si>
  <si>
    <t>Chi chuyển nguồn ngân sách sang năm sau</t>
  </si>
  <si>
    <t>Chi CT MTQG, CT 135, CT 5 triệu ha rừng</t>
  </si>
  <si>
    <t>Các khoản chi được quản lý qua NSNN</t>
  </si>
  <si>
    <t>Các khoản nộp NS cấp trên</t>
  </si>
  <si>
    <t>Chi bổ sung cho NS cấp dưới</t>
  </si>
  <si>
    <t xml:space="preserve">       </t>
  </si>
  <si>
    <t>Mẫu số 13/CKTC-NSĐP</t>
  </si>
  <si>
    <t>Chi trả nợ gốc và lãi huy động đầu tư CSHT theo khoản 3 Điều 8 của Luật NSNN.</t>
  </si>
  <si>
    <t>QUYẾT TOÁN CHI NGÂN SÁCH ĐỊA PHƯƠNG NĂM 2013</t>
  </si>
  <si>
    <t>Đơn vị: Triệu đồng</t>
  </si>
  <si>
    <t>Mẫu số 12/CKTC-NSĐP</t>
  </si>
  <si>
    <t xml:space="preserve"> QUYẾT TOÁN THU NGÂN SÁCH NHÀ NƯỚC NĂM 2013</t>
  </si>
  <si>
    <t>a</t>
  </si>
  <si>
    <t>b</t>
  </si>
  <si>
    <t>c</t>
  </si>
  <si>
    <t>d</t>
  </si>
  <si>
    <t>TỔNG THU NGÂN SÁCH NHÀ NƯỚC TRÊN ĐỊA BÀN</t>
  </si>
  <si>
    <t>Tổng thu các khoản cân đối ngân sách nhà nước</t>
  </si>
  <si>
    <t xml:space="preserve">Thu từ hoạt động sản xuất kinh doanh trong nước </t>
  </si>
  <si>
    <t>- Thuế giá trị gia tăng</t>
  </si>
  <si>
    <t>- Thuế thu nhập doanh nghiệp</t>
  </si>
  <si>
    <t>- Thuế tiêu thụ đặc biệt hàng hóa, dịch vụ trong nước</t>
  </si>
  <si>
    <t>- Thuế môn bài</t>
  </si>
  <si>
    <t>- Thuế tài nguyên</t>
  </si>
  <si>
    <t>- Thu khác</t>
  </si>
  <si>
    <t xml:space="preserve">Thu từ doanh nghiệp có vốn đầu tư nước ngoài </t>
  </si>
  <si>
    <t xml:space="preserve">Thu từ khu vực ngoài quốc doanh </t>
  </si>
  <si>
    <t>Lệ phí trước bạ</t>
  </si>
  <si>
    <t xml:space="preserve">Thuế sử dụng đất nông nghiệp </t>
  </si>
  <si>
    <t xml:space="preserve">Thuế thu nhập đối với người có thu nhập cao </t>
  </si>
  <si>
    <t>Thuế bảo vệ môi trường</t>
  </si>
  <si>
    <t>Thu phí, lệ phí</t>
  </si>
  <si>
    <t>Các khoản thu về đất và khoáng sản</t>
  </si>
  <si>
    <t>Thuế sử dụng đất phi nông nghiệp</t>
  </si>
  <si>
    <t>Thuế chuyển quyền sử dụng đất</t>
  </si>
  <si>
    <t>Thu tiền thuê đất</t>
  </si>
  <si>
    <t>Thu tiền sử dụng đất</t>
  </si>
  <si>
    <t>Thu bán nhà ở thuộc sở hữu nhà nước</t>
  </si>
  <si>
    <t>Thu quỹ đất công ích, hoa lợi công sản tại xã</t>
  </si>
  <si>
    <t>Thu khác ngân sách</t>
  </si>
  <si>
    <t xml:space="preserve">Thu từ dầu thô  </t>
  </si>
  <si>
    <t>Thu thuế xuất khẩu, nhập khẩu, thuế TTĐB, thuế giá trị gia tăng hàng nhập khẩu do Hải quan thu</t>
  </si>
  <si>
    <t>Thu thuế xuất khẩu, thuế nhập khẩu, thuế TTĐB hàng NK</t>
  </si>
  <si>
    <t xml:space="preserve">Thuế giá trị gia tăng hàng nhập khẩu (thực thu trên địa bàn) </t>
  </si>
  <si>
    <t>Thu huy động đầu tư theo khoản 3 Điều 8 của Luật NSNN</t>
  </si>
  <si>
    <t>Thu kết dư</t>
  </si>
  <si>
    <t>Thu chuyển nguồn</t>
  </si>
  <si>
    <t>Các khoản thu được để lại chi quản lý qua NSNN</t>
  </si>
  <si>
    <t>Thu bổ sung từ NS cấp trên</t>
  </si>
  <si>
    <t>Thu NS cấp dưới nộp lên</t>
  </si>
  <si>
    <t>TỔNG THU NGÂN SÁCH ĐỊA PHƯƠNG</t>
  </si>
  <si>
    <t>Các khoản thu cân đối ngân sách địa phương</t>
  </si>
  <si>
    <t>Các khoản thu hưởng 100%</t>
  </si>
  <si>
    <t>Thu phân chia theo tỷ lệ phần trăm (%) NSĐP được hưởng</t>
  </si>
  <si>
    <t>Thu bổ sung từ ngân sách trung ương</t>
  </si>
  <si>
    <t>Thu chuyển nguồn ngân sách năm trước chuyển sang</t>
  </si>
  <si>
    <t>Thu ngân sách cấp dưới nộp lên</t>
  </si>
  <si>
    <t xml:space="preserve">                                                                                      </t>
  </si>
  <si>
    <t>Đơn vị tính: triệu đồng</t>
  </si>
  <si>
    <t>Thu khác</t>
  </si>
  <si>
    <t>Tổng số thu ngân sách nhà nước trên địa bàn</t>
  </si>
  <si>
    <t>Thu nội địa (không kể thu từ dầu thô)</t>
  </si>
  <si>
    <t>Thu từ xuất khẩu, nhập khẩu (số cân đối)</t>
  </si>
  <si>
    <t>Thu vay theo khoản 3, Điều 8, Luật NSNN</t>
  </si>
  <si>
    <t>Thu được để lại chi quản lý qua NSNN</t>
  </si>
  <si>
    <t>Thu ngân sách địa phương</t>
  </si>
  <si>
    <t>Thu ngân sách địa phương hưởng theo phân cấp</t>
  </si>
  <si>
    <t>- Các khoản thu ngân sách địa phương hưởng 100%</t>
  </si>
  <si>
    <t>- Các khoản thu phân chia ngân sách địa phương hưởng theo tỷ lệ phần trăm (%)</t>
  </si>
  <si>
    <t>- Bổ sung cân đối</t>
  </si>
  <si>
    <t>- Bổ sung có mục tiêu</t>
  </si>
  <si>
    <t>Huy động đầu tư theo khoản 3 Điều 8 của Luật NSNN</t>
  </si>
  <si>
    <t>Thu chuyển nguồn ngân sách năm trước</t>
  </si>
  <si>
    <t xml:space="preserve">Thu kết dư </t>
  </si>
  <si>
    <t>Chi ngân sách địa phương</t>
  </si>
  <si>
    <t>Chi trả nợ (cả gốc và lãi) các khoản tiền huy động đầu tư theo khoản 3 Điều 8 của Luật NSNN</t>
  </si>
  <si>
    <t>Chi bổ sung quỹ dự trữ tài chính</t>
  </si>
  <si>
    <t xml:space="preserve">Dự phòng (đối với dự toán) </t>
  </si>
  <si>
    <t>Chi chương trình MTQG, CT 135, 5 triệu ha rừng</t>
  </si>
  <si>
    <t>Chi để lại chi quản lý qua NSNN</t>
  </si>
  <si>
    <t>Chi cấp dưới nộp lên</t>
  </si>
  <si>
    <t xml:space="preserve">                440.527</t>
  </si>
  <si>
    <t>Thu bổ sung từ NSTW</t>
  </si>
  <si>
    <t>Mẫu số 10/CKTC-NSĐP</t>
  </si>
  <si>
    <t>Dự toán</t>
  </si>
  <si>
    <t>Mẫu số 11/CKTC-NSĐP</t>
  </si>
  <si>
    <t>NGÂN SÁCH CẤP TỈNH</t>
  </si>
  <si>
    <t>Nguồn thu ngân sách cấp tỉnh</t>
  </si>
  <si>
    <t>Thu ngân sách cấp tỉnh hưởng theo phân cấp</t>
  </si>
  <si>
    <t>Chi ngân sách cấp tỉnh</t>
  </si>
  <si>
    <t>Chi thuộc nhiệm vụ của ngân sách cấp tỉnh theo phân cấp (không kể số bổ sung cho ngân sách cấp dưới)</t>
  </si>
  <si>
    <t>Chi khác</t>
  </si>
  <si>
    <t>NGÂN SÁCH HUYỆN, QUẬN, THỊ XÃ, THÀNH PHỐ THUỘC TỈNH (BAO GỒM NGÂN SÁCH CẤP HUYỆN VÀ NGÂN SÁCH XÃ)</t>
  </si>
  <si>
    <t>Nguồn thu ngân sách huyện, quận, thị xã, thành phố thuộc tỉnh</t>
  </si>
  <si>
    <t>Thu ngân sách hưởng theo phân cấp:</t>
  </si>
  <si>
    <t>Chi ngân sách huyện, quận, thị xã, thành phố thuộc tỉnh</t>
  </si>
  <si>
    <t xml:space="preserve"> - Các khoản thu ngân sách cấp tỉnh hưởng 100%</t>
  </si>
  <si>
    <t xml:space="preserve"> - Các khoản thu ngân sách phân chia phần ngân sách cấp tỉnh hưởng theo tỷ lệ phần trăm (%)</t>
  </si>
  <si>
    <t xml:space="preserve"> - Bổ sung cân đối</t>
  </si>
  <si>
    <t xml:space="preserve"> - Bổ sung có mục tiêu </t>
  </si>
  <si>
    <t xml:space="preserve"> - Các khoản thu ngân sách huyện hưởng 100%</t>
  </si>
  <si>
    <t xml:space="preserve"> - Các khoản thu phân chia phần ngân sách huyện hưởng theo tỷ lệ phần trăm (%)</t>
  </si>
  <si>
    <t>NĂM 2013</t>
  </si>
  <si>
    <t xml:space="preserve">CÂN ĐỐI QUYẾT TOÁN NGÂN SÁCH ĐỊA PHƯƠNG </t>
  </si>
  <si>
    <t>CÂN ĐỐI QUYẾT TOÁN NGÂN SÁCH CẤP TỈNH</t>
  </si>
  <si>
    <t xml:space="preserve">VÀ NGÂN SÁCH CỦA HUYỆN, THỊ XÃ, THÀNH PHỐ THUỘC TỈNH </t>
  </si>
  <si>
    <t>UBND TỈNH HÀ TĨNH</t>
  </si>
  <si>
    <r>
      <t xml:space="preserve"> </t>
    </r>
    <r>
      <rPr>
        <b/>
        <sz val="13"/>
        <rFont val="Times New Roman"/>
        <family val="1"/>
        <charset val="163"/>
        <scheme val="major"/>
      </rPr>
      <t>Quyết toán</t>
    </r>
  </si>
  <si>
    <t>Thu từ kinh tế quốc doanh</t>
  </si>
  <si>
    <r>
      <t xml:space="preserve"> </t>
    </r>
    <r>
      <rPr>
        <i/>
        <sz val="13"/>
        <color indexed="8"/>
        <rFont val="Times New Roman"/>
        <family val="1"/>
        <charset val="163"/>
      </rPr>
      <t>Trong đó</t>
    </r>
    <r>
      <rPr>
        <sz val="13"/>
        <color indexed="8"/>
        <rFont val="Times New Roman"/>
        <family val="1"/>
        <charset val="163"/>
      </rPr>
      <t>:</t>
    </r>
  </si>
</sst>
</file>

<file path=xl/styles.xml><?xml version="1.0" encoding="utf-8"?>
<styleSheet xmlns="http://schemas.openxmlformats.org/spreadsheetml/2006/main">
  <fonts count="37">
    <font>
      <sz val="10"/>
      <name val="Arial"/>
    </font>
    <font>
      <sz val="10"/>
      <name val="Arial"/>
    </font>
    <font>
      <sz val="14"/>
      <color indexed="8"/>
      <name val="Times New Roman"/>
      <family val="1"/>
    </font>
    <font>
      <b/>
      <sz val="13"/>
      <color indexed="8"/>
      <name val="Times New Roman"/>
      <family val="1"/>
    </font>
    <font>
      <sz val="8"/>
      <name val="Arial"/>
    </font>
    <font>
      <sz val="8"/>
      <color indexed="81"/>
      <name val="Tahoma"/>
    </font>
    <font>
      <b/>
      <sz val="8"/>
      <color indexed="81"/>
      <name val="Tahoma"/>
    </font>
    <font>
      <sz val="10"/>
      <name val="Arial"/>
    </font>
    <font>
      <b/>
      <sz val="13"/>
      <name val="Times New Roman"/>
      <family val="1"/>
    </font>
    <font>
      <i/>
      <sz val="13"/>
      <name val="Times New Roman"/>
      <family val="1"/>
    </font>
    <font>
      <i/>
      <sz val="13"/>
      <color indexed="8"/>
      <name val="Times New Roman"/>
      <family val="1"/>
    </font>
    <font>
      <i/>
      <sz val="12"/>
      <name val="Times New Roman"/>
      <family val="1"/>
    </font>
    <font>
      <sz val="12"/>
      <name val="Times New Roman"/>
      <family val="1"/>
    </font>
    <font>
      <sz val="13"/>
      <color indexed="8"/>
      <name val="Times New Roman"/>
      <family val="1"/>
    </font>
    <font>
      <sz val="13"/>
      <name val="Times New Roman"/>
      <family val="1"/>
    </font>
    <font>
      <sz val="13"/>
      <name val="Arial"/>
    </font>
    <font>
      <b/>
      <u/>
      <sz val="13"/>
      <name val="Arial"/>
    </font>
    <font>
      <b/>
      <sz val="13"/>
      <name val="Arial"/>
    </font>
    <font>
      <b/>
      <i/>
      <sz val="13"/>
      <name val="Times New Roman"/>
      <family val="1"/>
    </font>
    <font>
      <sz val="10"/>
      <name val="Arial"/>
      <family val="2"/>
    </font>
    <font>
      <sz val="10"/>
      <name val="Times New Roman"/>
      <family val="1"/>
      <charset val="163"/>
      <scheme val="major"/>
    </font>
    <font>
      <b/>
      <sz val="13"/>
      <name val="Times New Roman"/>
      <family val="1"/>
      <charset val="163"/>
      <scheme val="major"/>
    </font>
    <font>
      <b/>
      <sz val="14"/>
      <name val="Times New Roman"/>
      <family val="1"/>
      <charset val="163"/>
      <scheme val="major"/>
    </font>
    <font>
      <i/>
      <sz val="13"/>
      <name val="Times New Roman"/>
      <family val="1"/>
      <charset val="163"/>
      <scheme val="major"/>
    </font>
    <font>
      <i/>
      <sz val="14"/>
      <name val="Times New Roman"/>
      <family val="1"/>
      <charset val="163"/>
      <scheme val="major"/>
    </font>
    <font>
      <sz val="13"/>
      <name val="Times New Roman"/>
      <family val="1"/>
      <charset val="163"/>
      <scheme val="major"/>
    </font>
    <font>
      <sz val="14"/>
      <name val="Times New Roman"/>
      <family val="1"/>
      <charset val="163"/>
      <scheme val="major"/>
    </font>
    <font>
      <i/>
      <sz val="13"/>
      <name val="Times New Roman"/>
      <family val="1"/>
      <charset val="163"/>
    </font>
    <font>
      <i/>
      <sz val="13"/>
      <name val="Arial"/>
      <family val="2"/>
      <charset val="163"/>
    </font>
    <font>
      <sz val="13"/>
      <name val="Arial"/>
      <family val="2"/>
      <charset val="163"/>
    </font>
    <font>
      <b/>
      <sz val="14"/>
      <name val="Times New Roman"/>
      <family val="1"/>
      <charset val="163"/>
    </font>
    <font>
      <sz val="14"/>
      <name val="Times New Roman"/>
      <family val="1"/>
      <charset val="163"/>
    </font>
    <font>
      <sz val="13"/>
      <color indexed="8"/>
      <name val="Times New Roman"/>
      <family val="1"/>
      <charset val="163"/>
    </font>
    <font>
      <b/>
      <sz val="13"/>
      <color indexed="8"/>
      <name val="Times New Roman"/>
      <family val="1"/>
      <charset val="163"/>
    </font>
    <font>
      <sz val="13"/>
      <name val="Times New Roman"/>
      <family val="1"/>
      <charset val="163"/>
    </font>
    <font>
      <b/>
      <sz val="13"/>
      <name val="Times New Roman"/>
      <family val="1"/>
      <charset val="163"/>
    </font>
    <font>
      <i/>
      <sz val="13"/>
      <color indexed="8"/>
      <name val="Times New Roman"/>
      <family val="1"/>
      <charset val="163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9" fillId="0" borderId="0"/>
    <xf numFmtId="9" fontId="1" fillId="0" borderId="0" applyFont="0" applyFill="0" applyBorder="0" applyAlignment="0" applyProtection="0"/>
  </cellStyleXfs>
  <cellXfs count="134">
    <xf numFmtId="0" fontId="0" fillId="0" borderId="0" xfId="0"/>
    <xf numFmtId="0" fontId="0" fillId="0" borderId="0" xfId="0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3" fontId="7" fillId="0" borderId="0" xfId="0" applyNumberFormat="1" applyFont="1" applyFill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2" fillId="0" borderId="0" xfId="0" applyFont="1" applyAlignment="1">
      <alignment wrapText="1"/>
    </xf>
    <xf numFmtId="0" fontId="12" fillId="0" borderId="0" xfId="0" applyFont="1" applyAlignment="1">
      <alignment horizontal="center" wrapText="1"/>
    </xf>
    <xf numFmtId="0" fontId="10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12" fillId="0" borderId="0" xfId="0" applyFont="1" applyFill="1" applyAlignment="1">
      <alignment wrapText="1"/>
    </xf>
    <xf numFmtId="0" fontId="12" fillId="0" borderId="0" xfId="0" applyFont="1" applyFill="1" applyAlignment="1">
      <alignment horizontal="center" wrapText="1"/>
    </xf>
    <xf numFmtId="3" fontId="12" fillId="0" borderId="0" xfId="0" applyNumberFormat="1" applyFont="1" applyFill="1" applyAlignment="1">
      <alignment wrapText="1"/>
    </xf>
    <xf numFmtId="0" fontId="12" fillId="0" borderId="0" xfId="0" applyFont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3" fontId="12" fillId="0" borderId="0" xfId="0" applyNumberFormat="1" applyFont="1" applyFill="1" applyAlignment="1">
      <alignment vertical="center" wrapText="1"/>
    </xf>
    <xf numFmtId="3" fontId="8" fillId="0" borderId="1" xfId="0" applyNumberFormat="1" applyFont="1" applyFill="1" applyBorder="1" applyAlignment="1">
      <alignment horizontal="center" vertical="center" wrapText="1"/>
    </xf>
    <xf numFmtId="0" fontId="15" fillId="0" borderId="0" xfId="0" applyFont="1" applyAlignment="1">
      <alignment vertical="center" wrapText="1"/>
    </xf>
    <xf numFmtId="3" fontId="15" fillId="0" borderId="0" xfId="0" applyNumberFormat="1" applyFont="1" applyAlignment="1">
      <alignment wrapText="1"/>
    </xf>
    <xf numFmtId="0" fontId="15" fillId="0" borderId="0" xfId="0" applyFont="1" applyAlignment="1">
      <alignment wrapText="1"/>
    </xf>
    <xf numFmtId="0" fontId="16" fillId="0" borderId="0" xfId="0" applyFont="1" applyAlignment="1">
      <alignment wrapText="1"/>
    </xf>
    <xf numFmtId="0" fontId="17" fillId="0" borderId="0" xfId="0" applyFont="1" applyAlignment="1">
      <alignment wrapText="1"/>
    </xf>
    <xf numFmtId="0" fontId="14" fillId="0" borderId="0" xfId="0" applyFont="1" applyFill="1" applyAlignment="1">
      <alignment wrapText="1"/>
    </xf>
    <xf numFmtId="0" fontId="8" fillId="0" borderId="1" xfId="0" applyFont="1" applyFill="1" applyBorder="1" applyAlignment="1">
      <alignment horizontal="center" vertical="center" wrapText="1"/>
    </xf>
    <xf numFmtId="0" fontId="8" fillId="0" borderId="0" xfId="0" applyFont="1" applyFill="1" applyAlignment="1">
      <alignment horizontal="center" vertical="center" wrapText="1"/>
    </xf>
    <xf numFmtId="0" fontId="14" fillId="0" borderId="0" xfId="0" applyFont="1" applyFill="1" applyAlignment="1">
      <alignment horizontal="center" wrapText="1"/>
    </xf>
    <xf numFmtId="0" fontId="8" fillId="0" borderId="0" xfId="0" applyFont="1" applyFill="1" applyAlignment="1">
      <alignment wrapText="1"/>
    </xf>
    <xf numFmtId="3" fontId="14" fillId="0" borderId="0" xfId="0" applyNumberFormat="1" applyFont="1" applyFill="1" applyAlignment="1">
      <alignment wrapText="1"/>
    </xf>
    <xf numFmtId="0" fontId="9" fillId="0" borderId="0" xfId="0" applyFont="1" applyFill="1" applyAlignment="1">
      <alignment horizontal="right" wrapText="1"/>
    </xf>
    <xf numFmtId="0" fontId="8" fillId="0" borderId="0" xfId="0" applyFont="1" applyFill="1" applyAlignment="1">
      <alignment horizontal="center" wrapText="1"/>
    </xf>
    <xf numFmtId="0" fontId="11" fillId="0" borderId="0" xfId="0" applyFont="1" applyAlignment="1">
      <alignment horizontal="right" vertical="center" wrapText="1"/>
    </xf>
    <xf numFmtId="0" fontId="3" fillId="0" borderId="0" xfId="0" applyFont="1" applyAlignment="1">
      <alignment horizontal="center" vertical="center" wrapText="1"/>
    </xf>
    <xf numFmtId="3" fontId="20" fillId="0" borderId="0" xfId="0" applyNumberFormat="1" applyFont="1" applyFill="1"/>
    <xf numFmtId="0" fontId="20" fillId="0" borderId="0" xfId="0" applyFont="1" applyFill="1"/>
    <xf numFmtId="0" fontId="22" fillId="0" borderId="0" xfId="0" applyFont="1" applyFill="1" applyAlignment="1">
      <alignment horizontal="center"/>
    </xf>
    <xf numFmtId="0" fontId="24" fillId="0" borderId="0" xfId="0" applyFont="1" applyFill="1" applyAlignment="1">
      <alignment horizontal="center"/>
    </xf>
    <xf numFmtId="3" fontId="23" fillId="0" borderId="2" xfId="0" applyNumberFormat="1" applyFont="1" applyFill="1" applyBorder="1" applyAlignment="1">
      <alignment horizontal="right"/>
    </xf>
    <xf numFmtId="0" fontId="21" fillId="0" borderId="1" xfId="0" applyFont="1" applyFill="1" applyBorder="1" applyAlignment="1">
      <alignment horizontal="center" vertical="center" wrapText="1"/>
    </xf>
    <xf numFmtId="3" fontId="25" fillId="0" borderId="1" xfId="0" applyNumberFormat="1" applyFont="1" applyFill="1" applyBorder="1" applyAlignment="1">
      <alignment horizontal="center" vertical="center" wrapText="1"/>
    </xf>
    <xf numFmtId="0" fontId="25" fillId="0" borderId="0" xfId="0" applyFont="1" applyFill="1" applyAlignment="1">
      <alignment vertical="center" wrapText="1"/>
    </xf>
    <xf numFmtId="0" fontId="25" fillId="0" borderId="0" xfId="0" applyFont="1" applyFill="1" applyAlignment="1">
      <alignment wrapText="1"/>
    </xf>
    <xf numFmtId="0" fontId="26" fillId="0" borderId="0" xfId="0" applyFont="1" applyFill="1"/>
    <xf numFmtId="3" fontId="20" fillId="0" borderId="0" xfId="0" applyNumberFormat="1" applyFont="1" applyFill="1" applyAlignment="1"/>
    <xf numFmtId="0" fontId="21" fillId="0" borderId="0" xfId="0" applyFont="1" applyFill="1"/>
    <xf numFmtId="3" fontId="25" fillId="0" borderId="0" xfId="0" applyNumberFormat="1" applyFont="1" applyFill="1"/>
    <xf numFmtId="0" fontId="25" fillId="0" borderId="0" xfId="0" applyFont="1" applyFill="1"/>
    <xf numFmtId="3" fontId="25" fillId="0" borderId="0" xfId="0" applyNumberFormat="1" applyFont="1" applyFill="1" applyAlignment="1">
      <alignment horizontal="right"/>
    </xf>
    <xf numFmtId="0" fontId="23" fillId="0" borderId="0" xfId="0" applyFont="1" applyFill="1" applyAlignment="1">
      <alignment wrapText="1"/>
    </xf>
    <xf numFmtId="0" fontId="21" fillId="0" borderId="0" xfId="0" applyFont="1" applyFill="1" applyAlignment="1">
      <alignment wrapText="1"/>
    </xf>
    <xf numFmtId="0" fontId="21" fillId="0" borderId="3" xfId="0" applyFont="1" applyFill="1" applyBorder="1" applyAlignment="1">
      <alignment horizontal="center" wrapText="1"/>
    </xf>
    <xf numFmtId="0" fontId="21" fillId="0" borderId="3" xfId="0" applyFont="1" applyFill="1" applyBorder="1" applyAlignment="1">
      <alignment wrapText="1"/>
    </xf>
    <xf numFmtId="3" fontId="21" fillId="0" borderId="3" xfId="0" applyNumberFormat="1" applyFont="1" applyFill="1" applyBorder="1" applyAlignment="1">
      <alignment horizontal="right" wrapText="1"/>
    </xf>
    <xf numFmtId="0" fontId="25" fillId="0" borderId="4" xfId="0" applyFont="1" applyFill="1" applyBorder="1" applyAlignment="1">
      <alignment horizontal="center" wrapText="1"/>
    </xf>
    <xf numFmtId="0" fontId="25" fillId="0" borderId="4" xfId="0" applyFont="1" applyFill="1" applyBorder="1" applyAlignment="1">
      <alignment wrapText="1"/>
    </xf>
    <xf numFmtId="3" fontId="25" fillId="0" borderId="4" xfId="0" applyNumberFormat="1" applyFont="1" applyFill="1" applyBorder="1" applyAlignment="1">
      <alignment horizontal="right" wrapText="1"/>
    </xf>
    <xf numFmtId="0" fontId="21" fillId="0" borderId="4" xfId="0" applyFont="1" applyFill="1" applyBorder="1" applyAlignment="1">
      <alignment horizontal="center" wrapText="1"/>
    </xf>
    <xf numFmtId="0" fontId="21" fillId="0" borderId="4" xfId="0" applyFont="1" applyFill="1" applyBorder="1" applyAlignment="1">
      <alignment wrapText="1"/>
    </xf>
    <xf numFmtId="3" fontId="21" fillId="0" borderId="4" xfId="0" applyNumberFormat="1" applyFont="1" applyFill="1" applyBorder="1" applyAlignment="1">
      <alignment horizontal="right" wrapText="1"/>
    </xf>
    <xf numFmtId="0" fontId="23" fillId="0" borderId="4" xfId="0" applyFont="1" applyFill="1" applyBorder="1" applyAlignment="1">
      <alignment horizontal="center" wrapText="1"/>
    </xf>
    <xf numFmtId="0" fontId="23" fillId="0" borderId="4" xfId="0" applyFont="1" applyFill="1" applyBorder="1" applyAlignment="1">
      <alignment wrapText="1"/>
    </xf>
    <xf numFmtId="3" fontId="23" fillId="0" borderId="4" xfId="0" applyNumberFormat="1" applyFont="1" applyFill="1" applyBorder="1" applyAlignment="1">
      <alignment horizontal="right" wrapText="1"/>
    </xf>
    <xf numFmtId="0" fontId="25" fillId="0" borderId="5" xfId="0" applyFont="1" applyFill="1" applyBorder="1" applyAlignment="1">
      <alignment horizontal="center" wrapText="1"/>
    </xf>
    <xf numFmtId="0" fontId="25" fillId="0" borderId="5" xfId="0" applyFont="1" applyFill="1" applyBorder="1" applyAlignment="1">
      <alignment wrapText="1"/>
    </xf>
    <xf numFmtId="3" fontId="25" fillId="0" borderId="5" xfId="0" applyNumberFormat="1" applyFont="1" applyFill="1" applyBorder="1" applyAlignment="1">
      <alignment horizontal="right" wrapText="1"/>
    </xf>
    <xf numFmtId="0" fontId="8" fillId="0" borderId="3" xfId="0" applyFont="1" applyFill="1" applyBorder="1" applyAlignment="1">
      <alignment horizontal="center" wrapText="1"/>
    </xf>
    <xf numFmtId="0" fontId="8" fillId="0" borderId="3" xfId="0" applyFont="1" applyFill="1" applyBorder="1" applyAlignment="1">
      <alignment horizontal="justify" wrapText="1"/>
    </xf>
    <xf numFmtId="3" fontId="8" fillId="0" borderId="3" xfId="0" applyNumberFormat="1" applyFont="1" applyFill="1" applyBorder="1" applyAlignment="1">
      <alignment wrapText="1"/>
    </xf>
    <xf numFmtId="0" fontId="8" fillId="0" borderId="4" xfId="0" applyFont="1" applyFill="1" applyBorder="1" applyAlignment="1">
      <alignment horizontal="center" wrapText="1"/>
    </xf>
    <xf numFmtId="0" fontId="8" fillId="0" borderId="4" xfId="0" applyFont="1" applyFill="1" applyBorder="1" applyAlignment="1">
      <alignment horizontal="justify" wrapText="1"/>
    </xf>
    <xf numFmtId="3" fontId="8" fillId="0" borderId="4" xfId="0" applyNumberFormat="1" applyFont="1" applyFill="1" applyBorder="1" applyAlignment="1">
      <alignment horizontal="right" wrapText="1"/>
    </xf>
    <xf numFmtId="0" fontId="14" fillId="0" borderId="4" xfId="0" applyFont="1" applyFill="1" applyBorder="1" applyAlignment="1">
      <alignment horizontal="center" wrapText="1"/>
    </xf>
    <xf numFmtId="0" fontId="14" fillId="0" borderId="4" xfId="0" applyFont="1" applyFill="1" applyBorder="1" applyAlignment="1">
      <alignment horizontal="justify" wrapText="1"/>
    </xf>
    <xf numFmtId="3" fontId="14" fillId="0" borderId="4" xfId="0" applyNumberFormat="1" applyFont="1" applyFill="1" applyBorder="1" applyAlignment="1">
      <alignment horizontal="right" wrapText="1"/>
    </xf>
    <xf numFmtId="3" fontId="14" fillId="0" borderId="4" xfId="0" applyNumberFormat="1" applyFont="1" applyFill="1" applyBorder="1" applyAlignment="1">
      <alignment wrapText="1"/>
    </xf>
    <xf numFmtId="0" fontId="8" fillId="0" borderId="4" xfId="0" applyFont="1" applyFill="1" applyBorder="1" applyAlignment="1">
      <alignment wrapText="1"/>
    </xf>
    <xf numFmtId="0" fontId="14" fillId="0" borderId="4" xfId="0" applyFont="1" applyFill="1" applyBorder="1" applyAlignment="1">
      <alignment wrapText="1"/>
    </xf>
    <xf numFmtId="0" fontId="8" fillId="0" borderId="5" xfId="0" applyFont="1" applyFill="1" applyBorder="1" applyAlignment="1">
      <alignment horizontal="center" wrapText="1"/>
    </xf>
    <xf numFmtId="0" fontId="8" fillId="0" borderId="5" xfId="0" applyFont="1" applyFill="1" applyBorder="1" applyAlignment="1">
      <alignment wrapText="1"/>
    </xf>
    <xf numFmtId="3" fontId="8" fillId="0" borderId="5" xfId="0" applyNumberFormat="1" applyFont="1" applyFill="1" applyBorder="1" applyAlignment="1">
      <alignment wrapText="1"/>
    </xf>
    <xf numFmtId="0" fontId="27" fillId="0" borderId="4" xfId="0" applyFont="1" applyFill="1" applyBorder="1" applyAlignment="1">
      <alignment horizontal="center" wrapText="1"/>
    </xf>
    <xf numFmtId="0" fontId="27" fillId="0" borderId="4" xfId="0" applyFont="1" applyFill="1" applyBorder="1" applyAlignment="1">
      <alignment horizontal="justify" wrapText="1"/>
    </xf>
    <xf numFmtId="3" fontId="27" fillId="0" borderId="4" xfId="0" applyNumberFormat="1" applyFont="1" applyFill="1" applyBorder="1" applyAlignment="1">
      <alignment horizontal="right" wrapText="1"/>
    </xf>
    <xf numFmtId="0" fontId="27" fillId="0" borderId="0" xfId="0" applyFont="1" applyFill="1" applyAlignment="1">
      <alignment wrapText="1"/>
    </xf>
    <xf numFmtId="3" fontId="27" fillId="0" borderId="4" xfId="2" applyNumberFormat="1" applyFont="1" applyFill="1" applyBorder="1" applyAlignment="1">
      <alignment horizontal="right" wrapText="1"/>
    </xf>
    <xf numFmtId="3" fontId="27" fillId="0" borderId="4" xfId="0" applyNumberFormat="1" applyFont="1" applyFill="1" applyBorder="1" applyAlignment="1">
      <alignment wrapText="1"/>
    </xf>
    <xf numFmtId="0" fontId="3" fillId="0" borderId="3" xfId="0" applyFont="1" applyBorder="1" applyAlignment="1">
      <alignment horizontal="center" wrapText="1"/>
    </xf>
    <xf numFmtId="3" fontId="8" fillId="0" borderId="3" xfId="0" applyNumberFormat="1" applyFont="1" applyFill="1" applyBorder="1" applyAlignment="1">
      <alignment horizontal="right" wrapText="1"/>
    </xf>
    <xf numFmtId="0" fontId="3" fillId="0" borderId="4" xfId="0" applyFont="1" applyBorder="1" applyAlignment="1">
      <alignment horizontal="center" wrapText="1"/>
    </xf>
    <xf numFmtId="0" fontId="3" fillId="0" borderId="4" xfId="0" applyFont="1" applyBorder="1" applyAlignment="1">
      <alignment wrapText="1"/>
    </xf>
    <xf numFmtId="0" fontId="13" fillId="0" borderId="4" xfId="0" applyFont="1" applyBorder="1" applyAlignment="1">
      <alignment horizontal="center" wrapText="1"/>
    </xf>
    <xf numFmtId="0" fontId="13" fillId="0" borderId="4" xfId="0" applyFont="1" applyBorder="1" applyAlignment="1">
      <alignment wrapText="1"/>
    </xf>
    <xf numFmtId="0" fontId="10" fillId="0" borderId="4" xfId="0" applyFont="1" applyBorder="1" applyAlignment="1">
      <alignment horizontal="center" wrapText="1"/>
    </xf>
    <xf numFmtId="0" fontId="10" fillId="0" borderId="4" xfId="0" applyFont="1" applyBorder="1" applyAlignment="1">
      <alignment wrapText="1"/>
    </xf>
    <xf numFmtId="3" fontId="9" fillId="0" borderId="4" xfId="0" applyNumberFormat="1" applyFont="1" applyFill="1" applyBorder="1" applyAlignment="1">
      <alignment horizontal="right" wrapText="1"/>
    </xf>
    <xf numFmtId="3" fontId="18" fillId="0" borderId="4" xfId="0" applyNumberFormat="1" applyFont="1" applyFill="1" applyBorder="1" applyAlignment="1">
      <alignment horizontal="right" wrapText="1"/>
    </xf>
    <xf numFmtId="0" fontId="8" fillId="0" borderId="4" xfId="0" applyFont="1" applyBorder="1" applyAlignment="1">
      <alignment horizontal="center" wrapText="1"/>
    </xf>
    <xf numFmtId="0" fontId="28" fillId="0" borderId="0" xfId="0" applyFont="1" applyAlignment="1">
      <alignment wrapText="1"/>
    </xf>
    <xf numFmtId="0" fontId="29" fillId="0" borderId="0" xfId="0" applyFont="1" applyAlignment="1">
      <alignment wrapText="1"/>
    </xf>
    <xf numFmtId="0" fontId="3" fillId="0" borderId="5" xfId="0" applyFont="1" applyBorder="1" applyAlignment="1">
      <alignment horizontal="center" wrapText="1"/>
    </xf>
    <xf numFmtId="0" fontId="3" fillId="0" borderId="5" xfId="0" applyFont="1" applyBorder="1" applyAlignment="1">
      <alignment wrapText="1"/>
    </xf>
    <xf numFmtId="3" fontId="8" fillId="0" borderId="5" xfId="0" applyNumberFormat="1" applyFont="1" applyFill="1" applyBorder="1" applyAlignment="1">
      <alignment horizontal="right" wrapText="1"/>
    </xf>
    <xf numFmtId="0" fontId="30" fillId="0" borderId="0" xfId="0" applyFont="1" applyAlignment="1">
      <alignment horizontal="left" vertical="center" wrapText="1"/>
    </xf>
    <xf numFmtId="0" fontId="30" fillId="0" borderId="0" xfId="0" applyFont="1" applyAlignment="1">
      <alignment horizontal="center" vertical="center" wrapText="1"/>
    </xf>
    <xf numFmtId="0" fontId="31" fillId="0" borderId="0" xfId="0" applyFont="1" applyAlignment="1">
      <alignment vertical="center" wrapText="1"/>
    </xf>
    <xf numFmtId="0" fontId="30" fillId="0" borderId="0" xfId="0" applyFont="1" applyAlignment="1">
      <alignment horizontal="center" vertical="center" wrapText="1"/>
    </xf>
    <xf numFmtId="0" fontId="27" fillId="0" borderId="0" xfId="0" applyFont="1" applyAlignment="1">
      <alignment horizontal="center" vertical="center" wrapText="1"/>
    </xf>
    <xf numFmtId="3" fontId="27" fillId="0" borderId="0" xfId="0" applyNumberFormat="1" applyFont="1" applyAlignment="1">
      <alignment horizontal="right" vertical="center" wrapText="1"/>
    </xf>
    <xf numFmtId="0" fontId="32" fillId="0" borderId="1" xfId="0" applyFont="1" applyBorder="1" applyAlignment="1">
      <alignment horizontal="center" vertical="center" wrapText="1"/>
    </xf>
    <xf numFmtId="0" fontId="33" fillId="0" borderId="1" xfId="0" applyFont="1" applyBorder="1" applyAlignment="1">
      <alignment horizontal="center" vertical="center" wrapText="1"/>
    </xf>
    <xf numFmtId="3" fontId="33" fillId="0" borderId="1" xfId="0" applyNumberFormat="1" applyFont="1" applyBorder="1" applyAlignment="1">
      <alignment horizontal="center" vertical="center" wrapText="1"/>
    </xf>
    <xf numFmtId="0" fontId="34" fillId="0" borderId="0" xfId="0" applyFont="1" applyAlignment="1">
      <alignment vertical="center" wrapText="1"/>
    </xf>
    <xf numFmtId="3" fontId="35" fillId="0" borderId="0" xfId="0" applyNumberFormat="1" applyFont="1" applyAlignment="1">
      <alignment wrapText="1"/>
    </xf>
    <xf numFmtId="0" fontId="35" fillId="0" borderId="0" xfId="0" applyFont="1" applyAlignment="1">
      <alignment wrapText="1"/>
    </xf>
    <xf numFmtId="3" fontId="34" fillId="0" borderId="0" xfId="0" applyNumberFormat="1" applyFont="1" applyAlignment="1">
      <alignment wrapText="1"/>
    </xf>
    <xf numFmtId="0" fontId="34" fillId="0" borderId="0" xfId="0" applyFont="1" applyAlignment="1">
      <alignment wrapText="1"/>
    </xf>
    <xf numFmtId="3" fontId="31" fillId="0" borderId="0" xfId="0" applyNumberFormat="1" applyFont="1" applyAlignment="1">
      <alignment horizontal="right" vertical="center" wrapText="1"/>
    </xf>
    <xf numFmtId="0" fontId="33" fillId="0" borderId="3" xfId="0" applyFont="1" applyBorder="1" applyAlignment="1">
      <alignment horizontal="center" wrapText="1"/>
    </xf>
    <xf numFmtId="3" fontId="33" fillId="0" borderId="3" xfId="0" applyNumberFormat="1" applyFont="1" applyBorder="1" applyAlignment="1">
      <alignment horizontal="right" wrapText="1"/>
    </xf>
    <xf numFmtId="0" fontId="33" fillId="0" borderId="4" xfId="0" applyFont="1" applyBorder="1" applyAlignment="1">
      <alignment horizontal="center" wrapText="1"/>
    </xf>
    <xf numFmtId="0" fontId="33" fillId="0" borderId="4" xfId="0" applyFont="1" applyBorder="1" applyAlignment="1">
      <alignment wrapText="1"/>
    </xf>
    <xf numFmtId="3" fontId="33" fillId="0" borderId="4" xfId="0" applyNumberFormat="1" applyFont="1" applyBorder="1" applyAlignment="1">
      <alignment horizontal="right" wrapText="1"/>
    </xf>
    <xf numFmtId="0" fontId="32" fillId="0" borderId="4" xfId="0" applyFont="1" applyBorder="1" applyAlignment="1">
      <alignment horizontal="center" wrapText="1"/>
    </xf>
    <xf numFmtId="0" fontId="32" fillId="0" borderId="4" xfId="0" applyFont="1" applyBorder="1" applyAlignment="1">
      <alignment horizontal="justify" wrapText="1"/>
    </xf>
    <xf numFmtId="3" fontId="32" fillId="0" borderId="4" xfId="0" applyNumberFormat="1" applyFont="1" applyBorder="1" applyAlignment="1">
      <alignment horizontal="right" wrapText="1"/>
    </xf>
    <xf numFmtId="0" fontId="32" fillId="0" borderId="4" xfId="0" applyFont="1" applyBorder="1" applyAlignment="1">
      <alignment wrapText="1"/>
    </xf>
    <xf numFmtId="3" fontId="34" fillId="0" borderId="4" xfId="0" applyNumberFormat="1" applyFont="1" applyBorder="1" applyAlignment="1">
      <alignment horizontal="right" wrapText="1"/>
    </xf>
    <xf numFmtId="3" fontId="35" fillId="0" borderId="4" xfId="0" applyNumberFormat="1" applyFont="1" applyBorder="1" applyAlignment="1">
      <alignment horizontal="right" wrapText="1"/>
    </xf>
    <xf numFmtId="0" fontId="33" fillId="0" borderId="5" xfId="0" applyFont="1" applyBorder="1" applyAlignment="1">
      <alignment horizontal="center" wrapText="1"/>
    </xf>
    <xf numFmtId="0" fontId="33" fillId="0" borderId="5" xfId="0" applyFont="1" applyBorder="1" applyAlignment="1">
      <alignment wrapText="1"/>
    </xf>
    <xf numFmtId="3" fontId="33" fillId="0" borderId="5" xfId="0" applyNumberFormat="1" applyFont="1" applyBorder="1" applyAlignment="1">
      <alignment horizontal="right" wrapText="1"/>
    </xf>
    <xf numFmtId="0" fontId="36" fillId="0" borderId="4" xfId="0" applyFont="1" applyBorder="1" applyAlignment="1">
      <alignment horizontal="center" wrapText="1"/>
    </xf>
    <xf numFmtId="0" fontId="36" fillId="0" borderId="4" xfId="0" applyFont="1" applyBorder="1" applyAlignment="1">
      <alignment wrapText="1"/>
    </xf>
    <xf numFmtId="3" fontId="36" fillId="0" borderId="4" xfId="0" applyNumberFormat="1" applyFont="1" applyBorder="1" applyAlignment="1">
      <alignment horizontal="right" wrapText="1"/>
    </xf>
    <xf numFmtId="0" fontId="27" fillId="0" borderId="0" xfId="0" applyFont="1" applyAlignment="1">
      <alignment wrapText="1"/>
    </xf>
  </cellXfs>
  <cellStyles count="3">
    <cellStyle name="Normal" xfId="0" builtinId="0"/>
    <cellStyle name="Normal 2" xfId="1"/>
    <cellStyle name="Percent" xfId="2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97"/>
  <sheetViews>
    <sheetView workbookViewId="0">
      <selection activeCell="E12" sqref="E12"/>
    </sheetView>
  </sheetViews>
  <sheetFormatPr defaultRowHeight="12.75"/>
  <cols>
    <col min="1" max="1" width="7" style="33" customWidth="1"/>
    <col min="2" max="2" width="58.140625" style="33" customWidth="1"/>
    <col min="3" max="3" width="20.140625" style="32" customWidth="1"/>
    <col min="4" max="4" width="27.28515625" style="33" customWidth="1"/>
    <col min="5" max="16384" width="9.140625" style="33"/>
  </cols>
  <sheetData>
    <row r="1" spans="1:3" s="45" customFormat="1" ht="16.5">
      <c r="A1" s="43" t="s">
        <v>126</v>
      </c>
      <c r="B1" s="43"/>
      <c r="C1" s="46" t="s">
        <v>103</v>
      </c>
    </row>
    <row r="2" spans="1:3" s="45" customFormat="1" ht="16.5">
      <c r="A2" s="43"/>
      <c r="B2" s="43"/>
      <c r="C2" s="44"/>
    </row>
    <row r="3" spans="1:3" ht="18.75">
      <c r="A3" s="34" t="s">
        <v>123</v>
      </c>
      <c r="B3" s="34"/>
      <c r="C3" s="34"/>
    </row>
    <row r="4" spans="1:3" ht="18.75">
      <c r="A4" s="34" t="s">
        <v>122</v>
      </c>
      <c r="B4" s="34"/>
      <c r="C4" s="34"/>
    </row>
    <row r="5" spans="1:3" ht="25.5" customHeight="1">
      <c r="A5" s="35"/>
      <c r="B5" s="36" t="s">
        <v>78</v>
      </c>
      <c r="C5" s="36"/>
    </row>
    <row r="6" spans="1:3" s="39" customFormat="1" ht="27.95" customHeight="1">
      <c r="A6" s="37" t="s">
        <v>0</v>
      </c>
      <c r="B6" s="37" t="s">
        <v>1</v>
      </c>
      <c r="C6" s="38" t="s">
        <v>127</v>
      </c>
    </row>
    <row r="7" spans="1:3" s="48" customFormat="1" ht="24" customHeight="1">
      <c r="A7" s="49" t="s">
        <v>4</v>
      </c>
      <c r="B7" s="50" t="s">
        <v>80</v>
      </c>
      <c r="C7" s="51">
        <f>SUM(C8:C15)</f>
        <v>23660914</v>
      </c>
    </row>
    <row r="8" spans="1:3" s="40" customFormat="1" ht="24" customHeight="1">
      <c r="A8" s="52">
        <v>1</v>
      </c>
      <c r="B8" s="53" t="s">
        <v>81</v>
      </c>
      <c r="C8" s="54">
        <v>4178822</v>
      </c>
    </row>
    <row r="9" spans="1:3" s="40" customFormat="1" ht="24" customHeight="1">
      <c r="A9" s="52">
        <v>2</v>
      </c>
      <c r="B9" s="53" t="s">
        <v>82</v>
      </c>
      <c r="C9" s="54">
        <v>1124627</v>
      </c>
    </row>
    <row r="10" spans="1:3" s="40" customFormat="1" ht="24" customHeight="1">
      <c r="A10" s="52">
        <v>3</v>
      </c>
      <c r="B10" s="53" t="s">
        <v>83</v>
      </c>
      <c r="C10" s="54">
        <v>211746</v>
      </c>
    </row>
    <row r="11" spans="1:3" s="40" customFormat="1" ht="24" customHeight="1">
      <c r="A11" s="52">
        <v>4</v>
      </c>
      <c r="B11" s="53" t="s">
        <v>65</v>
      </c>
      <c r="C11" s="54">
        <v>81149</v>
      </c>
    </row>
    <row r="12" spans="1:3" s="40" customFormat="1" ht="24" customHeight="1">
      <c r="A12" s="52">
        <v>5</v>
      </c>
      <c r="B12" s="53" t="s">
        <v>66</v>
      </c>
      <c r="C12" s="54">
        <v>4232747</v>
      </c>
    </row>
    <row r="13" spans="1:3" s="40" customFormat="1" ht="24" customHeight="1">
      <c r="A13" s="52">
        <v>6</v>
      </c>
      <c r="B13" s="53" t="s">
        <v>84</v>
      </c>
      <c r="C13" s="54">
        <v>623368</v>
      </c>
    </row>
    <row r="14" spans="1:3" s="40" customFormat="1" ht="24" customHeight="1">
      <c r="A14" s="52">
        <v>7</v>
      </c>
      <c r="B14" s="53" t="s">
        <v>102</v>
      </c>
      <c r="C14" s="54">
        <v>13207284</v>
      </c>
    </row>
    <row r="15" spans="1:3" s="40" customFormat="1" ht="24" customHeight="1">
      <c r="A15" s="52">
        <v>8</v>
      </c>
      <c r="B15" s="53" t="s">
        <v>69</v>
      </c>
      <c r="C15" s="54">
        <v>1171</v>
      </c>
    </row>
    <row r="16" spans="1:3" s="48" customFormat="1" ht="24" customHeight="1">
      <c r="A16" s="55" t="s">
        <v>5</v>
      </c>
      <c r="B16" s="56" t="s">
        <v>85</v>
      </c>
      <c r="C16" s="57">
        <f>C17+C20+C23+C24+C25+C26+C27</f>
        <v>22511919</v>
      </c>
    </row>
    <row r="17" spans="1:3" s="40" customFormat="1" ht="24" customHeight="1">
      <c r="A17" s="52">
        <v>1</v>
      </c>
      <c r="B17" s="53" t="s">
        <v>86</v>
      </c>
      <c r="C17" s="54">
        <f>C18+C19</f>
        <v>4154455</v>
      </c>
    </row>
    <row r="18" spans="1:3" s="47" customFormat="1" ht="24" customHeight="1">
      <c r="A18" s="58"/>
      <c r="B18" s="59" t="s">
        <v>87</v>
      </c>
      <c r="C18" s="60">
        <v>476474</v>
      </c>
    </row>
    <row r="19" spans="1:3" s="47" customFormat="1" ht="41.25" customHeight="1">
      <c r="A19" s="58"/>
      <c r="B19" s="59" t="s">
        <v>88</v>
      </c>
      <c r="C19" s="60">
        <v>3677981</v>
      </c>
    </row>
    <row r="20" spans="1:3" s="40" customFormat="1" ht="24" customHeight="1">
      <c r="A20" s="52">
        <v>2</v>
      </c>
      <c r="B20" s="53" t="s">
        <v>74</v>
      </c>
      <c r="C20" s="54">
        <v>13207283</v>
      </c>
    </row>
    <row r="21" spans="1:3" s="47" customFormat="1" ht="24" customHeight="1">
      <c r="A21" s="58"/>
      <c r="B21" s="59" t="s">
        <v>89</v>
      </c>
      <c r="C21" s="60">
        <v>7485286</v>
      </c>
    </row>
    <row r="22" spans="1:3" s="47" customFormat="1" ht="24" customHeight="1">
      <c r="A22" s="58"/>
      <c r="B22" s="59" t="s">
        <v>90</v>
      </c>
      <c r="C22" s="60">
        <v>5721997</v>
      </c>
    </row>
    <row r="23" spans="1:3" s="40" customFormat="1" ht="24" customHeight="1">
      <c r="A23" s="52">
        <v>3</v>
      </c>
      <c r="B23" s="53" t="s">
        <v>91</v>
      </c>
      <c r="C23" s="54">
        <v>211746</v>
      </c>
    </row>
    <row r="24" spans="1:3" s="40" customFormat="1" ht="24" customHeight="1">
      <c r="A24" s="52">
        <v>4</v>
      </c>
      <c r="B24" s="53" t="s">
        <v>92</v>
      </c>
      <c r="C24" s="54">
        <v>4232747</v>
      </c>
    </row>
    <row r="25" spans="1:3" s="40" customFormat="1" ht="24" customHeight="1">
      <c r="A25" s="52">
        <v>5</v>
      </c>
      <c r="B25" s="53" t="s">
        <v>93</v>
      </c>
      <c r="C25" s="54">
        <v>81149</v>
      </c>
    </row>
    <row r="26" spans="1:3" s="40" customFormat="1" ht="24" customHeight="1">
      <c r="A26" s="52">
        <v>6</v>
      </c>
      <c r="B26" s="53" t="s">
        <v>76</v>
      </c>
      <c r="C26" s="54">
        <v>1171</v>
      </c>
    </row>
    <row r="27" spans="1:3" s="40" customFormat="1" ht="24" customHeight="1">
      <c r="A27" s="52">
        <v>7</v>
      </c>
      <c r="B27" s="53" t="s">
        <v>67</v>
      </c>
      <c r="C27" s="54">
        <v>623368</v>
      </c>
    </row>
    <row r="28" spans="1:3" s="48" customFormat="1" ht="24" customHeight="1">
      <c r="A28" s="55" t="s">
        <v>6</v>
      </c>
      <c r="B28" s="56" t="s">
        <v>94</v>
      </c>
      <c r="C28" s="57">
        <f>SUM(C29:C38)</f>
        <v>22315960</v>
      </c>
    </row>
    <row r="29" spans="1:3" s="40" customFormat="1" ht="24" customHeight="1">
      <c r="A29" s="52">
        <v>1</v>
      </c>
      <c r="B29" s="53" t="s">
        <v>15</v>
      </c>
      <c r="C29" s="54">
        <f>3430308-259906</f>
        <v>3170402</v>
      </c>
    </row>
    <row r="30" spans="1:3" s="40" customFormat="1" ht="24" customHeight="1">
      <c r="A30" s="52">
        <v>2</v>
      </c>
      <c r="B30" s="53" t="s">
        <v>16</v>
      </c>
      <c r="C30" s="54">
        <v>7145607</v>
      </c>
    </row>
    <row r="31" spans="1:3" s="40" customFormat="1" ht="39" customHeight="1">
      <c r="A31" s="52">
        <v>3</v>
      </c>
      <c r="B31" s="53" t="s">
        <v>95</v>
      </c>
      <c r="C31" s="54">
        <v>259906</v>
      </c>
    </row>
    <row r="32" spans="1:3" s="40" customFormat="1" ht="24" customHeight="1">
      <c r="A32" s="52">
        <v>4</v>
      </c>
      <c r="B32" s="53" t="s">
        <v>96</v>
      </c>
      <c r="C32" s="54">
        <v>1340</v>
      </c>
    </row>
    <row r="33" spans="1:3" s="40" customFormat="1" ht="24" customHeight="1">
      <c r="A33" s="52">
        <v>5</v>
      </c>
      <c r="B33" s="53" t="s">
        <v>97</v>
      </c>
      <c r="C33" s="54" t="s">
        <v>101</v>
      </c>
    </row>
    <row r="34" spans="1:3" s="40" customFormat="1" ht="24" customHeight="1">
      <c r="A34" s="52">
        <v>6</v>
      </c>
      <c r="B34" s="53" t="s">
        <v>20</v>
      </c>
      <c r="C34" s="54">
        <v>4210106</v>
      </c>
    </row>
    <row r="35" spans="1:3" s="40" customFormat="1" ht="24" customHeight="1">
      <c r="A35" s="52">
        <v>7</v>
      </c>
      <c r="B35" s="53" t="s">
        <v>24</v>
      </c>
      <c r="C35" s="54">
        <v>6376521</v>
      </c>
    </row>
    <row r="36" spans="1:3" s="40" customFormat="1" ht="24" customHeight="1">
      <c r="A36" s="52">
        <v>8</v>
      </c>
      <c r="B36" s="53" t="s">
        <v>98</v>
      </c>
      <c r="C36" s="54">
        <v>527539</v>
      </c>
    </row>
    <row r="37" spans="1:3" s="40" customFormat="1" ht="24" customHeight="1">
      <c r="A37" s="52">
        <v>9</v>
      </c>
      <c r="B37" s="53" t="s">
        <v>99</v>
      </c>
      <c r="C37" s="54">
        <v>623368</v>
      </c>
    </row>
    <row r="38" spans="1:3" s="40" customFormat="1" ht="24" customHeight="1">
      <c r="A38" s="61">
        <v>10</v>
      </c>
      <c r="B38" s="62" t="s">
        <v>100</v>
      </c>
      <c r="C38" s="63">
        <v>1171</v>
      </c>
    </row>
    <row r="39" spans="1:3" ht="24" customHeight="1">
      <c r="A39" s="41"/>
      <c r="C39" s="42"/>
    </row>
    <row r="40" spans="1:3" ht="24" customHeight="1">
      <c r="A40" s="41"/>
      <c r="C40" s="42"/>
    </row>
    <row r="41" spans="1:3" ht="24" customHeight="1">
      <c r="A41" s="41"/>
      <c r="C41" s="42"/>
    </row>
    <row r="42" spans="1:3" ht="24" customHeight="1">
      <c r="A42" s="41"/>
      <c r="C42" s="42"/>
    </row>
    <row r="43" spans="1:3" ht="24" customHeight="1">
      <c r="A43" s="41"/>
      <c r="C43" s="42"/>
    </row>
    <row r="44" spans="1:3" ht="24" customHeight="1">
      <c r="A44" s="41"/>
      <c r="C44" s="42"/>
    </row>
    <row r="45" spans="1:3" ht="24" customHeight="1">
      <c r="A45" s="41"/>
      <c r="C45" s="42"/>
    </row>
    <row r="46" spans="1:3" ht="24" customHeight="1">
      <c r="A46" s="41"/>
      <c r="C46" s="42"/>
    </row>
    <row r="47" spans="1:3" ht="24" customHeight="1">
      <c r="A47" s="41"/>
      <c r="C47" s="42"/>
    </row>
    <row r="48" spans="1:3" ht="24" customHeight="1">
      <c r="A48" s="41"/>
      <c r="C48" s="42"/>
    </row>
    <row r="49" spans="1:3" ht="24" customHeight="1">
      <c r="A49" s="41"/>
      <c r="C49" s="42"/>
    </row>
    <row r="50" spans="1:3" ht="24" customHeight="1">
      <c r="A50" s="41"/>
      <c r="C50" s="42"/>
    </row>
    <row r="51" spans="1:3" ht="24" customHeight="1">
      <c r="A51" s="41"/>
      <c r="C51" s="42"/>
    </row>
    <row r="52" spans="1:3" ht="24" customHeight="1">
      <c r="C52" s="42"/>
    </row>
    <row r="53" spans="1:3" ht="24" customHeight="1"/>
    <row r="54" spans="1:3" ht="24" customHeight="1"/>
    <row r="55" spans="1:3" ht="24" customHeight="1"/>
    <row r="56" spans="1:3" ht="24" customHeight="1"/>
    <row r="57" spans="1:3" ht="24" customHeight="1"/>
    <row r="58" spans="1:3" ht="24" customHeight="1"/>
    <row r="59" spans="1:3" ht="24" customHeight="1"/>
    <row r="60" spans="1:3" ht="24" customHeight="1"/>
    <row r="61" spans="1:3" ht="24" customHeight="1"/>
    <row r="62" spans="1:3" ht="24" customHeight="1"/>
    <row r="63" spans="1:3" ht="24" customHeight="1"/>
    <row r="64" spans="1:3" ht="24" customHeight="1"/>
    <row r="65" ht="24" customHeight="1"/>
    <row r="66" ht="24" customHeight="1"/>
    <row r="67" ht="24" customHeight="1"/>
    <row r="68" ht="24" customHeight="1"/>
    <row r="69" ht="24" customHeight="1"/>
    <row r="70" ht="24" customHeight="1"/>
    <row r="71" ht="24" customHeight="1"/>
    <row r="72" ht="24" customHeight="1"/>
    <row r="73" ht="24" customHeight="1"/>
    <row r="74" ht="24" customHeight="1"/>
    <row r="75" ht="24" customHeight="1"/>
    <row r="76" ht="24" customHeight="1"/>
    <row r="77" ht="24" customHeight="1"/>
    <row r="78" ht="24" customHeight="1"/>
    <row r="79" ht="24" customHeight="1"/>
    <row r="80" ht="24" customHeight="1"/>
    <row r="81" ht="24" customHeight="1"/>
    <row r="82" ht="24" customHeight="1"/>
    <row r="83" ht="24" customHeight="1"/>
    <row r="84" ht="24" customHeight="1"/>
    <row r="85" ht="24" customHeight="1"/>
    <row r="86" ht="24" customHeight="1"/>
    <row r="87" ht="24" customHeight="1"/>
    <row r="88" ht="24" customHeight="1"/>
    <row r="89" ht="24" customHeight="1"/>
    <row r="90" ht="24" customHeight="1"/>
    <row r="91" ht="24" customHeight="1"/>
    <row r="92" ht="24" customHeight="1"/>
    <row r="93" ht="24" customHeight="1"/>
    <row r="94" ht="24" customHeight="1"/>
    <row r="95" ht="24" customHeight="1"/>
    <row r="96" ht="24" customHeight="1"/>
    <row r="97" ht="24" customHeight="1"/>
  </sheetData>
  <mergeCells count="3">
    <mergeCell ref="B5:C5"/>
    <mergeCell ref="A3:C3"/>
    <mergeCell ref="A4:C4"/>
  </mergeCells>
  <phoneticPr fontId="4" type="noConversion"/>
  <printOptions horizontalCentered="1"/>
  <pageMargins left="0.23622047244094491" right="0.23622047244094491" top="0.74803149606299213" bottom="0.74803149606299213" header="0.51181102362204722" footer="0.23622047244094491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D87"/>
  <sheetViews>
    <sheetView workbookViewId="0">
      <selection activeCell="A24" sqref="A24:XFD25"/>
    </sheetView>
  </sheetViews>
  <sheetFormatPr defaultRowHeight="15.75"/>
  <cols>
    <col min="1" max="1" width="9" style="11" customWidth="1"/>
    <col min="2" max="2" width="54.28515625" style="10" customWidth="1"/>
    <col min="3" max="3" width="21.42578125" style="12" customWidth="1"/>
    <col min="4" max="4" width="17.140625" style="10" customWidth="1"/>
    <col min="5" max="16384" width="9.140625" style="10"/>
  </cols>
  <sheetData>
    <row r="1" spans="1:4" s="45" customFormat="1" ht="16.5">
      <c r="A1" s="43" t="s">
        <v>126</v>
      </c>
      <c r="B1" s="43"/>
      <c r="C1" s="46" t="s">
        <v>105</v>
      </c>
    </row>
    <row r="2" spans="1:4" s="45" customFormat="1" ht="16.5">
      <c r="A2" s="43"/>
      <c r="B2" s="43"/>
      <c r="C2" s="46"/>
    </row>
    <row r="3" spans="1:4" s="26" customFormat="1" ht="16.5">
      <c r="A3" s="29" t="s">
        <v>124</v>
      </c>
      <c r="B3" s="29"/>
      <c r="C3" s="29"/>
    </row>
    <row r="4" spans="1:4" s="26" customFormat="1" ht="16.5">
      <c r="A4" s="29" t="s">
        <v>125</v>
      </c>
      <c r="B4" s="29"/>
      <c r="C4" s="29"/>
    </row>
    <row r="5" spans="1:4" s="26" customFormat="1" ht="16.5">
      <c r="A5" s="29" t="s">
        <v>122</v>
      </c>
      <c r="B5" s="29"/>
      <c r="C5" s="29"/>
    </row>
    <row r="6" spans="1:4" s="22" customFormat="1" ht="16.5">
      <c r="A6" s="25"/>
      <c r="C6" s="27"/>
    </row>
    <row r="7" spans="1:4" s="22" customFormat="1" ht="16.5">
      <c r="A7" s="25"/>
      <c r="B7" s="28" t="s">
        <v>78</v>
      </c>
      <c r="C7" s="28"/>
    </row>
    <row r="8" spans="1:4" s="24" customFormat="1" ht="23.1" customHeight="1">
      <c r="A8" s="23" t="s">
        <v>0</v>
      </c>
      <c r="B8" s="23" t="s">
        <v>1</v>
      </c>
      <c r="C8" s="16" t="s">
        <v>104</v>
      </c>
    </row>
    <row r="9" spans="1:4" s="26" customFormat="1" ht="23.1" customHeight="1">
      <c r="A9" s="64" t="s">
        <v>3</v>
      </c>
      <c r="B9" s="65" t="s">
        <v>106</v>
      </c>
      <c r="C9" s="66"/>
    </row>
    <row r="10" spans="1:4" s="26" customFormat="1" ht="23.1" customHeight="1">
      <c r="A10" s="67" t="s">
        <v>4</v>
      </c>
      <c r="B10" s="68" t="s">
        <v>107</v>
      </c>
      <c r="C10" s="69">
        <f>C11+C14+C17</f>
        <v>14373789</v>
      </c>
    </row>
    <row r="11" spans="1:4" s="22" customFormat="1" ht="23.1" customHeight="1">
      <c r="A11" s="70">
        <v>1</v>
      </c>
      <c r="B11" s="71" t="s">
        <v>108</v>
      </c>
      <c r="C11" s="72">
        <f>C12+C13</f>
        <v>3133687</v>
      </c>
      <c r="D11" s="27"/>
    </row>
    <row r="12" spans="1:4" s="82" customFormat="1" ht="23.1" customHeight="1">
      <c r="A12" s="79"/>
      <c r="B12" s="80" t="s">
        <v>116</v>
      </c>
      <c r="C12" s="81">
        <v>426578</v>
      </c>
    </row>
    <row r="13" spans="1:4" s="82" customFormat="1" ht="37.5" customHeight="1">
      <c r="A13" s="79"/>
      <c r="B13" s="80" t="s">
        <v>117</v>
      </c>
      <c r="C13" s="81">
        <v>2707109</v>
      </c>
    </row>
    <row r="14" spans="1:4" s="22" customFormat="1" ht="23.1" customHeight="1">
      <c r="A14" s="70">
        <v>2</v>
      </c>
      <c r="B14" s="71" t="s">
        <v>74</v>
      </c>
      <c r="C14" s="72">
        <f>C15+C16</f>
        <v>6830763</v>
      </c>
    </row>
    <row r="15" spans="1:4" s="82" customFormat="1" ht="23.1" customHeight="1">
      <c r="A15" s="79"/>
      <c r="B15" s="80" t="s">
        <v>118</v>
      </c>
      <c r="C15" s="83">
        <v>4114165</v>
      </c>
    </row>
    <row r="16" spans="1:4" s="82" customFormat="1" ht="23.1" customHeight="1">
      <c r="A16" s="79"/>
      <c r="B16" s="80" t="s">
        <v>119</v>
      </c>
      <c r="C16" s="83">
        <v>2716598</v>
      </c>
    </row>
    <row r="17" spans="1:4" s="22" customFormat="1" ht="23.1" customHeight="1">
      <c r="A17" s="70">
        <v>3</v>
      </c>
      <c r="B17" s="71" t="s">
        <v>79</v>
      </c>
      <c r="C17" s="72">
        <f>211746+33093+3749542+414958</f>
        <v>4409339</v>
      </c>
    </row>
    <row r="18" spans="1:4" s="26" customFormat="1" ht="23.1" customHeight="1">
      <c r="A18" s="67" t="s">
        <v>5</v>
      </c>
      <c r="B18" s="68" t="s">
        <v>109</v>
      </c>
      <c r="C18" s="69">
        <f>C19+C20</f>
        <v>14247431</v>
      </c>
    </row>
    <row r="19" spans="1:4" s="22" customFormat="1" ht="38.25" customHeight="1">
      <c r="A19" s="70">
        <v>1</v>
      </c>
      <c r="B19" s="71" t="s">
        <v>110</v>
      </c>
      <c r="C19" s="72">
        <f>2389190+2819641+1340+4398767+527539</f>
        <v>10136477</v>
      </c>
    </row>
    <row r="20" spans="1:4" s="22" customFormat="1" ht="23.1" customHeight="1">
      <c r="A20" s="70">
        <v>2</v>
      </c>
      <c r="B20" s="71" t="s">
        <v>111</v>
      </c>
      <c r="C20" s="73">
        <f>3695996+414958</f>
        <v>4110954</v>
      </c>
    </row>
    <row r="21" spans="1:4" s="26" customFormat="1" ht="57" customHeight="1">
      <c r="A21" s="67" t="s">
        <v>10</v>
      </c>
      <c r="B21" s="68" t="s">
        <v>112</v>
      </c>
      <c r="C21" s="69"/>
    </row>
    <row r="22" spans="1:4" s="26" customFormat="1" ht="36" customHeight="1">
      <c r="A22" s="67" t="s">
        <v>4</v>
      </c>
      <c r="B22" s="74" t="s">
        <v>113</v>
      </c>
      <c r="C22" s="69">
        <f>C23+C26</f>
        <v>8138131</v>
      </c>
    </row>
    <row r="23" spans="1:4" s="22" customFormat="1" ht="23.1" customHeight="1">
      <c r="A23" s="70">
        <v>1</v>
      </c>
      <c r="B23" s="75" t="s">
        <v>114</v>
      </c>
      <c r="C23" s="72">
        <f>C24+C25</f>
        <v>1020768</v>
      </c>
      <c r="D23" s="27"/>
    </row>
    <row r="24" spans="1:4" s="82" customFormat="1" ht="23.1" customHeight="1">
      <c r="A24" s="79"/>
      <c r="B24" s="80" t="s">
        <v>120</v>
      </c>
      <c r="C24" s="81">
        <f>24949+24947</f>
        <v>49896</v>
      </c>
    </row>
    <row r="25" spans="1:4" s="82" customFormat="1" ht="34.5" customHeight="1">
      <c r="A25" s="79"/>
      <c r="B25" s="80" t="s">
        <v>121</v>
      </c>
      <c r="C25" s="84">
        <f>554196+416676</f>
        <v>970872</v>
      </c>
    </row>
    <row r="26" spans="1:4" s="22" customFormat="1" ht="23.1" customHeight="1">
      <c r="A26" s="70">
        <v>2</v>
      </c>
      <c r="B26" s="71" t="s">
        <v>79</v>
      </c>
      <c r="C26" s="72">
        <f>5401098+2737033-1020768</f>
        <v>7117363</v>
      </c>
    </row>
    <row r="27" spans="1:4" s="26" customFormat="1" ht="40.5" customHeight="1">
      <c r="A27" s="76" t="s">
        <v>5</v>
      </c>
      <c r="B27" s="77" t="s">
        <v>115</v>
      </c>
      <c r="C27" s="78">
        <f>5373950+2694579</f>
        <v>8068529</v>
      </c>
    </row>
    <row r="28" spans="1:4" s="22" customFormat="1" ht="16.5">
      <c r="A28" s="25"/>
      <c r="C28" s="27"/>
    </row>
    <row r="29" spans="1:4" s="22" customFormat="1" ht="16.5">
      <c r="A29" s="25"/>
      <c r="C29" s="27"/>
    </row>
    <row r="30" spans="1:4" s="22" customFormat="1" ht="16.5">
      <c r="A30" s="25"/>
      <c r="C30" s="27"/>
    </row>
    <row r="31" spans="1:4" s="22" customFormat="1" ht="16.5">
      <c r="A31" s="25"/>
      <c r="C31" s="27"/>
    </row>
    <row r="32" spans="1:4" s="22" customFormat="1" ht="16.5">
      <c r="A32" s="25"/>
      <c r="C32" s="27"/>
    </row>
    <row r="33" spans="1:3" s="22" customFormat="1" ht="16.5">
      <c r="A33" s="25"/>
      <c r="C33" s="27"/>
    </row>
    <row r="34" spans="1:3" s="22" customFormat="1" ht="16.5">
      <c r="A34" s="25"/>
      <c r="C34" s="27"/>
    </row>
    <row r="35" spans="1:3" s="22" customFormat="1" ht="16.5">
      <c r="A35" s="25"/>
      <c r="C35" s="27"/>
    </row>
    <row r="36" spans="1:3" s="22" customFormat="1" ht="16.5">
      <c r="A36" s="25"/>
      <c r="C36" s="27"/>
    </row>
    <row r="37" spans="1:3" s="22" customFormat="1" ht="16.5">
      <c r="A37" s="25"/>
      <c r="C37" s="27"/>
    </row>
    <row r="38" spans="1:3" s="22" customFormat="1" ht="16.5">
      <c r="A38" s="25"/>
      <c r="C38" s="27"/>
    </row>
    <row r="39" spans="1:3" s="22" customFormat="1" ht="16.5">
      <c r="A39" s="25"/>
      <c r="C39" s="27"/>
    </row>
    <row r="40" spans="1:3" s="22" customFormat="1" ht="16.5">
      <c r="A40" s="25"/>
      <c r="C40" s="27"/>
    </row>
    <row r="41" spans="1:3" s="22" customFormat="1" ht="16.5">
      <c r="A41" s="25"/>
      <c r="C41" s="27"/>
    </row>
    <row r="42" spans="1:3" s="22" customFormat="1" ht="16.5">
      <c r="A42" s="25"/>
      <c r="C42" s="27"/>
    </row>
    <row r="43" spans="1:3" s="22" customFormat="1" ht="16.5">
      <c r="A43" s="25"/>
      <c r="C43" s="27"/>
    </row>
    <row r="44" spans="1:3" s="22" customFormat="1" ht="16.5">
      <c r="A44" s="25"/>
      <c r="C44" s="27"/>
    </row>
    <row r="45" spans="1:3" s="22" customFormat="1" ht="16.5">
      <c r="A45" s="25"/>
      <c r="C45" s="27"/>
    </row>
    <row r="46" spans="1:3" s="22" customFormat="1" ht="16.5">
      <c r="A46" s="25"/>
      <c r="C46" s="27"/>
    </row>
    <row r="47" spans="1:3" s="22" customFormat="1" ht="16.5">
      <c r="A47" s="25"/>
      <c r="C47" s="27"/>
    </row>
    <row r="48" spans="1:3" s="22" customFormat="1" ht="16.5">
      <c r="A48" s="25"/>
      <c r="C48" s="27"/>
    </row>
    <row r="49" spans="1:3" s="22" customFormat="1" ht="16.5">
      <c r="A49" s="25"/>
      <c r="C49" s="27"/>
    </row>
    <row r="50" spans="1:3" s="22" customFormat="1" ht="16.5">
      <c r="A50" s="25"/>
      <c r="C50" s="27"/>
    </row>
    <row r="51" spans="1:3" s="22" customFormat="1" ht="16.5">
      <c r="A51" s="25"/>
      <c r="C51" s="27"/>
    </row>
    <row r="52" spans="1:3" s="22" customFormat="1" ht="16.5">
      <c r="A52" s="25"/>
      <c r="C52" s="27"/>
    </row>
    <row r="53" spans="1:3" s="22" customFormat="1" ht="16.5">
      <c r="A53" s="25"/>
      <c r="C53" s="27"/>
    </row>
    <row r="54" spans="1:3" s="22" customFormat="1" ht="16.5">
      <c r="A54" s="25"/>
      <c r="C54" s="27"/>
    </row>
    <row r="55" spans="1:3" s="22" customFormat="1" ht="16.5">
      <c r="A55" s="25"/>
      <c r="C55" s="27"/>
    </row>
    <row r="56" spans="1:3" s="22" customFormat="1" ht="16.5">
      <c r="A56" s="25"/>
      <c r="C56" s="27"/>
    </row>
    <row r="57" spans="1:3" s="22" customFormat="1" ht="16.5">
      <c r="A57" s="25"/>
      <c r="C57" s="27"/>
    </row>
    <row r="58" spans="1:3" s="22" customFormat="1" ht="16.5">
      <c r="A58" s="25"/>
      <c r="C58" s="27"/>
    </row>
    <row r="59" spans="1:3" s="22" customFormat="1" ht="16.5">
      <c r="A59" s="25"/>
      <c r="C59" s="27"/>
    </row>
    <row r="60" spans="1:3" s="22" customFormat="1" ht="16.5">
      <c r="A60" s="25"/>
      <c r="C60" s="27"/>
    </row>
    <row r="61" spans="1:3" s="22" customFormat="1" ht="16.5">
      <c r="A61" s="25"/>
      <c r="C61" s="27"/>
    </row>
    <row r="62" spans="1:3" s="22" customFormat="1" ht="16.5">
      <c r="A62" s="25"/>
      <c r="C62" s="27"/>
    </row>
    <row r="63" spans="1:3" s="22" customFormat="1" ht="16.5">
      <c r="A63" s="25"/>
      <c r="C63" s="27"/>
    </row>
    <row r="64" spans="1:3" s="22" customFormat="1" ht="16.5">
      <c r="A64" s="25"/>
      <c r="C64" s="27"/>
    </row>
    <row r="65" spans="1:3" s="22" customFormat="1" ht="16.5">
      <c r="A65" s="25"/>
      <c r="C65" s="27"/>
    </row>
    <row r="66" spans="1:3" s="22" customFormat="1" ht="16.5">
      <c r="A66" s="25"/>
      <c r="C66" s="27"/>
    </row>
    <row r="67" spans="1:3" s="22" customFormat="1" ht="16.5">
      <c r="A67" s="25"/>
      <c r="C67" s="27"/>
    </row>
    <row r="68" spans="1:3" s="22" customFormat="1" ht="16.5">
      <c r="A68" s="25"/>
      <c r="C68" s="27"/>
    </row>
    <row r="69" spans="1:3" s="22" customFormat="1" ht="16.5">
      <c r="A69" s="25"/>
      <c r="C69" s="27"/>
    </row>
    <row r="70" spans="1:3" s="22" customFormat="1" ht="16.5">
      <c r="A70" s="25"/>
      <c r="C70" s="27"/>
    </row>
    <row r="71" spans="1:3" s="22" customFormat="1" ht="16.5">
      <c r="A71" s="25"/>
      <c r="C71" s="27"/>
    </row>
    <row r="72" spans="1:3" s="22" customFormat="1" ht="16.5">
      <c r="A72" s="25"/>
      <c r="C72" s="27"/>
    </row>
    <row r="73" spans="1:3" s="22" customFormat="1" ht="16.5">
      <c r="A73" s="25"/>
      <c r="C73" s="27"/>
    </row>
    <row r="74" spans="1:3" s="22" customFormat="1" ht="16.5">
      <c r="A74" s="25"/>
      <c r="C74" s="27"/>
    </row>
    <row r="75" spans="1:3" s="22" customFormat="1" ht="16.5">
      <c r="A75" s="25"/>
      <c r="C75" s="27"/>
    </row>
    <row r="76" spans="1:3" s="22" customFormat="1" ht="16.5">
      <c r="A76" s="25"/>
      <c r="C76" s="27"/>
    </row>
    <row r="77" spans="1:3" s="22" customFormat="1" ht="16.5">
      <c r="A77" s="25"/>
      <c r="C77" s="27"/>
    </row>
    <row r="78" spans="1:3" s="22" customFormat="1" ht="16.5">
      <c r="A78" s="25"/>
      <c r="C78" s="27"/>
    </row>
    <row r="79" spans="1:3" s="22" customFormat="1" ht="16.5">
      <c r="A79" s="25"/>
      <c r="C79" s="27"/>
    </row>
    <row r="80" spans="1:3" s="22" customFormat="1" ht="16.5">
      <c r="A80" s="25"/>
      <c r="C80" s="27"/>
    </row>
    <row r="81" spans="1:3" s="22" customFormat="1" ht="16.5">
      <c r="A81" s="25"/>
      <c r="C81" s="27"/>
    </row>
    <row r="82" spans="1:3" s="22" customFormat="1" ht="16.5">
      <c r="A82" s="25"/>
      <c r="C82" s="27"/>
    </row>
    <row r="83" spans="1:3" s="22" customFormat="1" ht="16.5">
      <c r="A83" s="25"/>
      <c r="C83" s="27"/>
    </row>
    <row r="84" spans="1:3" s="22" customFormat="1" ht="16.5">
      <c r="A84" s="25"/>
      <c r="C84" s="27"/>
    </row>
    <row r="85" spans="1:3" s="22" customFormat="1" ht="16.5">
      <c r="A85" s="25"/>
      <c r="C85" s="27"/>
    </row>
    <row r="86" spans="1:3" s="22" customFormat="1" ht="16.5">
      <c r="A86" s="25"/>
      <c r="C86" s="27"/>
    </row>
    <row r="87" spans="1:3" s="22" customFormat="1" ht="16.5">
      <c r="A87" s="25"/>
      <c r="C87" s="27"/>
    </row>
  </sheetData>
  <mergeCells count="4">
    <mergeCell ref="B7:C7"/>
    <mergeCell ref="A3:C3"/>
    <mergeCell ref="A4:C4"/>
    <mergeCell ref="A5:C5"/>
  </mergeCells>
  <phoneticPr fontId="4" type="noConversion"/>
  <printOptions horizontalCentered="1"/>
  <pageMargins left="0.25" right="0.25" top="0.75" bottom="0.75" header="0.5" footer="0.2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D79"/>
  <sheetViews>
    <sheetView workbookViewId="0">
      <selection activeCell="A2" sqref="A2:C2"/>
    </sheetView>
  </sheetViews>
  <sheetFormatPr defaultRowHeight="12.75"/>
  <cols>
    <col min="1" max="1" width="6.5703125" style="5" customWidth="1"/>
    <col min="2" max="2" width="62" style="1" customWidth="1"/>
    <col min="3" max="3" width="18.85546875" style="4" customWidth="1"/>
    <col min="4" max="4" width="18.7109375" style="1" customWidth="1"/>
    <col min="5" max="5" width="11.5703125" style="1" bestFit="1" customWidth="1"/>
    <col min="6" max="16384" width="9.140625" style="1"/>
  </cols>
  <sheetData>
    <row r="1" spans="1:4" s="45" customFormat="1" ht="16.5">
      <c r="A1" s="43" t="s">
        <v>126</v>
      </c>
      <c r="B1" s="43"/>
      <c r="C1" s="46" t="s">
        <v>30</v>
      </c>
    </row>
    <row r="2" spans="1:4" ht="42" customHeight="1">
      <c r="A2" s="31" t="s">
        <v>31</v>
      </c>
      <c r="B2" s="31"/>
      <c r="C2" s="31"/>
    </row>
    <row r="3" spans="1:4" ht="16.5" customHeight="1">
      <c r="A3" s="8"/>
      <c r="B3" s="8"/>
      <c r="C3" s="8"/>
    </row>
    <row r="4" spans="1:4" ht="18.75">
      <c r="A4" s="2" t="s">
        <v>77</v>
      </c>
      <c r="B4" s="30" t="s">
        <v>78</v>
      </c>
      <c r="C4" s="30"/>
    </row>
    <row r="5" spans="1:4" s="17" customFormat="1" ht="27.95" customHeight="1">
      <c r="A5" s="3" t="s">
        <v>0</v>
      </c>
      <c r="B5" s="3" t="s">
        <v>1</v>
      </c>
      <c r="C5" s="16" t="s">
        <v>2</v>
      </c>
    </row>
    <row r="6" spans="1:4" s="19" customFormat="1" ht="23.1" customHeight="1">
      <c r="A6" s="85"/>
      <c r="B6" s="85" t="s">
        <v>36</v>
      </c>
      <c r="C6" s="86">
        <v>23660915</v>
      </c>
      <c r="D6" s="18"/>
    </row>
    <row r="7" spans="1:4" s="20" customFormat="1" ht="23.1" customHeight="1">
      <c r="A7" s="87" t="s">
        <v>3</v>
      </c>
      <c r="B7" s="88" t="s">
        <v>37</v>
      </c>
      <c r="C7" s="69">
        <f>C8+C44+C43+C48+C49+C50</f>
        <v>9829091</v>
      </c>
    </row>
    <row r="8" spans="1:4" s="21" customFormat="1" ht="23.1" customHeight="1">
      <c r="A8" s="87" t="s">
        <v>4</v>
      </c>
      <c r="B8" s="88" t="s">
        <v>38</v>
      </c>
      <c r="C8" s="69">
        <f>C9+C16+C23+C30+C31+C32+C33+C34+C35+C40+C41+C42-1</f>
        <v>4178822</v>
      </c>
    </row>
    <row r="9" spans="1:4" s="96" customFormat="1" ht="23.1" customHeight="1">
      <c r="A9" s="91">
        <v>1</v>
      </c>
      <c r="B9" s="92" t="s">
        <v>128</v>
      </c>
      <c r="C9" s="93">
        <v>397499</v>
      </c>
    </row>
    <row r="10" spans="1:4" s="19" customFormat="1" ht="23.1" customHeight="1">
      <c r="A10" s="89"/>
      <c r="B10" s="90" t="s">
        <v>39</v>
      </c>
      <c r="C10" s="72">
        <v>226316</v>
      </c>
    </row>
    <row r="11" spans="1:4" s="19" customFormat="1" ht="23.1" customHeight="1">
      <c r="A11" s="89"/>
      <c r="B11" s="90" t="s">
        <v>40</v>
      </c>
      <c r="C11" s="72">
        <v>43417</v>
      </c>
    </row>
    <row r="12" spans="1:4" s="19" customFormat="1" ht="23.1" customHeight="1">
      <c r="A12" s="89"/>
      <c r="B12" s="90" t="s">
        <v>41</v>
      </c>
      <c r="C12" s="72">
        <v>114592</v>
      </c>
    </row>
    <row r="13" spans="1:4" s="19" customFormat="1" ht="23.1" customHeight="1">
      <c r="A13" s="89"/>
      <c r="B13" s="90" t="s">
        <v>42</v>
      </c>
      <c r="C13" s="72">
        <v>477</v>
      </c>
    </row>
    <row r="14" spans="1:4" s="19" customFormat="1" ht="23.1" customHeight="1">
      <c r="A14" s="89"/>
      <c r="B14" s="90" t="s">
        <v>43</v>
      </c>
      <c r="C14" s="72">
        <v>8101</v>
      </c>
    </row>
    <row r="15" spans="1:4" s="19" customFormat="1" ht="23.1" customHeight="1">
      <c r="A15" s="89"/>
      <c r="B15" s="90" t="s">
        <v>44</v>
      </c>
      <c r="C15" s="72">
        <v>4595</v>
      </c>
    </row>
    <row r="16" spans="1:4" s="96" customFormat="1" ht="23.1" customHeight="1">
      <c r="A16" s="91">
        <v>2</v>
      </c>
      <c r="B16" s="92" t="s">
        <v>45</v>
      </c>
      <c r="C16" s="93">
        <v>1662116</v>
      </c>
    </row>
    <row r="17" spans="1:3" s="19" customFormat="1" ht="23.1" customHeight="1">
      <c r="A17" s="89"/>
      <c r="B17" s="90" t="s">
        <v>39</v>
      </c>
      <c r="C17" s="72">
        <v>1073803</v>
      </c>
    </row>
    <row r="18" spans="1:3" s="19" customFormat="1" ht="23.1" customHeight="1">
      <c r="A18" s="89"/>
      <c r="B18" s="90" t="s">
        <v>40</v>
      </c>
      <c r="C18" s="72">
        <v>423571</v>
      </c>
    </row>
    <row r="19" spans="1:3" s="19" customFormat="1" ht="23.1" customHeight="1">
      <c r="A19" s="89"/>
      <c r="B19" s="90" t="s">
        <v>41</v>
      </c>
      <c r="C19" s="72"/>
    </row>
    <row r="20" spans="1:3" s="19" customFormat="1" ht="23.1" customHeight="1">
      <c r="A20" s="89"/>
      <c r="B20" s="90" t="s">
        <v>42</v>
      </c>
      <c r="C20" s="72">
        <v>114</v>
      </c>
    </row>
    <row r="21" spans="1:3" s="19" customFormat="1" ht="23.1" customHeight="1">
      <c r="A21" s="89"/>
      <c r="B21" s="90" t="s">
        <v>43</v>
      </c>
      <c r="C21" s="72">
        <v>159982</v>
      </c>
    </row>
    <row r="22" spans="1:3" s="19" customFormat="1" ht="23.1" customHeight="1">
      <c r="A22" s="89"/>
      <c r="B22" s="90" t="s">
        <v>44</v>
      </c>
      <c r="C22" s="72">
        <v>4646</v>
      </c>
    </row>
    <row r="23" spans="1:3" s="96" customFormat="1" ht="23.1" customHeight="1">
      <c r="A23" s="91">
        <v>3</v>
      </c>
      <c r="B23" s="92" t="s">
        <v>46</v>
      </c>
      <c r="C23" s="93">
        <v>691930</v>
      </c>
    </row>
    <row r="24" spans="1:3" s="19" customFormat="1" ht="23.1" customHeight="1">
      <c r="A24" s="89"/>
      <c r="B24" s="90" t="s">
        <v>39</v>
      </c>
      <c r="C24" s="72">
        <v>561264</v>
      </c>
    </row>
    <row r="25" spans="1:3" s="19" customFormat="1" ht="23.1" customHeight="1">
      <c r="A25" s="89"/>
      <c r="B25" s="90" t="s">
        <v>40</v>
      </c>
      <c r="C25" s="72">
        <v>67481</v>
      </c>
    </row>
    <row r="26" spans="1:3" s="19" customFormat="1" ht="23.1" customHeight="1">
      <c r="A26" s="89"/>
      <c r="B26" s="90" t="s">
        <v>41</v>
      </c>
      <c r="C26" s="72">
        <v>3637</v>
      </c>
    </row>
    <row r="27" spans="1:3" s="19" customFormat="1" ht="23.1" customHeight="1">
      <c r="A27" s="89"/>
      <c r="B27" s="90" t="s">
        <v>42</v>
      </c>
      <c r="C27" s="72">
        <v>13196</v>
      </c>
    </row>
    <row r="28" spans="1:3" s="19" customFormat="1" ht="23.1" customHeight="1">
      <c r="A28" s="89"/>
      <c r="B28" s="90" t="s">
        <v>43</v>
      </c>
      <c r="C28" s="72">
        <v>32656</v>
      </c>
    </row>
    <row r="29" spans="1:3" s="19" customFormat="1" ht="23.1" customHeight="1">
      <c r="A29" s="89"/>
      <c r="B29" s="90" t="s">
        <v>44</v>
      </c>
      <c r="C29" s="72">
        <v>13696</v>
      </c>
    </row>
    <row r="30" spans="1:3" s="96" customFormat="1" ht="23.1" customHeight="1">
      <c r="A30" s="91">
        <v>4</v>
      </c>
      <c r="B30" s="92" t="s">
        <v>47</v>
      </c>
      <c r="C30" s="93">
        <v>164617</v>
      </c>
    </row>
    <row r="31" spans="1:3" s="96" customFormat="1" ht="23.1" customHeight="1">
      <c r="A31" s="91">
        <v>5</v>
      </c>
      <c r="B31" s="92" t="s">
        <v>48</v>
      </c>
      <c r="C31" s="93">
        <v>492</v>
      </c>
    </row>
    <row r="32" spans="1:3" s="96" customFormat="1" ht="23.1" customHeight="1">
      <c r="A32" s="91">
        <v>6</v>
      </c>
      <c r="B32" s="92" t="s">
        <v>49</v>
      </c>
      <c r="C32" s="93">
        <v>124222</v>
      </c>
    </row>
    <row r="33" spans="1:3" s="96" customFormat="1" ht="23.1" customHeight="1">
      <c r="A33" s="91">
        <v>7</v>
      </c>
      <c r="B33" s="92" t="s">
        <v>50</v>
      </c>
      <c r="C33" s="93">
        <v>177658</v>
      </c>
    </row>
    <row r="34" spans="1:3" s="96" customFormat="1" ht="23.1" customHeight="1">
      <c r="A34" s="91">
        <v>8</v>
      </c>
      <c r="B34" s="92" t="s">
        <v>51</v>
      </c>
      <c r="C34" s="93">
        <v>146315</v>
      </c>
    </row>
    <row r="35" spans="1:3" s="96" customFormat="1" ht="23.1" customHeight="1">
      <c r="A35" s="91">
        <v>9</v>
      </c>
      <c r="B35" s="92" t="s">
        <v>52</v>
      </c>
      <c r="C35" s="93">
        <f>679610-614</f>
        <v>678996</v>
      </c>
    </row>
    <row r="36" spans="1:3" s="97" customFormat="1" ht="23.1" customHeight="1">
      <c r="A36" s="89" t="s">
        <v>32</v>
      </c>
      <c r="B36" s="90" t="s">
        <v>53</v>
      </c>
      <c r="C36" s="72">
        <v>11195</v>
      </c>
    </row>
    <row r="37" spans="1:3" s="97" customFormat="1" ht="23.1" customHeight="1">
      <c r="A37" s="89" t="s">
        <v>33</v>
      </c>
      <c r="B37" s="90" t="s">
        <v>54</v>
      </c>
      <c r="C37" s="72"/>
    </row>
    <row r="38" spans="1:3" s="97" customFormat="1" ht="23.1" customHeight="1">
      <c r="A38" s="89" t="s">
        <v>34</v>
      </c>
      <c r="B38" s="90" t="s">
        <v>55</v>
      </c>
      <c r="C38" s="72">
        <v>32747</v>
      </c>
    </row>
    <row r="39" spans="1:3" s="97" customFormat="1" ht="23.1" customHeight="1">
      <c r="A39" s="89" t="s">
        <v>35</v>
      </c>
      <c r="B39" s="90" t="s">
        <v>56</v>
      </c>
      <c r="C39" s="72">
        <v>635054</v>
      </c>
    </row>
    <row r="40" spans="1:3" s="96" customFormat="1" ht="23.1" customHeight="1">
      <c r="A40" s="91">
        <v>10</v>
      </c>
      <c r="B40" s="92" t="s">
        <v>57</v>
      </c>
      <c r="C40" s="93">
        <v>614</v>
      </c>
    </row>
    <row r="41" spans="1:3" s="96" customFormat="1" ht="23.1" customHeight="1">
      <c r="A41" s="91">
        <v>11</v>
      </c>
      <c r="B41" s="92" t="s">
        <v>58</v>
      </c>
      <c r="C41" s="93">
        <v>10814</v>
      </c>
    </row>
    <row r="42" spans="1:3" s="96" customFormat="1" ht="23.1" customHeight="1">
      <c r="A42" s="91">
        <v>12</v>
      </c>
      <c r="B42" s="92" t="s">
        <v>59</v>
      </c>
      <c r="C42" s="93">
        <f>30686-10814+103678</f>
        <v>123550</v>
      </c>
    </row>
    <row r="43" spans="1:3" s="21" customFormat="1" ht="23.1" customHeight="1">
      <c r="A43" s="87" t="s">
        <v>5</v>
      </c>
      <c r="B43" s="88" t="s">
        <v>60</v>
      </c>
      <c r="C43" s="94"/>
    </row>
    <row r="44" spans="1:3" s="21" customFormat="1" ht="36" customHeight="1">
      <c r="A44" s="87" t="s">
        <v>6</v>
      </c>
      <c r="B44" s="88" t="s">
        <v>61</v>
      </c>
      <c r="C44" s="69">
        <v>1124627</v>
      </c>
    </row>
    <row r="45" spans="1:3" s="19" customFormat="1" ht="23.1" customHeight="1">
      <c r="A45" s="89">
        <v>1</v>
      </c>
      <c r="B45" s="90" t="s">
        <v>62</v>
      </c>
      <c r="C45" s="93">
        <v>227620</v>
      </c>
    </row>
    <row r="46" spans="1:3" s="19" customFormat="1" ht="23.1" customHeight="1">
      <c r="A46" s="89">
        <v>2</v>
      </c>
      <c r="B46" s="90" t="s">
        <v>63</v>
      </c>
      <c r="C46" s="93">
        <v>893424</v>
      </c>
    </row>
    <row r="47" spans="1:3" s="19" customFormat="1" ht="23.1" customHeight="1">
      <c r="A47" s="89">
        <v>3</v>
      </c>
      <c r="B47" s="90" t="s">
        <v>79</v>
      </c>
      <c r="C47" s="93">
        <f>1854+1729</f>
        <v>3583</v>
      </c>
    </row>
    <row r="48" spans="1:3" s="21" customFormat="1" ht="23.1" customHeight="1">
      <c r="A48" s="87" t="s">
        <v>7</v>
      </c>
      <c r="B48" s="88" t="s">
        <v>64</v>
      </c>
      <c r="C48" s="69">
        <v>211746</v>
      </c>
    </row>
    <row r="49" spans="1:4" s="21" customFormat="1" ht="23.1" customHeight="1">
      <c r="A49" s="87" t="s">
        <v>8</v>
      </c>
      <c r="B49" s="88" t="s">
        <v>65</v>
      </c>
      <c r="C49" s="69">
        <v>81149</v>
      </c>
    </row>
    <row r="50" spans="1:4" s="21" customFormat="1" ht="23.1" customHeight="1">
      <c r="A50" s="87" t="s">
        <v>9</v>
      </c>
      <c r="B50" s="88" t="s">
        <v>66</v>
      </c>
      <c r="C50" s="69">
        <v>4232747</v>
      </c>
    </row>
    <row r="51" spans="1:4" s="20" customFormat="1" ht="23.1" customHeight="1">
      <c r="A51" s="95" t="s">
        <v>10</v>
      </c>
      <c r="B51" s="88" t="s">
        <v>67</v>
      </c>
      <c r="C51" s="69">
        <v>623368</v>
      </c>
    </row>
    <row r="52" spans="1:4" s="20" customFormat="1" ht="23.1" customHeight="1">
      <c r="A52" s="87" t="s">
        <v>11</v>
      </c>
      <c r="B52" s="88" t="s">
        <v>68</v>
      </c>
      <c r="C52" s="69">
        <v>13207283</v>
      </c>
    </row>
    <row r="53" spans="1:4" s="20" customFormat="1" ht="23.1" customHeight="1">
      <c r="A53" s="95" t="s">
        <v>12</v>
      </c>
      <c r="B53" s="88" t="s">
        <v>69</v>
      </c>
      <c r="C53" s="69">
        <v>1171</v>
      </c>
    </row>
    <row r="54" spans="1:4" s="21" customFormat="1" ht="23.1" customHeight="1">
      <c r="A54" s="95"/>
      <c r="B54" s="87" t="s">
        <v>70</v>
      </c>
      <c r="C54" s="69">
        <f>C55+C63</f>
        <v>22511920</v>
      </c>
    </row>
    <row r="55" spans="1:4" s="20" customFormat="1" ht="23.1" customHeight="1">
      <c r="A55" s="95" t="s">
        <v>3</v>
      </c>
      <c r="B55" s="88" t="s">
        <v>71</v>
      </c>
      <c r="C55" s="69">
        <f>SUM(C56:C62)</f>
        <v>21888552</v>
      </c>
    </row>
    <row r="56" spans="1:4" s="19" customFormat="1" ht="23.1" customHeight="1">
      <c r="A56" s="89">
        <v>1</v>
      </c>
      <c r="B56" s="90" t="s">
        <v>72</v>
      </c>
      <c r="C56" s="69">
        <v>476474</v>
      </c>
      <c r="D56" s="18"/>
    </row>
    <row r="57" spans="1:4" s="19" customFormat="1" ht="23.1" customHeight="1">
      <c r="A57" s="89">
        <v>2</v>
      </c>
      <c r="B57" s="90" t="s">
        <v>73</v>
      </c>
      <c r="C57" s="72">
        <v>3677981</v>
      </c>
    </row>
    <row r="58" spans="1:4" s="19" customFormat="1" ht="23.1" customHeight="1">
      <c r="A58" s="89">
        <v>3</v>
      </c>
      <c r="B58" s="90" t="s">
        <v>74</v>
      </c>
      <c r="C58" s="72">
        <v>13207284</v>
      </c>
    </row>
    <row r="59" spans="1:4" s="19" customFormat="1" ht="23.1" customHeight="1">
      <c r="A59" s="89">
        <v>4</v>
      </c>
      <c r="B59" s="90" t="s">
        <v>65</v>
      </c>
      <c r="C59" s="72">
        <v>81149</v>
      </c>
    </row>
    <row r="60" spans="1:4" s="19" customFormat="1" ht="23.1" customHeight="1">
      <c r="A60" s="89">
        <v>5</v>
      </c>
      <c r="B60" s="90" t="s">
        <v>64</v>
      </c>
      <c r="C60" s="72">
        <v>211746</v>
      </c>
    </row>
    <row r="61" spans="1:4" s="19" customFormat="1" ht="23.1" customHeight="1">
      <c r="A61" s="89">
        <v>6</v>
      </c>
      <c r="B61" s="90" t="s">
        <v>75</v>
      </c>
      <c r="C61" s="72">
        <v>4232747</v>
      </c>
    </row>
    <row r="62" spans="1:4" s="19" customFormat="1" ht="23.1" customHeight="1">
      <c r="A62" s="87">
        <v>7</v>
      </c>
      <c r="B62" s="90" t="s">
        <v>76</v>
      </c>
      <c r="C62" s="72">
        <v>1171</v>
      </c>
    </row>
    <row r="63" spans="1:4" s="20" customFormat="1" ht="23.1" customHeight="1">
      <c r="A63" s="98" t="s">
        <v>10</v>
      </c>
      <c r="B63" s="99" t="s">
        <v>67</v>
      </c>
      <c r="C63" s="100">
        <v>623368</v>
      </c>
    </row>
    <row r="64" spans="1:4" s="9" customFormat="1" ht="15.75">
      <c r="A64" s="7"/>
      <c r="B64" s="6"/>
      <c r="C64" s="12"/>
    </row>
    <row r="65" spans="1:3" s="9" customFormat="1" ht="15.75">
      <c r="A65" s="7"/>
      <c r="B65" s="6"/>
      <c r="C65" s="12"/>
    </row>
    <row r="66" spans="1:3" s="9" customFormat="1" ht="15.75">
      <c r="A66" s="7"/>
      <c r="B66" s="6"/>
      <c r="C66" s="12"/>
    </row>
    <row r="67" spans="1:3" s="9" customFormat="1" ht="15.75">
      <c r="A67" s="7"/>
      <c r="B67" s="6"/>
      <c r="C67" s="12"/>
    </row>
    <row r="68" spans="1:3" s="9" customFormat="1" ht="15.75">
      <c r="A68" s="7"/>
      <c r="B68" s="6"/>
      <c r="C68" s="12"/>
    </row>
    <row r="69" spans="1:3" s="9" customFormat="1" ht="15.75">
      <c r="A69" s="7"/>
      <c r="B69" s="6"/>
      <c r="C69" s="12"/>
    </row>
    <row r="70" spans="1:3" ht="15.75">
      <c r="A70" s="13"/>
      <c r="B70" s="14"/>
      <c r="C70" s="15"/>
    </row>
    <row r="71" spans="1:3" ht="15.75">
      <c r="A71" s="13"/>
      <c r="B71" s="14"/>
      <c r="C71" s="15"/>
    </row>
    <row r="72" spans="1:3" ht="15.75">
      <c r="A72" s="13"/>
      <c r="B72" s="14"/>
      <c r="C72" s="15"/>
    </row>
    <row r="73" spans="1:3" ht="15.75">
      <c r="A73" s="13"/>
      <c r="B73" s="14"/>
      <c r="C73" s="15"/>
    </row>
    <row r="74" spans="1:3" ht="15.75">
      <c r="A74" s="13"/>
      <c r="B74" s="14"/>
      <c r="C74" s="15"/>
    </row>
    <row r="75" spans="1:3" ht="15.75">
      <c r="A75" s="13"/>
      <c r="B75" s="14"/>
      <c r="C75" s="15"/>
    </row>
    <row r="76" spans="1:3" ht="15.75">
      <c r="A76" s="13"/>
      <c r="B76" s="14"/>
      <c r="C76" s="15"/>
    </row>
    <row r="77" spans="1:3" ht="15.75">
      <c r="A77" s="13"/>
      <c r="B77" s="14"/>
      <c r="C77" s="15"/>
    </row>
    <row r="78" spans="1:3" ht="15.75">
      <c r="A78" s="13"/>
      <c r="B78" s="14"/>
      <c r="C78" s="15"/>
    </row>
    <row r="79" spans="1:3" ht="15.75">
      <c r="A79" s="13"/>
      <c r="B79" s="14"/>
      <c r="C79" s="15"/>
    </row>
  </sheetData>
  <mergeCells count="2">
    <mergeCell ref="B4:C4"/>
    <mergeCell ref="A2:C2"/>
  </mergeCells>
  <phoneticPr fontId="4" type="noConversion"/>
  <printOptions horizontalCentered="1"/>
  <pageMargins left="0.25" right="0.25" top="0.75" bottom="0.75" header="0" footer="0.25"/>
  <pageSetup paperSize="9" orientation="portrait" verticalDpi="0" r:id="rId1"/>
  <headerFooter alignWithMargins="0">
    <oddFooter>Page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E24"/>
  <sheetViews>
    <sheetView tabSelected="1" workbookViewId="0">
      <selection activeCell="A12" sqref="A12:XFD13"/>
    </sheetView>
  </sheetViews>
  <sheetFormatPr defaultRowHeight="18.75"/>
  <cols>
    <col min="1" max="1" width="6.5703125" style="103" customWidth="1"/>
    <col min="2" max="2" width="56.42578125" style="103" customWidth="1"/>
    <col min="3" max="3" width="27" style="115" customWidth="1"/>
    <col min="4" max="4" width="15" style="103" customWidth="1"/>
    <col min="5" max="5" width="17" style="103" customWidth="1"/>
    <col min="6" max="16384" width="9.140625" style="103"/>
  </cols>
  <sheetData>
    <row r="1" spans="1:5" s="45" customFormat="1" ht="16.5">
      <c r="A1" s="43" t="s">
        <v>126</v>
      </c>
      <c r="B1" s="43"/>
      <c r="C1" s="46" t="s">
        <v>26</v>
      </c>
    </row>
    <row r="2" spans="1:5" ht="17.25" customHeight="1">
      <c r="A2" s="101"/>
      <c r="B2" s="101"/>
      <c r="C2" s="102"/>
    </row>
    <row r="3" spans="1:5" ht="27.75" customHeight="1">
      <c r="A3" s="104" t="s">
        <v>28</v>
      </c>
      <c r="B3" s="104"/>
      <c r="C3" s="104"/>
    </row>
    <row r="4" spans="1:5" ht="15" customHeight="1">
      <c r="A4" s="105"/>
      <c r="B4" s="105"/>
      <c r="C4" s="105"/>
    </row>
    <row r="5" spans="1:5" ht="22.5" customHeight="1">
      <c r="C5" s="106" t="s">
        <v>29</v>
      </c>
    </row>
    <row r="6" spans="1:5" s="110" customFormat="1" ht="27.75" customHeight="1">
      <c r="A6" s="107" t="s">
        <v>0</v>
      </c>
      <c r="B6" s="108" t="s">
        <v>1</v>
      </c>
      <c r="C6" s="109" t="s">
        <v>2</v>
      </c>
    </row>
    <row r="7" spans="1:5" s="112" customFormat="1" ht="21.75" customHeight="1">
      <c r="A7" s="116"/>
      <c r="B7" s="116" t="s">
        <v>13</v>
      </c>
      <c r="C7" s="117">
        <f>C8+C18+C19+C20</f>
        <v>22315960</v>
      </c>
      <c r="D7" s="111"/>
    </row>
    <row r="8" spans="1:5" s="114" customFormat="1" ht="25.5" customHeight="1">
      <c r="A8" s="118" t="s">
        <v>3</v>
      </c>
      <c r="B8" s="119" t="s">
        <v>14</v>
      </c>
      <c r="C8" s="120">
        <f>C9+C10+C14+C15+C16+C17</f>
        <v>15314900</v>
      </c>
      <c r="D8" s="113"/>
    </row>
    <row r="9" spans="1:5" s="114" customFormat="1" ht="25.5" customHeight="1">
      <c r="A9" s="121" t="s">
        <v>4</v>
      </c>
      <c r="B9" s="122" t="s">
        <v>15</v>
      </c>
      <c r="C9" s="123">
        <v>3263803</v>
      </c>
      <c r="D9" s="113"/>
      <c r="E9" s="113"/>
    </row>
    <row r="10" spans="1:5" s="114" customFormat="1" ht="25.5" customHeight="1">
      <c r="A10" s="121" t="s">
        <v>5</v>
      </c>
      <c r="B10" s="124" t="s">
        <v>16</v>
      </c>
      <c r="C10" s="123">
        <v>7052206</v>
      </c>
    </row>
    <row r="11" spans="1:5" s="114" customFormat="1" ht="25.5" customHeight="1">
      <c r="A11" s="121"/>
      <c r="B11" s="124" t="s">
        <v>129</v>
      </c>
      <c r="C11" s="123" t="s">
        <v>25</v>
      </c>
    </row>
    <row r="12" spans="1:5" s="133" customFormat="1" ht="25.5" customHeight="1">
      <c r="A12" s="130">
        <v>1</v>
      </c>
      <c r="B12" s="131" t="s">
        <v>17</v>
      </c>
      <c r="C12" s="132">
        <v>2843198</v>
      </c>
    </row>
    <row r="13" spans="1:5" s="133" customFormat="1" ht="25.5" customHeight="1">
      <c r="A13" s="130">
        <v>2</v>
      </c>
      <c r="B13" s="131" t="s">
        <v>18</v>
      </c>
      <c r="C13" s="132">
        <v>28397</v>
      </c>
    </row>
    <row r="14" spans="1:5" s="114" customFormat="1" ht="42" customHeight="1">
      <c r="A14" s="121" t="s">
        <v>6</v>
      </c>
      <c r="B14" s="124" t="s">
        <v>27</v>
      </c>
      <c r="C14" s="125">
        <v>259906</v>
      </c>
    </row>
    <row r="15" spans="1:5" s="114" customFormat="1" ht="25.5" customHeight="1">
      <c r="A15" s="121" t="s">
        <v>7</v>
      </c>
      <c r="B15" s="124" t="s">
        <v>19</v>
      </c>
      <c r="C15" s="123">
        <v>1340</v>
      </c>
    </row>
    <row r="16" spans="1:5" s="114" customFormat="1" ht="25.5" customHeight="1">
      <c r="A16" s="121" t="s">
        <v>8</v>
      </c>
      <c r="B16" s="124" t="s">
        <v>20</v>
      </c>
      <c r="C16" s="123">
        <v>4210106</v>
      </c>
    </row>
    <row r="17" spans="1:3" s="114" customFormat="1" ht="25.5" customHeight="1">
      <c r="A17" s="121" t="s">
        <v>9</v>
      </c>
      <c r="B17" s="124" t="s">
        <v>21</v>
      </c>
      <c r="C17" s="123">
        <v>527539</v>
      </c>
    </row>
    <row r="18" spans="1:3" s="112" customFormat="1" ht="34.5" customHeight="1">
      <c r="A18" s="118" t="s">
        <v>10</v>
      </c>
      <c r="B18" s="119" t="s">
        <v>22</v>
      </c>
      <c r="C18" s="126">
        <v>623368</v>
      </c>
    </row>
    <row r="19" spans="1:3" s="112" customFormat="1" ht="34.5" customHeight="1">
      <c r="A19" s="118" t="s">
        <v>11</v>
      </c>
      <c r="B19" s="119" t="s">
        <v>23</v>
      </c>
      <c r="C19" s="120">
        <v>1171</v>
      </c>
    </row>
    <row r="20" spans="1:3" s="112" customFormat="1" ht="34.5" customHeight="1">
      <c r="A20" s="127" t="s">
        <v>12</v>
      </c>
      <c r="B20" s="128" t="s">
        <v>24</v>
      </c>
      <c r="C20" s="129">
        <v>6376521</v>
      </c>
    </row>
    <row r="21" spans="1:3" ht="25.5" customHeight="1"/>
    <row r="22" spans="1:3" ht="25.5" customHeight="1"/>
    <row r="23" spans="1:3" ht="25.5" customHeight="1"/>
    <row r="24" spans="1:3" ht="25.5" customHeight="1"/>
  </sheetData>
  <mergeCells count="1">
    <mergeCell ref="A3:C3"/>
  </mergeCells>
  <phoneticPr fontId="4" type="noConversion"/>
  <printOptions horizontalCentered="1"/>
  <pageMargins left="0.25" right="0.25" top="0.75" bottom="1" header="0" footer="0"/>
  <pageSetup paperSize="9" orientation="portrait" r:id="rId1"/>
  <headerFooter alignWithMargins="0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8F1E91A-E079-4051-AB60-93EAEAD36A09}"/>
</file>

<file path=customXml/itemProps2.xml><?xml version="1.0" encoding="utf-8"?>
<ds:datastoreItem xmlns:ds="http://schemas.openxmlformats.org/officeDocument/2006/customXml" ds:itemID="{4C1E07A2-2039-444D-B6C8-1FD1BFD72E20}"/>
</file>

<file path=customXml/itemProps3.xml><?xml version="1.0" encoding="utf-8"?>
<ds:datastoreItem xmlns:ds="http://schemas.openxmlformats.org/officeDocument/2006/customXml" ds:itemID="{2B842089-840E-4AFD-AA98-042EF86307B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10</vt:lpstr>
      <vt:lpstr>11</vt:lpstr>
      <vt:lpstr>12</vt:lpstr>
      <vt:lpstr>13</vt:lpstr>
      <vt:lpstr>'10'!Print_Titles</vt:lpstr>
      <vt:lpstr>'12'!Print_Titles</vt:lpstr>
    </vt:vector>
  </TitlesOfParts>
  <Company>http://www.itfriend.org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Smart</dc:creator>
  <cp:lastModifiedBy>hoangdieuthuy</cp:lastModifiedBy>
  <cp:lastPrinted>2015-09-16T01:37:06Z</cp:lastPrinted>
  <dcterms:created xsi:type="dcterms:W3CDTF">2015-03-03T08:34:35Z</dcterms:created>
  <dcterms:modified xsi:type="dcterms:W3CDTF">2015-09-16T01:37:09Z</dcterms:modified>
</cp:coreProperties>
</file>