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90" windowWidth="15480" windowHeight="11640" tabRatio="878"/>
  </bookViews>
  <sheets>
    <sheet name="10" sheetId="1" r:id="rId1"/>
    <sheet name="11" sheetId="2" r:id="rId2"/>
    <sheet name="12" sheetId="4" r:id="rId3"/>
    <sheet name="13" sheetId="17" r:id="rId4"/>
    <sheet name="14" sheetId="16" r:id="rId5"/>
    <sheet name="15" sheetId="15" r:id="rId6"/>
    <sheet name="17" sheetId="13" r:id="rId7"/>
    <sheet name="Sheet1" sheetId="18" r:id="rId8"/>
  </sheets>
  <definedNames>
    <definedName name="_xlnm.Print_Titles" localSheetId="2">'12'!$4:$4</definedName>
    <definedName name="_xlnm.Print_Titles" localSheetId="5">'15'!#REF!</definedName>
  </definedNames>
  <calcPr calcId="125725"/>
</workbook>
</file>

<file path=xl/calcChain.xml><?xml version="1.0" encoding="utf-8"?>
<calcChain xmlns="http://schemas.openxmlformats.org/spreadsheetml/2006/main">
  <c r="C23" i="13"/>
  <c r="C10"/>
  <c r="C11"/>
  <c r="C12"/>
  <c r="C13"/>
  <c r="C14"/>
  <c r="C15"/>
  <c r="C16"/>
  <c r="C17"/>
  <c r="C18"/>
  <c r="C19"/>
  <c r="C20"/>
  <c r="C21"/>
  <c r="C22"/>
  <c r="C9"/>
  <c r="E8"/>
  <c r="E7" s="1"/>
  <c r="D8"/>
  <c r="D7" s="1"/>
  <c r="C6" i="16"/>
  <c r="C5" s="1"/>
  <c r="C7" i="17"/>
  <c r="C6" s="1"/>
  <c r="C52" i="4"/>
  <c r="C51" s="1"/>
  <c r="C46"/>
  <c r="C6" s="1"/>
  <c r="C38"/>
  <c r="C27"/>
  <c r="C8"/>
  <c r="C34" i="2"/>
  <c r="C29"/>
  <c r="C21"/>
  <c r="C19" s="1"/>
  <c r="C11"/>
  <c r="C8"/>
  <c r="C24" i="1"/>
  <c r="C16"/>
  <c r="C13"/>
  <c r="C6"/>
  <c r="C12" l="1"/>
  <c r="C5" i="4"/>
  <c r="C28" i="2"/>
  <c r="C7"/>
  <c r="C8" i="13"/>
  <c r="C7" s="1"/>
</calcChain>
</file>

<file path=xl/sharedStrings.xml><?xml version="1.0" encoding="utf-8"?>
<sst xmlns="http://schemas.openxmlformats.org/spreadsheetml/2006/main" count="296" uniqueCount="206">
  <si>
    <t>Mẫu số 15/CKTC-NSĐP</t>
  </si>
  <si>
    <t>TT</t>
  </si>
  <si>
    <t>Chi th­êng xuyªn</t>
  </si>
  <si>
    <t>CT</t>
  </si>
  <si>
    <t>MT</t>
  </si>
  <si>
    <t>Chương trình MTQG khắc phục và cải thiện ô nhiểm môi trường</t>
  </si>
  <si>
    <t>STT</t>
  </si>
  <si>
    <t>I</t>
  </si>
  <si>
    <t>II</t>
  </si>
  <si>
    <t>III</t>
  </si>
  <si>
    <t>Chỉ tiêu</t>
  </si>
  <si>
    <t>Tổng số thu ngân sách nhà nước trên địa bàn</t>
  </si>
  <si>
    <t>Thu nội địa (không kể thu từ dầu thô)</t>
  </si>
  <si>
    <t>Thu từ dầu thô</t>
  </si>
  <si>
    <t>Thu từ xuất khẩu, nhập khẩu (số cân đối)</t>
  </si>
  <si>
    <t>Thu viện trợ không hoàn lại</t>
  </si>
  <si>
    <t>Thu ngân sách địa phương</t>
  </si>
  <si>
    <t>Thu ngân sách địa phương hưởng theo phân cấp</t>
  </si>
  <si>
    <t>- Các khoản thu ngân sách địa phương hưởng 100%</t>
  </si>
  <si>
    <t>- Các khoản thu phân chia ngân sách địa phương hưởng theo tỷ lệ phần trăm (%)</t>
  </si>
  <si>
    <t>Thu bổ sung từ ngân sách trung ương</t>
  </si>
  <si>
    <t>Huy động đầu tư theo khoản 3 Điều 8 của Luật NSNN</t>
  </si>
  <si>
    <t>Thu chuyển nguồn ngân sách năm trước</t>
  </si>
  <si>
    <t>Chi ngân sách địa phương</t>
  </si>
  <si>
    <t>Chi đầu tư phát triển</t>
  </si>
  <si>
    <t>Chi thường xuyên</t>
  </si>
  <si>
    <t>Chi trả nợ (cả gốc và lãi) các khoản tiền huy động đầu tư theo khoản 3 Điều 8 của Luật NSNN</t>
  </si>
  <si>
    <t>Chi bổ sung quỹ dự trữ tài chính</t>
  </si>
  <si>
    <t>Chi chuyển nguồn ngân sách sang năm sau</t>
  </si>
  <si>
    <t>Mẫu số 10/CKTC-NSĐP</t>
  </si>
  <si>
    <t>Bổ sung cân đối</t>
  </si>
  <si>
    <t>Bổ sung có mục tiêu</t>
  </si>
  <si>
    <t>A</t>
  </si>
  <si>
    <t>B</t>
  </si>
  <si>
    <t>Mẫu số 11/CKTC-NSĐP</t>
  </si>
  <si>
    <t>NGÂN SÁCH CẤP TỈNH</t>
  </si>
  <si>
    <t>Nguồn thu ngân sách cấp tỉnh</t>
  </si>
  <si>
    <t>Thu ngân sách cấp tỉnh hưởng theo phân cấp</t>
  </si>
  <si>
    <t xml:space="preserve"> - Các khoản thu ngân sách cấp tỉnh hưởng 100%</t>
  </si>
  <si>
    <t xml:space="preserve"> - Các khoản thu ngân sách phân chia phần ngân sách cấp tỉnh hưởng theo tỷ lệ phần trăm (%)</t>
  </si>
  <si>
    <t>Chi ngân sách cấp tỉnh</t>
  </si>
  <si>
    <t>Chi thuộc nhiệm vụ của ngân sách cấp tỉnh theo phân cấp (không kể số bổ sung cho ngân sách cấp dưới)</t>
  </si>
  <si>
    <t>Bổ sung cho ngân sách huyện, quận, thị xã, thành phố thuộc tỉnh</t>
  </si>
  <si>
    <t>Chi chuyển nguồn ngân sách năm sau</t>
  </si>
  <si>
    <t>NGÂN SÁCH HUYỆN, QUẬN, THỊ XÃ, THÀNH PHỐ THUỘC TỈNH (BAO GỒM NGÂN SÁCH CẤP HUYỆN VÀ NGÂN SÁCH XÃ)</t>
  </si>
  <si>
    <t>Nguồn thu ngân sách huyện, quận, thị xã, thành phố thuộc tỉnh</t>
  </si>
  <si>
    <t>Thu ngân sách hưởng theo phân cấp:</t>
  </si>
  <si>
    <t>- Các khoản thu ngân sách huyện hưởng 100%</t>
  </si>
  <si>
    <t>- Các khoản thu phân chia phần ngân sách huyện hưởng theo tỷ lệ phần trăm (%)</t>
  </si>
  <si>
    <t>Thu bổ sung từ ngân sách cấp tỉnh:</t>
  </si>
  <si>
    <t>Chi ngân sách huyện, quận, thị xã, thành phố thuộc tỉnh</t>
  </si>
  <si>
    <t>a</t>
  </si>
  <si>
    <t>c</t>
  </si>
  <si>
    <t>d</t>
  </si>
  <si>
    <t>e</t>
  </si>
  <si>
    <t>IV</t>
  </si>
  <si>
    <t>TỔNG THU NGÂN SÁCH NHÀ NƯỚC TRÊN ĐỊA BÀN</t>
  </si>
  <si>
    <t>Tổng thu các khoản cân đối ngân sách nhà nước</t>
  </si>
  <si>
    <t>Các khoản thu chi để lại quản lý quan ngân sách</t>
  </si>
  <si>
    <t>Chi từ nguồn thu để lại quản lý qua ngân sách</t>
  </si>
  <si>
    <t>Chi nộp ngân sách cấp trên</t>
  </si>
  <si>
    <t>Thu kết dư ngân sách năm trước</t>
  </si>
  <si>
    <t>Thu từ nguồn thu để lại quản lý qua NSNN</t>
  </si>
  <si>
    <t>Chi từ nguồn thu để lại quản lý qua NSNN</t>
  </si>
  <si>
    <t>Chi sự nghiệp môi trường</t>
  </si>
  <si>
    <t>Chương trình mục tiêu quốc gia Việc làm</t>
  </si>
  <si>
    <t>Chương trình mục tiêu Quốc gia giảm nghèo</t>
  </si>
  <si>
    <t>Chương trình MTQG Nước sạch và VS môi trường nông thôn</t>
  </si>
  <si>
    <t>Chương trình mục tiêu Quốc gia Y tế</t>
  </si>
  <si>
    <t>Chương trình MTQG về dân số KHHGĐ</t>
  </si>
  <si>
    <t>Chương trình mục tiêu quốc gia Vệ sinh an toàn thực phẩm</t>
  </si>
  <si>
    <t>Chương trình mục tiêu quốc gia về văn hóa</t>
  </si>
  <si>
    <t>Chương trình mục tiêu quốc gia Giáo dục và đào tạo</t>
  </si>
  <si>
    <t>Chương trình MTQG phòng, chống ma túy</t>
  </si>
  <si>
    <t>Chương trình MTQG phòng, chống tội phạm</t>
  </si>
  <si>
    <t>Chương trình MTQG XD Nông thôn mới</t>
  </si>
  <si>
    <t>Chương trình MTQG Phòng, chống HIV/AIDS</t>
  </si>
  <si>
    <t>Chương trình MTQG đưa thông tin về CS miền núi, vùng sâu, vùng xa, biên giới và hải đảo</t>
  </si>
  <si>
    <t xml:space="preserve">UBND TỈNH QUẢNG BÌNH  </t>
  </si>
  <si>
    <t xml:space="preserve">Thu từ hoạt động sản xuất kinh doanh trong nước </t>
  </si>
  <si>
    <t>Thu từ doanh nghiệp nhà nước trung ương</t>
  </si>
  <si>
    <t>Thu từ doanh nghiệp nhà nước địa phương</t>
  </si>
  <si>
    <t xml:space="preserve">Thu từ doanh nghiệp có vốn đầu tư nước ngoài </t>
  </si>
  <si>
    <t xml:space="preserve">Thu từ khu vực ngoài quốc doanh </t>
  </si>
  <si>
    <t>Lệ phí trước bạ</t>
  </si>
  <si>
    <t>Thu phí xăng dầu</t>
  </si>
  <si>
    <t>Thu phí, lệ phí</t>
  </si>
  <si>
    <t>Các khoản thu về nhà, đất:</t>
  </si>
  <si>
    <t>Thu tiền thuê đất</t>
  </si>
  <si>
    <t>Thu giao quyền sử dụng đất</t>
  </si>
  <si>
    <t>Thu bán nhà ở thuộc sở hữu nhà nước</t>
  </si>
  <si>
    <t>Thu quỹ đất công ích, hoa lợi công sản tại xã</t>
  </si>
  <si>
    <t>Thu khác ngân sách</t>
  </si>
  <si>
    <t>Thu thuế xuất khẩu, nhập khẩu, thuế TTĐB, thuế giá trị gia tăng hàng nhập khẩu do Hải quan thu</t>
  </si>
  <si>
    <t>Thu thuế xuất khẩu, thuế nhập khẩu, thuế TTĐB hàng NK</t>
  </si>
  <si>
    <t>Cộng</t>
  </si>
  <si>
    <t xml:space="preserve">Thuế giá trị gia tăng hàng nhập khẩu (thực thu trên địa bàn) </t>
  </si>
  <si>
    <t>Thu huy động đầu tư theo khoản 3 Điều 8 của Luật NSNN</t>
  </si>
  <si>
    <t>V</t>
  </si>
  <si>
    <t>Các khoản thu được để lại chi quản lý qua ngân sách nhà nước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</si>
  <si>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</si>
  <si>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</si>
  <si>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</si>
  <si>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</si>
  <si>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Thu kết dư</t>
  </si>
  <si>
    <t>Thu chuyển nguồn ngân sách năm trước chuyển sang</t>
  </si>
  <si>
    <t>Các khoản thu được để lại chi quản lý qua NSNN</t>
  </si>
  <si>
    <t>Thuế giá trị gia tăng</t>
  </si>
  <si>
    <t>Thuế thu nhập doanh nghiệp</t>
  </si>
  <si>
    <t>Thuế tiêu thụ đặc biệt hàng hóa, dịch vụ trong nước</t>
  </si>
  <si>
    <t>Thuế môn bài</t>
  </si>
  <si>
    <t>Thuế tài nguyên</t>
  </si>
  <si>
    <t>thu khác</t>
  </si>
  <si>
    <t xml:space="preserve"> thu khác</t>
  </si>
  <si>
    <t>Mẫu số 12/CKTC-NSĐP</t>
  </si>
  <si>
    <t>ĐVT: triệu đồng</t>
  </si>
  <si>
    <t>VI</t>
  </si>
  <si>
    <t>Mẫu số 13/CKTC-NSĐP</t>
  </si>
  <si>
    <t>TỔNG CHI NGÂN SÁCH ĐỊA PHƯƠNG</t>
  </si>
  <si>
    <t>Tổng chi cân đối ngân sách địa phương</t>
  </si>
  <si>
    <t xml:space="preserve"> Trong đó: </t>
  </si>
  <si>
    <t xml:space="preserve">  - Chi giáo dục, đào tạo và dạy nghề</t>
  </si>
  <si>
    <t xml:space="preserve">  - Chi khoa học, công nghệ</t>
  </si>
  <si>
    <t xml:space="preserve"> Trong đó:</t>
  </si>
  <si>
    <t>Chi Giáo dục, đào tạo và dạy nghề</t>
  </si>
  <si>
    <t>Chi Khoa học, công nghệ</t>
  </si>
  <si>
    <t>Chi trả nợ gốc và lãi huy động đầu tư CSHT theo khoản 3 Điều 8 của Luật NSNN.</t>
  </si>
  <si>
    <t>Chi bổ sung Quỹ dự trữ tài chính</t>
  </si>
  <si>
    <t>Các khoản chi được quản lý qua NSNN</t>
  </si>
  <si>
    <t>Mẫu số 14/CKTC-NSĐP</t>
  </si>
  <si>
    <t>TỔNG CHI NGÂN SÁCH CẤP TỈNH</t>
  </si>
  <si>
    <t xml:space="preserve"> Chi đầu tư xây dựng cơ bản</t>
  </si>
  <si>
    <t>Chi đầu tư phát triển khác</t>
  </si>
  <si>
    <t>Chi giáo dục, đào tạo và dạy nghề</t>
  </si>
  <si>
    <t>Chi y tế</t>
  </si>
  <si>
    <t xml:space="preserve">Chi khoa học công nghệ </t>
  </si>
  <si>
    <t>Chi phát thanh, truyền hình</t>
  </si>
  <si>
    <t>Chi đảm bảo xã hội</t>
  </si>
  <si>
    <t>Chi sự nghiệp kinh tế</t>
  </si>
  <si>
    <t>Chi quản lý hành chính</t>
  </si>
  <si>
    <t>Chi trợ giá hàng chính sách</t>
  </si>
  <si>
    <t>Chi trả nợ gốc và lãi huy động đầu tư CSHT theo khoản 3 Điều 8 của Luật NSNN</t>
  </si>
  <si>
    <t>Chi bổ sung cho ngân sách cấp dưới</t>
  </si>
  <si>
    <t>Chi chuyển nguồn sang ngân sách năm sau</t>
  </si>
  <si>
    <t>Chương trình 135</t>
  </si>
  <si>
    <t>Chia ra</t>
  </si>
  <si>
    <t>Vốn đầu tư</t>
  </si>
  <si>
    <t>Vốn sự nghiệp</t>
  </si>
  <si>
    <t>Chương trình mục tiêu quốc gia</t>
  </si>
  <si>
    <t>Mẫu số 17/CKTC-NSĐP</t>
  </si>
  <si>
    <t>VII</t>
  </si>
  <si>
    <t>Thu Ngân sách cấp dưới nộp lên</t>
  </si>
  <si>
    <t>Thu ngân sách cấp dưới nộp lên</t>
  </si>
  <si>
    <t>Thu NS cấp dưới nộp lên</t>
  </si>
  <si>
    <t>Trong đó:</t>
  </si>
  <si>
    <t>Một số cơ quan</t>
  </si>
  <si>
    <t>CÂN ĐỐI QUYẾT TOÁN NGÂN SÁCH ĐỊA PHƯƠNG NĂM 2014</t>
  </si>
  <si>
    <t>CÂN ĐỐI QUYẾT TOÁN NGÂN SÁCH CẤP TỈNH VÀ NGÂN SÁCH CỦA HUYỆN, QUẬN, THỊ XÃ, THÀNH PHỐ THUỘC TỈNH NĂM 2014</t>
  </si>
  <si>
    <t>ĐVT: Triệu đồng</t>
  </si>
  <si>
    <t>QUYẾT TOÁN THU NGÂN SÁCH NHÀ NƯỚC NĂM 2014</t>
  </si>
  <si>
    <t>Thu khác</t>
  </si>
  <si>
    <t>Thu từ thu nhập sau thuế</t>
  </si>
  <si>
    <t>Thuế thu nhập dđối với người có thu nhập cao</t>
  </si>
  <si>
    <t>Thuế nhà đất</t>
  </si>
  <si>
    <t>g</t>
  </si>
  <si>
    <t>Thu cấp quyền khai thác khoáng sản</t>
  </si>
  <si>
    <t>QUYẾT TOÁN CHI  NGÂN SÁCH ĐỊA PHƯƠNG  NĂM 2014</t>
  </si>
  <si>
    <t>QUYẾT TOÁN CHI NGÂN SÁCH CẤP TỈNH THEO TỪNG LĨNH VỰC NĂM 2014</t>
  </si>
  <si>
    <t>Chi văn hoá thông tin</t>
  </si>
  <si>
    <t>QUYẾT TOÁN CHI NGÂN SÁCH CHO CÁC DỰ ÁN CHƯƠNG TRÌNH MỤC TIÊU QUỐC GIA VÀ CÁC MỤC TIÊU NHIỆM VỤ KHÁC DO ĐỊA PHƯƠNG THỰC HIỆN NĂM 2014</t>
  </si>
  <si>
    <t>Quyết toán 2014</t>
  </si>
  <si>
    <t>UBND TỈNH QUẢNG BÌNH</t>
  </si>
  <si>
    <t>QUYẾT TOÁN CHI NGÂN SÁCH CẤP TỈNH CHO TỪNG CƠ QUAN, ĐOAN VỊ THUỘC TỈNH NĂM 2014</t>
  </si>
  <si>
    <t>Cơ quan, đoan vị</t>
  </si>
  <si>
    <t>Tổng số</t>
  </si>
  <si>
    <t>Quản lý hành chính</t>
  </si>
  <si>
    <t>Sự nghiệp giáo dục, đào tạo và dạy nghề</t>
  </si>
  <si>
    <t>SN Y tế</t>
  </si>
  <si>
    <t>SN Khoa học và Công nghệ</t>
  </si>
  <si>
    <t>SN Kinh tế</t>
  </si>
  <si>
    <t>Đảm bảo xã hội</t>
  </si>
  <si>
    <t>Chi chương trình mục tiêu</t>
  </si>
  <si>
    <t>TW hỗ trợ thực hiện một số mục tiêu khác</t>
  </si>
  <si>
    <t>Sở Lao động, TB và Xã hội</t>
  </si>
  <si>
    <t>Sở Nông nghiệp và PT Nông thôn</t>
  </si>
  <si>
    <t>Sở Nội vụ</t>
  </si>
  <si>
    <t>VP HĐND tỉnh</t>
  </si>
  <si>
    <t>Văn phòng UBND tỉnh</t>
  </si>
  <si>
    <t>Sở Y tế</t>
  </si>
  <si>
    <t>Sở Văn hóa, thể thao và du lịch</t>
  </si>
  <si>
    <t>Sở Khoa học công nghệ</t>
  </si>
  <si>
    <t>Sở Công thương</t>
  </si>
  <si>
    <t>Sở Xây dựng</t>
  </si>
  <si>
    <t>Sở Tư pháp</t>
  </si>
  <si>
    <t>Sở Tài chính</t>
  </si>
  <si>
    <t>Sở Kế hoạch đầu tư</t>
  </si>
  <si>
    <t>Sở Giáo dục đào tạo</t>
  </si>
  <si>
    <t>Sở Tài nguyên môi trường</t>
  </si>
  <si>
    <t>Sở Giao thông vận tải</t>
  </si>
  <si>
    <t>Sở Ngoại vụ</t>
  </si>
  <si>
    <t>Sở Thông tin và truyền thông</t>
  </si>
  <si>
    <t>Tỉnh đoàn</t>
  </si>
  <si>
    <t>Hội Nông dân</t>
  </si>
  <si>
    <t>Liên minh Hợp tác xã</t>
  </si>
  <si>
    <t>Hội Cựu Chiến binh</t>
  </si>
  <si>
    <t>Hội Liên hiệp phụ nữ</t>
  </si>
</sst>
</file>

<file path=xl/styles.xml><?xml version="1.0" encoding="utf-8"?>
<styleSheet xmlns="http://schemas.openxmlformats.org/spreadsheetml/2006/main">
  <numFmts count="4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19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  <charset val="163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name val=".VnTimeH"/>
      <family val="2"/>
    </font>
    <font>
      <sz val="13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sz val="11"/>
      <color indexed="8"/>
      <name val="Arial"/>
      <family val="2"/>
    </font>
    <font>
      <b/>
      <sz val="13"/>
      <name val="Times New Roman"/>
      <family val="1"/>
    </font>
    <font>
      <sz val="13"/>
      <name val="Times New Roman"/>
      <family val="1"/>
      <charset val="163"/>
    </font>
    <font>
      <b/>
      <sz val="13"/>
      <name val=".VnTimeH"/>
      <family val="2"/>
    </font>
    <font>
      <i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2"/>
      <name val="Times New Roman"/>
      <family val="1"/>
      <charset val="163"/>
    </font>
    <font>
      <i/>
      <sz val="13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10" fillId="0" borderId="0"/>
  </cellStyleXfs>
  <cellXfs count="13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/>
    </xf>
    <xf numFmtId="165" fontId="4" fillId="0" borderId="3" xfId="1" applyNumberFormat="1" applyFont="1" applyBorder="1" applyAlignment="1">
      <alignment horizontal="center" vertical="top" wrapText="1"/>
    </xf>
    <xf numFmtId="165" fontId="2" fillId="0" borderId="1" xfId="1" applyNumberFormat="1" applyFont="1" applyBorder="1" applyAlignment="1">
      <alignment vertical="top" wrapText="1"/>
    </xf>
    <xf numFmtId="165" fontId="4" fillId="0" borderId="1" xfId="1" applyNumberFormat="1" applyFont="1" applyBorder="1" applyAlignment="1">
      <alignment vertical="top" wrapText="1"/>
    </xf>
    <xf numFmtId="165" fontId="4" fillId="0" borderId="6" xfId="1" applyNumberFormat="1" applyFont="1" applyBorder="1" applyAlignment="1">
      <alignment vertical="top" wrapText="1"/>
    </xf>
    <xf numFmtId="165" fontId="4" fillId="0" borderId="2" xfId="1" applyNumberFormat="1" applyFont="1" applyBorder="1" applyAlignment="1">
      <alignment vertical="top" wrapText="1"/>
    </xf>
    <xf numFmtId="0" fontId="7" fillId="0" borderId="0" xfId="0" applyFont="1"/>
    <xf numFmtId="165" fontId="4" fillId="0" borderId="1" xfId="1" applyNumberFormat="1" applyFont="1" applyFill="1" applyBorder="1" applyAlignment="1">
      <alignment vertical="top" wrapText="1"/>
    </xf>
    <xf numFmtId="165" fontId="4" fillId="0" borderId="0" xfId="1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right"/>
    </xf>
    <xf numFmtId="165" fontId="12" fillId="0" borderId="0" xfId="1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5" fontId="14" fillId="0" borderId="0" xfId="1" applyNumberFormat="1" applyFont="1" applyAlignment="1">
      <alignment horizontal="right"/>
    </xf>
    <xf numFmtId="0" fontId="11" fillId="0" borderId="3" xfId="0" applyFont="1" applyBorder="1" applyAlignment="1">
      <alignment horizontal="center" vertical="top" wrapText="1"/>
    </xf>
    <xf numFmtId="165" fontId="11" fillId="0" borderId="3" xfId="1" applyNumberFormat="1" applyFont="1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/>
    </xf>
    <xf numFmtId="165" fontId="11" fillId="0" borderId="6" xfId="1" applyNumberFormat="1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165" fontId="11" fillId="0" borderId="1" xfId="1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justify" vertical="top" wrapText="1"/>
    </xf>
    <xf numFmtId="165" fontId="7" fillId="0" borderId="1" xfId="1" applyNumberFormat="1" applyFont="1" applyBorder="1" applyAlignment="1">
      <alignment vertical="top" wrapText="1"/>
    </xf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65" fontId="11" fillId="0" borderId="1" xfId="1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/>
    <xf numFmtId="0" fontId="11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justify" vertical="top" wrapText="1"/>
    </xf>
    <xf numFmtId="165" fontId="11" fillId="0" borderId="2" xfId="1" applyNumberFormat="1" applyFont="1" applyBorder="1"/>
    <xf numFmtId="165" fontId="7" fillId="0" borderId="0" xfId="1" applyNumberFormat="1" applyFont="1"/>
    <xf numFmtId="0" fontId="11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165" fontId="7" fillId="0" borderId="1" xfId="1" applyNumberFormat="1" applyFont="1" applyBorder="1" applyAlignment="1">
      <alignment vertical="center" wrapText="1"/>
    </xf>
    <xf numFmtId="0" fontId="11" fillId="0" borderId="0" xfId="0" applyFont="1" applyAlignment="1">
      <alignment horizontal="left" wrapText="1"/>
    </xf>
    <xf numFmtId="0" fontId="11" fillId="0" borderId="6" xfId="0" applyFont="1" applyBorder="1" applyAlignment="1">
      <alignment horizontal="justify" vertical="center" wrapText="1"/>
    </xf>
    <xf numFmtId="165" fontId="7" fillId="0" borderId="6" xfId="1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165" fontId="7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5" fontId="11" fillId="0" borderId="2" xfId="1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165" fontId="11" fillId="0" borderId="6" xfId="1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top" wrapText="1"/>
    </xf>
    <xf numFmtId="165" fontId="11" fillId="0" borderId="8" xfId="1" applyNumberFormat="1" applyFont="1" applyBorder="1" applyAlignment="1">
      <alignment horizontal="center" vertical="center" wrapText="1"/>
    </xf>
    <xf numFmtId="0" fontId="15" fillId="0" borderId="1" xfId="0" applyFont="1" applyBorder="1"/>
    <xf numFmtId="165" fontId="7" fillId="0" borderId="1" xfId="1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165" fontId="7" fillId="0" borderId="0" xfId="1" applyNumberFormat="1" applyFont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165" fontId="5" fillId="0" borderId="0" xfId="1" applyNumberFormat="1" applyFont="1"/>
    <xf numFmtId="0" fontId="6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justify" vertical="top" wrapText="1"/>
    </xf>
    <xf numFmtId="165" fontId="4" fillId="0" borderId="4" xfId="1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5" fontId="2" fillId="0" borderId="1" xfId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/>
    <xf numFmtId="0" fontId="2" fillId="0" borderId="5" xfId="0" applyFont="1" applyBorder="1" applyAlignment="1">
      <alignment horizontal="justify"/>
    </xf>
    <xf numFmtId="165" fontId="2" fillId="0" borderId="0" xfId="0" applyNumberFormat="1" applyFont="1"/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justify" vertical="top" wrapText="1"/>
    </xf>
    <xf numFmtId="165" fontId="2" fillId="0" borderId="7" xfId="1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165" fontId="2" fillId="0" borderId="2" xfId="1" applyNumberFormat="1" applyFont="1" applyBorder="1" applyAlignment="1">
      <alignment vertical="top" wrapText="1"/>
    </xf>
    <xf numFmtId="165" fontId="2" fillId="0" borderId="0" xfId="1" applyNumberFormat="1" applyFont="1"/>
    <xf numFmtId="165" fontId="17" fillId="0" borderId="0" xfId="1" applyNumberFormat="1" applyFont="1" applyAlignment="1">
      <alignment horizontal="right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165" fontId="18" fillId="0" borderId="1" xfId="1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5" fontId="2" fillId="0" borderId="0" xfId="1" applyNumberFormat="1" applyFont="1" applyAlignment="1">
      <alignment horizontal="right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justify" vertical="top" wrapText="1"/>
    </xf>
    <xf numFmtId="165" fontId="12" fillId="0" borderId="0" xfId="1" applyNumberFormat="1" applyFont="1" applyAlignment="1">
      <alignment horizontal="right" vertical="center" wrapText="1"/>
    </xf>
    <xf numFmtId="0" fontId="11" fillId="0" borderId="4" xfId="0" applyFont="1" applyBorder="1"/>
    <xf numFmtId="0" fontId="16" fillId="0" borderId="4" xfId="0" applyFont="1" applyFill="1" applyBorder="1" applyAlignment="1">
      <alignment horizontal="center" vertical="center" wrapText="1"/>
    </xf>
    <xf numFmtId="165" fontId="11" fillId="0" borderId="4" xfId="1" applyNumberFormat="1" applyFont="1" applyBorder="1"/>
    <xf numFmtId="0" fontId="16" fillId="0" borderId="2" xfId="0" applyFont="1" applyBorder="1" applyAlignment="1">
      <alignment vertical="center" wrapText="1"/>
    </xf>
    <xf numFmtId="165" fontId="11" fillId="0" borderId="2" xfId="1" applyNumberFormat="1" applyFont="1" applyBorder="1" applyAlignment="1">
      <alignment vertical="center"/>
    </xf>
    <xf numFmtId="3" fontId="2" fillId="0" borderId="0" xfId="0" applyNumberFormat="1" applyFont="1" applyFill="1"/>
    <xf numFmtId="3" fontId="2" fillId="0" borderId="9" xfId="0" applyNumberFormat="1" applyFont="1" applyFill="1" applyBorder="1"/>
    <xf numFmtId="3" fontId="2" fillId="0" borderId="0" xfId="0" applyNumberFormat="1" applyFont="1" applyFill="1" applyBorder="1"/>
    <xf numFmtId="3" fontId="4" fillId="0" borderId="4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3" fontId="2" fillId="0" borderId="10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3" fontId="5" fillId="0" borderId="9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11" xfId="0" applyNumberFormat="1" applyFont="1" applyFill="1" applyBorder="1" applyAlignment="1">
      <alignment horizontal="center" vertical="center" wrapText="1"/>
    </xf>
    <xf numFmtId="3" fontId="2" fillId="0" borderId="14" xfId="0" applyNumberFormat="1" applyFont="1" applyFill="1" applyBorder="1" applyAlignment="1">
      <alignment horizontal="center"/>
    </xf>
    <xf numFmtId="3" fontId="2" fillId="0" borderId="9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165" fontId="11" fillId="0" borderId="4" xfId="1" applyNumberFormat="1" applyFont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12" fillId="0" borderId="0" xfId="1" applyNumberFormat="1" applyFont="1" applyAlignment="1">
      <alignment horizontal="right" vertical="center" wrapText="1"/>
    </xf>
    <xf numFmtId="165" fontId="11" fillId="0" borderId="3" xfId="1" applyNumberFormat="1" applyFont="1" applyBorder="1" applyAlignment="1">
      <alignment horizontal="center" vertical="center" wrapText="1"/>
    </xf>
    <xf numFmtId="165" fontId="14" fillId="0" borderId="9" xfId="1" applyNumberFormat="1" applyFont="1" applyBorder="1" applyAlignment="1">
      <alignment horizontal="right"/>
    </xf>
  </cellXfs>
  <cellStyles count="6">
    <cellStyle name="Comma" xfId="1" builtinId="3"/>
    <cellStyle name="Comma 3" xfId="2"/>
    <cellStyle name="Comma 7" xfId="3"/>
    <cellStyle name="Normal" xfId="0" builtinId="0"/>
    <cellStyle name="Normal 2" xfId="4"/>
    <cellStyle name="Normal 20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rgb="FF00B050"/>
  </sheetPr>
  <dimension ref="A1:D31"/>
  <sheetViews>
    <sheetView tabSelected="1" workbookViewId="0">
      <selection activeCell="B17" sqref="B17"/>
    </sheetView>
  </sheetViews>
  <sheetFormatPr defaultRowHeight="15.75"/>
  <cols>
    <col min="1" max="1" width="7.875" style="1" customWidth="1"/>
    <col min="2" max="2" width="57.375" style="1" customWidth="1"/>
    <col min="3" max="3" width="21.25" style="91" customWidth="1"/>
    <col min="4" max="16384" width="9" style="1"/>
  </cols>
  <sheetData>
    <row r="1" spans="1:3" ht="32.25" customHeight="1">
      <c r="A1" s="70" t="s">
        <v>78</v>
      </c>
      <c r="B1" s="71"/>
      <c r="C1" s="92" t="s">
        <v>29</v>
      </c>
    </row>
    <row r="2" spans="1:3">
      <c r="A2" s="115" t="s">
        <v>156</v>
      </c>
      <c r="B2" s="115"/>
      <c r="C2" s="115"/>
    </row>
    <row r="3" spans="1:3">
      <c r="B3" s="72"/>
      <c r="C3" s="73"/>
    </row>
    <row r="4" spans="1:3" ht="17.25">
      <c r="B4" s="74"/>
      <c r="C4" s="73" t="s">
        <v>115</v>
      </c>
    </row>
    <row r="5" spans="1:3" ht="19.5" customHeight="1">
      <c r="A5" s="5" t="s">
        <v>6</v>
      </c>
      <c r="B5" s="5" t="s">
        <v>10</v>
      </c>
      <c r="C5" s="13" t="s">
        <v>170</v>
      </c>
    </row>
    <row r="6" spans="1:3" ht="19.5" customHeight="1">
      <c r="A6" s="75" t="s">
        <v>7</v>
      </c>
      <c r="B6" s="76" t="s">
        <v>11</v>
      </c>
      <c r="C6" s="77">
        <f>SUM(C7:C11)</f>
        <v>2418016</v>
      </c>
    </row>
    <row r="7" spans="1:3" ht="19.5" customHeight="1">
      <c r="A7" s="3">
        <v>1</v>
      </c>
      <c r="B7" s="4" t="s">
        <v>12</v>
      </c>
      <c r="C7" s="14">
        <v>1959603</v>
      </c>
    </row>
    <row r="8" spans="1:3" ht="19.5" customHeight="1">
      <c r="A8" s="3">
        <v>2</v>
      </c>
      <c r="B8" s="4" t="s">
        <v>13</v>
      </c>
      <c r="C8" s="14"/>
    </row>
    <row r="9" spans="1:3" ht="19.5" customHeight="1">
      <c r="A9" s="3">
        <v>3</v>
      </c>
      <c r="B9" s="4" t="s">
        <v>14</v>
      </c>
      <c r="C9" s="14">
        <v>270535</v>
      </c>
    </row>
    <row r="10" spans="1:3" ht="19.5" customHeight="1">
      <c r="A10" s="3">
        <v>4</v>
      </c>
      <c r="B10" s="4" t="s">
        <v>15</v>
      </c>
      <c r="C10" s="14"/>
    </row>
    <row r="11" spans="1:3" ht="19.5" customHeight="1">
      <c r="A11" s="3">
        <v>5</v>
      </c>
      <c r="B11" s="4" t="s">
        <v>58</v>
      </c>
      <c r="C11" s="14">
        <v>187878</v>
      </c>
    </row>
    <row r="12" spans="1:3" ht="19.5" customHeight="1">
      <c r="A12" s="6" t="s">
        <v>8</v>
      </c>
      <c r="B12" s="7" t="s">
        <v>16</v>
      </c>
      <c r="C12" s="15">
        <f>C13+C16+C19+C20+C21+C22+C23</f>
        <v>8504289</v>
      </c>
    </row>
    <row r="13" spans="1:3" ht="19.5" customHeight="1">
      <c r="A13" s="3">
        <v>1</v>
      </c>
      <c r="B13" s="4" t="s">
        <v>17</v>
      </c>
      <c r="C13" s="14">
        <f>C14+C15</f>
        <v>1917413</v>
      </c>
    </row>
    <row r="14" spans="1:3" ht="19.5" customHeight="1">
      <c r="A14" s="3"/>
      <c r="B14" s="4" t="s">
        <v>18</v>
      </c>
      <c r="C14" s="14">
        <v>1069033</v>
      </c>
    </row>
    <row r="15" spans="1:3" s="81" customFormat="1" ht="31.5">
      <c r="A15" s="78"/>
      <c r="B15" s="79" t="s">
        <v>19</v>
      </c>
      <c r="C15" s="80">
        <v>848380</v>
      </c>
    </row>
    <row r="16" spans="1:3" ht="19.5" customHeight="1">
      <c r="A16" s="3">
        <v>2</v>
      </c>
      <c r="B16" s="4" t="s">
        <v>20</v>
      </c>
      <c r="C16" s="14">
        <f>C17+C18</f>
        <v>4954560</v>
      </c>
    </row>
    <row r="17" spans="1:4" ht="19.5" customHeight="1">
      <c r="A17" s="3"/>
      <c r="B17" s="82" t="s">
        <v>30</v>
      </c>
      <c r="C17" s="14">
        <v>1900788</v>
      </c>
    </row>
    <row r="18" spans="1:4" ht="19.5" customHeight="1">
      <c r="A18" s="3"/>
      <c r="B18" s="83" t="s">
        <v>31</v>
      </c>
      <c r="C18" s="14">
        <v>3053772</v>
      </c>
    </row>
    <row r="19" spans="1:4" ht="19.5" customHeight="1">
      <c r="A19" s="3">
        <v>3</v>
      </c>
      <c r="B19" s="4" t="s">
        <v>21</v>
      </c>
      <c r="C19" s="14">
        <v>110000</v>
      </c>
    </row>
    <row r="20" spans="1:4" ht="19.5" customHeight="1">
      <c r="A20" s="3">
        <v>4</v>
      </c>
      <c r="B20" s="4" t="s">
        <v>61</v>
      </c>
      <c r="C20" s="14">
        <v>179068</v>
      </c>
    </row>
    <row r="21" spans="1:4" ht="19.5" customHeight="1">
      <c r="A21" s="3">
        <v>5</v>
      </c>
      <c r="B21" s="4" t="s">
        <v>22</v>
      </c>
      <c r="C21" s="14">
        <v>1123055</v>
      </c>
    </row>
    <row r="22" spans="1:4" ht="19.5" customHeight="1">
      <c r="A22" s="3">
        <v>6</v>
      </c>
      <c r="B22" s="4" t="s">
        <v>151</v>
      </c>
      <c r="C22" s="14">
        <v>32315</v>
      </c>
    </row>
    <row r="23" spans="1:4" ht="19.5" customHeight="1">
      <c r="A23" s="3">
        <v>7</v>
      </c>
      <c r="B23" s="4" t="s">
        <v>58</v>
      </c>
      <c r="C23" s="14">
        <v>187878</v>
      </c>
    </row>
    <row r="24" spans="1:4" ht="19.5" customHeight="1">
      <c r="A24" s="6" t="s">
        <v>9</v>
      </c>
      <c r="B24" s="8" t="s">
        <v>23</v>
      </c>
      <c r="C24" s="15">
        <f>SUM(C25:C31)</f>
        <v>8268159</v>
      </c>
      <c r="D24" s="84"/>
    </row>
    <row r="25" spans="1:4" ht="19.5" customHeight="1">
      <c r="A25" s="3">
        <v>1</v>
      </c>
      <c r="B25" s="4" t="s">
        <v>24</v>
      </c>
      <c r="C25" s="14">
        <v>2119259</v>
      </c>
    </row>
    <row r="26" spans="1:4" ht="19.5" customHeight="1">
      <c r="A26" s="3">
        <v>2</v>
      </c>
      <c r="B26" s="4" t="s">
        <v>25</v>
      </c>
      <c r="C26" s="14">
        <v>4896133</v>
      </c>
    </row>
    <row r="27" spans="1:4" s="81" customFormat="1" ht="31.5">
      <c r="A27" s="78">
        <v>3</v>
      </c>
      <c r="B27" s="79" t="s">
        <v>26</v>
      </c>
      <c r="C27" s="80">
        <v>70165</v>
      </c>
    </row>
    <row r="28" spans="1:4" ht="19.5" customHeight="1">
      <c r="A28" s="3">
        <v>4</v>
      </c>
      <c r="B28" s="4" t="s">
        <v>27</v>
      </c>
      <c r="C28" s="14">
        <v>1000</v>
      </c>
    </row>
    <row r="29" spans="1:4" ht="19.5" customHeight="1">
      <c r="A29" s="3">
        <v>5</v>
      </c>
      <c r="B29" s="4" t="s">
        <v>28</v>
      </c>
      <c r="C29" s="14">
        <v>964376</v>
      </c>
    </row>
    <row r="30" spans="1:4" ht="19.5" customHeight="1">
      <c r="A30" s="85">
        <v>6</v>
      </c>
      <c r="B30" s="86" t="s">
        <v>60</v>
      </c>
      <c r="C30" s="87">
        <v>39312</v>
      </c>
    </row>
    <row r="31" spans="1:4" ht="19.5" customHeight="1">
      <c r="A31" s="88">
        <v>7</v>
      </c>
      <c r="B31" s="89" t="s">
        <v>59</v>
      </c>
      <c r="C31" s="90">
        <v>177914</v>
      </c>
    </row>
  </sheetData>
  <mergeCells count="1">
    <mergeCell ref="A2:C2"/>
  </mergeCells>
  <phoneticPr fontId="3" type="noConversion"/>
  <printOptions horizontalCentered="1"/>
  <pageMargins left="0.34" right="0.22" top="0.7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00B050"/>
  </sheetPr>
  <dimension ref="A1:D39"/>
  <sheetViews>
    <sheetView topLeftCell="A25" workbookViewId="0">
      <selection activeCell="B17" sqref="B17"/>
    </sheetView>
  </sheetViews>
  <sheetFormatPr defaultRowHeight="16.5"/>
  <cols>
    <col min="1" max="1" width="7.375" style="18" customWidth="1"/>
    <col min="2" max="2" width="52.75" style="18" customWidth="1"/>
    <col min="3" max="3" width="23.875" style="44" customWidth="1"/>
    <col min="4" max="4" width="9.875" style="18" bestFit="1" customWidth="1"/>
    <col min="5" max="16384" width="9" style="18"/>
  </cols>
  <sheetData>
    <row r="1" spans="1:3" ht="30.75" customHeight="1">
      <c r="A1" s="116" t="s">
        <v>78</v>
      </c>
      <c r="B1" s="116"/>
      <c r="C1" s="20" t="s">
        <v>34</v>
      </c>
    </row>
    <row r="2" spans="1:3" ht="11.25" customHeight="1">
      <c r="A2" s="49"/>
      <c r="B2" s="49"/>
      <c r="C2" s="69"/>
    </row>
    <row r="3" spans="1:3" ht="36.75" customHeight="1">
      <c r="A3" s="117" t="s">
        <v>157</v>
      </c>
      <c r="B3" s="117"/>
      <c r="C3" s="117"/>
    </row>
    <row r="4" spans="1:3" ht="18">
      <c r="A4" s="23"/>
      <c r="C4" s="24" t="s">
        <v>158</v>
      </c>
    </row>
    <row r="5" spans="1:3" ht="17.25" customHeight="1">
      <c r="A5" s="25" t="s">
        <v>6</v>
      </c>
      <c r="B5" s="25" t="s">
        <v>10</v>
      </c>
      <c r="C5" s="26" t="s">
        <v>170</v>
      </c>
    </row>
    <row r="6" spans="1:3" s="39" customFormat="1" ht="17.25" customHeight="1">
      <c r="A6" s="93" t="s">
        <v>32</v>
      </c>
      <c r="B6" s="50" t="s">
        <v>35</v>
      </c>
      <c r="C6" s="51"/>
    </row>
    <row r="7" spans="1:3" s="39" customFormat="1" ht="17.25" customHeight="1">
      <c r="A7" s="36" t="s">
        <v>7</v>
      </c>
      <c r="B7" s="37" t="s">
        <v>36</v>
      </c>
      <c r="C7" s="38">
        <f>C8+C11+C14+C15+C16+C17+C18</f>
        <v>7092752</v>
      </c>
    </row>
    <row r="8" spans="1:3" s="39" customFormat="1" ht="17.25" customHeight="1">
      <c r="A8" s="46">
        <v>1</v>
      </c>
      <c r="B8" s="47" t="s">
        <v>37</v>
      </c>
      <c r="C8" s="48">
        <f>C9+C10</f>
        <v>1170595</v>
      </c>
    </row>
    <row r="9" spans="1:3" s="39" customFormat="1" ht="17.25" customHeight="1">
      <c r="A9" s="46"/>
      <c r="B9" s="47" t="s">
        <v>38</v>
      </c>
      <c r="C9" s="95">
        <v>536439</v>
      </c>
    </row>
    <row r="10" spans="1:3" s="39" customFormat="1" ht="33">
      <c r="A10" s="46"/>
      <c r="B10" s="47" t="s">
        <v>39</v>
      </c>
      <c r="C10" s="95">
        <v>634156</v>
      </c>
    </row>
    <row r="11" spans="1:3" s="39" customFormat="1" ht="17.25" customHeight="1">
      <c r="A11" s="46">
        <v>2</v>
      </c>
      <c r="B11" s="47" t="s">
        <v>20</v>
      </c>
      <c r="C11" s="48">
        <f>C12+C13</f>
        <v>4954560</v>
      </c>
    </row>
    <row r="12" spans="1:3" s="39" customFormat="1" ht="17.25" customHeight="1">
      <c r="A12" s="36"/>
      <c r="B12" s="47" t="s">
        <v>30</v>
      </c>
      <c r="C12" s="95">
        <v>1900788</v>
      </c>
    </row>
    <row r="13" spans="1:3" s="39" customFormat="1" ht="17.25" customHeight="1">
      <c r="A13" s="36"/>
      <c r="B13" s="47" t="s">
        <v>31</v>
      </c>
      <c r="C13" s="95">
        <v>3053772</v>
      </c>
    </row>
    <row r="14" spans="1:3" s="39" customFormat="1" ht="17.25" customHeight="1">
      <c r="A14" s="46">
        <v>3</v>
      </c>
      <c r="B14" s="47" t="s">
        <v>21</v>
      </c>
      <c r="C14" s="48">
        <v>110000</v>
      </c>
    </row>
    <row r="15" spans="1:3" s="39" customFormat="1" ht="17.25" customHeight="1">
      <c r="A15" s="46">
        <v>4</v>
      </c>
      <c r="B15" s="47" t="s">
        <v>61</v>
      </c>
      <c r="C15" s="48">
        <v>19406</v>
      </c>
    </row>
    <row r="16" spans="1:3" s="39" customFormat="1" ht="17.25" customHeight="1">
      <c r="A16" s="46">
        <v>5</v>
      </c>
      <c r="B16" s="47" t="s">
        <v>22</v>
      </c>
      <c r="C16" s="48">
        <v>748885</v>
      </c>
    </row>
    <row r="17" spans="1:4" s="39" customFormat="1" ht="17.25" customHeight="1">
      <c r="A17" s="46">
        <v>6</v>
      </c>
      <c r="B17" s="47" t="s">
        <v>152</v>
      </c>
      <c r="C17" s="48">
        <v>28895</v>
      </c>
    </row>
    <row r="18" spans="1:4" s="39" customFormat="1" ht="17.25" customHeight="1">
      <c r="A18" s="46">
        <v>7</v>
      </c>
      <c r="B18" s="47" t="s">
        <v>62</v>
      </c>
      <c r="C18" s="48">
        <v>60411</v>
      </c>
    </row>
    <row r="19" spans="1:4" s="39" customFormat="1" ht="17.25" customHeight="1">
      <c r="A19" s="36" t="s">
        <v>8</v>
      </c>
      <c r="B19" s="37" t="s">
        <v>40</v>
      </c>
      <c r="C19" s="38">
        <f>C20+C21+C24+C25+C26</f>
        <v>7037760</v>
      </c>
    </row>
    <row r="20" spans="1:4" s="39" customFormat="1" ht="33">
      <c r="A20" s="46">
        <v>1</v>
      </c>
      <c r="B20" s="47" t="s">
        <v>41</v>
      </c>
      <c r="C20" s="48">
        <v>2975455</v>
      </c>
    </row>
    <row r="21" spans="1:4" s="39" customFormat="1" ht="33">
      <c r="A21" s="46">
        <v>2</v>
      </c>
      <c r="B21" s="47" t="s">
        <v>42</v>
      </c>
      <c r="C21" s="51">
        <f>C22+C23</f>
        <v>3357002</v>
      </c>
    </row>
    <row r="22" spans="1:4" s="39" customFormat="1" ht="17.25" customHeight="1">
      <c r="A22" s="46"/>
      <c r="B22" s="47" t="s">
        <v>30</v>
      </c>
      <c r="C22" s="95">
        <v>1391254</v>
      </c>
    </row>
    <row r="23" spans="1:4" s="39" customFormat="1" ht="17.25" customHeight="1">
      <c r="A23" s="46"/>
      <c r="B23" s="47" t="s">
        <v>31</v>
      </c>
      <c r="C23" s="95">
        <v>1965748</v>
      </c>
    </row>
    <row r="24" spans="1:4" s="39" customFormat="1" ht="17.25" customHeight="1">
      <c r="A24" s="46">
        <v>3</v>
      </c>
      <c r="B24" s="47" t="s">
        <v>43</v>
      </c>
      <c r="C24" s="48">
        <v>645362</v>
      </c>
    </row>
    <row r="25" spans="1:4" s="39" customFormat="1" ht="17.25" customHeight="1">
      <c r="A25" s="46">
        <v>4</v>
      </c>
      <c r="B25" s="47" t="s">
        <v>60</v>
      </c>
      <c r="C25" s="48">
        <v>6997</v>
      </c>
    </row>
    <row r="26" spans="1:4" s="39" customFormat="1" ht="17.25" customHeight="1">
      <c r="A26" s="46">
        <v>5</v>
      </c>
      <c r="B26" s="47" t="s">
        <v>63</v>
      </c>
      <c r="C26" s="48">
        <v>52944</v>
      </c>
    </row>
    <row r="27" spans="1:4" s="39" customFormat="1" ht="49.5">
      <c r="A27" s="36" t="s">
        <v>33</v>
      </c>
      <c r="B27" s="52" t="s">
        <v>44</v>
      </c>
      <c r="C27" s="48"/>
    </row>
    <row r="28" spans="1:4" s="39" customFormat="1" ht="33">
      <c r="A28" s="36" t="s">
        <v>7</v>
      </c>
      <c r="B28" s="59" t="s">
        <v>45</v>
      </c>
      <c r="C28" s="38">
        <f>C29+C34+C37+C38</f>
        <v>4768533</v>
      </c>
      <c r="D28" s="53"/>
    </row>
    <row r="29" spans="1:4" s="39" customFormat="1" ht="17.25" customHeight="1">
      <c r="A29" s="46">
        <v>1</v>
      </c>
      <c r="B29" s="54" t="s">
        <v>46</v>
      </c>
      <c r="C29" s="48">
        <f>C30+C31+C32+C33</f>
        <v>1280647</v>
      </c>
    </row>
    <row r="30" spans="1:4" s="39" customFormat="1" ht="17.25" customHeight="1">
      <c r="A30" s="46"/>
      <c r="B30" s="47" t="s">
        <v>47</v>
      </c>
      <c r="C30" s="95">
        <v>532593</v>
      </c>
    </row>
    <row r="31" spans="1:4" s="39" customFormat="1" ht="33">
      <c r="A31" s="46"/>
      <c r="B31" s="47" t="s">
        <v>48</v>
      </c>
      <c r="C31" s="95">
        <v>214223</v>
      </c>
    </row>
    <row r="32" spans="1:4" s="39" customFormat="1">
      <c r="A32" s="46">
        <v>2</v>
      </c>
      <c r="B32" s="47" t="s">
        <v>61</v>
      </c>
      <c r="C32" s="48">
        <v>159661</v>
      </c>
    </row>
    <row r="33" spans="1:3" s="39" customFormat="1">
      <c r="A33" s="46">
        <v>3</v>
      </c>
      <c r="B33" s="47" t="s">
        <v>22</v>
      </c>
      <c r="C33" s="48">
        <v>374170</v>
      </c>
    </row>
    <row r="34" spans="1:3" s="39" customFormat="1" ht="17.25" customHeight="1">
      <c r="A34" s="46">
        <v>4</v>
      </c>
      <c r="B34" s="47" t="s">
        <v>49</v>
      </c>
      <c r="C34" s="48">
        <f>C35+C36</f>
        <v>3357002</v>
      </c>
    </row>
    <row r="35" spans="1:3" s="39" customFormat="1" ht="17.25" customHeight="1">
      <c r="A35" s="36"/>
      <c r="B35" s="96" t="s">
        <v>30</v>
      </c>
      <c r="C35" s="95">
        <v>1391254</v>
      </c>
    </row>
    <row r="36" spans="1:3" s="39" customFormat="1" ht="17.25" customHeight="1">
      <c r="A36" s="46"/>
      <c r="B36" s="47" t="s">
        <v>31</v>
      </c>
      <c r="C36" s="95">
        <v>1965748</v>
      </c>
    </row>
    <row r="37" spans="1:3" s="39" customFormat="1" ht="17.25" customHeight="1">
      <c r="A37" s="46">
        <v>5</v>
      </c>
      <c r="B37" s="47" t="s">
        <v>153</v>
      </c>
      <c r="C37" s="48">
        <v>3419</v>
      </c>
    </row>
    <row r="38" spans="1:3" s="39" customFormat="1" ht="17.25" customHeight="1">
      <c r="A38" s="46">
        <v>6</v>
      </c>
      <c r="B38" s="47" t="s">
        <v>63</v>
      </c>
      <c r="C38" s="48">
        <v>127465</v>
      </c>
    </row>
    <row r="39" spans="1:3" s="39" customFormat="1">
      <c r="A39" s="68" t="s">
        <v>8</v>
      </c>
      <c r="B39" s="94" t="s">
        <v>50</v>
      </c>
      <c r="C39" s="55">
        <v>4578398</v>
      </c>
    </row>
  </sheetData>
  <mergeCells count="2">
    <mergeCell ref="A1:B1"/>
    <mergeCell ref="A3:C3"/>
  </mergeCells>
  <phoneticPr fontId="3" type="noConversion"/>
  <printOptions horizontalCentered="1"/>
  <pageMargins left="0.23" right="0.16" top="0.23" bottom="0.27" header="0.2" footer="0.1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00B050"/>
  </sheetPr>
  <dimension ref="A1:D59"/>
  <sheetViews>
    <sheetView workbookViewId="0">
      <pane xSplit="1" ySplit="5" topLeftCell="B6" activePane="bottomRight" state="frozen"/>
      <selection activeCell="B17" sqref="B17"/>
      <selection pane="topRight" activeCell="B17" sqref="B17"/>
      <selection pane="bottomLeft" activeCell="B17" sqref="B17"/>
      <selection pane="bottomRight" activeCell="B17" sqref="B17"/>
    </sheetView>
  </sheetViews>
  <sheetFormatPr defaultRowHeight="15.75"/>
  <cols>
    <col min="1" max="1" width="7.25" style="1" customWidth="1"/>
    <col min="2" max="2" width="57.125" style="1" customWidth="1"/>
    <col min="3" max="3" width="25.75" style="91" customWidth="1"/>
    <col min="4" max="16384" width="9" style="1"/>
  </cols>
  <sheetData>
    <row r="1" spans="1:4" ht="30.75" customHeight="1">
      <c r="A1" s="118" t="s">
        <v>78</v>
      </c>
      <c r="B1" s="118"/>
      <c r="C1" s="97" t="s">
        <v>114</v>
      </c>
    </row>
    <row r="2" spans="1:4" ht="25.5" customHeight="1">
      <c r="A2" s="119" t="s">
        <v>159</v>
      </c>
      <c r="B2" s="119"/>
      <c r="C2" s="119"/>
    </row>
    <row r="3" spans="1:4" ht="22.5" customHeight="1">
      <c r="C3" s="21" t="s">
        <v>115</v>
      </c>
    </row>
    <row r="4" spans="1:4" ht="17.25" customHeight="1">
      <c r="A4" s="5" t="s">
        <v>6</v>
      </c>
      <c r="B4" s="5" t="s">
        <v>10</v>
      </c>
      <c r="C4" s="13" t="s">
        <v>170</v>
      </c>
    </row>
    <row r="5" spans="1:4" ht="17.25" customHeight="1">
      <c r="A5" s="11"/>
      <c r="B5" s="12" t="s">
        <v>56</v>
      </c>
      <c r="C5" s="16">
        <f>C6+C50</f>
        <v>2528015</v>
      </c>
      <c r="D5" s="84"/>
    </row>
    <row r="6" spans="1:4" ht="17.25" customHeight="1">
      <c r="A6" s="6" t="s">
        <v>32</v>
      </c>
      <c r="B6" s="7" t="s">
        <v>57</v>
      </c>
      <c r="C6" s="15">
        <f>+C7+C46+C49</f>
        <v>2340137</v>
      </c>
      <c r="D6" s="84"/>
    </row>
    <row r="7" spans="1:4" s="2" customFormat="1" ht="17.25" customHeight="1">
      <c r="A7" s="6" t="s">
        <v>7</v>
      </c>
      <c r="B7" s="7" t="s">
        <v>79</v>
      </c>
      <c r="C7" s="15">
        <v>1959603</v>
      </c>
    </row>
    <row r="8" spans="1:4" s="2" customFormat="1" ht="17.25" customHeight="1">
      <c r="A8" s="6">
        <v>1</v>
      </c>
      <c r="B8" s="8" t="s">
        <v>80</v>
      </c>
      <c r="C8" s="15">
        <f>SUM(C9:C14)</f>
        <v>134886</v>
      </c>
    </row>
    <row r="9" spans="1:4" ht="17.25" customHeight="1">
      <c r="A9" s="3"/>
      <c r="B9" s="4" t="s">
        <v>107</v>
      </c>
      <c r="C9" s="14">
        <v>115795</v>
      </c>
    </row>
    <row r="10" spans="1:4" ht="17.25" customHeight="1">
      <c r="A10" s="3"/>
      <c r="B10" s="4" t="s">
        <v>108</v>
      </c>
      <c r="C10" s="14">
        <v>4609</v>
      </c>
    </row>
    <row r="11" spans="1:4" ht="17.25" customHeight="1">
      <c r="A11" s="3"/>
      <c r="B11" s="4" t="s">
        <v>110</v>
      </c>
      <c r="C11" s="14">
        <v>254</v>
      </c>
    </row>
    <row r="12" spans="1:4" ht="17.25" customHeight="1">
      <c r="A12" s="3"/>
      <c r="B12" s="4" t="s">
        <v>111</v>
      </c>
      <c r="C12" s="14">
        <v>13977</v>
      </c>
    </row>
    <row r="13" spans="1:4" ht="17.25" customHeight="1">
      <c r="A13" s="3"/>
      <c r="B13" s="4" t="s">
        <v>160</v>
      </c>
      <c r="C13" s="14">
        <v>128</v>
      </c>
    </row>
    <row r="14" spans="1:4" ht="17.25" customHeight="1">
      <c r="A14" s="3"/>
      <c r="B14" s="4" t="s">
        <v>161</v>
      </c>
      <c r="C14" s="14">
        <v>123</v>
      </c>
    </row>
    <row r="15" spans="1:4" s="2" customFormat="1" ht="17.25" customHeight="1">
      <c r="A15" s="6">
        <v>2</v>
      </c>
      <c r="B15" s="8" t="s">
        <v>81</v>
      </c>
      <c r="C15" s="15">
        <v>148222</v>
      </c>
    </row>
    <row r="16" spans="1:4" ht="17.25" customHeight="1">
      <c r="A16" s="3"/>
      <c r="B16" s="4" t="s">
        <v>107</v>
      </c>
      <c r="C16" s="14">
        <v>45172</v>
      </c>
    </row>
    <row r="17" spans="1:3" ht="17.25" customHeight="1">
      <c r="A17" s="3"/>
      <c r="B17" s="4" t="s">
        <v>108</v>
      </c>
      <c r="C17" s="14">
        <v>13235</v>
      </c>
    </row>
    <row r="18" spans="1:3" ht="17.25" customHeight="1">
      <c r="A18" s="3"/>
      <c r="B18" s="4" t="s">
        <v>109</v>
      </c>
      <c r="C18" s="14">
        <v>79982</v>
      </c>
    </row>
    <row r="19" spans="1:3" ht="17.25" customHeight="1">
      <c r="A19" s="3"/>
      <c r="B19" s="4" t="s">
        <v>110</v>
      </c>
      <c r="C19" s="14">
        <v>102</v>
      </c>
    </row>
    <row r="20" spans="1:3" ht="17.25" customHeight="1">
      <c r="A20" s="3"/>
      <c r="B20" s="4" t="s">
        <v>111</v>
      </c>
      <c r="C20" s="14">
        <v>9198</v>
      </c>
    </row>
    <row r="21" spans="1:3" ht="17.25" customHeight="1">
      <c r="A21" s="3"/>
      <c r="B21" s="4" t="s">
        <v>112</v>
      </c>
      <c r="C21" s="14">
        <v>532</v>
      </c>
    </row>
    <row r="22" spans="1:3" s="2" customFormat="1" ht="17.25" customHeight="1">
      <c r="A22" s="6">
        <v>3</v>
      </c>
      <c r="B22" s="8" t="s">
        <v>82</v>
      </c>
      <c r="C22" s="15">
        <v>18964</v>
      </c>
    </row>
    <row r="23" spans="1:3" ht="17.25" customHeight="1">
      <c r="A23" s="3"/>
      <c r="B23" s="4" t="s">
        <v>107</v>
      </c>
      <c r="C23" s="14">
        <v>9097</v>
      </c>
    </row>
    <row r="24" spans="1:3" ht="17.25" customHeight="1">
      <c r="A24" s="3"/>
      <c r="B24" s="4" t="s">
        <v>108</v>
      </c>
      <c r="C24" s="14">
        <v>9757</v>
      </c>
    </row>
    <row r="25" spans="1:3" ht="17.25" customHeight="1">
      <c r="A25" s="3"/>
      <c r="B25" s="4" t="s">
        <v>110</v>
      </c>
      <c r="C25" s="14">
        <v>17</v>
      </c>
    </row>
    <row r="26" spans="1:3" ht="17.25" customHeight="1">
      <c r="A26" s="3"/>
      <c r="B26" s="4" t="s">
        <v>113</v>
      </c>
      <c r="C26" s="14">
        <v>92</v>
      </c>
    </row>
    <row r="27" spans="1:3" s="2" customFormat="1" ht="17.25" customHeight="1">
      <c r="A27" s="6">
        <v>4</v>
      </c>
      <c r="B27" s="8" t="s">
        <v>83</v>
      </c>
      <c r="C27" s="15">
        <f>SUM(C28:C33)</f>
        <v>498955</v>
      </c>
    </row>
    <row r="28" spans="1:3" ht="17.25" customHeight="1">
      <c r="A28" s="3"/>
      <c r="B28" s="4" t="s">
        <v>107</v>
      </c>
      <c r="C28" s="14">
        <v>414828</v>
      </c>
    </row>
    <row r="29" spans="1:3" ht="17.25" customHeight="1">
      <c r="A29" s="3"/>
      <c r="B29" s="4" t="s">
        <v>108</v>
      </c>
      <c r="C29" s="14">
        <v>30501</v>
      </c>
    </row>
    <row r="30" spans="1:3" ht="17.25" customHeight="1">
      <c r="A30" s="3"/>
      <c r="B30" s="4" t="s">
        <v>109</v>
      </c>
      <c r="C30" s="14">
        <v>533</v>
      </c>
    </row>
    <row r="31" spans="1:3" ht="17.25" customHeight="1">
      <c r="A31" s="3"/>
      <c r="B31" s="4" t="s">
        <v>110</v>
      </c>
      <c r="C31" s="14">
        <v>11200</v>
      </c>
    </row>
    <row r="32" spans="1:3" ht="17.25" customHeight="1">
      <c r="A32" s="3"/>
      <c r="B32" s="4" t="s">
        <v>111</v>
      </c>
      <c r="C32" s="14">
        <v>27133</v>
      </c>
    </row>
    <row r="33" spans="1:3" ht="17.25" customHeight="1">
      <c r="A33" s="3"/>
      <c r="B33" s="4" t="s">
        <v>112</v>
      </c>
      <c r="C33" s="14">
        <v>14760</v>
      </c>
    </row>
    <row r="34" spans="1:3" s="2" customFormat="1" ht="17.25" customHeight="1">
      <c r="A34" s="6">
        <v>5</v>
      </c>
      <c r="B34" s="8" t="s">
        <v>84</v>
      </c>
      <c r="C34" s="15">
        <v>108453</v>
      </c>
    </row>
    <row r="35" spans="1:3" s="2" customFormat="1" ht="17.25" customHeight="1">
      <c r="A35" s="6">
        <v>6</v>
      </c>
      <c r="B35" s="8" t="s">
        <v>162</v>
      </c>
      <c r="C35" s="15">
        <v>37570</v>
      </c>
    </row>
    <row r="36" spans="1:3" s="2" customFormat="1" ht="17.25" customHeight="1">
      <c r="A36" s="6">
        <v>7</v>
      </c>
      <c r="B36" s="8" t="s">
        <v>85</v>
      </c>
      <c r="C36" s="15">
        <v>87298</v>
      </c>
    </row>
    <row r="37" spans="1:3" s="2" customFormat="1" ht="17.25" customHeight="1">
      <c r="A37" s="6">
        <v>8</v>
      </c>
      <c r="B37" s="8" t="s">
        <v>86</v>
      </c>
      <c r="C37" s="15">
        <v>141304</v>
      </c>
    </row>
    <row r="38" spans="1:3" s="2" customFormat="1" ht="17.25" customHeight="1">
      <c r="A38" s="6">
        <v>9</v>
      </c>
      <c r="B38" s="8" t="s">
        <v>87</v>
      </c>
      <c r="C38" s="19">
        <f>SUM(C39:C43)</f>
        <v>661735</v>
      </c>
    </row>
    <row r="39" spans="1:3" ht="17.25" customHeight="1">
      <c r="A39" s="9" t="s">
        <v>51</v>
      </c>
      <c r="B39" s="10" t="s">
        <v>163</v>
      </c>
      <c r="C39" s="14">
        <v>7116</v>
      </c>
    </row>
    <row r="40" spans="1:3" ht="17.25" customHeight="1">
      <c r="A40" s="9" t="s">
        <v>52</v>
      </c>
      <c r="B40" s="10" t="s">
        <v>88</v>
      </c>
      <c r="C40" s="14">
        <v>43753</v>
      </c>
    </row>
    <row r="41" spans="1:3" ht="17.25" customHeight="1">
      <c r="A41" s="3" t="s">
        <v>53</v>
      </c>
      <c r="B41" s="10" t="s">
        <v>89</v>
      </c>
      <c r="C41" s="14">
        <v>599653</v>
      </c>
    </row>
    <row r="42" spans="1:3" ht="17.25" customHeight="1">
      <c r="A42" s="3" t="s">
        <v>54</v>
      </c>
      <c r="B42" s="10" t="s">
        <v>90</v>
      </c>
      <c r="C42" s="14">
        <v>499</v>
      </c>
    </row>
    <row r="43" spans="1:3" ht="17.25" customHeight="1">
      <c r="A43" s="3" t="s">
        <v>164</v>
      </c>
      <c r="B43" s="10" t="s">
        <v>165</v>
      </c>
      <c r="C43" s="14">
        <v>10714</v>
      </c>
    </row>
    <row r="44" spans="1:3" s="2" customFormat="1" ht="17.25" customHeight="1">
      <c r="A44" s="6">
        <v>10</v>
      </c>
      <c r="B44" s="8" t="s">
        <v>91</v>
      </c>
      <c r="C44" s="15">
        <v>27541</v>
      </c>
    </row>
    <row r="45" spans="1:3" s="2" customFormat="1" ht="17.25" customHeight="1">
      <c r="A45" s="6">
        <v>11</v>
      </c>
      <c r="B45" s="8" t="s">
        <v>92</v>
      </c>
      <c r="C45" s="15">
        <v>94674</v>
      </c>
    </row>
    <row r="46" spans="1:3" ht="17.25" customHeight="1">
      <c r="A46" s="6" t="s">
        <v>8</v>
      </c>
      <c r="B46" s="7" t="s">
        <v>93</v>
      </c>
      <c r="C46" s="15">
        <f>SUM(C47:C48)</f>
        <v>270534</v>
      </c>
    </row>
    <row r="47" spans="1:3" ht="17.25" customHeight="1">
      <c r="A47" s="3">
        <v>1</v>
      </c>
      <c r="B47" s="4" t="s">
        <v>94</v>
      </c>
      <c r="C47" s="14">
        <v>32395</v>
      </c>
    </row>
    <row r="48" spans="1:3" ht="17.25" customHeight="1">
      <c r="A48" s="3">
        <v>2</v>
      </c>
      <c r="B48" s="4" t="s">
        <v>96</v>
      </c>
      <c r="C48" s="14">
        <v>238139</v>
      </c>
    </row>
    <row r="49" spans="1:3" ht="17.25" customHeight="1">
      <c r="A49" s="6" t="s">
        <v>9</v>
      </c>
      <c r="B49" s="7" t="s">
        <v>97</v>
      </c>
      <c r="C49" s="15">
        <v>110000</v>
      </c>
    </row>
    <row r="50" spans="1:3" ht="17.25" customHeight="1">
      <c r="A50" s="6" t="s">
        <v>33</v>
      </c>
      <c r="B50" s="8" t="s">
        <v>99</v>
      </c>
      <c r="C50" s="15">
        <v>187878</v>
      </c>
    </row>
    <row r="51" spans="1:3" ht="17.25" customHeight="1">
      <c r="A51" s="4"/>
      <c r="B51" s="6" t="s">
        <v>100</v>
      </c>
      <c r="C51" s="15">
        <f>C52+C59</f>
        <v>8471972</v>
      </c>
    </row>
    <row r="52" spans="1:3" ht="17.25" customHeight="1">
      <c r="A52" s="6" t="s">
        <v>32</v>
      </c>
      <c r="B52" s="8" t="s">
        <v>101</v>
      </c>
      <c r="C52" s="15">
        <f>SUM(C53:C58)</f>
        <v>8284094</v>
      </c>
    </row>
    <row r="53" spans="1:3" ht="17.25" customHeight="1">
      <c r="A53" s="3">
        <v>1</v>
      </c>
      <c r="B53" s="4" t="s">
        <v>102</v>
      </c>
      <c r="C53" s="14">
        <v>1069032</v>
      </c>
    </row>
    <row r="54" spans="1:3" ht="17.25" customHeight="1">
      <c r="A54" s="3">
        <v>2</v>
      </c>
      <c r="B54" s="4" t="s">
        <v>103</v>
      </c>
      <c r="C54" s="14">
        <v>848379</v>
      </c>
    </row>
    <row r="55" spans="1:3" ht="17.25" customHeight="1">
      <c r="A55" s="3">
        <v>3</v>
      </c>
      <c r="B55" s="4" t="s">
        <v>20</v>
      </c>
      <c r="C55" s="14">
        <v>4954560</v>
      </c>
    </row>
    <row r="56" spans="1:3" ht="17.25" customHeight="1">
      <c r="A56" s="3">
        <v>4</v>
      </c>
      <c r="B56" s="4" t="s">
        <v>104</v>
      </c>
      <c r="C56" s="14">
        <v>179068</v>
      </c>
    </row>
    <row r="57" spans="1:3" ht="17.25" customHeight="1">
      <c r="A57" s="3">
        <v>5</v>
      </c>
      <c r="B57" s="4" t="s">
        <v>97</v>
      </c>
      <c r="C57" s="14">
        <v>110000</v>
      </c>
    </row>
    <row r="58" spans="1:3" ht="17.25" customHeight="1">
      <c r="A58" s="3">
        <v>6</v>
      </c>
      <c r="B58" s="4" t="s">
        <v>105</v>
      </c>
      <c r="C58" s="14">
        <v>1123055</v>
      </c>
    </row>
    <row r="59" spans="1:3" ht="17.25" customHeight="1">
      <c r="A59" s="98" t="s">
        <v>33</v>
      </c>
      <c r="B59" s="99" t="s">
        <v>106</v>
      </c>
      <c r="C59" s="17">
        <v>187878</v>
      </c>
    </row>
  </sheetData>
  <mergeCells count="2">
    <mergeCell ref="A1:B1"/>
    <mergeCell ref="A2:C2"/>
  </mergeCells>
  <phoneticPr fontId="3" type="noConversion"/>
  <printOptions horizontalCentered="1"/>
  <pageMargins left="0.19" right="0.22" top="0.39" bottom="1" header="0.24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rgb="FF00B050"/>
  </sheetPr>
  <dimension ref="A1:C20"/>
  <sheetViews>
    <sheetView workbookViewId="0">
      <selection activeCell="B17" sqref="B17"/>
    </sheetView>
  </sheetViews>
  <sheetFormatPr defaultRowHeight="16.5"/>
  <cols>
    <col min="1" max="1" width="5.75" style="18" customWidth="1"/>
    <col min="2" max="2" width="54.375" style="18" customWidth="1"/>
    <col min="3" max="3" width="26.5" style="44" customWidth="1"/>
    <col min="4" max="16384" width="9" style="18"/>
  </cols>
  <sheetData>
    <row r="1" spans="1:3" ht="30.75" customHeight="1">
      <c r="A1" s="116" t="s">
        <v>78</v>
      </c>
      <c r="B1" s="116"/>
      <c r="C1" s="100" t="s">
        <v>117</v>
      </c>
    </row>
    <row r="3" spans="1:3">
      <c r="A3" s="120" t="s">
        <v>166</v>
      </c>
      <c r="B3" s="120"/>
      <c r="C3" s="120"/>
    </row>
    <row r="4" spans="1:3" ht="21.75" customHeight="1">
      <c r="C4" s="24" t="s">
        <v>115</v>
      </c>
    </row>
    <row r="5" spans="1:3" ht="17.25" customHeight="1">
      <c r="A5" s="25" t="s">
        <v>6</v>
      </c>
      <c r="B5" s="25" t="s">
        <v>10</v>
      </c>
      <c r="C5" s="26" t="s">
        <v>170</v>
      </c>
    </row>
    <row r="6" spans="1:3" s="39" customFormat="1" ht="17.25" customHeight="1">
      <c r="A6" s="56"/>
      <c r="B6" s="57" t="s">
        <v>118</v>
      </c>
      <c r="C6" s="58">
        <f>C7+C20</f>
        <v>8268160</v>
      </c>
    </row>
    <row r="7" spans="1:3" s="39" customFormat="1" ht="17.25" customHeight="1">
      <c r="A7" s="36" t="s">
        <v>32</v>
      </c>
      <c r="B7" s="59" t="s">
        <v>119</v>
      </c>
      <c r="C7" s="38">
        <f>C8+C12+C16+C17+C18+C19</f>
        <v>8090246</v>
      </c>
    </row>
    <row r="8" spans="1:3" s="39" customFormat="1" ht="17.25" customHeight="1">
      <c r="A8" s="36" t="s">
        <v>7</v>
      </c>
      <c r="B8" s="37" t="s">
        <v>24</v>
      </c>
      <c r="C8" s="38">
        <v>2119259</v>
      </c>
    </row>
    <row r="9" spans="1:3" s="39" customFormat="1" ht="17.25" customHeight="1">
      <c r="A9" s="46"/>
      <c r="B9" s="47" t="s">
        <v>120</v>
      </c>
      <c r="C9" s="48"/>
    </row>
    <row r="10" spans="1:3" s="39" customFormat="1" ht="17.25" customHeight="1">
      <c r="A10" s="46"/>
      <c r="B10" s="47" t="s">
        <v>121</v>
      </c>
      <c r="C10" s="48">
        <v>260480</v>
      </c>
    </row>
    <row r="11" spans="1:3" s="39" customFormat="1" ht="17.25" customHeight="1">
      <c r="A11" s="46"/>
      <c r="B11" s="47" t="s">
        <v>122</v>
      </c>
      <c r="C11" s="48">
        <v>5493</v>
      </c>
    </row>
    <row r="12" spans="1:3" s="39" customFormat="1" ht="17.25" customHeight="1">
      <c r="A12" s="36" t="s">
        <v>8</v>
      </c>
      <c r="B12" s="59" t="s">
        <v>25</v>
      </c>
      <c r="C12" s="38">
        <v>4896133</v>
      </c>
    </row>
    <row r="13" spans="1:3" s="39" customFormat="1" ht="17.25" customHeight="1">
      <c r="A13" s="46"/>
      <c r="B13" s="47" t="s">
        <v>123</v>
      </c>
      <c r="C13" s="48"/>
    </row>
    <row r="14" spans="1:3" s="39" customFormat="1" ht="17.25" customHeight="1">
      <c r="A14" s="46">
        <v>1</v>
      </c>
      <c r="B14" s="47" t="s">
        <v>124</v>
      </c>
      <c r="C14" s="48">
        <v>1958081</v>
      </c>
    </row>
    <row r="15" spans="1:3" s="39" customFormat="1" ht="17.25" customHeight="1">
      <c r="A15" s="46">
        <v>2</v>
      </c>
      <c r="B15" s="47" t="s">
        <v>125</v>
      </c>
      <c r="C15" s="48">
        <v>20809</v>
      </c>
    </row>
    <row r="16" spans="1:3" s="39" customFormat="1" ht="33">
      <c r="A16" s="36" t="s">
        <v>9</v>
      </c>
      <c r="B16" s="37" t="s">
        <v>126</v>
      </c>
      <c r="C16" s="48">
        <v>70165</v>
      </c>
    </row>
    <row r="17" spans="1:3" s="39" customFormat="1" ht="17.25" customHeight="1">
      <c r="A17" s="36" t="s">
        <v>55</v>
      </c>
      <c r="B17" s="59" t="s">
        <v>127</v>
      </c>
      <c r="C17" s="48">
        <v>1000</v>
      </c>
    </row>
    <row r="18" spans="1:3" s="39" customFormat="1" ht="17.25" customHeight="1">
      <c r="A18" s="36" t="s">
        <v>98</v>
      </c>
      <c r="B18" s="37" t="s">
        <v>60</v>
      </c>
      <c r="C18" s="48">
        <v>39313</v>
      </c>
    </row>
    <row r="19" spans="1:3" s="39" customFormat="1" ht="17.25" customHeight="1">
      <c r="A19" s="36" t="s">
        <v>116</v>
      </c>
      <c r="B19" s="37" t="s">
        <v>28</v>
      </c>
      <c r="C19" s="48">
        <v>964376</v>
      </c>
    </row>
    <row r="20" spans="1:3" s="39" customFormat="1" ht="17.25" customHeight="1">
      <c r="A20" s="68" t="s">
        <v>33</v>
      </c>
      <c r="B20" s="94" t="s">
        <v>128</v>
      </c>
      <c r="C20" s="55">
        <v>177914</v>
      </c>
    </row>
  </sheetData>
  <mergeCells count="2">
    <mergeCell ref="A1:B1"/>
    <mergeCell ref="A3:C3"/>
  </mergeCells>
  <phoneticPr fontId="3" type="noConversion"/>
  <printOptions horizontalCentered="1"/>
  <pageMargins left="0.17" right="0.2" top="0.82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rgb="FF00B050"/>
  </sheetPr>
  <dimension ref="A1:C26"/>
  <sheetViews>
    <sheetView workbookViewId="0">
      <selection activeCell="B17" sqref="B17"/>
    </sheetView>
  </sheetViews>
  <sheetFormatPr defaultRowHeight="16.5"/>
  <cols>
    <col min="1" max="1" width="7.5" style="61" customWidth="1"/>
    <col min="2" max="2" width="51.75" style="18" customWidth="1"/>
    <col min="3" max="3" width="23.25" style="44" customWidth="1"/>
    <col min="4" max="16384" width="9" style="18"/>
  </cols>
  <sheetData>
    <row r="1" spans="1:3" ht="30.75" customHeight="1">
      <c r="A1" s="116" t="s">
        <v>78</v>
      </c>
      <c r="B1" s="116"/>
      <c r="C1" s="22" t="s">
        <v>129</v>
      </c>
    </row>
    <row r="2" spans="1:3" ht="31.5" customHeight="1">
      <c r="A2" s="117" t="s">
        <v>167</v>
      </c>
      <c r="B2" s="117"/>
      <c r="C2" s="117"/>
    </row>
    <row r="3" spans="1:3" ht="19.5" customHeight="1">
      <c r="B3" s="23"/>
      <c r="C3" s="24" t="s">
        <v>115</v>
      </c>
    </row>
    <row r="4" spans="1:3" ht="18.75" customHeight="1">
      <c r="A4" s="25" t="s">
        <v>6</v>
      </c>
      <c r="B4" s="25" t="s">
        <v>10</v>
      </c>
      <c r="C4" s="26" t="s">
        <v>170</v>
      </c>
    </row>
    <row r="5" spans="1:3" ht="18.75" customHeight="1">
      <c r="A5" s="62"/>
      <c r="B5" s="27" t="s">
        <v>130</v>
      </c>
      <c r="C5" s="28">
        <f>C6+C9+C21+C22+C23+C24+C25+C26</f>
        <v>7037760</v>
      </c>
    </row>
    <row r="6" spans="1:3" ht="18.75" customHeight="1">
      <c r="A6" s="29" t="s">
        <v>7</v>
      </c>
      <c r="B6" s="30" t="s">
        <v>24</v>
      </c>
      <c r="C6" s="31">
        <f>C7+C8</f>
        <v>1344292</v>
      </c>
    </row>
    <row r="7" spans="1:3" ht="18.75" customHeight="1">
      <c r="A7" s="32">
        <v>1</v>
      </c>
      <c r="B7" s="33" t="s">
        <v>131</v>
      </c>
      <c r="C7" s="34">
        <v>1343192</v>
      </c>
    </row>
    <row r="8" spans="1:3" ht="18.75" customHeight="1">
      <c r="A8" s="32">
        <v>2</v>
      </c>
      <c r="B8" s="33" t="s">
        <v>132</v>
      </c>
      <c r="C8" s="34">
        <v>1100</v>
      </c>
    </row>
    <row r="9" spans="1:3" ht="18.75" customHeight="1">
      <c r="A9" s="29" t="s">
        <v>8</v>
      </c>
      <c r="B9" s="35" t="s">
        <v>25</v>
      </c>
      <c r="C9" s="31">
        <v>1559997</v>
      </c>
    </row>
    <row r="10" spans="1:3" ht="18.75" customHeight="1">
      <c r="A10" s="32"/>
      <c r="B10" s="33" t="s">
        <v>154</v>
      </c>
      <c r="C10" s="34"/>
    </row>
    <row r="11" spans="1:3" ht="18.75" customHeight="1">
      <c r="A11" s="32">
        <v>1</v>
      </c>
      <c r="B11" s="33" t="s">
        <v>133</v>
      </c>
      <c r="C11" s="34">
        <v>381003</v>
      </c>
    </row>
    <row r="12" spans="1:3" ht="18.75" customHeight="1">
      <c r="A12" s="32">
        <v>2</v>
      </c>
      <c r="B12" s="33" t="s">
        <v>134</v>
      </c>
      <c r="C12" s="34">
        <v>137258</v>
      </c>
    </row>
    <row r="13" spans="1:3" ht="18.75" customHeight="1">
      <c r="A13" s="32">
        <v>3</v>
      </c>
      <c r="B13" s="33" t="s">
        <v>135</v>
      </c>
      <c r="C13" s="34">
        <v>20809</v>
      </c>
    </row>
    <row r="14" spans="1:3" ht="18.75" customHeight="1">
      <c r="A14" s="32">
        <v>4</v>
      </c>
      <c r="B14" s="33" t="s">
        <v>168</v>
      </c>
      <c r="C14" s="34">
        <v>38690</v>
      </c>
    </row>
    <row r="15" spans="1:3" ht="18.75" customHeight="1">
      <c r="A15" s="32">
        <v>5</v>
      </c>
      <c r="B15" s="33" t="s">
        <v>136</v>
      </c>
      <c r="C15" s="34">
        <v>21109</v>
      </c>
    </row>
    <row r="16" spans="1:3" ht="18.75" customHeight="1">
      <c r="A16" s="32">
        <v>6</v>
      </c>
      <c r="B16" s="33" t="s">
        <v>137</v>
      </c>
      <c r="C16" s="34">
        <v>58446</v>
      </c>
    </row>
    <row r="17" spans="1:3" ht="18.75" customHeight="1">
      <c r="A17" s="32">
        <v>7</v>
      </c>
      <c r="B17" s="33" t="s">
        <v>138</v>
      </c>
      <c r="C17" s="34">
        <v>355394</v>
      </c>
    </row>
    <row r="18" spans="1:3" ht="18.75" customHeight="1">
      <c r="A18" s="32">
        <v>8</v>
      </c>
      <c r="B18" s="33" t="s">
        <v>139</v>
      </c>
      <c r="C18" s="34">
        <v>373089</v>
      </c>
    </row>
    <row r="19" spans="1:3" ht="18.75" customHeight="1">
      <c r="A19" s="32">
        <v>9</v>
      </c>
      <c r="B19" s="33" t="s">
        <v>140</v>
      </c>
      <c r="C19" s="34">
        <v>6175</v>
      </c>
    </row>
    <row r="20" spans="1:3" ht="18.75" customHeight="1">
      <c r="A20" s="32">
        <v>10</v>
      </c>
      <c r="B20" s="33" t="s">
        <v>64</v>
      </c>
      <c r="C20" s="34">
        <v>78088</v>
      </c>
    </row>
    <row r="21" spans="1:3" s="39" customFormat="1" ht="33">
      <c r="A21" s="36" t="s">
        <v>9</v>
      </c>
      <c r="B21" s="37" t="s">
        <v>141</v>
      </c>
      <c r="C21" s="38">
        <v>70165</v>
      </c>
    </row>
    <row r="22" spans="1:3" ht="18.75" customHeight="1">
      <c r="A22" s="29" t="s">
        <v>55</v>
      </c>
      <c r="B22" s="35" t="s">
        <v>27</v>
      </c>
      <c r="C22" s="31">
        <v>1000</v>
      </c>
    </row>
    <row r="23" spans="1:3" ht="18.75" customHeight="1">
      <c r="A23" s="29" t="s">
        <v>98</v>
      </c>
      <c r="B23" s="35" t="s">
        <v>142</v>
      </c>
      <c r="C23" s="31">
        <v>3357002</v>
      </c>
    </row>
    <row r="24" spans="1:3" ht="18.75" customHeight="1">
      <c r="A24" s="29" t="s">
        <v>116</v>
      </c>
      <c r="B24" s="35" t="s">
        <v>143</v>
      </c>
      <c r="C24" s="31">
        <v>645362</v>
      </c>
    </row>
    <row r="25" spans="1:3" s="40" customFormat="1" ht="18.75" customHeight="1">
      <c r="A25" s="60" t="s">
        <v>150</v>
      </c>
      <c r="B25" s="30" t="s">
        <v>63</v>
      </c>
      <c r="C25" s="31">
        <v>52944</v>
      </c>
    </row>
    <row r="26" spans="1:3">
      <c r="A26" s="41" t="s">
        <v>150</v>
      </c>
      <c r="B26" s="42" t="s">
        <v>60</v>
      </c>
      <c r="C26" s="43">
        <v>6998</v>
      </c>
    </row>
  </sheetData>
  <mergeCells count="2">
    <mergeCell ref="A1:B1"/>
    <mergeCell ref="A2:C2"/>
  </mergeCells>
  <phoneticPr fontId="3" type="noConversion"/>
  <printOptions horizontalCentered="1"/>
  <pageMargins left="0.28000000000000003" right="0.16" top="0.6" bottom="1" header="0.42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>
    <tabColor rgb="FF00B050"/>
  </sheetPr>
  <dimension ref="A1:ES32"/>
  <sheetViews>
    <sheetView workbookViewId="0">
      <selection activeCell="B17" sqref="B17"/>
    </sheetView>
  </sheetViews>
  <sheetFormatPr defaultRowHeight="15.75"/>
  <cols>
    <col min="1" max="1" width="5.5" style="106" customWidth="1"/>
    <col min="2" max="2" width="32.375" style="106" customWidth="1"/>
    <col min="3" max="3" width="12.25" style="106" customWidth="1"/>
    <col min="4" max="4" width="11.75" style="106" customWidth="1"/>
    <col min="5" max="5" width="11.25" style="106" customWidth="1"/>
    <col min="6" max="6" width="9.375" style="106" customWidth="1"/>
    <col min="7" max="7" width="9.75" style="106" customWidth="1"/>
    <col min="8" max="8" width="10.625" style="106" customWidth="1"/>
    <col min="9" max="9" width="10.25" style="106" customWidth="1"/>
    <col min="10" max="10" width="10.125" style="106" customWidth="1"/>
    <col min="11" max="11" width="9.375" style="106" customWidth="1"/>
    <col min="12" max="12" width="9" style="106"/>
    <col min="13" max="14" width="9" style="106" customWidth="1"/>
    <col min="15" max="16384" width="9" style="106"/>
  </cols>
  <sheetData>
    <row r="1" spans="1:149" ht="16.5" customHeight="1">
      <c r="A1" s="123" t="s">
        <v>171</v>
      </c>
      <c r="B1" s="123"/>
      <c r="I1" s="126" t="s">
        <v>0</v>
      </c>
      <c r="J1" s="126"/>
      <c r="K1" s="126"/>
    </row>
    <row r="3" spans="1:149">
      <c r="A3" s="124" t="s">
        <v>172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</row>
    <row r="4" spans="1:149" ht="23.25" customHeight="1">
      <c r="A4" s="107"/>
      <c r="B4" s="107"/>
      <c r="C4" s="107"/>
      <c r="D4" s="107"/>
      <c r="E4" s="107"/>
      <c r="F4" s="107"/>
      <c r="G4" s="107"/>
      <c r="H4" s="107"/>
      <c r="I4" s="125" t="s">
        <v>115</v>
      </c>
      <c r="J4" s="125"/>
      <c r="K4" s="125"/>
    </row>
    <row r="5" spans="1:149" ht="15" customHeight="1">
      <c r="A5" s="121" t="s">
        <v>1</v>
      </c>
      <c r="B5" s="121" t="s">
        <v>173</v>
      </c>
      <c r="C5" s="128" t="s">
        <v>2</v>
      </c>
      <c r="D5" s="129"/>
      <c r="E5" s="129"/>
      <c r="F5" s="129"/>
      <c r="G5" s="129"/>
      <c r="H5" s="129"/>
      <c r="I5" s="129"/>
      <c r="J5" s="121" t="s">
        <v>181</v>
      </c>
      <c r="K5" s="121" t="s">
        <v>182</v>
      </c>
    </row>
    <row r="6" spans="1:149" ht="15.75" customHeight="1">
      <c r="A6" s="127"/>
      <c r="B6" s="127"/>
      <c r="C6" s="121" t="s">
        <v>174</v>
      </c>
      <c r="D6" s="130" t="s">
        <v>154</v>
      </c>
      <c r="E6" s="131"/>
      <c r="F6" s="131"/>
      <c r="G6" s="131"/>
      <c r="H6" s="131"/>
      <c r="I6" s="131"/>
      <c r="J6" s="127" t="s">
        <v>3</v>
      </c>
      <c r="K6" s="127"/>
    </row>
    <row r="7" spans="1:149" ht="68.25" customHeight="1">
      <c r="A7" s="127"/>
      <c r="B7" s="127"/>
      <c r="C7" s="127"/>
      <c r="D7" s="121" t="s">
        <v>175</v>
      </c>
      <c r="E7" s="121" t="s">
        <v>176</v>
      </c>
      <c r="F7" s="121" t="s">
        <v>177</v>
      </c>
      <c r="G7" s="121" t="s">
        <v>178</v>
      </c>
      <c r="H7" s="121" t="s">
        <v>179</v>
      </c>
      <c r="I7" s="121" t="s">
        <v>180</v>
      </c>
      <c r="J7" s="127" t="s">
        <v>4</v>
      </c>
      <c r="K7" s="127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</row>
    <row r="8" spans="1:149" ht="4.5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108"/>
      <c r="DL8" s="108"/>
      <c r="DM8" s="108"/>
      <c r="DN8" s="108"/>
      <c r="DO8" s="108"/>
      <c r="DP8" s="108"/>
      <c r="DQ8" s="108"/>
      <c r="DR8" s="108"/>
      <c r="DS8" s="108"/>
      <c r="DT8" s="108"/>
      <c r="DU8" s="108"/>
      <c r="DV8" s="108"/>
      <c r="DW8" s="108"/>
      <c r="DX8" s="108"/>
      <c r="DY8" s="108"/>
      <c r="DZ8" s="108"/>
      <c r="EA8" s="108"/>
      <c r="EB8" s="108"/>
      <c r="EC8" s="108"/>
      <c r="ED8" s="108"/>
      <c r="EE8" s="108"/>
      <c r="EF8" s="108"/>
      <c r="EG8" s="108"/>
      <c r="EH8" s="108"/>
      <c r="EI8" s="108"/>
      <c r="EJ8" s="108"/>
      <c r="EK8" s="108"/>
      <c r="EL8" s="108"/>
      <c r="EM8" s="108"/>
      <c r="EN8" s="108"/>
      <c r="EO8" s="108"/>
      <c r="EP8" s="108"/>
      <c r="EQ8" s="108"/>
      <c r="ER8" s="108"/>
      <c r="ES8" s="108"/>
    </row>
    <row r="9" spans="1:149">
      <c r="A9" s="109"/>
      <c r="B9" s="109" t="s">
        <v>155</v>
      </c>
      <c r="C9" s="109"/>
      <c r="D9" s="109"/>
      <c r="E9" s="109"/>
      <c r="F9" s="109"/>
      <c r="G9" s="109"/>
      <c r="H9" s="109"/>
      <c r="I9" s="109"/>
      <c r="J9" s="109"/>
      <c r="K9" s="109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08"/>
      <c r="CZ9" s="108"/>
      <c r="DA9" s="108"/>
      <c r="DB9" s="108"/>
      <c r="DC9" s="108"/>
      <c r="DD9" s="108"/>
      <c r="DE9" s="108"/>
      <c r="DF9" s="108"/>
      <c r="DG9" s="108"/>
      <c r="DH9" s="108"/>
      <c r="DI9" s="108"/>
      <c r="DJ9" s="108"/>
      <c r="DK9" s="108"/>
      <c r="DL9" s="108"/>
      <c r="DM9" s="108"/>
      <c r="DN9" s="108"/>
      <c r="DO9" s="108"/>
      <c r="DP9" s="108"/>
      <c r="DQ9" s="108"/>
      <c r="DR9" s="108"/>
      <c r="DS9" s="108"/>
      <c r="DT9" s="108"/>
      <c r="DU9" s="108"/>
      <c r="DV9" s="108"/>
      <c r="DW9" s="108"/>
      <c r="DX9" s="108"/>
      <c r="DY9" s="108"/>
      <c r="DZ9" s="108"/>
      <c r="EA9" s="108"/>
      <c r="EB9" s="108"/>
      <c r="EC9" s="108"/>
      <c r="ED9" s="108"/>
      <c r="EE9" s="108"/>
      <c r="EF9" s="108"/>
      <c r="EG9" s="108"/>
      <c r="EH9" s="108"/>
      <c r="EI9" s="108"/>
      <c r="EJ9" s="108"/>
      <c r="EK9" s="108"/>
      <c r="EL9" s="108"/>
      <c r="EM9" s="108"/>
      <c r="EN9" s="108"/>
      <c r="EO9" s="108"/>
      <c r="EP9" s="108"/>
      <c r="EQ9" s="108"/>
      <c r="ER9" s="108"/>
      <c r="ES9" s="108"/>
    </row>
    <row r="10" spans="1:149" s="112" customFormat="1">
      <c r="A10" s="110">
        <v>1</v>
      </c>
      <c r="B10" s="111" t="s">
        <v>183</v>
      </c>
      <c r="C10" s="111">
        <v>16395</v>
      </c>
      <c r="D10" s="111">
        <v>6706</v>
      </c>
      <c r="E10" s="111"/>
      <c r="F10" s="111"/>
      <c r="G10" s="111"/>
      <c r="H10" s="111"/>
      <c r="I10" s="111">
        <v>7693</v>
      </c>
      <c r="J10" s="111">
        <v>1996</v>
      </c>
      <c r="K10" s="111"/>
    </row>
    <row r="11" spans="1:149" s="112" customFormat="1">
      <c r="A11" s="110">
        <v>2</v>
      </c>
      <c r="B11" s="111" t="s">
        <v>184</v>
      </c>
      <c r="C11" s="111">
        <v>6841</v>
      </c>
      <c r="D11" s="111">
        <v>6841</v>
      </c>
      <c r="E11" s="111"/>
      <c r="F11" s="111"/>
      <c r="G11" s="111"/>
      <c r="H11" s="111"/>
      <c r="I11" s="111"/>
      <c r="J11" s="111"/>
      <c r="K11" s="111"/>
    </row>
    <row r="12" spans="1:149" s="112" customFormat="1">
      <c r="A12" s="110">
        <v>3</v>
      </c>
      <c r="B12" s="111" t="s">
        <v>185</v>
      </c>
      <c r="C12" s="111">
        <v>6858</v>
      </c>
      <c r="D12" s="111">
        <v>5761</v>
      </c>
      <c r="E12" s="111">
        <v>542</v>
      </c>
      <c r="F12" s="111"/>
      <c r="G12" s="111"/>
      <c r="H12" s="111"/>
      <c r="I12" s="111"/>
      <c r="J12" s="111">
        <v>555</v>
      </c>
      <c r="K12" s="111"/>
    </row>
    <row r="13" spans="1:149" s="112" customFormat="1">
      <c r="A13" s="110">
        <v>4</v>
      </c>
      <c r="B13" s="111" t="s">
        <v>186</v>
      </c>
      <c r="C13" s="111">
        <v>11521</v>
      </c>
      <c r="D13" s="111">
        <v>11171</v>
      </c>
      <c r="E13" s="111"/>
      <c r="F13" s="111"/>
      <c r="G13" s="111"/>
      <c r="H13" s="111"/>
      <c r="I13" s="111">
        <v>350</v>
      </c>
      <c r="J13" s="111"/>
      <c r="K13" s="111"/>
    </row>
    <row r="14" spans="1:149" s="112" customFormat="1">
      <c r="A14" s="110">
        <v>5</v>
      </c>
      <c r="B14" s="111" t="s">
        <v>187</v>
      </c>
      <c r="C14" s="111">
        <v>16752</v>
      </c>
      <c r="D14" s="111">
        <v>16419</v>
      </c>
      <c r="E14" s="111"/>
      <c r="F14" s="111"/>
      <c r="G14" s="111"/>
      <c r="H14" s="111"/>
      <c r="I14" s="111">
        <v>333</v>
      </c>
      <c r="J14" s="111"/>
      <c r="K14" s="111"/>
    </row>
    <row r="15" spans="1:149" s="112" customFormat="1">
      <c r="A15" s="110">
        <v>6</v>
      </c>
      <c r="B15" s="111" t="s">
        <v>188</v>
      </c>
      <c r="C15" s="111">
        <v>7922</v>
      </c>
      <c r="D15" s="111">
        <v>5299</v>
      </c>
      <c r="E15" s="111">
        <v>661</v>
      </c>
      <c r="F15" s="111">
        <v>1300</v>
      </c>
      <c r="G15" s="111"/>
      <c r="H15" s="111">
        <v>250</v>
      </c>
      <c r="I15" s="111"/>
      <c r="J15" s="111">
        <v>412</v>
      </c>
      <c r="K15" s="111"/>
    </row>
    <row r="16" spans="1:149" s="112" customFormat="1">
      <c r="A16" s="110">
        <v>7</v>
      </c>
      <c r="B16" s="111" t="s">
        <v>189</v>
      </c>
      <c r="C16" s="111">
        <v>25116</v>
      </c>
      <c r="D16" s="111">
        <v>7279</v>
      </c>
      <c r="E16" s="111"/>
      <c r="F16" s="111"/>
      <c r="G16" s="111"/>
      <c r="H16" s="111">
        <v>1725</v>
      </c>
      <c r="I16" s="111"/>
      <c r="J16" s="111">
        <v>520</v>
      </c>
      <c r="K16" s="111"/>
    </row>
    <row r="17" spans="1:11" s="112" customFormat="1">
      <c r="A17" s="110">
        <v>8</v>
      </c>
      <c r="B17" s="111" t="s">
        <v>190</v>
      </c>
      <c r="C17" s="111">
        <v>15958</v>
      </c>
      <c r="D17" s="111">
        <v>3488</v>
      </c>
      <c r="E17" s="111"/>
      <c r="F17" s="111"/>
      <c r="G17" s="111">
        <v>12470</v>
      </c>
      <c r="H17" s="111"/>
      <c r="I17" s="111"/>
      <c r="J17" s="111"/>
      <c r="K17" s="111"/>
    </row>
    <row r="18" spans="1:11" s="112" customFormat="1">
      <c r="A18" s="110">
        <v>9</v>
      </c>
      <c r="B18" s="111" t="s">
        <v>191</v>
      </c>
      <c r="C18" s="111">
        <v>5935</v>
      </c>
      <c r="D18" s="111">
        <v>5785</v>
      </c>
      <c r="E18" s="111"/>
      <c r="F18" s="111"/>
      <c r="G18" s="111"/>
      <c r="H18" s="111">
        <v>150</v>
      </c>
      <c r="I18" s="111"/>
      <c r="J18" s="111"/>
      <c r="K18" s="111"/>
    </row>
    <row r="19" spans="1:11" s="112" customFormat="1">
      <c r="A19" s="110">
        <v>10</v>
      </c>
      <c r="B19" s="111" t="s">
        <v>192</v>
      </c>
      <c r="C19" s="111">
        <v>5418</v>
      </c>
      <c r="D19" s="111">
        <v>4749</v>
      </c>
      <c r="E19" s="111"/>
      <c r="F19" s="111"/>
      <c r="G19" s="111"/>
      <c r="H19" s="111">
        <v>669</v>
      </c>
      <c r="I19" s="111"/>
      <c r="J19" s="111"/>
      <c r="K19" s="111"/>
    </row>
    <row r="20" spans="1:11" s="112" customFormat="1">
      <c r="A20" s="110">
        <v>11</v>
      </c>
      <c r="B20" s="111" t="s">
        <v>193</v>
      </c>
      <c r="C20" s="111">
        <v>8078</v>
      </c>
      <c r="D20" s="111">
        <v>4768</v>
      </c>
      <c r="E20" s="111"/>
      <c r="F20" s="111"/>
      <c r="G20" s="111"/>
      <c r="H20" s="111"/>
      <c r="I20" s="111"/>
      <c r="J20" s="111"/>
      <c r="K20" s="111"/>
    </row>
    <row r="21" spans="1:11" s="112" customFormat="1">
      <c r="A21" s="110">
        <v>12</v>
      </c>
      <c r="B21" s="111" t="s">
        <v>194</v>
      </c>
      <c r="C21" s="111">
        <v>9137</v>
      </c>
      <c r="D21" s="111">
        <v>9137</v>
      </c>
      <c r="E21" s="111"/>
      <c r="F21" s="111"/>
      <c r="G21" s="111"/>
      <c r="H21" s="111"/>
      <c r="I21" s="111"/>
      <c r="J21" s="111"/>
      <c r="K21" s="111"/>
    </row>
    <row r="22" spans="1:11" s="112" customFormat="1">
      <c r="A22" s="110">
        <v>13</v>
      </c>
      <c r="B22" s="111" t="s">
        <v>195</v>
      </c>
      <c r="C22" s="111">
        <v>7823</v>
      </c>
      <c r="D22" s="111">
        <v>7823</v>
      </c>
      <c r="E22" s="111"/>
      <c r="F22" s="111"/>
      <c r="G22" s="111"/>
      <c r="H22" s="111"/>
      <c r="I22" s="111"/>
      <c r="J22" s="111"/>
      <c r="K22" s="111"/>
    </row>
    <row r="23" spans="1:11" s="112" customFormat="1">
      <c r="A23" s="110">
        <v>14</v>
      </c>
      <c r="B23" s="111" t="s">
        <v>196</v>
      </c>
      <c r="C23" s="111">
        <v>34073</v>
      </c>
      <c r="D23" s="111">
        <v>8740</v>
      </c>
      <c r="E23" s="111">
        <v>19808</v>
      </c>
      <c r="F23" s="111"/>
      <c r="G23" s="111"/>
      <c r="H23" s="111"/>
      <c r="I23" s="111"/>
      <c r="J23" s="111">
        <v>5525</v>
      </c>
      <c r="K23" s="111"/>
    </row>
    <row r="24" spans="1:11" s="112" customFormat="1">
      <c r="A24" s="110">
        <v>15</v>
      </c>
      <c r="B24" s="111" t="s">
        <v>197</v>
      </c>
      <c r="C24" s="111">
        <v>41343</v>
      </c>
      <c r="D24" s="111">
        <v>6332</v>
      </c>
      <c r="E24" s="111">
        <v>112</v>
      </c>
      <c r="F24" s="111"/>
      <c r="G24" s="111"/>
      <c r="H24" s="111"/>
      <c r="I24" s="111"/>
      <c r="J24" s="111"/>
      <c r="K24" s="111"/>
    </row>
    <row r="25" spans="1:11" s="112" customFormat="1">
      <c r="A25" s="110">
        <v>16</v>
      </c>
      <c r="B25" s="111" t="s">
        <v>198</v>
      </c>
      <c r="C25" s="111">
        <v>16296</v>
      </c>
      <c r="D25" s="111">
        <v>5040</v>
      </c>
      <c r="E25" s="111"/>
      <c r="F25" s="111"/>
      <c r="G25" s="111"/>
      <c r="H25" s="111">
        <v>11256</v>
      </c>
      <c r="I25" s="111"/>
      <c r="J25" s="111"/>
      <c r="K25" s="111"/>
    </row>
    <row r="26" spans="1:11" s="112" customFormat="1">
      <c r="A26" s="110">
        <v>17</v>
      </c>
      <c r="B26" s="111" t="s">
        <v>199</v>
      </c>
      <c r="C26" s="111">
        <v>3856</v>
      </c>
      <c r="D26" s="111">
        <v>3556</v>
      </c>
      <c r="E26" s="111"/>
      <c r="F26" s="111"/>
      <c r="G26" s="111"/>
      <c r="H26" s="111">
        <v>300</v>
      </c>
      <c r="I26" s="111"/>
      <c r="J26" s="111"/>
      <c r="K26" s="111"/>
    </row>
    <row r="27" spans="1:11" s="112" customFormat="1">
      <c r="A27" s="110">
        <v>18</v>
      </c>
      <c r="B27" s="111" t="s">
        <v>200</v>
      </c>
      <c r="C27" s="111">
        <v>7109</v>
      </c>
      <c r="D27" s="111">
        <v>6582</v>
      </c>
      <c r="E27" s="111">
        <v>127</v>
      </c>
      <c r="F27" s="111"/>
      <c r="G27" s="111">
        <v>250</v>
      </c>
      <c r="H27" s="111">
        <v>150</v>
      </c>
      <c r="I27" s="111"/>
      <c r="J27" s="111"/>
      <c r="K27" s="111"/>
    </row>
    <row r="28" spans="1:11" s="112" customFormat="1">
      <c r="A28" s="110">
        <v>19</v>
      </c>
      <c r="B28" s="111" t="s">
        <v>201</v>
      </c>
      <c r="C28" s="111">
        <v>4970</v>
      </c>
      <c r="D28" s="111">
        <v>4970</v>
      </c>
      <c r="E28" s="111"/>
      <c r="F28" s="111"/>
      <c r="G28" s="111"/>
      <c r="H28" s="111"/>
      <c r="I28" s="111"/>
      <c r="J28" s="111"/>
      <c r="K28" s="111"/>
    </row>
    <row r="29" spans="1:11" s="112" customFormat="1">
      <c r="A29" s="110">
        <v>20</v>
      </c>
      <c r="B29" s="111" t="s">
        <v>202</v>
      </c>
      <c r="C29" s="111">
        <v>3683</v>
      </c>
      <c r="D29" s="111">
        <v>3683</v>
      </c>
      <c r="E29" s="111"/>
      <c r="F29" s="111"/>
      <c r="G29" s="111"/>
      <c r="H29" s="111"/>
      <c r="I29" s="111"/>
      <c r="J29" s="111"/>
      <c r="K29" s="111"/>
    </row>
    <row r="30" spans="1:11" s="112" customFormat="1">
      <c r="A30" s="110">
        <v>21</v>
      </c>
      <c r="B30" s="111" t="s">
        <v>203</v>
      </c>
      <c r="C30" s="111">
        <v>1939</v>
      </c>
      <c r="D30" s="111">
        <v>1939</v>
      </c>
      <c r="E30" s="111"/>
      <c r="F30" s="111"/>
      <c r="G30" s="111"/>
      <c r="H30" s="111"/>
      <c r="I30" s="111"/>
      <c r="J30" s="111"/>
      <c r="K30" s="111"/>
    </row>
    <row r="31" spans="1:11" s="112" customFormat="1">
      <c r="A31" s="110">
        <v>22</v>
      </c>
      <c r="B31" s="111" t="s">
        <v>204</v>
      </c>
      <c r="C31" s="111">
        <v>2657</v>
      </c>
      <c r="D31" s="111">
        <v>2657</v>
      </c>
      <c r="E31" s="111"/>
      <c r="F31" s="111"/>
      <c r="G31" s="111"/>
      <c r="H31" s="111"/>
      <c r="I31" s="111"/>
      <c r="J31" s="111"/>
      <c r="K31" s="111"/>
    </row>
    <row r="32" spans="1:11" s="112" customFormat="1">
      <c r="A32" s="113">
        <v>23</v>
      </c>
      <c r="B32" s="114" t="s">
        <v>205</v>
      </c>
      <c r="C32" s="114">
        <v>4449</v>
      </c>
      <c r="D32" s="114">
        <v>4449</v>
      </c>
      <c r="E32" s="114"/>
      <c r="F32" s="114"/>
      <c r="G32" s="114"/>
      <c r="H32" s="114"/>
      <c r="I32" s="114"/>
      <c r="J32" s="114"/>
      <c r="K32" s="114"/>
    </row>
  </sheetData>
  <mergeCells count="17">
    <mergeCell ref="D6:I6"/>
    <mergeCell ref="D7:D8"/>
    <mergeCell ref="A1:B1"/>
    <mergeCell ref="A3:K3"/>
    <mergeCell ref="I4:K4"/>
    <mergeCell ref="I1:K1"/>
    <mergeCell ref="E7:E8"/>
    <mergeCell ref="F7:F8"/>
    <mergeCell ref="G7:G8"/>
    <mergeCell ref="A5:A8"/>
    <mergeCell ref="B5:B8"/>
    <mergeCell ref="C5:I5"/>
    <mergeCell ref="J5:J8"/>
    <mergeCell ref="H7:H8"/>
    <mergeCell ref="I7:I8"/>
    <mergeCell ref="K5:K8"/>
    <mergeCell ref="C6:C8"/>
  </mergeCells>
  <phoneticPr fontId="3" type="noConversion"/>
  <pageMargins left="0.31496062992125984" right="0.19685039370078741" top="0.27559055118110237" bottom="0.43307086614173229" header="0.19685039370078741" footer="0.2362204724409449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rgb="FF00B050"/>
  </sheetPr>
  <dimension ref="A1:E23"/>
  <sheetViews>
    <sheetView workbookViewId="0">
      <selection activeCell="B17" sqref="B17"/>
    </sheetView>
  </sheetViews>
  <sheetFormatPr defaultRowHeight="16.5"/>
  <cols>
    <col min="1" max="1" width="5.5" style="18" customWidth="1"/>
    <col min="2" max="2" width="40.625" style="18" customWidth="1"/>
    <col min="3" max="3" width="14.375" style="44" customWidth="1"/>
    <col min="4" max="4" width="13.5" style="44" customWidth="1"/>
    <col min="5" max="5" width="13.875" style="44" customWidth="1"/>
    <col min="6" max="16384" width="9" style="18"/>
  </cols>
  <sheetData>
    <row r="1" spans="1:5" ht="30.75" customHeight="1">
      <c r="A1" s="116" t="s">
        <v>78</v>
      </c>
      <c r="B1" s="116"/>
      <c r="C1" s="67"/>
      <c r="D1" s="136" t="s">
        <v>149</v>
      </c>
      <c r="E1" s="136"/>
    </row>
    <row r="3" spans="1:5" ht="51" customHeight="1">
      <c r="A3" s="117" t="s">
        <v>169</v>
      </c>
      <c r="B3" s="117"/>
      <c r="C3" s="117"/>
      <c r="D3" s="117"/>
      <c r="E3" s="117"/>
    </row>
    <row r="4" spans="1:5">
      <c r="D4" s="138" t="s">
        <v>115</v>
      </c>
      <c r="E4" s="138"/>
    </row>
    <row r="5" spans="1:5" s="45" customFormat="1" ht="18" customHeight="1">
      <c r="A5" s="134" t="s">
        <v>6</v>
      </c>
      <c r="B5" s="134" t="s">
        <v>10</v>
      </c>
      <c r="C5" s="132" t="s">
        <v>170</v>
      </c>
      <c r="D5" s="137" t="s">
        <v>145</v>
      </c>
      <c r="E5" s="137"/>
    </row>
    <row r="6" spans="1:5" s="45" customFormat="1" ht="31.5" customHeight="1">
      <c r="A6" s="135"/>
      <c r="B6" s="135"/>
      <c r="C6" s="133"/>
      <c r="D6" s="63" t="s">
        <v>146</v>
      </c>
      <c r="E6" s="63" t="s">
        <v>147</v>
      </c>
    </row>
    <row r="7" spans="1:5" s="40" customFormat="1">
      <c r="A7" s="101"/>
      <c r="B7" s="102" t="s">
        <v>95</v>
      </c>
      <c r="C7" s="103">
        <f t="shared" ref="C7:E7" si="0">+C8+C23</f>
        <v>227198</v>
      </c>
      <c r="D7" s="103">
        <f t="shared" si="0"/>
        <v>168167</v>
      </c>
      <c r="E7" s="103">
        <f t="shared" si="0"/>
        <v>59031</v>
      </c>
    </row>
    <row r="8" spans="1:5" s="39" customFormat="1" ht="18" customHeight="1">
      <c r="A8" s="36" t="s">
        <v>7</v>
      </c>
      <c r="B8" s="37" t="s">
        <v>148</v>
      </c>
      <c r="C8" s="38">
        <f>SUM(C9:C22)</f>
        <v>225629</v>
      </c>
      <c r="D8" s="38">
        <f>SUM(D9:D22)</f>
        <v>167895</v>
      </c>
      <c r="E8" s="38">
        <f>SUM(E9:E22)</f>
        <v>57734</v>
      </c>
    </row>
    <row r="9" spans="1:5" s="39" customFormat="1">
      <c r="A9" s="46">
        <v>1</v>
      </c>
      <c r="B9" s="64" t="s">
        <v>65</v>
      </c>
      <c r="C9" s="48">
        <f>D9+E9</f>
        <v>13002</v>
      </c>
      <c r="D9" s="65">
        <v>5555</v>
      </c>
      <c r="E9" s="65">
        <v>7447</v>
      </c>
    </row>
    <row r="10" spans="1:5" s="39" customFormat="1">
      <c r="A10" s="46">
        <v>2</v>
      </c>
      <c r="B10" s="66" t="s">
        <v>66</v>
      </c>
      <c r="C10" s="48">
        <f t="shared" ref="C10:C22" si="1">D10+E10</f>
        <v>123838</v>
      </c>
      <c r="D10" s="65">
        <v>106283</v>
      </c>
      <c r="E10" s="65">
        <v>17555</v>
      </c>
    </row>
    <row r="11" spans="1:5" s="39" customFormat="1" ht="33">
      <c r="A11" s="46">
        <v>3</v>
      </c>
      <c r="B11" s="66" t="s">
        <v>67</v>
      </c>
      <c r="C11" s="48">
        <f t="shared" si="1"/>
        <v>26087</v>
      </c>
      <c r="D11" s="65">
        <v>24077</v>
      </c>
      <c r="E11" s="65">
        <v>2010</v>
      </c>
    </row>
    <row r="12" spans="1:5" s="39" customFormat="1">
      <c r="A12" s="46">
        <v>4</v>
      </c>
      <c r="B12" s="66" t="s">
        <v>68</v>
      </c>
      <c r="C12" s="48">
        <f t="shared" si="1"/>
        <v>5429</v>
      </c>
      <c r="D12" s="65">
        <v>2007</v>
      </c>
      <c r="E12" s="65">
        <v>3422</v>
      </c>
    </row>
    <row r="13" spans="1:5" s="39" customFormat="1">
      <c r="A13" s="46">
        <v>5</v>
      </c>
      <c r="B13" s="66" t="s">
        <v>69</v>
      </c>
      <c r="C13" s="48">
        <f t="shared" si="1"/>
        <v>4907</v>
      </c>
      <c r="D13" s="65"/>
      <c r="E13" s="65">
        <v>4907</v>
      </c>
    </row>
    <row r="14" spans="1:5" s="39" customFormat="1" ht="33">
      <c r="A14" s="46">
        <v>6</v>
      </c>
      <c r="B14" s="66" t="s">
        <v>70</v>
      </c>
      <c r="C14" s="48">
        <f t="shared" si="1"/>
        <v>701</v>
      </c>
      <c r="D14" s="65"/>
      <c r="E14" s="65">
        <v>701</v>
      </c>
    </row>
    <row r="15" spans="1:5" s="39" customFormat="1">
      <c r="A15" s="46">
        <v>7</v>
      </c>
      <c r="B15" s="66" t="s">
        <v>71</v>
      </c>
      <c r="C15" s="48">
        <f t="shared" si="1"/>
        <v>11178</v>
      </c>
      <c r="D15" s="65">
        <v>8805</v>
      </c>
      <c r="E15" s="65">
        <v>2373</v>
      </c>
    </row>
    <row r="16" spans="1:5" s="39" customFormat="1" ht="33">
      <c r="A16" s="46">
        <v>8</v>
      </c>
      <c r="B16" s="66" t="s">
        <v>72</v>
      </c>
      <c r="C16" s="48">
        <f t="shared" si="1"/>
        <v>19940</v>
      </c>
      <c r="D16" s="65">
        <v>11555</v>
      </c>
      <c r="E16" s="65">
        <v>8385</v>
      </c>
    </row>
    <row r="17" spans="1:5" s="39" customFormat="1">
      <c r="A17" s="46">
        <v>9</v>
      </c>
      <c r="B17" s="66" t="s">
        <v>73</v>
      </c>
      <c r="C17" s="48">
        <f t="shared" si="1"/>
        <v>900</v>
      </c>
      <c r="D17" s="65"/>
      <c r="E17" s="65">
        <v>900</v>
      </c>
    </row>
    <row r="18" spans="1:5" s="39" customFormat="1">
      <c r="A18" s="46">
        <v>10</v>
      </c>
      <c r="B18" s="66" t="s">
        <v>74</v>
      </c>
      <c r="C18" s="48">
        <f t="shared" si="1"/>
        <v>190</v>
      </c>
      <c r="D18" s="65"/>
      <c r="E18" s="65">
        <v>190</v>
      </c>
    </row>
    <row r="19" spans="1:5" s="39" customFormat="1">
      <c r="A19" s="46">
        <v>11</v>
      </c>
      <c r="B19" s="66" t="s">
        <v>75</v>
      </c>
      <c r="C19" s="48">
        <f t="shared" si="1"/>
        <v>12387</v>
      </c>
      <c r="D19" s="65">
        <v>3355</v>
      </c>
      <c r="E19" s="65">
        <v>9032</v>
      </c>
    </row>
    <row r="20" spans="1:5" s="39" customFormat="1" ht="33">
      <c r="A20" s="46">
        <v>12</v>
      </c>
      <c r="B20" s="66" t="s">
        <v>76</v>
      </c>
      <c r="C20" s="48">
        <f t="shared" si="1"/>
        <v>3964</v>
      </c>
      <c r="D20" s="65">
        <v>3152</v>
      </c>
      <c r="E20" s="65">
        <v>812</v>
      </c>
    </row>
    <row r="21" spans="1:5" s="39" customFormat="1" ht="49.5">
      <c r="A21" s="46">
        <v>13</v>
      </c>
      <c r="B21" s="66" t="s">
        <v>77</v>
      </c>
      <c r="C21" s="48">
        <f t="shared" si="1"/>
        <v>1495</v>
      </c>
      <c r="D21" s="65">
        <v>1495</v>
      </c>
      <c r="E21" s="65"/>
    </row>
    <row r="22" spans="1:5" s="39" customFormat="1" ht="33">
      <c r="A22" s="46">
        <v>14</v>
      </c>
      <c r="B22" s="66" t="s">
        <v>5</v>
      </c>
      <c r="C22" s="48">
        <f t="shared" si="1"/>
        <v>1611</v>
      </c>
      <c r="D22" s="65">
        <v>1611</v>
      </c>
      <c r="E22" s="65"/>
    </row>
    <row r="23" spans="1:5" s="45" customFormat="1">
      <c r="A23" s="68" t="s">
        <v>8</v>
      </c>
      <c r="B23" s="104" t="s">
        <v>144</v>
      </c>
      <c r="C23" s="55">
        <f>D23+E23</f>
        <v>1569</v>
      </c>
      <c r="D23" s="105">
        <v>272</v>
      </c>
      <c r="E23" s="105">
        <v>1297</v>
      </c>
    </row>
  </sheetData>
  <mergeCells count="8">
    <mergeCell ref="A3:E3"/>
    <mergeCell ref="C5:C6"/>
    <mergeCell ref="B5:B6"/>
    <mergeCell ref="A1:B1"/>
    <mergeCell ref="D1:E1"/>
    <mergeCell ref="A5:A6"/>
    <mergeCell ref="D5:E5"/>
    <mergeCell ref="D4:E4"/>
  </mergeCells>
  <phoneticPr fontId="3" type="noConversion"/>
  <printOptions horizontalCentered="1"/>
  <pageMargins left="0.28000000000000003" right="0.22" top="0.73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935F7D-8EE4-4858-9C1A-50C2BD01326A}"/>
</file>

<file path=customXml/itemProps2.xml><?xml version="1.0" encoding="utf-8"?>
<ds:datastoreItem xmlns:ds="http://schemas.openxmlformats.org/officeDocument/2006/customXml" ds:itemID="{F1F708CE-9555-4BFE-B117-685472E742BB}"/>
</file>

<file path=customXml/itemProps3.xml><?xml version="1.0" encoding="utf-8"?>
<ds:datastoreItem xmlns:ds="http://schemas.openxmlformats.org/officeDocument/2006/customXml" ds:itemID="{F1DF6408-DE0D-478F-B300-46D1A67372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10</vt:lpstr>
      <vt:lpstr>11</vt:lpstr>
      <vt:lpstr>12</vt:lpstr>
      <vt:lpstr>13</vt:lpstr>
      <vt:lpstr>14</vt:lpstr>
      <vt:lpstr>15</vt:lpstr>
      <vt:lpstr>17</vt:lpstr>
      <vt:lpstr>Sheet1</vt:lpstr>
      <vt:lpstr>'12'!Print_Titles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Kieu Huong</dc:creator>
  <cp:lastModifiedBy>hoangdieuthuy</cp:lastModifiedBy>
  <cp:lastPrinted>2017-01-05T06:54:09Z</cp:lastPrinted>
  <dcterms:created xsi:type="dcterms:W3CDTF">2013-01-08T18:25:49Z</dcterms:created>
  <dcterms:modified xsi:type="dcterms:W3CDTF">2017-01-05T06:54:14Z</dcterms:modified>
</cp:coreProperties>
</file>