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PHONG TIN HOC\CONG KHAI - DANG TAI WEBSITE SO TAI CHINH\QT 2017\"/>
    </mc:Choice>
  </mc:AlternateContent>
  <bookViews>
    <workbookView xWindow="0" yWindow="0" windowWidth="24000" windowHeight="9735"/>
  </bookViews>
  <sheets>
    <sheet name="Bao cao" sheetId="1" r:id="rId1"/>
  </sheets>
  <definedNames>
    <definedName name="_xlnm.Print_Titles" localSheetId="0">'Bao cao'!$7:$8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10" i="1"/>
  <c r="D10" i="1"/>
  <c r="E10" i="1"/>
  <c r="E11" i="1"/>
  <c r="E12" i="1"/>
  <c r="C13" i="1"/>
  <c r="D13" i="1"/>
  <c r="E13" i="1"/>
  <c r="D14" i="1"/>
  <c r="E14" i="1" s="1"/>
  <c r="E15" i="1"/>
  <c r="C23" i="1"/>
  <c r="D24" i="1"/>
  <c r="E24" i="1" s="1"/>
  <c r="D25" i="1"/>
  <c r="E27" i="1"/>
  <c r="E28" i="1"/>
  <c r="C31" i="1"/>
  <c r="D31" i="1"/>
  <c r="E31" i="1" s="1"/>
  <c r="E32" i="1"/>
  <c r="E33" i="1"/>
  <c r="C36" i="1"/>
  <c r="D36" i="1"/>
  <c r="E36" i="1" s="1"/>
  <c r="E37" i="1"/>
  <c r="C39" i="1"/>
  <c r="C42" i="1" s="1"/>
  <c r="E42" i="1" s="1"/>
  <c r="D39" i="1"/>
  <c r="E40" i="1"/>
  <c r="E41" i="1"/>
  <c r="D23" i="1" l="1"/>
  <c r="E23" i="1" s="1"/>
  <c r="E39" i="1"/>
  <c r="C22" i="1"/>
  <c r="C9" i="1"/>
  <c r="E9" i="1" s="1"/>
  <c r="E25" i="1"/>
  <c r="D22" i="1" l="1"/>
  <c r="C35" i="1"/>
  <c r="E22" i="1" l="1"/>
  <c r="D35" i="1"/>
  <c r="E35" i="1" s="1"/>
</calcChain>
</file>

<file path=xl/sharedStrings.xml><?xml version="1.0" encoding="utf-8"?>
<sst xmlns="http://schemas.openxmlformats.org/spreadsheetml/2006/main" count="62" uniqueCount="57">
  <si>
    <t>TỔNG MỨC DƯ NỢ VAY CUỐI NĂM CỦA NSĐP</t>
  </si>
  <si>
    <t>E</t>
  </si>
  <si>
    <t>Vay để trả nợ gốc</t>
  </si>
  <si>
    <t>Vay để bù đắp bội chi</t>
  </si>
  <si>
    <t>TỔNG MỨC VAY CỦA NSĐP</t>
  </si>
  <si>
    <t>Đ</t>
  </si>
  <si>
    <t>Từ nguồn bội thu, tăng thu, tiết kiệm chi, kết dư ngân sách cấp tỉnh</t>
  </si>
  <si>
    <t>2 </t>
  </si>
  <si>
    <t xml:space="preserve">Từ nguồn vay để trả nợ gốc </t>
  </si>
  <si>
    <t>CHI TRẢ NỢ GỐC CỦA NSĐP</t>
  </si>
  <si>
    <t>D</t>
  </si>
  <si>
    <t>BỘI CHI NSĐP/ BỘI THU NSĐP/KẾT DƯ NSĐP</t>
  </si>
  <si>
    <t>C</t>
  </si>
  <si>
    <t>Chi chuyển nguồn sang năm sau</t>
  </si>
  <si>
    <t>III</t>
  </si>
  <si>
    <t>Chi các chương trình mục tiêu, nhiệm vụ</t>
  </si>
  <si>
    <t>Chi các chương trình mục tiêu quốc gia</t>
  </si>
  <si>
    <t>Chi các chương trình mục tiêu</t>
  </si>
  <si>
    <t>II</t>
  </si>
  <si>
    <t>Chi nộp ngân sách cấp trên</t>
  </si>
  <si>
    <t>Chi tạo nguồn, điều chỉnh tiền lương</t>
  </si>
  <si>
    <t>Dự phòng ngân sách</t>
  </si>
  <si>
    <t>Chi bổ sung quỹ dự trữ tài chính</t>
  </si>
  <si>
    <t>Chi trả nợ lãi các khoản do chính quyền địa phương vay</t>
  </si>
  <si>
    <t>Chi thường xuyên</t>
  </si>
  <si>
    <t>Chi đầu tư phát triển</t>
  </si>
  <si>
    <t>Chi cân đối NSĐP</t>
  </si>
  <si>
    <t> I</t>
  </si>
  <si>
    <t>TỔNG CHI NSĐP</t>
  </si>
  <si>
    <t>B</t>
  </si>
  <si>
    <t>Thu chuyển nguồn từ năm trước chuyển sang</t>
  </si>
  <si>
    <t>Thu kết dư</t>
  </si>
  <si>
    <t>Thu từ quỹ dự trữ tài chính</t>
  </si>
  <si>
    <t>Các khoản huy động, đóng góp</t>
  </si>
  <si>
    <t>Thu viện trợ</t>
  </si>
  <si>
    <t>Thu từ ngân sách cấp dưới nộp lên</t>
  </si>
  <si>
    <t>Thu bổ sung có mục tiêu</t>
  </si>
  <si>
    <t>-</t>
  </si>
  <si>
    <t>Thu bổ sung cân đối</t>
  </si>
  <si>
    <t>Thu bổ sung từ NSTW</t>
  </si>
  <si>
    <t xml:space="preserve">Thu NSĐP hưởng từ các khoản thu phân chia </t>
  </si>
  <si>
    <t>Thu NSĐP được hưởng 100%</t>
  </si>
  <si>
    <t>Thu ngân sách địa phương được hưởng theo phân cấp</t>
  </si>
  <si>
    <t>TỔNG NGUỒN THU NSĐP</t>
  </si>
  <si>
    <t>A</t>
  </si>
  <si>
    <t>3=2/1</t>
  </si>
  <si>
    <t>SO SÁNH (%)</t>
  </si>
  <si>
    <t>QUYẾT TOÁN</t>
  </si>
  <si>
    <t xml:space="preserve">DỰ TOÁN </t>
  </si>
  <si>
    <t>NỘI DUNG</t>
  </si>
  <si>
    <t>STT</t>
  </si>
  <si>
    <t>Đơn vị: Triệu đồng</t>
  </si>
  <si>
    <t>CÂN ĐỐI NGÂN SÁCH ĐỊA PHƯƠNG NĂM 2017</t>
  </si>
  <si>
    <t xml:space="preserve">    TỈNH BẾN TRE</t>
  </si>
  <si>
    <t>Biểu số 62/CK-NSNN</t>
  </si>
  <si>
    <t>ỦY BAN NHÂN DÂN</t>
  </si>
  <si>
    <t xml:space="preserve">   (Ban hành kèm theo Quyết định số  67/QĐ-UBND ngày 10 tháng 01 nam 2019 của Ủy ban nhân dân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</si>
</sst>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0_-;\-* #,##0.00_-;_-* &quot;-&quot;_-;_-@_-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i/>
      <sz val="14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vertical="center" wrapText="1"/>
    </xf>
    <xf numFmtId="41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vertical="center" wrapText="1"/>
    </xf>
    <xf numFmtId="41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vertical="center" wrapText="1"/>
    </xf>
    <xf numFmtId="41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64" fontId="2" fillId="0" borderId="4" xfId="0" applyNumberFormat="1" applyFont="1" applyBorder="1" applyAlignment="1">
      <alignment vertical="center" wrapText="1"/>
    </xf>
    <xf numFmtId="41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179294</xdr:colOff>
      <xdr:row>2</xdr:row>
      <xdr:rowOff>44824</xdr:rowOff>
    </xdr:from>
    <xdr:to>
      <xdr:col>1</xdr:col>
      <xdr:colOff>605117</xdr:colOff>
      <xdr:row>2</xdr:row>
      <xdr:rowOff>44824</xdr:rowOff>
    </xdr:to>
    <xdr:cxnSp macro="">
      <xdr:nvCxnSpPr>
        <xdr:cNvPr id="2" name="Straight Connector 1"/>
        <xdr:cNvCxnSpPr/>
      </xdr:nvCxnSpPr>
      <xdr:spPr>
        <a:xfrm>
          <a:off x="788894" y="425824"/>
          <a:ext cx="42582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2"/>
  <sheetViews>
    <sheetView tabSelected="1" zoomScaleNormal="100" workbookViewId="0">
      <selection activeCell="A6" sqref="A6"/>
    </sheetView>
  </sheetViews>
  <sheetFormatPr defaultRowHeight="18.75" x14ac:dyDescent="0.3"/>
  <cols>
    <col min="1" max="1" width="6.140625" style="1" customWidth="1"/>
    <col min="2" max="2" width="52.140625" style="1" customWidth="1"/>
    <col min="3" max="3" width="15.7109375" style="1" customWidth="1"/>
    <col min="4" max="4" width="16" style="1" customWidth="1"/>
    <col min="5" max="5" width="13.7109375" style="1" customWidth="1"/>
    <col min="6" max="16384" width="9.140625" style="1"/>
  </cols>
  <sheetData>
    <row r="1" spans="1:5" x14ac:dyDescent="0.3">
      <c r="A1" s="22" t="s">
        <v>55</v>
      </c>
      <c r="E1" s="23" t="s">
        <v>54</v>
      </c>
    </row>
    <row r="2" spans="1:5" x14ac:dyDescent="0.3">
      <c r="A2" s="22" t="s">
        <v>53</v>
      </c>
    </row>
    <row r="4" spans="1:5" ht="19.5" x14ac:dyDescent="0.3">
      <c r="A4" s="24" t="s">
        <v>52</v>
      </c>
      <c r="B4" s="24"/>
      <c r="C4" s="24"/>
      <c r="D4" s="24"/>
      <c r="E4" s="24"/>
    </row>
    <row r="5" spans="1:5" x14ac:dyDescent="0.3">
      <c r="A5" s="25" t="s">
        <v>56</v>
      </c>
      <c r="B5" s="25"/>
      <c r="C5" s="25"/>
      <c r="D5" s="25"/>
      <c r="E5" s="25"/>
    </row>
    <row r="6" spans="1:5" x14ac:dyDescent="0.3">
      <c r="E6" s="21" t="s">
        <v>51</v>
      </c>
    </row>
    <row r="7" spans="1:5" ht="56.25" x14ac:dyDescent="0.3">
      <c r="A7" s="20" t="s">
        <v>50</v>
      </c>
      <c r="B7" s="20" t="s">
        <v>49</v>
      </c>
      <c r="C7" s="20" t="s">
        <v>48</v>
      </c>
      <c r="D7" s="20" t="s">
        <v>47</v>
      </c>
      <c r="E7" s="20" t="s">
        <v>46</v>
      </c>
    </row>
    <row r="8" spans="1:5" x14ac:dyDescent="0.3">
      <c r="A8" s="19" t="s">
        <v>44</v>
      </c>
      <c r="B8" s="19" t="s">
        <v>29</v>
      </c>
      <c r="C8" s="19">
        <v>1</v>
      </c>
      <c r="D8" s="19">
        <v>2</v>
      </c>
      <c r="E8" s="19" t="s">
        <v>45</v>
      </c>
    </row>
    <row r="9" spans="1:5" x14ac:dyDescent="0.3">
      <c r="A9" s="18" t="s">
        <v>44</v>
      </c>
      <c r="B9" s="17" t="s">
        <v>43</v>
      </c>
      <c r="C9" s="16">
        <f>C10+C13+C16+C17+C18+C19+C20+C21</f>
        <v>7105672</v>
      </c>
      <c r="D9" s="16">
        <f>D10+D13+D16+D17+D18+D19+D20+D21</f>
        <v>9648715.0009819996</v>
      </c>
      <c r="E9" s="15">
        <f t="shared" ref="E9:E15" si="0">D9/C9*100</f>
        <v>135.78891624862504</v>
      </c>
    </row>
    <row r="10" spans="1:5" ht="37.5" x14ac:dyDescent="0.3">
      <c r="A10" s="9">
        <v>1</v>
      </c>
      <c r="B10" s="8" t="s">
        <v>42</v>
      </c>
      <c r="C10" s="7">
        <f>C11+C12</f>
        <v>2931400</v>
      </c>
      <c r="D10" s="7">
        <f>D11+D12</f>
        <v>3037002.3277829997</v>
      </c>
      <c r="E10" s="6">
        <f t="shared" si="0"/>
        <v>103.60245370072319</v>
      </c>
    </row>
    <row r="11" spans="1:5" x14ac:dyDescent="0.3">
      <c r="A11" s="9" t="s">
        <v>37</v>
      </c>
      <c r="B11" s="8" t="s">
        <v>41</v>
      </c>
      <c r="C11" s="7">
        <v>1506720</v>
      </c>
      <c r="D11" s="7">
        <v>1819427.8511689999</v>
      </c>
      <c r="E11" s="6">
        <f t="shared" si="0"/>
        <v>120.75421121170488</v>
      </c>
    </row>
    <row r="12" spans="1:5" x14ac:dyDescent="0.3">
      <c r="A12" s="9" t="s">
        <v>37</v>
      </c>
      <c r="B12" s="8" t="s">
        <v>40</v>
      </c>
      <c r="C12" s="7">
        <v>1424680</v>
      </c>
      <c r="D12" s="7">
        <v>1217574.4766139998</v>
      </c>
      <c r="E12" s="6">
        <f t="shared" si="0"/>
        <v>85.46301461479068</v>
      </c>
    </row>
    <row r="13" spans="1:5" x14ac:dyDescent="0.3">
      <c r="A13" s="9">
        <v>2</v>
      </c>
      <c r="B13" s="8" t="s">
        <v>39</v>
      </c>
      <c r="C13" s="7">
        <f>C14+C15</f>
        <v>4174272</v>
      </c>
      <c r="D13" s="7">
        <f>D14+D15</f>
        <v>4750301</v>
      </c>
      <c r="E13" s="6">
        <f t="shared" si="0"/>
        <v>113.79950803397574</v>
      </c>
    </row>
    <row r="14" spans="1:5" x14ac:dyDescent="0.3">
      <c r="A14" s="9" t="s">
        <v>37</v>
      </c>
      <c r="B14" s="8" t="s">
        <v>38</v>
      </c>
      <c r="C14" s="7">
        <v>3605852</v>
      </c>
      <c r="D14" s="7">
        <f>C14</f>
        <v>3605852</v>
      </c>
      <c r="E14" s="6">
        <f t="shared" si="0"/>
        <v>100</v>
      </c>
    </row>
    <row r="15" spans="1:5" x14ac:dyDescent="0.3">
      <c r="A15" s="9" t="s">
        <v>37</v>
      </c>
      <c r="B15" s="8" t="s">
        <v>36</v>
      </c>
      <c r="C15" s="7">
        <v>568420</v>
      </c>
      <c r="D15" s="7">
        <v>1144449</v>
      </c>
      <c r="E15" s="6">
        <f t="shared" si="0"/>
        <v>201.33862284930157</v>
      </c>
    </row>
    <row r="16" spans="1:5" x14ac:dyDescent="0.3">
      <c r="A16" s="9">
        <v>3</v>
      </c>
      <c r="B16" s="8" t="s">
        <v>35</v>
      </c>
      <c r="C16" s="7">
        <v>0</v>
      </c>
      <c r="D16" s="7">
        <v>2994.1027800000002</v>
      </c>
      <c r="E16" s="6"/>
    </row>
    <row r="17" spans="1:5" x14ac:dyDescent="0.3">
      <c r="A17" s="9">
        <v>4</v>
      </c>
      <c r="B17" s="8" t="s">
        <v>34</v>
      </c>
      <c r="C17" s="7">
        <v>0</v>
      </c>
      <c r="D17" s="7">
        <v>27741.409686999999</v>
      </c>
      <c r="E17" s="6"/>
    </row>
    <row r="18" spans="1:5" x14ac:dyDescent="0.3">
      <c r="A18" s="9">
        <v>5</v>
      </c>
      <c r="B18" s="8" t="s">
        <v>33</v>
      </c>
      <c r="C18" s="7">
        <v>0</v>
      </c>
      <c r="D18" s="7">
        <v>29951.859250000001</v>
      </c>
      <c r="E18" s="6"/>
    </row>
    <row r="19" spans="1:5" x14ac:dyDescent="0.3">
      <c r="A19" s="9">
        <v>6</v>
      </c>
      <c r="B19" s="8" t="s">
        <v>32</v>
      </c>
      <c r="C19" s="7">
        <v>0</v>
      </c>
      <c r="D19" s="7">
        <v>0</v>
      </c>
      <c r="E19" s="6"/>
    </row>
    <row r="20" spans="1:5" x14ac:dyDescent="0.3">
      <c r="A20" s="9">
        <v>7</v>
      </c>
      <c r="B20" s="8" t="s">
        <v>31</v>
      </c>
      <c r="C20" s="7">
        <v>0</v>
      </c>
      <c r="D20" s="7">
        <v>85653</v>
      </c>
      <c r="E20" s="6"/>
    </row>
    <row r="21" spans="1:5" x14ac:dyDescent="0.3">
      <c r="A21" s="9">
        <v>8</v>
      </c>
      <c r="B21" s="14" t="s">
        <v>30</v>
      </c>
      <c r="C21" s="7">
        <v>0</v>
      </c>
      <c r="D21" s="7">
        <v>1715071.3014819999</v>
      </c>
      <c r="E21" s="6"/>
    </row>
    <row r="22" spans="1:5" x14ac:dyDescent="0.3">
      <c r="A22" s="13" t="s">
        <v>29</v>
      </c>
      <c r="B22" s="12" t="s">
        <v>28</v>
      </c>
      <c r="C22" s="11">
        <f>C23+C31+C34</f>
        <v>7163572</v>
      </c>
      <c r="D22" s="11">
        <f>D23+D31+D34</f>
        <v>9477340.0759070013</v>
      </c>
      <c r="E22" s="10">
        <f>D22/C22*100</f>
        <v>132.29908313767211</v>
      </c>
    </row>
    <row r="23" spans="1:5" x14ac:dyDescent="0.3">
      <c r="A23" s="13" t="s">
        <v>27</v>
      </c>
      <c r="B23" s="12" t="s">
        <v>26</v>
      </c>
      <c r="C23" s="11">
        <f>SUM(C24:C30)</f>
        <v>6595152</v>
      </c>
      <c r="D23" s="11">
        <f>SUM(D24:D30)</f>
        <v>7179462.8610860007</v>
      </c>
      <c r="E23" s="10">
        <f>D23/C23*100</f>
        <v>108.8597027193005</v>
      </c>
    </row>
    <row r="24" spans="1:5" x14ac:dyDescent="0.3">
      <c r="A24" s="9">
        <v>1</v>
      </c>
      <c r="B24" s="8" t="s">
        <v>25</v>
      </c>
      <c r="C24" s="7">
        <v>1593000</v>
      </c>
      <c r="D24" s="7">
        <f>1989022.263117+96250</f>
        <v>2085272.263117</v>
      </c>
      <c r="E24" s="6">
        <f>D24/C24*100</f>
        <v>130.90221362944129</v>
      </c>
    </row>
    <row r="25" spans="1:5" x14ac:dyDescent="0.3">
      <c r="A25" s="9">
        <v>2</v>
      </c>
      <c r="B25" s="8" t="s">
        <v>24</v>
      </c>
      <c r="C25" s="7">
        <v>4871472</v>
      </c>
      <c r="D25" s="7">
        <f>5059411.495189</f>
        <v>5059411.4951889999</v>
      </c>
      <c r="E25" s="6">
        <f>D25/C25*100</f>
        <v>103.8579611088599</v>
      </c>
    </row>
    <row r="26" spans="1:5" ht="37.5" x14ac:dyDescent="0.3">
      <c r="A26" s="9">
        <v>3</v>
      </c>
      <c r="B26" s="8" t="s">
        <v>23</v>
      </c>
      <c r="C26" s="7">
        <v>0</v>
      </c>
      <c r="D26" s="7">
        <v>0</v>
      </c>
      <c r="E26" s="6"/>
    </row>
    <row r="27" spans="1:5" x14ac:dyDescent="0.3">
      <c r="A27" s="9">
        <v>4</v>
      </c>
      <c r="B27" s="8" t="s">
        <v>22</v>
      </c>
      <c r="C27" s="7">
        <v>1000</v>
      </c>
      <c r="D27" s="7">
        <v>1000</v>
      </c>
      <c r="E27" s="6">
        <f>D27/C27*100</f>
        <v>100</v>
      </c>
    </row>
    <row r="28" spans="1:5" x14ac:dyDescent="0.3">
      <c r="A28" s="9">
        <v>5</v>
      </c>
      <c r="B28" s="8" t="s">
        <v>21</v>
      </c>
      <c r="C28" s="7">
        <v>129680</v>
      </c>
      <c r="D28" s="7"/>
      <c r="E28" s="6">
        <f>D28/C28*100</f>
        <v>0</v>
      </c>
    </row>
    <row r="29" spans="1:5" x14ac:dyDescent="0.3">
      <c r="A29" s="9">
        <v>6</v>
      </c>
      <c r="B29" s="8" t="s">
        <v>20</v>
      </c>
      <c r="C29" s="11">
        <v>0</v>
      </c>
      <c r="D29" s="11"/>
      <c r="E29" s="6"/>
    </row>
    <row r="30" spans="1:5" x14ac:dyDescent="0.3">
      <c r="A30" s="9">
        <v>7</v>
      </c>
      <c r="B30" s="8" t="s">
        <v>19</v>
      </c>
      <c r="C30" s="7">
        <v>0</v>
      </c>
      <c r="D30" s="7">
        <v>33779.102780000001</v>
      </c>
      <c r="E30" s="6"/>
    </row>
    <row r="31" spans="1:5" x14ac:dyDescent="0.3">
      <c r="A31" s="13" t="s">
        <v>18</v>
      </c>
      <c r="B31" s="12" t="s">
        <v>17</v>
      </c>
      <c r="C31" s="11">
        <f>C32+C33</f>
        <v>568420</v>
      </c>
      <c r="D31" s="11">
        <f>D32+D33</f>
        <v>0</v>
      </c>
      <c r="E31" s="10">
        <f>D31/C31*100</f>
        <v>0</v>
      </c>
    </row>
    <row r="32" spans="1:5" x14ac:dyDescent="0.3">
      <c r="A32" s="9">
        <v>1</v>
      </c>
      <c r="B32" s="8" t="s">
        <v>16</v>
      </c>
      <c r="C32" s="7">
        <v>207662</v>
      </c>
      <c r="D32" s="7"/>
      <c r="E32" s="6">
        <f>D32/C32*100</f>
        <v>0</v>
      </c>
    </row>
    <row r="33" spans="1:5" x14ac:dyDescent="0.3">
      <c r="A33" s="9">
        <v>2</v>
      </c>
      <c r="B33" s="8" t="s">
        <v>15</v>
      </c>
      <c r="C33" s="7">
        <v>360758</v>
      </c>
      <c r="D33" s="7"/>
      <c r="E33" s="6">
        <f>D33/C33*100</f>
        <v>0</v>
      </c>
    </row>
    <row r="34" spans="1:5" x14ac:dyDescent="0.3">
      <c r="A34" s="13" t="s">
        <v>14</v>
      </c>
      <c r="B34" s="12" t="s">
        <v>13</v>
      </c>
      <c r="C34" s="11">
        <v>0</v>
      </c>
      <c r="D34" s="11">
        <v>2297877.2148210001</v>
      </c>
      <c r="E34" s="10"/>
    </row>
    <row r="35" spans="1:5" ht="37.5" x14ac:dyDescent="0.3">
      <c r="A35" s="13" t="s">
        <v>12</v>
      </c>
      <c r="B35" s="12" t="s">
        <v>11</v>
      </c>
      <c r="C35" s="11">
        <f>C9-C22</f>
        <v>-57900</v>
      </c>
      <c r="D35" s="11">
        <f>D9-D22</f>
        <v>171374.92507499829</v>
      </c>
      <c r="E35" s="10">
        <f>D35/C35*100</f>
        <v>-295.98432655440121</v>
      </c>
    </row>
    <row r="36" spans="1:5" x14ac:dyDescent="0.3">
      <c r="A36" s="13" t="s">
        <v>10</v>
      </c>
      <c r="B36" s="12" t="s">
        <v>9</v>
      </c>
      <c r="C36" s="11">
        <f>C37+C38</f>
        <v>96250</v>
      </c>
      <c r="D36" s="11">
        <f>D37+D38</f>
        <v>96250</v>
      </c>
      <c r="E36" s="10">
        <f>D36/C36*100</f>
        <v>100</v>
      </c>
    </row>
    <row r="37" spans="1:5" x14ac:dyDescent="0.3">
      <c r="A37" s="9">
        <v>1</v>
      </c>
      <c r="B37" s="8" t="s">
        <v>8</v>
      </c>
      <c r="C37" s="7">
        <v>96250</v>
      </c>
      <c r="D37" s="7"/>
      <c r="E37" s="6">
        <f>D37/C37*100</f>
        <v>0</v>
      </c>
    </row>
    <row r="38" spans="1:5" ht="37.5" x14ac:dyDescent="0.3">
      <c r="A38" s="9" t="s">
        <v>7</v>
      </c>
      <c r="B38" s="8" t="s">
        <v>6</v>
      </c>
      <c r="C38" s="7">
        <v>0</v>
      </c>
      <c r="D38" s="7">
        <v>96250</v>
      </c>
      <c r="E38" s="6"/>
    </row>
    <row r="39" spans="1:5" x14ac:dyDescent="0.3">
      <c r="A39" s="13" t="s">
        <v>5</v>
      </c>
      <c r="B39" s="12" t="s">
        <v>4</v>
      </c>
      <c r="C39" s="11">
        <f>C40+C41</f>
        <v>154150</v>
      </c>
      <c r="D39" s="11">
        <f>D40+D41</f>
        <v>0</v>
      </c>
      <c r="E39" s="10">
        <f>D39/C39*100</f>
        <v>0</v>
      </c>
    </row>
    <row r="40" spans="1:5" x14ac:dyDescent="0.3">
      <c r="A40" s="9">
        <v>1</v>
      </c>
      <c r="B40" s="8" t="s">
        <v>3</v>
      </c>
      <c r="C40" s="7">
        <v>57900</v>
      </c>
      <c r="D40" s="7"/>
      <c r="E40" s="6">
        <f>D40/C40*100</f>
        <v>0</v>
      </c>
    </row>
    <row r="41" spans="1:5" x14ac:dyDescent="0.3">
      <c r="A41" s="9">
        <v>2</v>
      </c>
      <c r="B41" s="8" t="s">
        <v>2</v>
      </c>
      <c r="C41" s="7">
        <v>96250</v>
      </c>
      <c r="D41" s="7"/>
      <c r="E41" s="6">
        <f>D41/C41*100</f>
        <v>0</v>
      </c>
    </row>
    <row r="42" spans="1:5" ht="37.5" x14ac:dyDescent="0.3">
      <c r="A42" s="5" t="s">
        <v>1</v>
      </c>
      <c r="B42" s="4" t="s">
        <v>0</v>
      </c>
      <c r="C42" s="3">
        <f>C39+78750</f>
        <v>232900</v>
      </c>
      <c r="D42" s="3">
        <v>78750</v>
      </c>
      <c r="E42" s="2">
        <f>D42/C42*100</f>
        <v>33.812795191069128</v>
      </c>
    </row>
  </sheetData>
  <mergeCells count="2">
    <mergeCell ref="A4:E4"/>
    <mergeCell ref="A5:E5"/>
  </mergeCells>
  <pageMargins left="0.70866141732283472" right="0.28999999999999998" top="0.47" bottom="0.35" header="0.31496062992125984" footer="0.17"/>
  <pageSetup paperSize="9" scale="8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mage" ma:contentTypeID="0x0101009148F5A04DDD49CBA7127AADA5FB792B00AADE34325A8B49CDA8BB4DB53328F21400A17D4B5F7A50FE47960DBDA1FA9E6BAA" ma:contentTypeVersion="1" ma:contentTypeDescription="Upload an image." ma:contentTypeScope="" ma:versionID="baa27f58c202edce27f9c356e37a8ee1">
  <xsd:schema xmlns:xsd="http://www.w3.org/2001/XMLSchema" xmlns:xs="http://www.w3.org/2001/XMLSchema" xmlns:p="http://schemas.microsoft.com/office/2006/metadata/properties" xmlns:ns1="http://schemas.microsoft.com/sharepoint/v3" xmlns:ns2="7ECBE703-808B-4E1B-82FE-8FB432C7504D" xmlns:ns3="http://schemas.microsoft.com/sharepoint/v3/fields" targetNamespace="http://schemas.microsoft.com/office/2006/metadata/properties" ma:root="true" ma:fieldsID="0abdb52a95e038b737f9c97d3443521d" ns1:_="" ns2:_="" ns3:_="">
    <xsd:import namespace="http://schemas.microsoft.com/sharepoint/v3"/>
    <xsd:import namespace="7ECBE703-808B-4E1B-82FE-8FB432C7504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FileRef" minOccurs="0"/>
                <xsd:element ref="ns1:File_x0020_Type" minOccurs="0"/>
                <xsd:element ref="ns1:HTML_x0020_File_x0020_Type" minOccurs="0"/>
                <xsd:element ref="ns1:FSObjType" minOccurs="0"/>
                <xsd:element ref="ns2:ThumbnailExists" minOccurs="0"/>
                <xsd:element ref="ns2:PreviewExists" minOccurs="0"/>
                <xsd:element ref="ns2:ImageWidth" minOccurs="0"/>
                <xsd:element ref="ns2:ImageHeight" minOccurs="0"/>
                <xsd:element ref="ns2:ImageCreateDate" minOccurs="0"/>
                <xsd:element ref="ns3:wic_System_Copyright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ileRef" ma:index="8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_x0020_Type" ma:index="9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10" nillable="true" ma:displayName="HTML File Type" ma:hidden="true" ma:internalName="HTML_x0020_File_x0020_Type" ma:readOnly="true">
      <xsd:simpleType>
        <xsd:restriction base="dms:Text"/>
      </xsd:simpleType>
    </xsd:element>
    <xsd:element name="FSObjType" ma:index="11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PublishingStartDate" ma:index="27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28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BE703-808B-4E1B-82FE-8FB432C7504D" elementFormDefault="qualified">
    <xsd:import namespace="http://schemas.microsoft.com/office/2006/documentManagement/types"/>
    <xsd:import namespace="http://schemas.microsoft.com/office/infopath/2007/PartnerControls"/>
    <xsd:element name="ThumbnailExists" ma:index="18" nillable="true" ma:displayName="Thumbnail Exists" ma:default="FALSE" ma:hidden="true" ma:internalName="ThumbnailExists" ma:readOnly="true">
      <xsd:simpleType>
        <xsd:restriction base="dms:Boolean"/>
      </xsd:simpleType>
    </xsd:element>
    <xsd:element name="PreviewExists" ma:index="19" nillable="true" ma:displayName="Preview Exists" ma:default="FALSE" ma:hidden="true" ma:internalName="PreviewExists" ma:readOnly="true">
      <xsd:simpleType>
        <xsd:restriction base="dms:Boolean"/>
      </xsd:simpleType>
    </xsd:element>
    <xsd:element name="ImageWidth" ma:index="20" nillable="true" ma:displayName="Width" ma:internalName="ImageWidth" ma:readOnly="true">
      <xsd:simpleType>
        <xsd:restriction base="dms:Unknown"/>
      </xsd:simpleType>
    </xsd:element>
    <xsd:element name="ImageHeight" ma:index="22" nillable="true" ma:displayName="Height" ma:internalName="ImageHeight" ma:readOnly="true">
      <xsd:simpleType>
        <xsd:restriction base="dms:Unknown"/>
      </xsd:simpleType>
    </xsd:element>
    <xsd:element name="ImageCreateDate" ma:index="25" nillable="true" ma:displayName="Date Picture Taken" ma:format="DateTime" ma:hidden="true" ma:internalName="ImageCreate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wic_System_Copyright" ma:index="26" nillable="true" ma:displayName="Copyright" ma:internalName="wic_System_Copyright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4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23" ma:displayName="Comments"/>
        <xsd:element name="keywords" minOccurs="0" maxOccurs="1" type="xsd:string" ma:index="1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wic_System_Copyright xmlns="http://schemas.microsoft.com/sharepoint/v3/fields" xsi:nil="true"/>
    <ImageCreateDate xmlns="7ECBE703-808B-4E1B-82FE-8FB432C7504D" xsi:nil="true"/>
  </documentManagement>
</p:properties>
</file>

<file path=customXml/itemProps1.xml><?xml version="1.0" encoding="utf-8"?>
<ds:datastoreItem xmlns:ds="http://schemas.openxmlformats.org/officeDocument/2006/customXml" ds:itemID="{2EC3123A-870E-4CA1-8729-FDA7D24DE915}"/>
</file>

<file path=customXml/itemProps2.xml><?xml version="1.0" encoding="utf-8"?>
<ds:datastoreItem xmlns:ds="http://schemas.openxmlformats.org/officeDocument/2006/customXml" ds:itemID="{7E7D59DE-2DB2-4FC1-96BF-E639231D5523}"/>
</file>

<file path=customXml/itemProps3.xml><?xml version="1.0" encoding="utf-8"?>
<ds:datastoreItem xmlns:ds="http://schemas.openxmlformats.org/officeDocument/2006/customXml" ds:itemID="{DA23F622-22B0-4853-8598-9D1F93A2B5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letranhongthai</dc:creator>
  <cp:keywords/>
  <dc:description/>
  <cp:lastModifiedBy>nguyenvonhathang</cp:lastModifiedBy>
  <dcterms:created xsi:type="dcterms:W3CDTF">2019-04-04T02:41:02Z</dcterms:created>
  <dcterms:modified xsi:type="dcterms:W3CDTF">2019-04-11T04:06:13Z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0x0101009148F5A04DDD49CBA7127AADA5FB792B00AADE34325A8B49CDA8BB4DB53328F21400A17D4B5F7A50FE47960DBDA1FA9E6BAA</vt:lpwstr>
  </property>
</Properties>
</file>