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35" windowWidth="20055" windowHeight="7170"/>
  </bookViews>
  <sheets>
    <sheet name="B64" sheetId="1" r:id="rId1"/>
  </sheets>
  <externalReferences>
    <externalReference r:id="rId2"/>
  </externalReferences>
  <definedNames>
    <definedName name="_Order1" hidden="1">255</definedName>
    <definedName name="_Order2" hidden="1">255</definedName>
    <definedName name="CANON" hidden="1">{"'Sheet1'!$L$16"}</definedName>
    <definedName name="CLVC3">0.1</definedName>
    <definedName name="h" hidden="1">{"'Sheet1'!$L$16"}</definedName>
    <definedName name="Heä_soá_laép_xaø_H">1.7</definedName>
    <definedName name="HSCT3">0.1</definedName>
    <definedName name="HSDN">2.5</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Title" hidden="1">"00Q3961-SUM"</definedName>
    <definedName name="huy" hidden="1">{"'Sheet1'!$L$16"}</definedName>
    <definedName name="_xlnm.Print_Area">#REF!</definedName>
    <definedName name="_xlnm.Print_Titles" localSheetId="0">'B64'!$7:$9</definedName>
    <definedName name="_xlnm.Print_Titles">#N/A</definedName>
    <definedName name="XCCT">0.5</definedName>
  </definedNames>
  <calcPr calcId="124519"/>
</workbook>
</file>

<file path=xl/calcChain.xml><?xml version="1.0" encoding="utf-8"?>
<calcChain xmlns="http://schemas.openxmlformats.org/spreadsheetml/2006/main">
  <c r="F36" i="1"/>
  <c r="K35"/>
  <c r="F35"/>
  <c r="I35" s="1"/>
  <c r="D35"/>
  <c r="J35" s="1"/>
  <c r="F34"/>
  <c r="K33"/>
  <c r="J33"/>
  <c r="F33"/>
  <c r="I33" s="1"/>
  <c r="K32"/>
  <c r="J32"/>
  <c r="I32"/>
  <c r="F32"/>
  <c r="F31"/>
  <c r="I31" s="1"/>
  <c r="E31"/>
  <c r="K31" s="1"/>
  <c r="D31"/>
  <c r="J31" s="1"/>
  <c r="F30"/>
  <c r="I30" s="1"/>
  <c r="E30"/>
  <c r="K30" s="1"/>
  <c r="D30"/>
  <c r="J30" s="1"/>
  <c r="F29"/>
  <c r="K28"/>
  <c r="J28"/>
  <c r="I28"/>
  <c r="F28"/>
  <c r="J27"/>
  <c r="F27"/>
  <c r="I27" s="1"/>
  <c r="F26"/>
  <c r="J25"/>
  <c r="F25"/>
  <c r="I25" s="1"/>
  <c r="F24"/>
  <c r="I24" s="1"/>
  <c r="E24"/>
  <c r="K24" s="1"/>
  <c r="D24"/>
  <c r="J24" s="1"/>
  <c r="F23"/>
  <c r="F22"/>
  <c r="I22" s="1"/>
  <c r="E22"/>
  <c r="K22" s="1"/>
  <c r="D22"/>
  <c r="J22" s="1"/>
  <c r="F21"/>
  <c r="F20"/>
  <c r="I20" s="1"/>
  <c r="D20"/>
  <c r="J20" s="1"/>
  <c r="K19"/>
  <c r="J19"/>
  <c r="F19"/>
  <c r="I19" s="1"/>
  <c r="J18"/>
  <c r="F18"/>
  <c r="I18" s="1"/>
  <c r="F17"/>
  <c r="J16"/>
  <c r="F16"/>
  <c r="I16" s="1"/>
  <c r="K15"/>
  <c r="J15"/>
  <c r="F15"/>
  <c r="I15" s="1"/>
  <c r="F14"/>
  <c r="K13"/>
  <c r="J13"/>
  <c r="F13"/>
  <c r="I13" s="1"/>
  <c r="H12"/>
  <c r="K12" s="1"/>
  <c r="G12"/>
  <c r="J12" s="1"/>
  <c r="F12"/>
  <c r="E12"/>
  <c r="D12"/>
  <c r="C12" s="1"/>
  <c r="C11" s="1"/>
  <c r="C10" s="1"/>
  <c r="I10" s="1"/>
  <c r="H11"/>
  <c r="K11" s="1"/>
  <c r="G11"/>
  <c r="J11" s="1"/>
  <c r="F11"/>
  <c r="E11"/>
  <c r="D11"/>
  <c r="H10"/>
  <c r="K10" s="1"/>
  <c r="G10"/>
  <c r="J10" s="1"/>
  <c r="E10"/>
  <c r="D10"/>
  <c r="I11" l="1"/>
  <c r="I12"/>
</calcChain>
</file>

<file path=xl/sharedStrings.xml><?xml version="1.0" encoding="utf-8"?>
<sst xmlns="http://schemas.openxmlformats.org/spreadsheetml/2006/main" count="72" uniqueCount="58">
  <si>
    <t>Biểu mẫu số 64/CK-NSNN</t>
  </si>
  <si>
    <t>QUYẾT TOÁN CHI NGÂN SÁCH ĐỊA PHƯƠNG, CHI NGÂN SÁCH CẤP TỈNH  VÀ CHI NGÂN SÁCH HUYỆN THEO CƠ CẤU CHI NĂM 2017</t>
  </si>
  <si>
    <t>(Kèm theo Tờ trình số            /STC-QLNS ngày         tháng 12 năm 2018 của Sở Tài chính)</t>
  </si>
  <si>
    <t>Đơn vị: Triệu đồng</t>
  </si>
  <si>
    <t>STT</t>
  </si>
  <si>
    <t>Nội dung (1)</t>
  </si>
  <si>
    <t>Dự toán năm 2017</t>
  </si>
  <si>
    <t>Bao gồm</t>
  </si>
  <si>
    <t>Quyết toán</t>
  </si>
  <si>
    <t>So sánh (%)</t>
  </si>
  <si>
    <t xml:space="preserve">Ngân sách cấp tỉnh </t>
  </si>
  <si>
    <t xml:space="preserve">Ngân sách huyện </t>
  </si>
  <si>
    <t>Ngân sách địa phương</t>
  </si>
  <si>
    <t>A</t>
  </si>
  <si>
    <t>B</t>
  </si>
  <si>
    <t>1=2+3</t>
  </si>
  <si>
    <t>4=5+6</t>
  </si>
  <si>
    <t>7=4/1</t>
  </si>
  <si>
    <t>8=5/2</t>
  </si>
  <si>
    <t>9=6/3</t>
  </si>
  <si>
    <t>TỔNG CHI NSĐP</t>
  </si>
  <si>
    <t>CHI CÂN ĐỐI NSĐP</t>
  </si>
  <si>
    <t>I</t>
  </si>
  <si>
    <t>Chi đầu tư phát triển</t>
  </si>
  <si>
    <t>Chi đầu tư cho các dự án</t>
  </si>
  <si>
    <t>Trong đó: Chia theo lĩnh vực</t>
  </si>
  <si>
    <t>-</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</si>
  <si>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</si>
  <si>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</si>
  <si>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</si>
  <si>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</si>
  <si>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</si>
  <si>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</si>
  <si>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 xml:space="preserve"> </t>
  </si>
  <si>
    <t>Chi đầu tư phát triển khác</t>
  </si>
  <si>
    <t>II</t>
  </si>
  <si>
    <t>Chi thường xuyên</t>
  </si>
  <si>
    <t>Trong đó:</t>
  </si>
  <si>
    <t>III</t>
  </si>
  <si>
    <t>Chi trả nợ lãi các khoản do chính quyền địa phương vay</t>
  </si>
  <si>
    <t>IV</t>
  </si>
  <si>
    <t>Chi bổ sung quỹ dự trữ tài chính</t>
  </si>
  <si>
    <t>V</t>
  </si>
  <si>
    <t>Dự phòng ngân sách</t>
  </si>
  <si>
    <t>VI</t>
  </si>
  <si>
    <t>Chi tạo nguồn, điều chỉnh tiền lương</t>
  </si>
  <si>
    <t>CHI CÁC CHƯƠNG TRÌNH MỤC TIÊU</t>
  </si>
  <si>
    <t>Chi các chương trình mục tiêu quốc gia</t>
  </si>
  <si>
    <t>Chương trình xây dựng nông thôn mới</t>
  </si>
  <si>
    <t>Chương trình giảm nghèo bền vững</t>
  </si>
  <si>
    <t>Chương trình MTQG về việc làm</t>
  </si>
  <si>
    <t>Chi các chương trình mục tiêu, nhiệm vụ</t>
  </si>
  <si>
    <t>C</t>
  </si>
  <si>
    <t>CHI CHUYỂN NGUỒN SANG NĂM SAU</t>
  </si>
  <si>
    <t>D</t>
  </si>
  <si>
    <t>CHI TRẢ NỢ GỐC VAY</t>
  </si>
  <si>
    <t>E</t>
  </si>
  <si>
    <t xml:space="preserve">Chi từ nguồn thu để lại đơn vị quản lý qua ngân sách nhà nước </t>
  </si>
</sst>
</file>

<file path=xl/styles.xml><?xml version="1.0" encoding="utf-8"?>
<styleSheet xmlns="http://schemas.openxmlformats.org/spreadsheetml/2006/main">
  <numFmts count="39">
    <numFmt numFmtId="164" formatCode="_(* #,##0.00_);_(* \(#,##0.00\);_(* &quot;-&quot;??_);_(@_)"/>
    <numFmt numFmtId="165" formatCode="_(* #,##0_);_(* \(#,##0\);_(* &quot;-&quot;??_);_(@_)"/>
    <numFmt numFmtId="166" formatCode="_(* #,##0.00000000000000_);_(* \(#,##0.00000000000000\);_(* &quot;-&quot;??_);_(@_)"/>
    <numFmt numFmtId="167" formatCode="&quot;\&quot;#,##0.00;[Red]&quot;\&quot;&quot;\&quot;&quot;\&quot;&quot;\&quot;&quot;\&quot;&quot;\&quot;\-#,##0.00"/>
    <numFmt numFmtId="168" formatCode="&quot;\&quot;#,##0;[Red]&quot;\&quot;&quot;\&quot;\-#,##0"/>
    <numFmt numFmtId="169" formatCode="_-* #,##0_-;\-* #,##0_-;_-* &quot;-&quot;_-;_-@_-"/>
    <numFmt numFmtId="170" formatCode="_(* #,##0_);_(* \(#,##0\);_(* &quot;-&quot;_);_(@_)"/>
    <numFmt numFmtId="171" formatCode="_-* #,##0\ _₫_-;\-* #,##0\ _₫_-;_-* &quot;-&quot;??\ _₫_-;_-@_-"/>
    <numFmt numFmtId="172" formatCode="#,##0.####;\-#,##0.####"/>
    <numFmt numFmtId="173" formatCode="#,##0.00000"/>
    <numFmt numFmtId="174" formatCode="0.0"/>
    <numFmt numFmtId="175" formatCode="_-* #,##0.00_-;\-* #,##0.00_-;_-* &quot;-&quot;??_-;_-@_-"/>
    <numFmt numFmtId="176" formatCode="&quot;Rs.&quot;\ #,##0_);\(&quot;Rs.&quot;\ #,##0\)"/>
    <numFmt numFmtId="177" formatCode="#,##0;\(#,##0\)"/>
    <numFmt numFmtId="178" formatCode="\$#,##0\ ;\(\$#,##0\)"/>
    <numFmt numFmtId="179" formatCode="\t0.00%"/>
    <numFmt numFmtId="180" formatCode="&quot;$&quot;#,##0_);[Red]\(&quot;$&quot;#,##0\)"/>
    <numFmt numFmtId="181" formatCode="\t#\ ??/??"/>
    <numFmt numFmtId="182" formatCode="#,###"/>
    <numFmt numFmtId="183" formatCode="m/d"/>
    <numFmt numFmtId="184" formatCode="&quot;ß&quot;#,##0;\-&quot;&quot;\ß&quot;&quot;#,##0"/>
    <numFmt numFmtId="185" formatCode="&quot;VND&quot;#,##0_);[Red]\(&quot;VND&quot;#,##0\)"/>
    <numFmt numFmtId="186" formatCode="_-* #,##0\ &quot;€&quot;_-;\-* #,##0\ &quot;€&quot;_-;_-* &quot;-&quot;\ &quot;€&quot;_-;_-@_-"/>
    <numFmt numFmtId="187" formatCode="&quot;\&quot;#,##0;[Red]\-&quot;\&quot;#,##0"/>
    <numFmt numFmtId="188" formatCode="&quot;.&quot;#,##0.00_);[Red]\(&quot;.&quot;#,##0.00\)"/>
    <numFmt numFmtId="189" formatCode="#,##0.00\ &quot;F&quot;;[Red]\-#,##0.00\ &quot;F&quot;"/>
    <numFmt numFmtId="190" formatCode="&quot;\&quot;#,##0.00;\-&quot;\&quot;#,##0.00"/>
    <numFmt numFmtId="191" formatCode="_-* #,##0\ &quot;F&quot;_-;\-* #,##0\ &quot;F&quot;_-;_-* &quot;-&quot;\ &quot;F&quot;_-;_-@_-"/>
    <numFmt numFmtId="192" formatCode="_(* #,##0.000_);_(* \(#,##0.000\);_(* &quot;-&quot;???_);_(@_)"/>
    <numFmt numFmtId="193" formatCode="#,##0\ &quot;F&quot;;[Red]\-#,##0\ &quot;F&quot;"/>
    <numFmt numFmtId="194" formatCode="&quot;\&quot;#,##0;\-&quot;\&quot;#,##0"/>
    <numFmt numFmtId="195" formatCode="&quot;.&quot;#,##0.00_);\(&quot;.&quot;#,##0.00\)"/>
    <numFmt numFmtId="196" formatCode="#,##0,"/>
    <numFmt numFmtId="197" formatCode="&quot;\&quot;#,##0.00;[Red]\-&quot;\&quot;#,##0.00"/>
    <numFmt numFmtId="198" formatCode="&quot;\&quot;#,##0.00;[Red]&quot;\&quot;\-#,##0.00"/>
    <numFmt numFmtId="199" formatCode="&quot;\&quot;#,##0;[Red]&quot;\&quot;\-#,##0"/>
    <numFmt numFmtId="200" formatCode="_-&quot;£&quot;* #,##0_-;\-&quot;£&quot;* #,##0_-;_-&quot;£&quot;* &quot;-&quot;_-;_-@_-"/>
    <numFmt numFmtId="201" formatCode="&quot;£&quot;#,##0;[Red]\-&quot;£&quot;#,##0"/>
    <numFmt numFmtId="202" formatCode="_-&quot;£&quot;* #,##0.00_-;\-&quot;£&quot;* #,##0.00_-;_-&quot;£&quot;* &quot;-&quot;??_-;_-@_-"/>
  </numFmts>
  <fonts count="91">
    <font>
      <sz val="11"/>
      <color theme="1"/>
      <name val="Calibri"/>
      <family val="2"/>
      <scheme val="minor"/>
    </font>
    <font>
      <sz val="11"/>
      <color theme="1"/>
      <name val="Calibri"/>
      <family val="2"/>
      <scheme val="minor"/>
    </font>
    <font>
      <sz val="12"/>
      <color theme="1"/>
      <name val="Times New Roman"/>
      <family val="1"/>
    </font>
    <font>
      <b/>
      <sz val="12"/>
      <color rgb="FF000000"/>
      <name val="Times New Roman"/>
      <family val="1"/>
    </font>
    <font>
      <i/>
      <sz val="12"/>
      <color rgb="FF000000"/>
      <name val="Times New Roman"/>
      <family val="1"/>
    </font>
    <font>
      <sz val="12"/>
      <color rgb="FF000000"/>
      <name val="Times New Roman"/>
      <family val="1"/>
    </font>
    <font>
      <sz val="12"/>
      <name val="Times New Roman"/>
      <family val="1"/>
    </font>
    <font>
      <b/>
      <sz val="12"/>
      <color theme="1"/>
      <name val="Times New Roman"/>
      <family val="1"/>
    </font>
    <font>
      <b/>
      <i/>
      <sz val="12"/>
      <color rgb="FF000000"/>
      <name val="Times New Roman"/>
      <family val="1"/>
    </font>
    <font>
      <sz val="12"/>
      <name val=".VnTime"/>
      <family val="2"/>
    </font>
    <font>
      <sz val="10"/>
      <name val="Arial"/>
      <family val="2"/>
      <charset val="163"/>
    </font>
    <font>
      <sz val="10"/>
      <name val="Arial"/>
      <family val="2"/>
    </font>
    <font>
      <sz val="14"/>
      <name val="??"/>
      <family val="3"/>
      <charset val="129"/>
    </font>
    <font>
      <sz val="12"/>
      <name val="????"/>
      <charset val="136"/>
    </font>
    <font>
      <sz val="12"/>
      <name val="???"/>
      <family val="3"/>
    </font>
    <font>
      <sz val="10"/>
      <name val="???"/>
      <family val="3"/>
      <charset val="129"/>
    </font>
    <font>
      <b/>
      <u/>
      <sz val="14"/>
      <color indexed="8"/>
      <name val=".VnBook-AntiquaH"/>
      <family val="2"/>
    </font>
    <font>
      <i/>
      <sz val="12"/>
      <color indexed="8"/>
      <name val=".VnBook-AntiquaH"/>
      <family val="2"/>
    </font>
    <font>
      <sz val="11"/>
      <color indexed="8"/>
      <name val="Calibri"/>
      <family val="2"/>
    </font>
    <font>
      <sz val="12"/>
      <color indexed="8"/>
      <name val="Times New Roman"/>
      <family val="2"/>
    </font>
    <font>
      <b/>
      <sz val="12"/>
      <color indexed="8"/>
      <name val=".VnBook-Antiqua"/>
      <family val="2"/>
    </font>
    <font>
      <i/>
      <sz val="12"/>
      <color indexed="8"/>
      <name val=".VnBook-Antiqua"/>
      <family val="2"/>
    </font>
    <font>
      <sz val="10"/>
      <name val=".VnTime"/>
      <family val="2"/>
    </font>
    <font>
      <sz val="11"/>
      <color indexed="9"/>
      <name val="Calibri"/>
      <family val="2"/>
    </font>
    <font>
      <sz val="12"/>
      <color indexed="9"/>
      <name val="Times New Roman"/>
      <family val="2"/>
    </font>
    <font>
      <sz val="12"/>
      <name val="¹UAAA¼"/>
      <family val="3"/>
      <charset val="129"/>
    </font>
    <font>
      <sz val="11"/>
      <color indexed="20"/>
      <name val="Calibri"/>
      <family val="2"/>
    </font>
    <font>
      <b/>
      <sz val="11"/>
      <color indexed="52"/>
      <name val="Calibri"/>
      <family val="2"/>
    </font>
    <font>
      <sz val="14"/>
      <color indexed="8"/>
      <name val="Times New Roman"/>
      <family val="2"/>
    </font>
    <font>
      <sz val="11"/>
      <color indexed="8"/>
      <name val="Calibri"/>
      <family val="2"/>
      <charset val="163"/>
    </font>
    <font>
      <sz val="10"/>
      <name val="Arial"/>
    </font>
    <font>
      <sz val="12"/>
      <name val="Times New Roman"/>
      <family val="1"/>
      <charset val="163"/>
    </font>
    <font>
      <sz val="12"/>
      <color indexed="8"/>
      <name val="Arial"/>
      <family val="2"/>
    </font>
    <font>
      <sz val="14"/>
      <name val=".VnTime"/>
      <family val="2"/>
    </font>
    <font>
      <sz val="10"/>
      <name val="Times New Roman"/>
      <family val="1"/>
      <charset val="163"/>
    </font>
    <font>
      <sz val="10"/>
      <name val="Times New Roman"/>
      <family val="1"/>
    </font>
    <font>
      <b/>
      <sz val="11"/>
      <color indexed="9"/>
      <name val="Calibri"/>
      <family val="2"/>
    </font>
    <font>
      <sz val="13"/>
      <name val="Times New Roman"/>
      <family val="1"/>
    </font>
    <font>
      <sz val="8.25"/>
      <name val="Microsoft Sans Serif"/>
      <family val="2"/>
      <charset val="163"/>
    </font>
    <font>
      <sz val="12"/>
      <name val="Arial"/>
      <family val="2"/>
    </font>
    <font>
      <b/>
      <sz val="12"/>
      <color indexed="63"/>
      <name val="Times New Roman"/>
      <family val="2"/>
    </font>
    <font>
      <sz val="12"/>
      <color indexed="62"/>
      <name val="Times New Roman"/>
      <family val="2"/>
    </font>
    <font>
      <b/>
      <sz val="15"/>
      <color indexed="56"/>
      <name val="Times New Roman"/>
      <family val="2"/>
    </font>
    <font>
      <b/>
      <sz val="13"/>
      <color indexed="56"/>
      <name val="Times New Roman"/>
      <family val="2"/>
    </font>
    <font>
      <b/>
      <sz val="11"/>
      <color indexed="56"/>
      <name val="Times New Roman"/>
      <family val="2"/>
    </font>
    <font>
      <i/>
      <sz val="11"/>
      <color indexed="23"/>
      <name val="Calibri"/>
      <family val="2"/>
    </font>
    <font>
      <sz val="11"/>
      <color indexed="17"/>
      <name val="Calibri"/>
      <family val="2"/>
    </font>
    <font>
      <sz val="8"/>
      <name val="Arial"/>
      <family val="2"/>
    </font>
    <font>
      <b/>
      <sz val="12"/>
      <name val="Arial"/>
      <family val="2"/>
    </font>
    <font>
      <b/>
      <sz val="11"/>
      <color indexed="56"/>
      <name val="Calibri"/>
      <family val="2"/>
    </font>
    <font>
      <b/>
      <sz val="18"/>
      <name val="Arial"/>
      <family val="2"/>
      <charset val="163"/>
    </font>
    <font>
      <b/>
      <sz val="18"/>
      <name val="Arial"/>
      <family val="2"/>
    </font>
    <font>
      <b/>
      <sz val="12"/>
      <name val="Arial"/>
      <family val="2"/>
      <charset val="163"/>
    </font>
    <font>
      <sz val="11"/>
      <color indexed="62"/>
      <name val="Calibri"/>
      <family val="2"/>
    </font>
    <font>
      <b/>
      <sz val="12"/>
      <color indexed="9"/>
      <name val="Times New Roman"/>
      <family val="2"/>
    </font>
    <font>
      <sz val="10"/>
      <name val="MS Sans Serif"/>
      <family val="2"/>
    </font>
    <font>
      <sz val="11"/>
      <color indexed="52"/>
      <name val="Calibri"/>
      <family val="2"/>
    </font>
    <font>
      <sz val="10"/>
      <name val=".VnAvant"/>
      <family val="2"/>
    </font>
    <font>
      <b/>
      <i/>
      <sz val="12"/>
      <name val=".VnAristote"/>
      <family val="2"/>
    </font>
    <font>
      <sz val="11"/>
      <color indexed="60"/>
      <name val="Calibri"/>
      <family val="2"/>
    </font>
    <font>
      <sz val="7"/>
      <name val="Small Fonts"/>
      <family val="2"/>
    </font>
    <font>
      <b/>
      <i/>
      <sz val="16"/>
      <name val="Helv"/>
      <family val="2"/>
    </font>
    <font>
      <sz val="10"/>
      <name val="VNtimes new roman"/>
    </font>
    <font>
      <sz val="14"/>
      <name val="Times New Roman"/>
      <family val="1"/>
    </font>
    <font>
      <sz val="11"/>
      <name val=".VnTime"/>
      <family val="2"/>
    </font>
    <font>
      <sz val="13"/>
      <name val=".VnTime"/>
      <family val="2"/>
    </font>
    <font>
      <b/>
      <sz val="11"/>
      <color indexed="63"/>
      <name val="Calibri"/>
      <family val="2"/>
    </font>
    <font>
      <sz val="12"/>
      <color indexed="52"/>
      <name val="Times New Roman"/>
      <family val="2"/>
    </font>
    <font>
      <u/>
      <sz val="10"/>
      <color indexed="12"/>
      <name val="Arial"/>
      <family val="2"/>
    </font>
    <font>
      <sz val="10"/>
      <name val="VNI-Times"/>
    </font>
    <font>
      <b/>
      <sz val="12"/>
      <name val=".VnTime"/>
      <family val="2"/>
    </font>
    <font>
      <b/>
      <sz val="18"/>
      <color indexed="56"/>
      <name val="Cambria"/>
      <family val="2"/>
    </font>
    <font>
      <b/>
      <sz val="12"/>
      <color indexed="52"/>
      <name val="Times New Roman"/>
      <family val="2"/>
    </font>
    <font>
      <sz val="10"/>
      <name val=".VnArial Narrow"/>
      <family val="2"/>
    </font>
    <font>
      <b/>
      <sz val="12"/>
      <color indexed="8"/>
      <name val="Times New Roman"/>
      <family val="2"/>
    </font>
    <font>
      <sz val="12"/>
      <color indexed="17"/>
      <name val="Times New Roman"/>
      <family val="2"/>
    </font>
    <font>
      <sz val="12"/>
      <name val="VNTime"/>
    </font>
    <font>
      <sz val="12"/>
      <color indexed="60"/>
      <name val="Times New Roman"/>
      <family val="2"/>
    </font>
    <font>
      <sz val="12"/>
      <color indexed="10"/>
      <name val="Times New Roman"/>
      <family val="2"/>
    </font>
    <font>
      <i/>
      <sz val="12"/>
      <color indexed="23"/>
      <name val="Times New Roman"/>
      <family val="2"/>
    </font>
    <font>
      <sz val="11"/>
      <color indexed="10"/>
      <name val="Calibri"/>
      <family val="2"/>
    </font>
    <font>
      <sz val="12"/>
      <color indexed="20"/>
      <name val="Times New Roman"/>
      <family val="2"/>
    </font>
    <font>
      <sz val="14"/>
      <name val=".VnArial"/>
      <family val="2"/>
    </font>
    <font>
      <sz val="10"/>
      <name val=" "/>
      <family val="1"/>
      <charset val="136"/>
    </font>
    <font>
      <sz val="14"/>
      <name val="뼻뮝"/>
      <family val="3"/>
      <charset val="129"/>
    </font>
    <font>
      <sz val="12"/>
      <name val="바탕체"/>
      <family val="3"/>
    </font>
    <font>
      <sz val="12"/>
      <name val="뼻뮝"/>
      <family val="1"/>
      <charset val="129"/>
    </font>
    <font>
      <sz val="12"/>
      <name val="바탕체"/>
      <family val="1"/>
      <charset val="129"/>
    </font>
    <font>
      <sz val="10"/>
      <name val="굴림체"/>
      <family val="3"/>
      <charset val="129"/>
    </font>
    <font>
      <sz val="9"/>
      <name val="Arial"/>
      <family val="2"/>
    </font>
    <font>
      <sz val="12"/>
      <name val="Courier"/>
      <family val="3"/>
    </font>
  </fonts>
  <fills count="26">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indexed="26"/>
        <bgColor indexed="64"/>
      </patternFill>
    </fill>
    <fill>
      <patternFill patternType="solid">
        <fgColor indexed="43"/>
      </patternFill>
    </fill>
  </fills>
  <borders count="2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medium">
        <color indexed="64"/>
      </top>
      <bottom style="medium">
        <color indexed="64"/>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right/>
      <top style="thin">
        <color indexed="64"/>
      </top>
      <bottom style="double">
        <color indexed="64"/>
      </bottom>
      <diagonal/>
    </border>
    <border>
      <left/>
      <right/>
      <top style="thin">
        <color indexed="62"/>
      </top>
      <bottom style="double">
        <color indexed="62"/>
      </bottom>
      <diagonal/>
    </border>
    <border>
      <left/>
      <right style="medium">
        <color indexed="0"/>
      </right>
      <top/>
      <bottom/>
      <diagonal/>
    </border>
  </borders>
  <cellStyleXfs count="408">
    <xf numFmtId="0" fontId="0" fillId="0" borderId="0"/>
    <xf numFmtId="164" fontId="1" fillId="0" borderId="0" applyFont="0" applyFill="0" applyBorder="0" applyAlignment="0" applyProtection="0"/>
    <xf numFmtId="9" fontId="1"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0" borderId="0"/>
    <xf numFmtId="167" fontId="11" fillId="0" borderId="0" applyFont="0" applyFill="0" applyBorder="0" applyAlignment="0" applyProtection="0"/>
    <xf numFmtId="0" fontId="12" fillId="0" borderId="0" applyFont="0" applyFill="0" applyBorder="0" applyAlignment="0" applyProtection="0"/>
    <xf numFmtId="168" fontId="11" fillId="0" borderId="0" applyFont="0" applyFill="0" applyBorder="0" applyAlignment="0" applyProtection="0"/>
    <xf numFmtId="40" fontId="12" fillId="0" borderId="0" applyFont="0" applyFill="0" applyBorder="0" applyAlignment="0" applyProtection="0"/>
    <xf numFmtId="38" fontId="12" fillId="0" borderId="0" applyFont="0" applyFill="0" applyBorder="0" applyAlignment="0" applyProtection="0"/>
    <xf numFmtId="169" fontId="13" fillId="0" borderId="0" applyFont="0" applyFill="0" applyBorder="0" applyAlignment="0" applyProtection="0"/>
    <xf numFmtId="9" fontId="14" fillId="0" borderId="0" applyFont="0" applyFill="0" applyBorder="0" applyAlignment="0" applyProtection="0"/>
    <xf numFmtId="0" fontId="15" fillId="0" borderId="0"/>
    <xf numFmtId="0" fontId="16" fillId="2" borderId="0"/>
    <xf numFmtId="0" fontId="17" fillId="2" borderId="0"/>
    <xf numFmtId="0" fontId="9" fillId="0" borderId="0"/>
    <xf numFmtId="0" fontId="9" fillId="0" borderId="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20" fillId="2" borderId="0"/>
    <xf numFmtId="0" fontId="21" fillId="0" borderId="0">
      <alignment wrapText="1"/>
    </xf>
    <xf numFmtId="0" fontId="18"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6" borderId="0" applyNumberFormat="0" applyBorder="0" applyAlignment="0" applyProtection="0"/>
    <xf numFmtId="0" fontId="18" fillId="9" borderId="0" applyNumberFormat="0" applyBorder="0" applyAlignment="0" applyProtection="0"/>
    <xf numFmtId="0" fontId="18" fillId="12"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6" borderId="0" applyNumberFormat="0" applyBorder="0" applyAlignment="0" applyProtection="0"/>
    <xf numFmtId="0" fontId="19" fillId="9" borderId="0" applyNumberFormat="0" applyBorder="0" applyAlignment="0" applyProtection="0"/>
    <xf numFmtId="0" fontId="19" fillId="12" borderId="0" applyNumberFormat="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3" fillId="13" borderId="0" applyNumberFormat="0" applyBorder="0" applyAlignment="0" applyProtection="0"/>
    <xf numFmtId="0" fontId="23" fillId="10" borderId="0" applyNumberFormat="0" applyBorder="0" applyAlignment="0" applyProtection="0"/>
    <xf numFmtId="0" fontId="23" fillId="11"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4" fillId="13"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20" borderId="0" applyNumberFormat="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6" fillId="4" borderId="0" applyNumberFormat="0" applyBorder="0" applyAlignment="0" applyProtection="0"/>
    <xf numFmtId="0" fontId="9" fillId="0" borderId="0"/>
    <xf numFmtId="0" fontId="25" fillId="0" borderId="0"/>
    <xf numFmtId="0" fontId="25" fillId="0" borderId="0"/>
    <xf numFmtId="0" fontId="27" fillId="21" borderId="11" applyNumberFormat="0" applyAlignment="0" applyProtection="0"/>
    <xf numFmtId="170" fontId="18" fillId="0" borderId="0" applyFont="0" applyFill="0" applyBorder="0" applyAlignment="0" applyProtection="0"/>
    <xf numFmtId="170" fontId="11" fillId="0" borderId="0" applyFont="0" applyFill="0" applyBorder="0" applyAlignment="0" applyProtection="0"/>
    <xf numFmtId="164" fontId="11" fillId="0" borderId="0" applyFont="0" applyFill="0" applyBorder="0" applyAlignment="0" applyProtection="0"/>
    <xf numFmtId="164" fontId="18" fillId="0" borderId="0" applyFont="0" applyFill="0" applyBorder="0" applyAlignment="0" applyProtection="0"/>
    <xf numFmtId="164" fontId="2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71" fontId="29" fillId="0" borderId="0" applyFont="0" applyFill="0" applyBorder="0" applyAlignment="0" applyProtection="0"/>
    <xf numFmtId="172" fontId="9" fillId="0" borderId="0" applyFont="0" applyFill="0" applyBorder="0" applyAlignment="0" applyProtection="0"/>
    <xf numFmtId="164" fontId="30" fillId="0" borderId="0" applyFont="0" applyFill="0" applyBorder="0" applyAlignment="0" applyProtection="0"/>
    <xf numFmtId="164" fontId="31" fillId="0" borderId="0" applyFont="0" applyFill="0" applyBorder="0" applyAlignment="0" applyProtection="0"/>
    <xf numFmtId="173" fontId="32" fillId="0" borderId="0" applyFont="0" applyFill="0" applyBorder="0" applyAlignment="0" applyProtection="0"/>
    <xf numFmtId="164" fontId="11" fillId="0" borderId="0" applyFont="0" applyFill="0" applyBorder="0" applyAlignment="0" applyProtection="0"/>
    <xf numFmtId="173" fontId="11" fillId="0" borderId="0" applyFont="0" applyFill="0" applyBorder="0" applyAlignment="0" applyProtection="0"/>
    <xf numFmtId="164" fontId="11" fillId="0" borderId="0" applyFont="0" applyFill="0" applyBorder="0" applyAlignment="0" applyProtection="0"/>
    <xf numFmtId="174" fontId="9" fillId="0" borderId="0" applyFont="0" applyFill="0" applyBorder="0" applyAlignment="0" applyProtection="0"/>
    <xf numFmtId="0" fontId="9" fillId="0" borderId="0" applyFont="0" applyFill="0" applyBorder="0" applyAlignment="0" applyProtection="0"/>
    <xf numFmtId="175" fontId="33" fillId="0" borderId="0" applyFont="0" applyFill="0" applyBorder="0" applyAlignment="0" applyProtection="0"/>
    <xf numFmtId="164" fontId="9"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164" fontId="30" fillId="0" borderId="0" applyFont="0" applyFill="0" applyBorder="0" applyAlignment="0" applyProtection="0"/>
    <xf numFmtId="164" fontId="10" fillId="0" borderId="0" applyFont="0" applyFill="0" applyBorder="0" applyAlignment="0" applyProtection="0"/>
    <xf numFmtId="164" fontId="19" fillId="0" borderId="0" applyFont="0" applyFill="0" applyBorder="0" applyAlignment="0" applyProtection="0"/>
    <xf numFmtId="165" fontId="10" fillId="0" borderId="0" applyFont="0" applyFill="0" applyBorder="0" applyAlignment="0" applyProtection="0"/>
    <xf numFmtId="176" fontId="18" fillId="0" borderId="0" applyFont="0" applyFill="0" applyBorder="0" applyAlignment="0" applyProtection="0"/>
    <xf numFmtId="175" fontId="18" fillId="0" borderId="0" applyFont="0" applyFill="0" applyBorder="0" applyAlignment="0" applyProtection="0"/>
    <xf numFmtId="164" fontId="18" fillId="0" borderId="0" applyFont="0" applyFill="0" applyBorder="0" applyAlignment="0" applyProtection="0"/>
    <xf numFmtId="164" fontId="11"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77" fontId="34" fillId="0" borderId="0"/>
    <xf numFmtId="177" fontId="35" fillId="0" borderId="0"/>
    <xf numFmtId="177" fontId="35" fillId="0" borderId="0"/>
    <xf numFmtId="3" fontId="11" fillId="0" borderId="0" applyFont="0" applyFill="0" applyBorder="0" applyAlignment="0" applyProtection="0"/>
    <xf numFmtId="178" fontId="11" fillId="0" borderId="0" applyFont="0" applyFill="0" applyBorder="0" applyAlignment="0" applyProtection="0"/>
    <xf numFmtId="179" fontId="11" fillId="0" borderId="0"/>
    <xf numFmtId="179" fontId="10" fillId="0" borderId="0"/>
    <xf numFmtId="179" fontId="11" fillId="0" borderId="0"/>
    <xf numFmtId="179" fontId="11" fillId="0" borderId="0"/>
    <xf numFmtId="0" fontId="36" fillId="22" borderId="12" applyNumberFormat="0" applyAlignment="0" applyProtection="0"/>
    <xf numFmtId="0" fontId="37" fillId="0" borderId="0"/>
    <xf numFmtId="0" fontId="9" fillId="0" borderId="0"/>
    <xf numFmtId="0" fontId="19" fillId="0" borderId="0"/>
    <xf numFmtId="0" fontId="38" fillId="0" borderId="0">
      <protection locked="0"/>
    </xf>
    <xf numFmtId="0" fontId="11" fillId="0" borderId="0"/>
    <xf numFmtId="0" fontId="11" fillId="0" borderId="0" applyFont="0" applyFill="0" applyBorder="0" applyAlignment="0" applyProtection="0"/>
    <xf numFmtId="0" fontId="39" fillId="0" borderId="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64" fontId="9"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80"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75" fontId="9" fillId="0" borderId="0" applyFont="0" applyFill="0" applyBorder="0" applyAlignment="0" applyProtection="0"/>
    <xf numFmtId="181" fontId="11" fillId="0" borderId="0"/>
    <xf numFmtId="181" fontId="10" fillId="0" borderId="0"/>
    <xf numFmtId="181" fontId="11" fillId="0" borderId="0"/>
    <xf numFmtId="181" fontId="11" fillId="0" borderId="0"/>
    <xf numFmtId="0" fontId="40" fillId="21" borderId="13" applyNumberFormat="0" applyAlignment="0" applyProtection="0"/>
    <xf numFmtId="0" fontId="41" fillId="8" borderId="11" applyNumberFormat="0" applyAlignment="0" applyProtection="0"/>
    <xf numFmtId="0" fontId="42" fillId="0" borderId="14" applyNumberFormat="0" applyFill="0" applyAlignment="0" applyProtection="0"/>
    <xf numFmtId="0" fontId="43" fillId="0" borderId="15" applyNumberFormat="0" applyFill="0" applyAlignment="0" applyProtection="0"/>
    <xf numFmtId="0" fontId="44" fillId="0" borderId="16"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11" fillId="0" borderId="0"/>
    <xf numFmtId="2" fontId="11" fillId="0" borderId="0" applyFont="0" applyFill="0" applyBorder="0" applyAlignment="0" applyProtection="0"/>
    <xf numFmtId="2" fontId="39" fillId="0" borderId="0" applyProtection="0"/>
    <xf numFmtId="0" fontId="18" fillId="23" borderId="17" applyNumberFormat="0" applyFont="0" applyAlignment="0" applyProtection="0"/>
    <xf numFmtId="0" fontId="46" fillId="5" borderId="0" applyNumberFormat="0" applyBorder="0" applyAlignment="0" applyProtection="0"/>
    <xf numFmtId="38" fontId="47" fillId="2" borderId="0" applyNumberFormat="0" applyBorder="0" applyAlignment="0" applyProtection="0"/>
    <xf numFmtId="0" fontId="48" fillId="0" borderId="18" applyNumberFormat="0" applyAlignment="0" applyProtection="0">
      <alignment horizontal="left" vertical="center"/>
    </xf>
    <xf numFmtId="0" fontId="48" fillId="0" borderId="4">
      <alignment horizontal="left" vertical="center"/>
    </xf>
    <xf numFmtId="0" fontId="49" fillId="0" borderId="16" applyNumberFormat="0" applyFill="0" applyAlignment="0" applyProtection="0"/>
    <xf numFmtId="0" fontId="49" fillId="0" borderId="0" applyNumberFormat="0" applyFill="0" applyBorder="0" applyAlignment="0" applyProtection="0"/>
    <xf numFmtId="0" fontId="50" fillId="0" borderId="0" applyProtection="0"/>
    <xf numFmtId="0" fontId="51" fillId="0" borderId="0" applyProtection="0"/>
    <xf numFmtId="0" fontId="51" fillId="0" borderId="0" applyProtection="0"/>
    <xf numFmtId="0" fontId="52" fillId="0" borderId="0" applyProtection="0"/>
    <xf numFmtId="0" fontId="48" fillId="0" borderId="0" applyProtection="0"/>
    <xf numFmtId="0" fontId="48" fillId="0" borderId="0" applyProtection="0"/>
    <xf numFmtId="10" fontId="47" fillId="24" borderId="2" applyNumberFormat="0" applyBorder="0" applyAlignment="0" applyProtection="0"/>
    <xf numFmtId="0" fontId="53" fillId="8" borderId="11" applyNumberFormat="0" applyAlignment="0" applyProtection="0"/>
    <xf numFmtId="0" fontId="54" fillId="22" borderId="12" applyNumberFormat="0" applyAlignment="0" applyProtection="0"/>
    <xf numFmtId="0" fontId="9" fillId="0" borderId="0"/>
    <xf numFmtId="0" fontId="11" fillId="0" borderId="0"/>
    <xf numFmtId="0" fontId="11" fillId="0" borderId="0"/>
    <xf numFmtId="0" fontId="55" fillId="0" borderId="0"/>
    <xf numFmtId="0" fontId="11" fillId="0" borderId="0"/>
    <xf numFmtId="0" fontId="11" fillId="0" borderId="0"/>
    <xf numFmtId="0" fontId="10" fillId="0" borderId="0"/>
    <xf numFmtId="0" fontId="11" fillId="0" borderId="0"/>
    <xf numFmtId="0" fontId="11" fillId="0" borderId="0"/>
    <xf numFmtId="0" fontId="37" fillId="0" borderId="0"/>
    <xf numFmtId="0" fontId="56" fillId="0" borderId="19" applyNumberFormat="0" applyFill="0" applyAlignment="0" applyProtection="0"/>
    <xf numFmtId="182" fontId="57" fillId="0" borderId="6"/>
    <xf numFmtId="183" fontId="11" fillId="0" borderId="0" applyFont="0" applyFill="0" applyBorder="0" applyAlignment="0" applyProtection="0"/>
    <xf numFmtId="184" fontId="11" fillId="0" borderId="0" applyFont="0" applyFill="0" applyBorder="0" applyAlignment="0" applyProtection="0"/>
    <xf numFmtId="0" fontId="58" fillId="0" borderId="7"/>
    <xf numFmtId="0" fontId="39" fillId="0" borderId="0" applyNumberFormat="0" applyFont="0" applyFill="0" applyAlignment="0"/>
    <xf numFmtId="0" fontId="59" fillId="25" borderId="0" applyNumberFormat="0" applyBorder="0" applyAlignment="0" applyProtection="0"/>
    <xf numFmtId="0" fontId="34" fillId="0" borderId="0"/>
    <xf numFmtId="0" fontId="35" fillId="0" borderId="0"/>
    <xf numFmtId="0" fontId="35" fillId="0" borderId="0"/>
    <xf numFmtId="37" fontId="60" fillId="0" borderId="0"/>
    <xf numFmtId="37" fontId="60" fillId="0" borderId="0"/>
    <xf numFmtId="0" fontId="61" fillId="0" borderId="0"/>
    <xf numFmtId="185" fontId="62" fillId="0" borderId="0"/>
    <xf numFmtId="0" fontId="18" fillId="0" borderId="0"/>
    <xf numFmtId="0" fontId="11" fillId="0" borderId="0"/>
    <xf numFmtId="0" fontId="11" fillId="0" borderId="0"/>
    <xf numFmtId="0" fontId="63"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9"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3" fillId="0" borderId="0"/>
    <xf numFmtId="0" fontId="10" fillId="0" borderId="0"/>
    <xf numFmtId="0" fontId="10" fillId="0" borderId="0"/>
    <xf numFmtId="0" fontId="10" fillId="0" borderId="0"/>
    <xf numFmtId="0" fontId="10" fillId="0" borderId="0"/>
    <xf numFmtId="0" fontId="10" fillId="0" borderId="0"/>
    <xf numFmtId="0" fontId="3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9" fillId="0" borderId="0"/>
    <xf numFmtId="0" fontId="10" fillId="0" borderId="0"/>
    <xf numFmtId="0" fontId="10" fillId="0" borderId="0"/>
    <xf numFmtId="0" fontId="10" fillId="0" borderId="0"/>
    <xf numFmtId="0" fontId="10" fillId="0" borderId="0"/>
    <xf numFmtId="0" fontId="10"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3"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6" fillId="0" borderId="0"/>
    <xf numFmtId="0" fontId="33" fillId="0" borderId="0"/>
    <xf numFmtId="0" fontId="11" fillId="0" borderId="0"/>
    <xf numFmtId="0" fontId="18" fillId="0" borderId="0"/>
    <xf numFmtId="0" fontId="6" fillId="0" borderId="0"/>
    <xf numFmtId="0" fontId="9" fillId="0" borderId="0"/>
    <xf numFmtId="0" fontId="11" fillId="0" borderId="0"/>
    <xf numFmtId="0" fontId="11" fillId="0" borderId="0"/>
    <xf numFmtId="0" fontId="3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3" fillId="0" borderId="0"/>
    <xf numFmtId="0" fontId="10" fillId="0" borderId="0"/>
    <xf numFmtId="0" fontId="10" fillId="0" borderId="0"/>
    <xf numFmtId="0" fontId="10" fillId="0" borderId="0"/>
    <xf numFmtId="0" fontId="10" fillId="0" borderId="0"/>
    <xf numFmtId="0" fontId="30" fillId="0" borderId="0"/>
    <xf numFmtId="0" fontId="11" fillId="0" borderId="0"/>
    <xf numFmtId="0" fontId="33" fillId="0" borderId="0"/>
    <xf numFmtId="0" fontId="64" fillId="0" borderId="0"/>
    <xf numFmtId="0" fontId="31" fillId="0" borderId="0"/>
    <xf numFmtId="0" fontId="9" fillId="0" borderId="0"/>
    <xf numFmtId="0" fontId="11" fillId="0" borderId="0"/>
    <xf numFmtId="0" fontId="10" fillId="0" borderId="0"/>
    <xf numFmtId="0" fontId="11" fillId="0" borderId="0"/>
    <xf numFmtId="0" fontId="11" fillId="0" borderId="0"/>
    <xf numFmtId="0" fontId="28" fillId="0" borderId="0"/>
    <xf numFmtId="0" fontId="33" fillId="0" borderId="0"/>
    <xf numFmtId="0" fontId="18" fillId="0" borderId="0"/>
    <xf numFmtId="0" fontId="28" fillId="0" borderId="0"/>
    <xf numFmtId="0" fontId="9" fillId="0" borderId="0"/>
    <xf numFmtId="0" fontId="18" fillId="0" borderId="0"/>
    <xf numFmtId="0" fontId="29" fillId="0" borderId="0"/>
    <xf numFmtId="0" fontId="9" fillId="0" borderId="0"/>
    <xf numFmtId="0" fontId="11" fillId="23" borderId="17" applyNumberFormat="0" applyFont="0" applyAlignment="0" applyProtection="0"/>
    <xf numFmtId="0" fontId="24" fillId="17"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20" borderId="0" applyNumberFormat="0" applyBorder="0" applyAlignment="0" applyProtection="0"/>
    <xf numFmtId="3" fontId="9" fillId="0" borderId="0"/>
    <xf numFmtId="3" fontId="9" fillId="0" borderId="0"/>
    <xf numFmtId="3" fontId="9" fillId="0" borderId="0"/>
    <xf numFmtId="3" fontId="9" fillId="0" borderId="0"/>
    <xf numFmtId="3" fontId="9" fillId="0" borderId="0"/>
    <xf numFmtId="3" fontId="9" fillId="0" borderId="0"/>
    <xf numFmtId="3" fontId="9" fillId="0" borderId="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66" fillId="21" borderId="13" applyNumberFormat="0" applyAlignment="0" applyProtection="0"/>
    <xf numFmtId="0" fontId="67" fillId="0" borderId="19" applyNumberFormat="0" applyFill="0" applyAlignment="0" applyProtection="0"/>
    <xf numFmtId="10" fontId="11"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29" fillId="0" borderId="0" applyFont="0" applyFill="0" applyBorder="0" applyAlignment="0" applyProtection="0"/>
    <xf numFmtId="9" fontId="19" fillId="0" borderId="0" applyFont="0" applyFill="0" applyBorder="0" applyAlignment="0" applyProtection="0"/>
    <xf numFmtId="9" fontId="11"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68" fillId="0" borderId="0" applyNumberFormat="0" applyFill="0" applyBorder="0" applyAlignment="0" applyProtection="0">
      <alignment vertical="top"/>
      <protection locked="0"/>
    </xf>
    <xf numFmtId="186" fontId="69" fillId="0" borderId="0" applyFont="0" applyFill="0" applyBorder="0" applyAlignment="0" applyProtection="0"/>
    <xf numFmtId="174" fontId="22" fillId="0" borderId="20" applyNumberFormat="0" applyBorder="0">
      <alignment horizontal="center"/>
    </xf>
    <xf numFmtId="187" fontId="9" fillId="0" borderId="3">
      <alignment horizontal="right" vertical="center"/>
    </xf>
    <xf numFmtId="187" fontId="9" fillId="0" borderId="3">
      <alignment horizontal="right" vertical="center"/>
    </xf>
    <xf numFmtId="188" fontId="33" fillId="0" borderId="3">
      <alignment horizontal="right" vertical="center"/>
    </xf>
    <xf numFmtId="188" fontId="33" fillId="0" borderId="3">
      <alignment horizontal="right" vertical="center"/>
    </xf>
    <xf numFmtId="187" fontId="9" fillId="0" borderId="3">
      <alignment horizontal="right" vertical="center"/>
    </xf>
    <xf numFmtId="189" fontId="65" fillId="0" borderId="3">
      <alignment horizontal="right" vertical="center"/>
    </xf>
    <xf numFmtId="189" fontId="65" fillId="0" borderId="3">
      <alignment horizontal="right" vertical="center"/>
    </xf>
    <xf numFmtId="189" fontId="65" fillId="0" borderId="3">
      <alignment horizontal="right" vertical="center"/>
    </xf>
    <xf numFmtId="189" fontId="65" fillId="0" borderId="3">
      <alignment horizontal="right" vertical="center"/>
    </xf>
    <xf numFmtId="189" fontId="65" fillId="0" borderId="3">
      <alignment horizontal="right" vertical="center"/>
    </xf>
    <xf numFmtId="189" fontId="65" fillId="0" borderId="3">
      <alignment horizontal="right" vertical="center"/>
    </xf>
    <xf numFmtId="189" fontId="65" fillId="0" borderId="3">
      <alignment horizontal="right" vertical="center"/>
    </xf>
    <xf numFmtId="189" fontId="65" fillId="0" borderId="3">
      <alignment horizontal="right" vertical="center"/>
    </xf>
    <xf numFmtId="189" fontId="65" fillId="0" borderId="3">
      <alignment horizontal="right" vertical="center"/>
    </xf>
    <xf numFmtId="189" fontId="65" fillId="0" borderId="3">
      <alignment horizontal="right" vertical="center"/>
    </xf>
    <xf numFmtId="189" fontId="65" fillId="0" borderId="3">
      <alignment horizontal="right" vertical="center"/>
    </xf>
    <xf numFmtId="189" fontId="65" fillId="0" borderId="3">
      <alignment horizontal="right" vertical="center"/>
    </xf>
    <xf numFmtId="189" fontId="65" fillId="0" borderId="3">
      <alignment horizontal="right" vertical="center"/>
    </xf>
    <xf numFmtId="187" fontId="9" fillId="0" borderId="3">
      <alignment horizontal="right" vertical="center"/>
    </xf>
    <xf numFmtId="188" fontId="33" fillId="0" borderId="3">
      <alignment horizontal="right" vertical="center"/>
    </xf>
    <xf numFmtId="188" fontId="33" fillId="0" borderId="3">
      <alignment horizontal="right" vertical="center"/>
    </xf>
    <xf numFmtId="188" fontId="33" fillId="0" borderId="3">
      <alignment horizontal="right" vertical="center"/>
    </xf>
    <xf numFmtId="188" fontId="33" fillId="0" borderId="3">
      <alignment horizontal="right" vertical="center"/>
    </xf>
    <xf numFmtId="187" fontId="9" fillId="0" borderId="3">
      <alignment horizontal="right" vertical="center"/>
    </xf>
    <xf numFmtId="187" fontId="9" fillId="0" borderId="3">
      <alignment horizontal="right" vertical="center"/>
    </xf>
    <xf numFmtId="187" fontId="9" fillId="0" borderId="3">
      <alignment horizontal="right" vertical="center"/>
    </xf>
    <xf numFmtId="49" fontId="70" fillId="0" borderId="0">
      <alignment horizontal="justify" vertical="center" wrapText="1"/>
    </xf>
    <xf numFmtId="0" fontId="71" fillId="0" borderId="0" applyNumberFormat="0" applyFill="0" applyBorder="0" applyAlignment="0" applyProtection="0"/>
    <xf numFmtId="0" fontId="72" fillId="21" borderId="11" applyNumberFormat="0" applyAlignment="0" applyProtection="0"/>
    <xf numFmtId="0" fontId="73" fillId="0" borderId="7"/>
    <xf numFmtId="0" fontId="71" fillId="0" borderId="0" applyNumberFormat="0" applyFill="0" applyBorder="0" applyAlignment="0" applyProtection="0"/>
    <xf numFmtId="0" fontId="39" fillId="0" borderId="21" applyProtection="0"/>
    <xf numFmtId="0" fontId="74" fillId="0" borderId="22" applyNumberFormat="0" applyFill="0" applyAlignment="0" applyProtection="0"/>
    <xf numFmtId="0" fontId="75" fillId="5" borderId="0" applyNumberFormat="0" applyBorder="0" applyAlignment="0" applyProtection="0"/>
    <xf numFmtId="190" fontId="9" fillId="0" borderId="3">
      <alignment horizontal="center"/>
    </xf>
    <xf numFmtId="190" fontId="9" fillId="0" borderId="3">
      <alignment horizontal="center"/>
    </xf>
    <xf numFmtId="191" fontId="65" fillId="0" borderId="3">
      <alignment horizontal="center"/>
    </xf>
    <xf numFmtId="191" fontId="65" fillId="0" borderId="3">
      <alignment horizontal="center"/>
    </xf>
    <xf numFmtId="190" fontId="9" fillId="0" borderId="3">
      <alignment horizontal="center"/>
    </xf>
    <xf numFmtId="190" fontId="9" fillId="0" borderId="3">
      <alignment horizontal="center"/>
    </xf>
    <xf numFmtId="0" fontId="76" fillId="0" borderId="23"/>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77" fillId="25" borderId="0" applyNumberFormat="0" applyBorder="0" applyAlignment="0" applyProtection="0"/>
    <xf numFmtId="0" fontId="78" fillId="0" borderId="0" applyNumberFormat="0" applyFill="0" applyBorder="0" applyAlignment="0" applyProtection="0"/>
    <xf numFmtId="0" fontId="79" fillId="0" borderId="0" applyNumberFormat="0" applyFill="0" applyBorder="0" applyAlignment="0" applyProtection="0"/>
    <xf numFmtId="192" fontId="9" fillId="0" borderId="0"/>
    <xf numFmtId="192" fontId="9" fillId="0" borderId="0"/>
    <xf numFmtId="193" fontId="65" fillId="0" borderId="0"/>
    <xf numFmtId="193" fontId="65" fillId="0" borderId="0"/>
    <xf numFmtId="192" fontId="9" fillId="0" borderId="0"/>
    <xf numFmtId="194" fontId="9" fillId="0" borderId="2"/>
    <xf numFmtId="194" fontId="9" fillId="0" borderId="2"/>
    <xf numFmtId="195" fontId="33" fillId="0" borderId="2"/>
    <xf numFmtId="195" fontId="33" fillId="0" borderId="2"/>
    <xf numFmtId="194" fontId="9" fillId="0" borderId="2"/>
    <xf numFmtId="194" fontId="9" fillId="0" borderId="2"/>
    <xf numFmtId="0" fontId="80" fillId="0" borderId="0" applyNumberFormat="0" applyFill="0" applyBorder="0" applyAlignment="0" applyProtection="0"/>
    <xf numFmtId="0" fontId="81" fillId="4" borderId="0" applyNumberFormat="0" applyBorder="0" applyAlignment="0" applyProtection="0"/>
    <xf numFmtId="0" fontId="82" fillId="0" borderId="0" applyNumberFormat="0" applyFill="0" applyBorder="0" applyAlignment="0" applyProtection="0"/>
    <xf numFmtId="0" fontId="83" fillId="0" borderId="0" applyFont="0" applyFill="0" applyBorder="0" applyAlignment="0" applyProtection="0"/>
    <xf numFmtId="0" fontId="83" fillId="0" borderId="0" applyFont="0" applyFill="0" applyBorder="0" applyAlignment="0" applyProtection="0"/>
    <xf numFmtId="0" fontId="6" fillId="0" borderId="0">
      <alignment vertical="center"/>
    </xf>
    <xf numFmtId="40" fontId="84" fillId="0" borderId="0" applyFont="0" applyFill="0" applyBorder="0" applyAlignment="0" applyProtection="0"/>
    <xf numFmtId="38" fontId="84" fillId="0" borderId="0" applyFont="0" applyFill="0" applyBorder="0" applyAlignment="0" applyProtection="0"/>
    <xf numFmtId="0" fontId="84" fillId="0" borderId="0" applyFont="0" applyFill="0" applyBorder="0" applyAlignment="0" applyProtection="0"/>
    <xf numFmtId="0" fontId="84" fillId="0" borderId="0" applyFont="0" applyFill="0" applyBorder="0" applyAlignment="0" applyProtection="0"/>
    <xf numFmtId="9" fontId="85" fillId="0" borderId="0" applyFont="0" applyFill="0" applyBorder="0" applyAlignment="0" applyProtection="0"/>
    <xf numFmtId="0" fontId="86" fillId="0" borderId="0"/>
    <xf numFmtId="196" fontId="11" fillId="0" borderId="0" applyFont="0" applyFill="0" applyBorder="0" applyAlignment="0" applyProtection="0"/>
    <xf numFmtId="197" fontId="9" fillId="0" borderId="0" applyFont="0" applyFill="0" applyBorder="0" applyAlignment="0" applyProtection="0"/>
    <xf numFmtId="198" fontId="87" fillId="0" borderId="0" applyFont="0" applyFill="0" applyBorder="0" applyAlignment="0" applyProtection="0"/>
    <xf numFmtId="199" fontId="87" fillId="0" borderId="0" applyFont="0" applyFill="0" applyBorder="0" applyAlignment="0" applyProtection="0"/>
    <xf numFmtId="0" fontId="88" fillId="0" borderId="0"/>
    <xf numFmtId="0" fontId="39" fillId="0" borderId="0"/>
    <xf numFmtId="169" fontId="89" fillId="0" borderId="0" applyFont="0" applyFill="0" applyBorder="0" applyAlignment="0" applyProtection="0"/>
    <xf numFmtId="175" fontId="89" fillId="0" borderId="0" applyFont="0" applyFill="0" applyBorder="0" applyAlignment="0" applyProtection="0"/>
    <xf numFmtId="200" fontId="89" fillId="0" borderId="0" applyFont="0" applyFill="0" applyBorder="0" applyAlignment="0" applyProtection="0"/>
    <xf numFmtId="201" fontId="90" fillId="0" borderId="0" applyFont="0" applyFill="0" applyBorder="0" applyAlignment="0" applyProtection="0"/>
    <xf numFmtId="202" fontId="89" fillId="0" borderId="0" applyFont="0" applyFill="0" applyBorder="0" applyAlignment="0" applyProtection="0"/>
  </cellStyleXfs>
  <cellXfs count="39">
    <xf numFmtId="0" fontId="0" fillId="0" borderId="0" xfId="0"/>
    <xf numFmtId="0" fontId="2" fillId="0" borderId="0" xfId="0" applyFont="1"/>
    <xf numFmtId="0" fontId="3" fillId="0" borderId="0" xfId="0" applyFont="1" applyAlignment="1">
      <alignment horizontal="right" vertical="center"/>
    </xf>
    <xf numFmtId="0" fontId="3"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center" vertical="center"/>
    </xf>
    <xf numFmtId="0" fontId="4" fillId="0" borderId="1" xfId="0" applyFont="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2"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6" xfId="0" applyFont="1" applyBorder="1" applyAlignment="1">
      <alignment vertical="center" wrapText="1"/>
    </xf>
    <xf numFmtId="165" fontId="3" fillId="0" borderId="6" xfId="1" applyNumberFormat="1" applyFont="1" applyBorder="1" applyAlignment="1">
      <alignment horizontal="center" vertical="center" wrapText="1"/>
    </xf>
    <xf numFmtId="9" fontId="3" fillId="0" borderId="6" xfId="2" applyFont="1" applyBorder="1" applyAlignment="1">
      <alignment horizontal="center" vertical="center" wrapText="1"/>
    </xf>
    <xf numFmtId="164" fontId="2" fillId="0" borderId="0" xfId="1" applyFont="1"/>
    <xf numFmtId="165" fontId="2" fillId="0" borderId="0" xfId="0" applyNumberFormat="1" applyFont="1"/>
    <xf numFmtId="0" fontId="3" fillId="0" borderId="7" xfId="0" applyFont="1" applyBorder="1" applyAlignment="1">
      <alignment horizontal="center" vertical="center" wrapText="1"/>
    </xf>
    <xf numFmtId="0" fontId="3" fillId="0" borderId="7" xfId="0" applyFont="1" applyBorder="1" applyAlignment="1">
      <alignment vertical="center" wrapText="1"/>
    </xf>
    <xf numFmtId="165" fontId="3" fillId="0" borderId="7" xfId="1" applyNumberFormat="1" applyFont="1" applyBorder="1" applyAlignment="1">
      <alignment horizontal="center" vertical="center" wrapText="1"/>
    </xf>
    <xf numFmtId="9" fontId="3" fillId="0" borderId="7" xfId="2" applyFont="1" applyBorder="1" applyAlignment="1">
      <alignment horizontal="center" vertical="center" wrapText="1"/>
    </xf>
    <xf numFmtId="165" fontId="3" fillId="0" borderId="8" xfId="1" applyNumberFormat="1" applyFont="1" applyFill="1" applyBorder="1" applyAlignment="1">
      <alignment horizontal="center" vertical="center" wrapText="1"/>
    </xf>
    <xf numFmtId="0" fontId="5" fillId="0" borderId="7" xfId="0" applyFont="1" applyBorder="1" applyAlignment="1">
      <alignment horizontal="center" vertical="center" wrapText="1"/>
    </xf>
    <xf numFmtId="0" fontId="5" fillId="0" borderId="7" xfId="0" applyFont="1" applyBorder="1" applyAlignment="1">
      <alignment vertical="center" wrapText="1"/>
    </xf>
    <xf numFmtId="165" fontId="5" fillId="0" borderId="7" xfId="1" applyNumberFormat="1" applyFont="1" applyBorder="1" applyAlignment="1">
      <alignment horizontal="center" vertical="center" wrapText="1"/>
    </xf>
    <xf numFmtId="9" fontId="5" fillId="0" borderId="7" xfId="2" applyFont="1" applyBorder="1" applyAlignment="1">
      <alignment horizontal="center" vertical="center" wrapText="1"/>
    </xf>
    <xf numFmtId="0" fontId="4" fillId="0" borderId="7" xfId="0" applyFont="1" applyBorder="1" applyAlignment="1">
      <alignment vertical="center" wrapText="1"/>
    </xf>
    <xf numFmtId="3" fontId="6" fillId="0" borderId="7" xfId="0" applyNumberFormat="1" applyFont="1" applyFill="1" applyBorder="1"/>
    <xf numFmtId="165" fontId="5" fillId="0" borderId="7" xfId="1" applyNumberFormat="1" applyFont="1" applyBorder="1" applyAlignment="1">
      <alignment vertical="center" wrapText="1"/>
    </xf>
    <xf numFmtId="166" fontId="2" fillId="0" borderId="0" xfId="1" applyNumberFormat="1" applyFont="1"/>
    <xf numFmtId="0" fontId="7" fillId="0" borderId="9" xfId="0" applyFont="1" applyBorder="1" applyAlignment="1">
      <alignment horizontal="center"/>
    </xf>
    <xf numFmtId="0" fontId="7" fillId="0" borderId="9" xfId="0" applyFont="1" applyBorder="1" applyAlignment="1">
      <alignment wrapText="1"/>
    </xf>
    <xf numFmtId="0" fontId="7" fillId="0" borderId="9" xfId="0" applyFont="1" applyBorder="1"/>
    <xf numFmtId="165" fontId="3" fillId="0" borderId="9" xfId="1" applyNumberFormat="1" applyFont="1" applyBorder="1" applyAlignment="1">
      <alignment horizontal="center" vertical="center" wrapText="1"/>
    </xf>
    <xf numFmtId="0" fontId="7" fillId="0" borderId="0" xfId="0" applyFont="1"/>
    <xf numFmtId="0" fontId="8" fillId="0" borderId="10" xfId="0" applyFont="1" applyBorder="1" applyAlignment="1">
      <alignment vertical="center" wrapText="1"/>
    </xf>
  </cellXfs>
  <cellStyles count="408">
    <cellStyle name="          _x000d_&#10;shell=progman.exe_x000d_&#10;m" xfId="3"/>
    <cellStyle name="          _x000d_&#10;shell=progman.exe_x000d_&#10;m 2" xfId="4"/>
    <cellStyle name="_x000d_&#10;JournalTemplate=C:\COMFO\CTALK\JOURSTD.TPL_x000d_&#10;LbStateAddress=3 3 0 251 1 89 2 311_x000d_&#10;LbStateJou 3" xfId="5"/>
    <cellStyle name="??" xfId="6"/>
    <cellStyle name="?? [0.00]_PRODUCT DETAIL Q1" xfId="7"/>
    <cellStyle name="?? [0]" xfId="8"/>
    <cellStyle name="???? [0.00]_PRODUCT DETAIL Q1" xfId="9"/>
    <cellStyle name="????_PRODUCT DETAIL Q1" xfId="10"/>
    <cellStyle name="???[0]_Book1" xfId="11"/>
    <cellStyle name="???_95" xfId="12"/>
    <cellStyle name="??_(????)??????" xfId="13"/>
    <cellStyle name="1" xfId="14"/>
    <cellStyle name="2" xfId="15"/>
    <cellStyle name="20" xfId="16"/>
    <cellStyle name="20 2" xfId="17"/>
    <cellStyle name="20% - Accent1 2" xfId="18"/>
    <cellStyle name="20% - Accent2 2" xfId="19"/>
    <cellStyle name="20% - Accent3 2" xfId="20"/>
    <cellStyle name="20% - Accent4 2" xfId="21"/>
    <cellStyle name="20% - Accent5 2" xfId="22"/>
    <cellStyle name="20% - Accent6 2" xfId="23"/>
    <cellStyle name="20% - Nhấn1" xfId="24"/>
    <cellStyle name="20% - Nhấn2" xfId="25"/>
    <cellStyle name="20% - Nhấn3" xfId="26"/>
    <cellStyle name="20% - Nhấn4" xfId="27"/>
    <cellStyle name="20% - Nhấn5" xfId="28"/>
    <cellStyle name="20% - Nhấn6" xfId="29"/>
    <cellStyle name="3" xfId="30"/>
    <cellStyle name="4" xfId="31"/>
    <cellStyle name="40% - Accent1 2" xfId="32"/>
    <cellStyle name="40% - Accent2 2" xfId="33"/>
    <cellStyle name="40% - Accent3 2" xfId="34"/>
    <cellStyle name="40% - Accent4 2" xfId="35"/>
    <cellStyle name="40% - Accent5 2" xfId="36"/>
    <cellStyle name="40% - Accent6 2" xfId="37"/>
    <cellStyle name="40% - Nhấn1" xfId="38"/>
    <cellStyle name="40% - Nhấn2" xfId="39"/>
    <cellStyle name="40% - Nhấn3" xfId="40"/>
    <cellStyle name="40% - Nhấn4" xfId="41"/>
    <cellStyle name="40% - Nhấn5" xfId="42"/>
    <cellStyle name="40% - Nhấn6" xfId="43"/>
    <cellStyle name="6" xfId="44"/>
    <cellStyle name="6 2" xfId="45"/>
    <cellStyle name="6_KHKT_tong_quat_BK_(Pb_20.3)(1) (1)" xfId="46"/>
    <cellStyle name="6_PL 2 (Nhan su)" xfId="47"/>
    <cellStyle name="6_PL1 " xfId="48"/>
    <cellStyle name="6_TINH HNH DOANH NGHIEP GUI KIEM TOAN" xfId="49"/>
    <cellStyle name="60% - Accent1 2" xfId="50"/>
    <cellStyle name="60% - Accent2 2" xfId="51"/>
    <cellStyle name="60% - Accent3 2" xfId="52"/>
    <cellStyle name="60% - Accent4 2" xfId="53"/>
    <cellStyle name="60% - Accent5 2" xfId="54"/>
    <cellStyle name="60% - Accent6 2" xfId="55"/>
    <cellStyle name="60% - Nhấn1" xfId="56"/>
    <cellStyle name="60% - Nhấn2" xfId="57"/>
    <cellStyle name="60% - Nhấn3" xfId="58"/>
    <cellStyle name="60% - Nhấn4" xfId="59"/>
    <cellStyle name="60% - Nhấn5" xfId="60"/>
    <cellStyle name="60% - Nhấn6" xfId="61"/>
    <cellStyle name="Accent1 2" xfId="62"/>
    <cellStyle name="Accent2 2" xfId="63"/>
    <cellStyle name="Accent3 2" xfId="64"/>
    <cellStyle name="Accent4 2" xfId="65"/>
    <cellStyle name="Accent5 2" xfId="66"/>
    <cellStyle name="Accent6 2" xfId="67"/>
    <cellStyle name="AeE­ [0]_INQUIRY ¿µ¾÷AßAø " xfId="68"/>
    <cellStyle name="AeE­_INQUIRY ¿µ¾÷AßAø " xfId="69"/>
    <cellStyle name="AÞ¸¶ [0]_INQUIRY ¿?¾÷AßAø " xfId="70"/>
    <cellStyle name="AÞ¸¶_INQUIRY ¿?¾÷AßAø " xfId="71"/>
    <cellStyle name="Bad 2" xfId="72"/>
    <cellStyle name="Bình Thường_Bieu Huyen Dien Bien Dong Toi 26-10" xfId="73"/>
    <cellStyle name="C?AØ_¿?¾÷CoE² " xfId="74"/>
    <cellStyle name="C￥AØ_¿μ¾÷CoE² " xfId="75"/>
    <cellStyle name="Calculation 2" xfId="76"/>
    <cellStyle name="Comma" xfId="1" builtinId="3"/>
    <cellStyle name="Comma [0] 2" xfId="77"/>
    <cellStyle name="Comma [0] 2 5" xfId="78"/>
    <cellStyle name="Comma 10" xfId="79"/>
    <cellStyle name="Comma 10 3 2 2" xfId="80"/>
    <cellStyle name="Comma 11" xfId="81"/>
    <cellStyle name="Comma 12" xfId="82"/>
    <cellStyle name="Comma 12 2" xfId="83"/>
    <cellStyle name="Comma 15" xfId="84"/>
    <cellStyle name="Comma 19" xfId="85"/>
    <cellStyle name="Comma 2" xfId="86"/>
    <cellStyle name="Comma 2 2" xfId="87"/>
    <cellStyle name="Comma 2 2 3" xfId="88"/>
    <cellStyle name="Comma 2 3" xfId="89"/>
    <cellStyle name="Comma 2 5" xfId="90"/>
    <cellStyle name="Comma 2 6" xfId="91"/>
    <cellStyle name="Comma 2_Pb BC NsCB phát hành- H (2)" xfId="92"/>
    <cellStyle name="Comma 3" xfId="93"/>
    <cellStyle name="Comma 3 2" xfId="94"/>
    <cellStyle name="Comma 3 5" xfId="95"/>
    <cellStyle name="Comma 3_Pb BC NsCB phát hành- H (2)" xfId="96"/>
    <cellStyle name="Comma 4" xfId="97"/>
    <cellStyle name="Comma 5" xfId="98"/>
    <cellStyle name="Comma 5 4" xfId="99"/>
    <cellStyle name="Comma 5_Pb BC NsCB phát hành- H (2)" xfId="100"/>
    <cellStyle name="Comma 6" xfId="101"/>
    <cellStyle name="Comma 6 2" xfId="102"/>
    <cellStyle name="Comma 6 5" xfId="103"/>
    <cellStyle name="Comma 6_Pb BC NsCB phát hành- H (2)" xfId="104"/>
    <cellStyle name="Comma 7" xfId="105"/>
    <cellStyle name="Comma 7 2" xfId="106"/>
    <cellStyle name="Comma 7_Pb BC NsCB phát hành- H (2)" xfId="107"/>
    <cellStyle name="Comma 8" xfId="108"/>
    <cellStyle name="Comma 8 3" xfId="109"/>
    <cellStyle name="Comma 9" xfId="110"/>
    <cellStyle name="comma zerodec" xfId="111"/>
    <cellStyle name="comma zerodec 2" xfId="112"/>
    <cellStyle name="comma zerodec_Pb BC NsCB phát hành- H (2)" xfId="113"/>
    <cellStyle name="Comma0" xfId="114"/>
    <cellStyle name="Currency0" xfId="115"/>
    <cellStyle name="Currency1" xfId="116"/>
    <cellStyle name="Currency1 2" xfId="117"/>
    <cellStyle name="Currency1 3" xfId="118"/>
    <cellStyle name="Currency1_Pb BC NsCB phát hành- H (2)" xfId="119"/>
    <cellStyle name="Check Cell 2" xfId="120"/>
    <cellStyle name="Chuẩn 2" xfId="121"/>
    <cellStyle name="Chuẩn 2 2" xfId="122"/>
    <cellStyle name="Chuẩn 2_Pb BC NsCB phát hành- H (2)" xfId="123"/>
    <cellStyle name="Chuẩn 3" xfId="124"/>
    <cellStyle name="Chuẩn 4" xfId="125"/>
    <cellStyle name="Date" xfId="126"/>
    <cellStyle name="Date 2" xfId="127"/>
    <cellStyle name="Dấu phảy [0] 2" xfId="128"/>
    <cellStyle name="Dấu phảy [0] 2 2" xfId="129"/>
    <cellStyle name="Dấu phảy [0] 3" xfId="130"/>
    <cellStyle name="Dấu phảy [0] 4" xfId="131"/>
    <cellStyle name="Dấu phảy 2" xfId="132"/>
    <cellStyle name="Dấu phảy 3" xfId="133"/>
    <cellStyle name="Dấu phảy 4" xfId="134"/>
    <cellStyle name="Dấu phảy 5" xfId="135"/>
    <cellStyle name="Dấu phảy 5 2" xfId="136"/>
    <cellStyle name="Dấu phảy 5 2 2" xfId="137"/>
    <cellStyle name="Dấu phảy 6" xfId="138"/>
    <cellStyle name="Dấu phảy 7" xfId="139"/>
    <cellStyle name="Dấu phảy 8" xfId="140"/>
    <cellStyle name="Dollar (zero dec)" xfId="141"/>
    <cellStyle name="Dollar (zero dec) 2" xfId="142"/>
    <cellStyle name="Dollar (zero dec) 3" xfId="143"/>
    <cellStyle name="Dollar (zero dec)_Pb BC NsCB phát hành- H (2)" xfId="144"/>
    <cellStyle name="Đầu ra" xfId="145"/>
    <cellStyle name="Đầu vào" xfId="146"/>
    <cellStyle name="Đề mục 1" xfId="147"/>
    <cellStyle name="Đề mục 2" xfId="148"/>
    <cellStyle name="Đề mục 3" xfId="149"/>
    <cellStyle name="Đề mục 4" xfId="150"/>
    <cellStyle name="Explanatory Text 2" xfId="151"/>
    <cellStyle name="f_Danhmuc_Quyhoach2009 2" xfId="152"/>
    <cellStyle name="Fixed" xfId="153"/>
    <cellStyle name="Fixed 2" xfId="154"/>
    <cellStyle name="Ghi chú" xfId="155"/>
    <cellStyle name="Good 2" xfId="156"/>
    <cellStyle name="Grey" xfId="157"/>
    <cellStyle name="Header1" xfId="158"/>
    <cellStyle name="Header2" xfId="159"/>
    <cellStyle name="Heading 3 2" xfId="160"/>
    <cellStyle name="Heading 4 2" xfId="161"/>
    <cellStyle name="HEADING1" xfId="162"/>
    <cellStyle name="HEADING1 2" xfId="163"/>
    <cellStyle name="HEADING1_KHKT_tong_quat_BK_(Pb_20.3)(1) (1)" xfId="164"/>
    <cellStyle name="HEADING2" xfId="165"/>
    <cellStyle name="HEADING2 2" xfId="166"/>
    <cellStyle name="HEADING2_KHKT_tong_quat_BK_(Pb_20.3)(1) (1)" xfId="167"/>
    <cellStyle name="Input [yellow]" xfId="168"/>
    <cellStyle name="Input 2" xfId="169"/>
    <cellStyle name="Kiểm tra Ô" xfId="170"/>
    <cellStyle name="khanh" xfId="171"/>
    <cellStyle name="Ledger 17 x 11 in" xfId="172"/>
    <cellStyle name="Ledger 17 x 11 in 2" xfId="173"/>
    <cellStyle name="Ledger 17 x 11 in 2 2" xfId="174"/>
    <cellStyle name="Ledger 17 x 11 in 2 2 2" xfId="175"/>
    <cellStyle name="Ledger 17 x 11 in 2 2_Pb BC NsCB phát hành- H (2)" xfId="176"/>
    <cellStyle name="Ledger 17 x 11 in 2_Pb BC NsCB phát hành- H (2)" xfId="177"/>
    <cellStyle name="Ledger 17 x 11 in 3" xfId="178"/>
    <cellStyle name="Ledger 17 x 11 in 7" xfId="179"/>
    <cellStyle name="Ledger 17 x 11 in_PB 1-2 KHKT Bac Kan" xfId="180"/>
    <cellStyle name="Linked Cell 2" xfId="181"/>
    <cellStyle name="moi" xfId="182"/>
    <cellStyle name="Monétaire [0]_TARIFFS DB" xfId="183"/>
    <cellStyle name="Monétaire_TARIFFS DB" xfId="184"/>
    <cellStyle name="Môc" xfId="185"/>
    <cellStyle name="n" xfId="186"/>
    <cellStyle name="Neutral 2" xfId="187"/>
    <cellStyle name="New Times Roman" xfId="188"/>
    <cellStyle name="New Times Roman 2" xfId="189"/>
    <cellStyle name="New Times Roman_Pb BC NsCB phát hành- H (2)" xfId="190"/>
    <cellStyle name="no dec" xfId="191"/>
    <cellStyle name="no dec 2" xfId="192"/>
    <cellStyle name="Normal" xfId="0" builtinId="0"/>
    <cellStyle name="Normal - Style1" xfId="193"/>
    <cellStyle name="Normal - Style1 2" xfId="194"/>
    <cellStyle name="Normal 10" xfId="195"/>
    <cellStyle name="Normal 108" xfId="196"/>
    <cellStyle name="Normal 109" xfId="197"/>
    <cellStyle name="Normal 11" xfId="198"/>
    <cellStyle name="Normal 110" xfId="199"/>
    <cellStyle name="Normal 111" xfId="200"/>
    <cellStyle name="Normal 112" xfId="201"/>
    <cellStyle name="Normal 113" xfId="202"/>
    <cellStyle name="Normal 114" xfId="203"/>
    <cellStyle name="Normal 115" xfId="204"/>
    <cellStyle name="Normal 117" xfId="205"/>
    <cellStyle name="Normal 118" xfId="206"/>
    <cellStyle name="Normal 12" xfId="207"/>
    <cellStyle name="Normal 120" xfId="208"/>
    <cellStyle name="Normal 122" xfId="209"/>
    <cellStyle name="Normal 124" xfId="210"/>
    <cellStyle name="Normal 126" xfId="211"/>
    <cellStyle name="Normal 128" xfId="212"/>
    <cellStyle name="Normal 13" xfId="213"/>
    <cellStyle name="Normal 130" xfId="214"/>
    <cellStyle name="Normal 132" xfId="215"/>
    <cellStyle name="Normal 134" xfId="216"/>
    <cellStyle name="Normal 136" xfId="217"/>
    <cellStyle name="Normal 138" xfId="218"/>
    <cellStyle name="Normal 14" xfId="219"/>
    <cellStyle name="Normal 140" xfId="220"/>
    <cellStyle name="Normal 142" xfId="221"/>
    <cellStyle name="Normal 144" xfId="222"/>
    <cellStyle name="Normal 146" xfId="223"/>
    <cellStyle name="Normal 148" xfId="224"/>
    <cellStyle name="Normal 15" xfId="225"/>
    <cellStyle name="Normal 150" xfId="226"/>
    <cellStyle name="Normal 152" xfId="227"/>
    <cellStyle name="Normal 153" xfId="228"/>
    <cellStyle name="Normal 155" xfId="229"/>
    <cellStyle name="Normal 157" xfId="230"/>
    <cellStyle name="Normal 159" xfId="231"/>
    <cellStyle name="Normal 16" xfId="232"/>
    <cellStyle name="Normal 161" xfId="233"/>
    <cellStyle name="Normal 163" xfId="234"/>
    <cellStyle name="Normal 165" xfId="235"/>
    <cellStyle name="Normal 166" xfId="236"/>
    <cellStyle name="Normal 168" xfId="237"/>
    <cellStyle name="Normal 17" xfId="238"/>
    <cellStyle name="Normal 170" xfId="239"/>
    <cellStyle name="Normal 172" xfId="240"/>
    <cellStyle name="Normal 174" xfId="241"/>
    <cellStyle name="Normal 176" xfId="242"/>
    <cellStyle name="Normal 178" xfId="243"/>
    <cellStyle name="Normal 180" xfId="244"/>
    <cellStyle name="Normal 182" xfId="245"/>
    <cellStyle name="Normal 184" xfId="246"/>
    <cellStyle name="Normal 186" xfId="247"/>
    <cellStyle name="Normal 188" xfId="248"/>
    <cellStyle name="Normal 19" xfId="249"/>
    <cellStyle name="Normal 190" xfId="250"/>
    <cellStyle name="Normal 192" xfId="251"/>
    <cellStyle name="Normal 194" xfId="252"/>
    <cellStyle name="Normal 195" xfId="253"/>
    <cellStyle name="Normal 196" xfId="254"/>
    <cellStyle name="Normal 198" xfId="255"/>
    <cellStyle name="Normal 2" xfId="256"/>
    <cellStyle name="Normal 2 10" xfId="257"/>
    <cellStyle name="Normal 2 2" xfId="258"/>
    <cellStyle name="Normal 2 2 2" xfId="259"/>
    <cellStyle name="Normal 2 3" xfId="260"/>
    <cellStyle name="Normal 2 4" xfId="261"/>
    <cellStyle name="Normal 2 5" xfId="262"/>
    <cellStyle name="Normal 2 6" xfId="263"/>
    <cellStyle name="Normal 2 8" xfId="264"/>
    <cellStyle name="Normal 2_2. Phu bieu CHI TIET kem thoe BB KT Chi cuc thue huyen Trung Khanh" xfId="265"/>
    <cellStyle name="Normal 200" xfId="266"/>
    <cellStyle name="Normal 202" xfId="267"/>
    <cellStyle name="Normal 203" xfId="268"/>
    <cellStyle name="Normal 205" xfId="269"/>
    <cellStyle name="Normal 206" xfId="270"/>
    <cellStyle name="Normal 208" xfId="271"/>
    <cellStyle name="Normal 21" xfId="272"/>
    <cellStyle name="Normal 210" xfId="273"/>
    <cellStyle name="Normal 212" xfId="274"/>
    <cellStyle name="Normal 214" xfId="275"/>
    <cellStyle name="Normal 216" xfId="276"/>
    <cellStyle name="Normal 3" xfId="277"/>
    <cellStyle name="Normal 3 2" xfId="278"/>
    <cellStyle name="Normal 3 3" xfId="279"/>
    <cellStyle name="Normal 3 4" xfId="280"/>
    <cellStyle name="Normal 3_KHKT tong quat BK (Pb 20.3)" xfId="281"/>
    <cellStyle name="Normal 4" xfId="282"/>
    <cellStyle name="Normal 5" xfId="283"/>
    <cellStyle name="Normal 5 2" xfId="284"/>
    <cellStyle name="Normal 5_KHKT tong quat BK (Pb 20.3)" xfId="285"/>
    <cellStyle name="Normal 6" xfId="286"/>
    <cellStyle name="Normal 6 2" xfId="287"/>
    <cellStyle name="Normal 6 3" xfId="288"/>
    <cellStyle name="Normal 7" xfId="289"/>
    <cellStyle name="Normal 7 2" xfId="290"/>
    <cellStyle name="Normal 7_Pb BC NsCB phát hành- H (2)" xfId="291"/>
    <cellStyle name="Normal 8" xfId="292"/>
    <cellStyle name="Normal 9" xfId="293"/>
    <cellStyle name="Normal1" xfId="294"/>
    <cellStyle name="Note 2" xfId="295"/>
    <cellStyle name="Nhấn1" xfId="296"/>
    <cellStyle name="Nhấn2" xfId="297"/>
    <cellStyle name="Nhấn3" xfId="298"/>
    <cellStyle name="Nhấn4" xfId="299"/>
    <cellStyle name="Nhấn5" xfId="300"/>
    <cellStyle name="Nhấn6" xfId="301"/>
    <cellStyle name="o" xfId="302"/>
    <cellStyle name="o 2" xfId="303"/>
    <cellStyle name="o_Muc thu-chi KB Ha Tay" xfId="304"/>
    <cellStyle name="o_Muc thu-chi KB Ha Tay_KHKT_tong_quat_BK_(Pb_20.3)(1) (1)" xfId="305"/>
    <cellStyle name="o_Muc thu-chi KB Ha Tay_PL 2 (Nhan su)" xfId="306"/>
    <cellStyle name="o_Muc thu-chi KB Ha Tay_PL1 " xfId="307"/>
    <cellStyle name="o_Muc thu-chi KB Ha Tay_TINH HNH DOANH NGHIEP GUI KIEM TOAN" xfId="308"/>
    <cellStyle name="oft Excel]_x000d_&#10;Comment=The open=/f lines load custom functions into the Paste Function list._x000d_&#10;Maximized=2_x000d_&#10;Basics=1_x000d_&#10;A" xfId="309"/>
    <cellStyle name="oft Excel]_x000d_&#10;Comment=The open=/f lines load custom functions into the Paste Function list._x000d_&#10;Maximized=2_x000d_&#10;Basics=1_x000d_&#10;A 2" xfId="310"/>
    <cellStyle name="oft Excel]_x000d_&#10;Comment=The open=/f lines load custom functions into the Paste Function list._x000d_&#10;Maximized=2_x000d_&#10;Basics=1_x000d_&#10;A_KHKT_tong_quat_BK_(Pb_20.3)(1) (1)" xfId="311"/>
    <cellStyle name="oft Excel]_x000d_&#10;Comment=The open=/f lines load custom functions into the Paste Function list._x000d_&#10;Maximized=3_x000d_&#10;Basics=1_x000d_&#10;A" xfId="312"/>
    <cellStyle name="oft Excel]_x000d_&#10;Comment=The open=/f lines load custom functions into the Paste Function list._x000d_&#10;Maximized=3_x000d_&#10;Basics=1_x000d_&#10;A 2" xfId="313"/>
    <cellStyle name="Output 2" xfId="314"/>
    <cellStyle name="Ô Được nối kết" xfId="315"/>
    <cellStyle name="Percent" xfId="2" builtinId="5"/>
    <cellStyle name="Percent [2]" xfId="316"/>
    <cellStyle name="Percent 2" xfId="317"/>
    <cellStyle name="Percent 3" xfId="318"/>
    <cellStyle name="Percent 4" xfId="319"/>
    <cellStyle name="Phần Trăm 2" xfId="320"/>
    <cellStyle name="Phần Trăm 3" xfId="321"/>
    <cellStyle name="s]_x000d_&#10;spooler=yes_x000d_&#10;load=_x000d_&#10;Beep=yes_x000d_&#10;NullPort=None_x000d_&#10;BorderWidth=3_x000d_&#10;CursorBlinkRate=1200_x000d_&#10;DoubleClickSpeed=452_x000d_&#10;Programs=co" xfId="322"/>
    <cellStyle name="s]_x000d_&#10;spooler=yes_x000d_&#10;load=_x000d_&#10;Beep=yes_x000d_&#10;NullPort=None_x000d_&#10;BorderWidth=3_x000d_&#10;CursorBlinkRate=1200_x000d_&#10;DoubleClickSpeed=452_x000d_&#10;Programs=co 2" xfId="323"/>
    <cellStyle name="Siêu nối kết_Book1" xfId="324"/>
    <cellStyle name="Style 1_23.11 Bieu kh 2015 30a giam doc chi dao lai" xfId="325"/>
    <cellStyle name="Style1" xfId="326"/>
    <cellStyle name="T" xfId="327"/>
    <cellStyle name="T 2" xfId="328"/>
    <cellStyle name="T 2 2" xfId="329"/>
    <cellStyle name="T 2_KHKT_tong_quat_BK_(Pb_20.3)(1) (1)" xfId="330"/>
    <cellStyle name="T 3" xfId="331"/>
    <cellStyle name="T_Book1" xfId="332"/>
    <cellStyle name="T_Book1 2" xfId="333"/>
    <cellStyle name="T_Book1 2_KHKT_tong_quat_BK_(Pb_20.3)(1) (1)" xfId="334"/>
    <cellStyle name="T_Book1 2_PL 2 (Nhan su)" xfId="335"/>
    <cellStyle name="T_Book1 2_PL1 " xfId="336"/>
    <cellStyle name="T_Book1_KHKT_tong_quat_BK_(Pb_20.3)(1) (1)" xfId="337"/>
    <cellStyle name="T_Book1_Muc thu-chi KB Ha Tay" xfId="338"/>
    <cellStyle name="T_Book1_Muc thu-chi KB Ha Tay_KHKT_tong_quat_BK_(Pb_20.3)(1) (1)" xfId="339"/>
    <cellStyle name="T_Book1_Muc thu-chi KB Ha Tay_PL 2 (Nhan su)" xfId="340"/>
    <cellStyle name="T_Book1_Muc thu-chi KB Ha Tay_PL1 " xfId="341"/>
    <cellStyle name="T_Book1_PL 2 (Nhan su)" xfId="342"/>
    <cellStyle name="T_Book1_PL1 " xfId="343"/>
    <cellStyle name="T_Book1_TINH HNH DOANH NGHIEP GUI KIEM TOAN" xfId="344"/>
    <cellStyle name="T_KHKT_tong_quat_BK_(Pb_20.3)(1) (1)" xfId="345"/>
    <cellStyle name="T_Muc thu-chi KB Ha Tay" xfId="346"/>
    <cellStyle name="T_Muc thu-chi KB Ha Tay_KHKT_tong_quat_BK_(Pb_20.3)(1) (1)" xfId="347"/>
    <cellStyle name="T_Muc thu-chi KB Ha Tay_PL 2 (Nhan su)" xfId="348"/>
    <cellStyle name="T_Muc thu-chi KB Ha Tay_PL1 " xfId="349"/>
    <cellStyle name="T_Pb BC NsCB phát hành- H (2)" xfId="350"/>
    <cellStyle name="T_PL 2 (Nhan su)" xfId="351"/>
    <cellStyle name="T_PL1 " xfId="352"/>
    <cellStyle name="Tiªu ®Ì" xfId="353"/>
    <cellStyle name="Tiêu đề" xfId="354"/>
    <cellStyle name="Tính toán" xfId="355"/>
    <cellStyle name="TiÓu môc" xfId="356"/>
    <cellStyle name="Title 2" xfId="357"/>
    <cellStyle name="Total 2" xfId="358"/>
    <cellStyle name="Tổng" xfId="359"/>
    <cellStyle name="Tốt" xfId="360"/>
    <cellStyle name="th" xfId="361"/>
    <cellStyle name="th 2" xfId="362"/>
    <cellStyle name="th 2 2" xfId="363"/>
    <cellStyle name="th 2_KHKT_tong_quat_BK_(Pb_20.3)(1) (1)" xfId="364"/>
    <cellStyle name="th 3" xfId="365"/>
    <cellStyle name="th_KHKT_tong_quat_BK_(Pb_20.3)(1) (1)" xfId="366"/>
    <cellStyle name="þ_x001d_ð¤_x000c_¯þ_x0014__x000d_¨þU_x0001_À_x0004_ _x0015__x000f__x0001__x0001_" xfId="367"/>
    <cellStyle name="þ_x001d_ð·_x000c_æþ'_x000d_ßþU_x0001_Ø_x0005_ü_x0014__x0007__x0001__x0001_" xfId="368"/>
    <cellStyle name="þ_x001d_ð·_x000c_æþ'_x000d_ßþU_x0001_Ø_x0005_ü_x0014__x0007__x0001__x0001_ 2" xfId="369"/>
    <cellStyle name="þ_x001d_ð·_x000c_æþ'_x000d_ßþU_x0001_Ø_x0005_ü_x0014__x0007__x0001__x0001__KHKT_tong_quat_BK_(Pb_20.3)(1) (1)" xfId="370"/>
    <cellStyle name="Trung tính" xfId="371"/>
    <cellStyle name="Văn bản Cảnh báo" xfId="372"/>
    <cellStyle name="Văn bản Giải thích" xfId="373"/>
    <cellStyle name="viet" xfId="374"/>
    <cellStyle name="viet 2" xfId="375"/>
    <cellStyle name="viet 2 2" xfId="376"/>
    <cellStyle name="viet 2_KHKT_tong_quat_BK_(Pb_20.3)(1) (1)" xfId="377"/>
    <cellStyle name="viet 3" xfId="378"/>
    <cellStyle name="viet2" xfId="379"/>
    <cellStyle name="viet2 2" xfId="380"/>
    <cellStyle name="viet2 2 2" xfId="381"/>
    <cellStyle name="viet2 2_KHKT_tong_quat_BK_(Pb_20.3)(1) (1)" xfId="382"/>
    <cellStyle name="viet2 3" xfId="383"/>
    <cellStyle name="viet2_KHKT_tong_quat_BK_(Pb_20.3)(1) (1)" xfId="384"/>
    <cellStyle name="Warning Text 2" xfId="385"/>
    <cellStyle name="Xấu" xfId="386"/>
    <cellStyle name="xuan" xfId="387"/>
    <cellStyle name=" [0.00]_ Att. 1- Cover" xfId="388"/>
    <cellStyle name="_ Att. 1- Cover" xfId="389"/>
    <cellStyle name="?_ Att. 1- Cover" xfId="390"/>
    <cellStyle name="똿뗦먛귟 [0.00]_PRODUCT DETAIL Q1" xfId="391"/>
    <cellStyle name="똿뗦먛귟_PRODUCT DETAIL Q1" xfId="392"/>
    <cellStyle name="믅됞 [0.00]_PRODUCT DETAIL Q1" xfId="393"/>
    <cellStyle name="믅됞_PRODUCT DETAIL Q1" xfId="394"/>
    <cellStyle name="백분율_95" xfId="395"/>
    <cellStyle name="뷭?_BOOKSHIP" xfId="396"/>
    <cellStyle name="콤마 [0]_1202" xfId="397"/>
    <cellStyle name="콤마_1202" xfId="398"/>
    <cellStyle name="통화 [0]_1202" xfId="399"/>
    <cellStyle name="통화_1202" xfId="400"/>
    <cellStyle name="표준_(정보부문)월별인원계획" xfId="401"/>
    <cellStyle name="一般_00Q3902REV.1" xfId="402"/>
    <cellStyle name="千分位[0]_00Q3902REV.1" xfId="403"/>
    <cellStyle name="千分位_00Q3902REV.1" xfId="404"/>
    <cellStyle name="貨幣 [0]_00Q3902REV.1" xfId="405"/>
    <cellStyle name="貨幣[0]_BRE" xfId="406"/>
    <cellStyle name="貨幣_00Q3902REV.1" xfId="407"/>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72;&#192;M%20TH&#7882;%20THU%20H&#192;/C&#244;ng%20Khai/N&#259;m%202018/S&#7889;%20li&#7879;u/QT/BIEU%20QUYET%20TOAN-%20C&#244;ng%20khai.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au12"/>
      <sheetName val="B62"/>
      <sheetName val="B63"/>
      <sheetName val="B64"/>
      <sheetName val="B65"/>
      <sheetName val="B66"/>
      <sheetName val="B67"/>
      <sheetName val="B68"/>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FF0000"/>
  </sheetPr>
  <dimension ref="A1:M39"/>
  <sheetViews>
    <sheetView tabSelected="1" topLeftCell="A26" workbookViewId="0">
      <selection sqref="A1:K39"/>
    </sheetView>
  </sheetViews>
  <sheetFormatPr defaultRowHeight="15.75"/>
  <cols>
    <col min="1" max="1" width="5" style="1" customWidth="1"/>
    <col min="2" max="2" width="37" style="1" customWidth="1"/>
    <col min="3" max="3" width="11" style="1" customWidth="1"/>
    <col min="4" max="4" width="11.42578125" style="1" customWidth="1"/>
    <col min="5" max="5" width="11.28515625" style="1" customWidth="1"/>
    <col min="6" max="6" width="12.42578125" style="1" customWidth="1"/>
    <col min="7" max="7" width="12" style="1" customWidth="1"/>
    <col min="8" max="8" width="11.140625" style="1" customWidth="1"/>
    <col min="9" max="9" width="8.85546875" style="1" customWidth="1"/>
    <col min="10" max="10" width="9.140625" style="1" customWidth="1"/>
    <col min="11" max="11" width="8" style="1" customWidth="1"/>
    <col min="12" max="12" width="19" style="1" bestFit="1" customWidth="1"/>
    <col min="13" max="13" width="10.5703125" style="1" bestFit="1" customWidth="1"/>
    <col min="14" max="16384" width="9.140625" style="1"/>
  </cols>
  <sheetData>
    <row r="1" spans="1:13">
      <c r="G1" s="2" t="s">
        <v>0</v>
      </c>
      <c r="H1" s="2"/>
      <c r="I1" s="2"/>
      <c r="J1" s="2"/>
      <c r="K1" s="2"/>
    </row>
    <row r="2" spans="1:13">
      <c r="A2" s="3" t="s">
        <v>1</v>
      </c>
      <c r="B2" s="3"/>
      <c r="C2" s="3"/>
      <c r="D2" s="3"/>
      <c r="E2" s="3"/>
      <c r="F2" s="3"/>
      <c r="G2" s="3"/>
      <c r="H2" s="3"/>
      <c r="I2" s="3"/>
      <c r="J2" s="3"/>
      <c r="K2" s="3"/>
    </row>
    <row r="3" spans="1:13" ht="6.75" customHeight="1">
      <c r="A3" s="4"/>
      <c r="B3" s="4"/>
      <c r="C3" s="4"/>
      <c r="D3" s="4"/>
      <c r="E3" s="4"/>
      <c r="F3" s="4"/>
      <c r="G3" s="4"/>
      <c r="H3" s="4"/>
      <c r="I3" s="4"/>
      <c r="J3" s="4"/>
      <c r="K3" s="4"/>
    </row>
    <row r="4" spans="1:13">
      <c r="A4" s="5" t="s">
        <v>2</v>
      </c>
      <c r="B4" s="5"/>
      <c r="C4" s="5"/>
      <c r="D4" s="5"/>
      <c r="E4" s="5"/>
      <c r="F4" s="5"/>
      <c r="G4" s="5"/>
      <c r="H4" s="5"/>
      <c r="I4" s="5"/>
      <c r="J4" s="5"/>
      <c r="K4" s="5"/>
    </row>
    <row r="5" spans="1:13" ht="9" customHeight="1">
      <c r="A5" s="6"/>
      <c r="B5" s="6"/>
      <c r="C5" s="6"/>
      <c r="D5" s="6"/>
      <c r="E5" s="6"/>
      <c r="F5" s="6"/>
      <c r="G5" s="6"/>
      <c r="H5" s="6"/>
      <c r="I5" s="6"/>
      <c r="J5" s="6"/>
      <c r="K5" s="6"/>
    </row>
    <row r="6" spans="1:13">
      <c r="H6" s="7" t="s">
        <v>3</v>
      </c>
      <c r="I6" s="7"/>
    </row>
    <row r="7" spans="1:13" ht="15.75" customHeight="1">
      <c r="A7" s="8" t="s">
        <v>4</v>
      </c>
      <c r="B7" s="8" t="s">
        <v>5</v>
      </c>
      <c r="C7" s="8" t="s">
        <v>6</v>
      </c>
      <c r="D7" s="8" t="s">
        <v>7</v>
      </c>
      <c r="E7" s="8"/>
      <c r="F7" s="8" t="s">
        <v>8</v>
      </c>
      <c r="G7" s="8" t="s">
        <v>7</v>
      </c>
      <c r="H7" s="8"/>
      <c r="I7" s="9" t="s">
        <v>9</v>
      </c>
      <c r="J7" s="10"/>
      <c r="K7" s="11"/>
    </row>
    <row r="8" spans="1:13" ht="47.25">
      <c r="A8" s="8"/>
      <c r="B8" s="8"/>
      <c r="C8" s="8"/>
      <c r="D8" s="12" t="s">
        <v>10</v>
      </c>
      <c r="E8" s="12" t="s">
        <v>11</v>
      </c>
      <c r="F8" s="8"/>
      <c r="G8" s="12" t="s">
        <v>10</v>
      </c>
      <c r="H8" s="12" t="s">
        <v>11</v>
      </c>
      <c r="I8" s="12" t="s">
        <v>12</v>
      </c>
      <c r="J8" s="13" t="s">
        <v>10</v>
      </c>
      <c r="K8" s="12" t="s">
        <v>11</v>
      </c>
    </row>
    <row r="9" spans="1:13" ht="18.75" customHeight="1">
      <c r="A9" s="12" t="s">
        <v>13</v>
      </c>
      <c r="B9" s="12" t="s">
        <v>14</v>
      </c>
      <c r="C9" s="12" t="s">
        <v>15</v>
      </c>
      <c r="D9" s="12">
        <v>2</v>
      </c>
      <c r="E9" s="12">
        <v>3</v>
      </c>
      <c r="F9" s="12" t="s">
        <v>16</v>
      </c>
      <c r="G9" s="12">
        <v>5</v>
      </c>
      <c r="H9" s="12">
        <v>6</v>
      </c>
      <c r="I9" s="12" t="s">
        <v>17</v>
      </c>
      <c r="J9" s="12" t="s">
        <v>18</v>
      </c>
      <c r="K9" s="12" t="s">
        <v>19</v>
      </c>
    </row>
    <row r="10" spans="1:13" ht="15.75" customHeight="1">
      <c r="A10" s="14"/>
      <c r="B10" s="15" t="s">
        <v>20</v>
      </c>
      <c r="C10" s="16">
        <f>+C11+C30+C36+C37</f>
        <v>7647078</v>
      </c>
      <c r="D10" s="16">
        <f>+D11+D30+D36+D37</f>
        <v>2282340</v>
      </c>
      <c r="E10" s="16">
        <f>+E11+E30+E36+E37</f>
        <v>5364738</v>
      </c>
      <c r="F10" s="16">
        <v>10102741</v>
      </c>
      <c r="G10" s="16">
        <f>+G11+G30+G36+G37</f>
        <v>3064082.4787789993</v>
      </c>
      <c r="H10" s="16">
        <f>+H11+H30+H36+H38</f>
        <v>7038658.7865470005</v>
      </c>
      <c r="I10" s="17">
        <f>+F10/C10</f>
        <v>1.3211243562573836</v>
      </c>
      <c r="J10" s="17">
        <f>+G10/D10</f>
        <v>1.3425179766288104</v>
      </c>
      <c r="K10" s="17">
        <f>+H10/E10</f>
        <v>1.3120228399871532</v>
      </c>
      <c r="L10" s="18"/>
      <c r="M10" s="19"/>
    </row>
    <row r="11" spans="1:13" ht="16.5" customHeight="1">
      <c r="A11" s="20" t="s">
        <v>13</v>
      </c>
      <c r="B11" s="21" t="s">
        <v>21</v>
      </c>
      <c r="C11" s="22">
        <f>+C12+C22+C26+C27+C28+C29</f>
        <v>6358347</v>
      </c>
      <c r="D11" s="22">
        <f t="shared" ref="D11:H11" si="0">+D12+D22+D26+D27+D28+D29</f>
        <v>1605117</v>
      </c>
      <c r="E11" s="22">
        <f t="shared" si="0"/>
        <v>4753230</v>
      </c>
      <c r="F11" s="22">
        <f t="shared" si="0"/>
        <v>7092534.4593749996</v>
      </c>
      <c r="G11" s="22">
        <f>+G12+G22+G26+G27+G28+G29</f>
        <v>1814210.5622070001</v>
      </c>
      <c r="H11" s="22">
        <f t="shared" si="0"/>
        <v>5278323.8971680002</v>
      </c>
      <c r="I11" s="23">
        <f t="shared" ref="I11:K13" si="1">+F11/C11</f>
        <v>1.1154682906382742</v>
      </c>
      <c r="J11" s="23">
        <f t="shared" si="1"/>
        <v>1.1302668666564495</v>
      </c>
      <c r="K11" s="23">
        <f t="shared" si="1"/>
        <v>1.1104709633592316</v>
      </c>
      <c r="L11" s="24"/>
    </row>
    <row r="12" spans="1:13">
      <c r="A12" s="20" t="s">
        <v>22</v>
      </c>
      <c r="B12" s="21" t="s">
        <v>23</v>
      </c>
      <c r="C12" s="22">
        <f>+D12+E12</f>
        <v>667800</v>
      </c>
      <c r="D12" s="22">
        <f>+D13+D20+D21</f>
        <v>272080</v>
      </c>
      <c r="E12" s="22">
        <f t="shared" ref="E12:H12" si="2">+E13+E20+E21</f>
        <v>395720</v>
      </c>
      <c r="F12" s="22">
        <f>+F13+F20+F21</f>
        <v>687775.3326630001</v>
      </c>
      <c r="G12" s="22">
        <f t="shared" si="2"/>
        <v>350532.52549500001</v>
      </c>
      <c r="H12" s="22">
        <f t="shared" si="2"/>
        <v>337242.80716800003</v>
      </c>
      <c r="I12" s="23">
        <f t="shared" si="1"/>
        <v>1.0299121483423181</v>
      </c>
      <c r="J12" s="23">
        <f t="shared" si="1"/>
        <v>1.2883435956152602</v>
      </c>
      <c r="K12" s="23">
        <f t="shared" si="1"/>
        <v>0.85222583434751853</v>
      </c>
      <c r="L12" s="19"/>
    </row>
    <row r="13" spans="1:13">
      <c r="A13" s="25">
        <v>1</v>
      </c>
      <c r="B13" s="26" t="s">
        <v>24</v>
      </c>
      <c r="C13" s="27">
        <v>642800</v>
      </c>
      <c r="D13" s="27">
        <v>247080</v>
      </c>
      <c r="E13" s="27">
        <v>395720</v>
      </c>
      <c r="F13" s="27">
        <f>+G13+H13</f>
        <v>632495.3326630001</v>
      </c>
      <c r="G13" s="27">
        <v>295732.52549500001</v>
      </c>
      <c r="H13" s="27">
        <v>336762.80716800003</v>
      </c>
      <c r="I13" s="28">
        <f t="shared" si="1"/>
        <v>0.98396909250622289</v>
      </c>
      <c r="J13" s="28">
        <f t="shared" si="1"/>
        <v>1.1969100109073985</v>
      </c>
      <c r="K13" s="28">
        <f t="shared" si="1"/>
        <v>0.8510128554735672</v>
      </c>
    </row>
    <row r="14" spans="1:13" ht="19.5" customHeight="1">
      <c r="A14" s="25"/>
      <c r="B14" s="29" t="s">
        <v>25</v>
      </c>
      <c r="C14" s="27">
        <v>0</v>
      </c>
      <c r="D14" s="27"/>
      <c r="E14" s="27"/>
      <c r="F14" s="27">
        <f t="shared" ref="F14:F29" si="3">+G14+H14</f>
        <v>0</v>
      </c>
      <c r="G14" s="27"/>
      <c r="H14" s="27"/>
      <c r="I14" s="28"/>
      <c r="J14" s="28"/>
      <c r="K14" s="28"/>
    </row>
    <row r="15" spans="1:13" ht="19.5" customHeight="1">
      <c r="A15" s="25" t="s">
        <v>26</v>
      </c>
      <c r="B15" s="29" t="s">
        <v>27</v>
      </c>
      <c r="C15" s="27">
        <v>137600</v>
      </c>
      <c r="D15" s="27">
        <v>41717</v>
      </c>
      <c r="E15" s="27">
        <v>95883</v>
      </c>
      <c r="F15" s="27">
        <f>+G15+H15</f>
        <v>74598.159054000003</v>
      </c>
      <c r="G15" s="30">
        <v>12307.944454</v>
      </c>
      <c r="H15" s="30">
        <v>62290.214599999999</v>
      </c>
      <c r="I15" s="28">
        <f t="shared" ref="I15:K20" si="4">+F15/C15</f>
        <v>0.54213778382267441</v>
      </c>
      <c r="J15" s="28">
        <f t="shared" si="4"/>
        <v>0.29503426550327205</v>
      </c>
      <c r="K15" s="28">
        <f t="shared" si="4"/>
        <v>0.64964816077928311</v>
      </c>
    </row>
    <row r="16" spans="1:13" ht="15" customHeight="1">
      <c r="A16" s="25" t="s">
        <v>26</v>
      </c>
      <c r="B16" s="29" t="s">
        <v>28</v>
      </c>
      <c r="C16" s="27">
        <v>12934</v>
      </c>
      <c r="D16" s="27">
        <v>12934</v>
      </c>
      <c r="E16" s="27"/>
      <c r="F16" s="27">
        <f t="shared" si="3"/>
        <v>7634.8788770000001</v>
      </c>
      <c r="G16" s="31">
        <v>7634.8788770000001</v>
      </c>
      <c r="H16" s="27"/>
      <c r="I16" s="28">
        <f t="shared" si="4"/>
        <v>0.59029525877532085</v>
      </c>
      <c r="J16" s="28">
        <f t="shared" si="4"/>
        <v>0.59029525877532085</v>
      </c>
      <c r="K16" s="28"/>
    </row>
    <row r="17" spans="1:13" ht="19.5" customHeight="1">
      <c r="A17" s="25"/>
      <c r="B17" s="29" t="s">
        <v>29</v>
      </c>
      <c r="C17" s="27">
        <v>0</v>
      </c>
      <c r="D17" s="27"/>
      <c r="E17" s="27"/>
      <c r="F17" s="27">
        <f t="shared" si="3"/>
        <v>0</v>
      </c>
      <c r="G17" s="27"/>
      <c r="H17" s="27"/>
      <c r="I17" s="28"/>
      <c r="J17" s="28"/>
      <c r="K17" s="28"/>
    </row>
    <row r="18" spans="1:13" ht="19.5" customHeight="1">
      <c r="A18" s="25" t="s">
        <v>26</v>
      </c>
      <c r="B18" s="29" t="s">
        <v>30</v>
      </c>
      <c r="C18" s="27">
        <v>36000</v>
      </c>
      <c r="D18" s="27">
        <v>36000</v>
      </c>
      <c r="E18" s="27"/>
      <c r="F18" s="27">
        <f t="shared" si="3"/>
        <v>81125.629503000004</v>
      </c>
      <c r="G18" s="27">
        <v>60700.801803000002</v>
      </c>
      <c r="H18" s="27">
        <v>20424.827700000002</v>
      </c>
      <c r="I18" s="28">
        <f t="shared" si="4"/>
        <v>2.2534897084166667</v>
      </c>
      <c r="J18" s="28">
        <f t="shared" si="4"/>
        <v>1.6861333834166667</v>
      </c>
      <c r="K18" s="28"/>
    </row>
    <row r="19" spans="1:13" ht="31.5">
      <c r="A19" s="25" t="s">
        <v>26</v>
      </c>
      <c r="B19" s="29" t="s">
        <v>31</v>
      </c>
      <c r="C19" s="27">
        <v>11000</v>
      </c>
      <c r="D19" s="27">
        <v>5750</v>
      </c>
      <c r="E19" s="27">
        <v>5250</v>
      </c>
      <c r="F19" s="27">
        <f t="shared" si="3"/>
        <v>11220.8161</v>
      </c>
      <c r="G19" s="27">
        <v>4720.7080999999998</v>
      </c>
      <c r="H19" s="27">
        <v>6500.1080000000002</v>
      </c>
      <c r="I19" s="28">
        <f t="shared" si="4"/>
        <v>1.0200741909090909</v>
      </c>
      <c r="J19" s="28">
        <f t="shared" si="4"/>
        <v>0.82099271304347821</v>
      </c>
      <c r="K19" s="28">
        <f t="shared" si="4"/>
        <v>1.2381158095238096</v>
      </c>
    </row>
    <row r="20" spans="1:13" ht="19.5" customHeight="1">
      <c r="A20" s="25">
        <v>2</v>
      </c>
      <c r="B20" s="26" t="s">
        <v>32</v>
      </c>
      <c r="C20" s="27">
        <v>25000</v>
      </c>
      <c r="D20" s="27">
        <f>24000+1000</f>
        <v>25000</v>
      </c>
      <c r="E20" s="27"/>
      <c r="F20" s="27">
        <f t="shared" si="3"/>
        <v>55280</v>
      </c>
      <c r="G20" s="27">
        <v>54800</v>
      </c>
      <c r="H20" s="27">
        <v>480</v>
      </c>
      <c r="I20" s="28">
        <f t="shared" si="4"/>
        <v>2.2111999999999998</v>
      </c>
      <c r="J20" s="28">
        <f t="shared" si="4"/>
        <v>2.1920000000000002</v>
      </c>
      <c r="K20" s="28" t="s">
        <v>33</v>
      </c>
    </row>
    <row r="21" spans="1:13" ht="15" customHeight="1">
      <c r="A21" s="25">
        <v>3</v>
      </c>
      <c r="B21" s="26" t="s">
        <v>34</v>
      </c>
      <c r="C21" s="27">
        <v>0</v>
      </c>
      <c r="D21" s="27"/>
      <c r="E21" s="27"/>
      <c r="F21" s="27">
        <f t="shared" si="3"/>
        <v>0</v>
      </c>
      <c r="G21" s="27"/>
      <c r="H21" s="27"/>
      <c r="I21" s="27"/>
      <c r="J21" s="27"/>
      <c r="K21" s="27"/>
    </row>
    <row r="22" spans="1:13" ht="19.5" customHeight="1">
      <c r="A22" s="20" t="s">
        <v>35</v>
      </c>
      <c r="B22" s="21" t="s">
        <v>36</v>
      </c>
      <c r="C22" s="22">
        <v>5558577</v>
      </c>
      <c r="D22" s="22">
        <f>2562526-1294958</f>
        <v>1267568</v>
      </c>
      <c r="E22" s="22">
        <f>2996051+1294958</f>
        <v>4291009</v>
      </c>
      <c r="F22" s="22">
        <f t="shared" si="3"/>
        <v>6268880.9839820005</v>
      </c>
      <c r="G22" s="22">
        <v>1396895.983982</v>
      </c>
      <c r="H22" s="22">
        <v>4871985</v>
      </c>
      <c r="I22" s="23">
        <f>+F22/C22</f>
        <v>1.1277852198470941</v>
      </c>
      <c r="J22" s="23">
        <f>+G22/D22</f>
        <v>1.10202843869678</v>
      </c>
      <c r="K22" s="23">
        <f>+H22/E22</f>
        <v>1.1353937966571499</v>
      </c>
      <c r="L22" s="18"/>
      <c r="M22" s="19"/>
    </row>
    <row r="23" spans="1:13" ht="19.5" customHeight="1">
      <c r="A23" s="25"/>
      <c r="B23" s="29" t="s">
        <v>37</v>
      </c>
      <c r="C23" s="27">
        <v>0</v>
      </c>
      <c r="D23" s="27"/>
      <c r="E23" s="27"/>
      <c r="F23" s="27">
        <f t="shared" si="3"/>
        <v>0</v>
      </c>
      <c r="G23" s="27"/>
      <c r="H23" s="27"/>
      <c r="I23" s="27"/>
      <c r="J23" s="27"/>
      <c r="K23" s="27"/>
      <c r="L23" s="18"/>
      <c r="M23" s="19"/>
    </row>
    <row r="24" spans="1:13" ht="19.5" customHeight="1">
      <c r="A24" s="25">
        <v>1</v>
      </c>
      <c r="B24" s="29" t="s">
        <v>27</v>
      </c>
      <c r="C24" s="27">
        <v>2388795</v>
      </c>
      <c r="D24" s="27">
        <f>752443-330000</f>
        <v>422443</v>
      </c>
      <c r="E24" s="27">
        <f>1636352+330000</f>
        <v>1966352</v>
      </c>
      <c r="F24" s="27">
        <f t="shared" si="3"/>
        <v>2585320.7983110002</v>
      </c>
      <c r="G24" s="27">
        <v>418336.49881600001</v>
      </c>
      <c r="H24" s="27">
        <v>2166984.2994950004</v>
      </c>
      <c r="I24" s="28">
        <f t="shared" ref="I24:K25" si="5">+F24/C24</f>
        <v>1.0822698466427636</v>
      </c>
      <c r="J24" s="28">
        <f t="shared" si="5"/>
        <v>0.99027915911969189</v>
      </c>
      <c r="K24" s="28">
        <f t="shared" si="5"/>
        <v>1.102032748711828</v>
      </c>
      <c r="L24" s="19"/>
    </row>
    <row r="25" spans="1:13" ht="19.5" customHeight="1">
      <c r="A25" s="25">
        <v>2</v>
      </c>
      <c r="B25" s="29" t="s">
        <v>28</v>
      </c>
      <c r="C25" s="27">
        <v>14140</v>
      </c>
      <c r="D25" s="27">
        <v>14140</v>
      </c>
      <c r="E25" s="27"/>
      <c r="F25" s="27">
        <f t="shared" si="3"/>
        <v>21572.369237999999</v>
      </c>
      <c r="G25" s="27">
        <v>21572.369237999999</v>
      </c>
      <c r="H25" s="27"/>
      <c r="I25" s="28">
        <f t="shared" si="5"/>
        <v>1.5256272445544554</v>
      </c>
      <c r="J25" s="28">
        <f t="shared" si="5"/>
        <v>1.5256272445544554</v>
      </c>
      <c r="K25" s="28"/>
    </row>
    <row r="26" spans="1:13" ht="37.5" customHeight="1">
      <c r="A26" s="20" t="s">
        <v>38</v>
      </c>
      <c r="B26" s="21" t="s">
        <v>39</v>
      </c>
      <c r="C26" s="22">
        <v>0</v>
      </c>
      <c r="D26" s="22"/>
      <c r="E26" s="22"/>
      <c r="F26" s="22">
        <f t="shared" si="3"/>
        <v>1313.0527300000001</v>
      </c>
      <c r="G26" s="22">
        <v>1313.0527300000001</v>
      </c>
      <c r="H26" s="22"/>
      <c r="I26" s="22"/>
      <c r="J26" s="22"/>
      <c r="K26" s="22"/>
    </row>
    <row r="27" spans="1:13">
      <c r="A27" s="20" t="s">
        <v>40</v>
      </c>
      <c r="B27" s="21" t="s">
        <v>41</v>
      </c>
      <c r="C27" s="22">
        <v>1300</v>
      </c>
      <c r="D27" s="22">
        <v>1300</v>
      </c>
      <c r="E27" s="22"/>
      <c r="F27" s="22">
        <f t="shared" si="3"/>
        <v>1300</v>
      </c>
      <c r="G27" s="22">
        <v>1300</v>
      </c>
      <c r="H27" s="22"/>
      <c r="I27" s="23">
        <f t="shared" ref="I27:K28" si="6">+F27/C27</f>
        <v>1</v>
      </c>
      <c r="J27" s="23">
        <f t="shared" si="6"/>
        <v>1</v>
      </c>
      <c r="K27" s="23"/>
    </row>
    <row r="28" spans="1:13">
      <c r="A28" s="20" t="s">
        <v>42</v>
      </c>
      <c r="B28" s="21" t="s">
        <v>43</v>
      </c>
      <c r="C28" s="22">
        <v>130670</v>
      </c>
      <c r="D28" s="22">
        <v>64169</v>
      </c>
      <c r="E28" s="22">
        <v>66501</v>
      </c>
      <c r="F28" s="22">
        <f t="shared" si="3"/>
        <v>133265.09</v>
      </c>
      <c r="G28" s="22">
        <v>64169</v>
      </c>
      <c r="H28" s="22">
        <v>69096.09</v>
      </c>
      <c r="I28" s="23">
        <f t="shared" si="6"/>
        <v>1.0198598760235709</v>
      </c>
      <c r="J28" s="23">
        <f t="shared" si="6"/>
        <v>1</v>
      </c>
      <c r="K28" s="23">
        <f t="shared" si="6"/>
        <v>1.0390233229575494</v>
      </c>
    </row>
    <row r="29" spans="1:13">
      <c r="A29" s="20" t="s">
        <v>44</v>
      </c>
      <c r="B29" s="21" t="s">
        <v>45</v>
      </c>
      <c r="C29" s="22">
        <v>0</v>
      </c>
      <c r="D29" s="22"/>
      <c r="E29" s="22"/>
      <c r="F29" s="27">
        <f t="shared" si="3"/>
        <v>0</v>
      </c>
      <c r="G29" s="22"/>
      <c r="H29" s="22"/>
      <c r="I29" s="23"/>
      <c r="J29" s="23"/>
      <c r="K29" s="23"/>
    </row>
    <row r="30" spans="1:13" ht="31.5">
      <c r="A30" s="20" t="s">
        <v>14</v>
      </c>
      <c r="B30" s="21" t="s">
        <v>46</v>
      </c>
      <c r="C30" s="22">
        <v>1288731</v>
      </c>
      <c r="D30" s="22">
        <f t="shared" ref="D30:F30" si="7">+D31+D35</f>
        <v>677223</v>
      </c>
      <c r="E30" s="22">
        <f t="shared" si="7"/>
        <v>611508</v>
      </c>
      <c r="F30" s="22">
        <f t="shared" si="7"/>
        <v>1390000.4750039997</v>
      </c>
      <c r="G30" s="22">
        <v>647636.4885209999</v>
      </c>
      <c r="H30" s="22">
        <v>742363.98648299999</v>
      </c>
      <c r="I30" s="23">
        <f t="shared" ref="I30:K33" si="8">+F30/C30</f>
        <v>1.0785807705440467</v>
      </c>
      <c r="J30" s="23">
        <f t="shared" si="8"/>
        <v>0.95631201025511525</v>
      </c>
      <c r="K30" s="23">
        <f t="shared" si="8"/>
        <v>1.2139890017514079</v>
      </c>
    </row>
    <row r="31" spans="1:13" ht="31.5">
      <c r="A31" s="20" t="s">
        <v>22</v>
      </c>
      <c r="B31" s="21" t="s">
        <v>47</v>
      </c>
      <c r="C31" s="22">
        <v>638572</v>
      </c>
      <c r="D31" s="22">
        <f t="shared" ref="D31:F31" si="9">+D32+D33+D34</f>
        <v>151197</v>
      </c>
      <c r="E31" s="22">
        <f t="shared" si="9"/>
        <v>487375</v>
      </c>
      <c r="F31" s="22">
        <f t="shared" si="9"/>
        <v>662345.46490699996</v>
      </c>
      <c r="G31" s="22">
        <v>33293.257549000002</v>
      </c>
      <c r="H31" s="22">
        <v>629052.20735799999</v>
      </c>
      <c r="I31" s="23">
        <f t="shared" si="8"/>
        <v>1.0372291063607548</v>
      </c>
      <c r="J31" s="23">
        <f t="shared" si="8"/>
        <v>0.22019787131358429</v>
      </c>
      <c r="K31" s="23">
        <f t="shared" si="8"/>
        <v>1.2906944495675814</v>
      </c>
      <c r="L31" s="24"/>
    </row>
    <row r="32" spans="1:13">
      <c r="A32" s="25"/>
      <c r="B32" s="26" t="s">
        <v>48</v>
      </c>
      <c r="C32" s="27">
        <v>251197</v>
      </c>
      <c r="D32" s="27">
        <v>51197</v>
      </c>
      <c r="E32" s="27">
        <v>200000</v>
      </c>
      <c r="F32" s="27">
        <f>+G32+H32</f>
        <v>268680.95257299999</v>
      </c>
      <c r="G32" s="27">
        <v>13590.143699</v>
      </c>
      <c r="H32" s="27">
        <v>255090.80887400001</v>
      </c>
      <c r="I32" s="28">
        <f t="shared" si="8"/>
        <v>1.0696025532669577</v>
      </c>
      <c r="J32" s="28">
        <f t="shared" si="8"/>
        <v>0.26544804771763969</v>
      </c>
      <c r="K32" s="28">
        <f t="shared" si="8"/>
        <v>1.27545404437</v>
      </c>
    </row>
    <row r="33" spans="1:12">
      <c r="A33" s="25"/>
      <c r="B33" s="26" t="s">
        <v>49</v>
      </c>
      <c r="C33" s="27">
        <v>387375</v>
      </c>
      <c r="D33" s="27">
        <v>100000</v>
      </c>
      <c r="E33" s="27">
        <v>287375</v>
      </c>
      <c r="F33" s="27">
        <f t="shared" ref="F33:F35" si="10">+G33+H33</f>
        <v>393611.112334</v>
      </c>
      <c r="G33" s="27">
        <v>19649.71385</v>
      </c>
      <c r="H33" s="27">
        <v>373961.398484</v>
      </c>
      <c r="I33" s="28">
        <f t="shared" si="8"/>
        <v>1.0160983861477897</v>
      </c>
      <c r="J33" s="28">
        <f t="shared" si="8"/>
        <v>0.1964971385</v>
      </c>
      <c r="K33" s="28">
        <f t="shared" si="8"/>
        <v>1.3013010821539801</v>
      </c>
    </row>
    <row r="34" spans="1:12">
      <c r="A34" s="25"/>
      <c r="B34" s="26" t="s">
        <v>50</v>
      </c>
      <c r="C34" s="27">
        <v>0</v>
      </c>
      <c r="D34" s="27"/>
      <c r="E34" s="27"/>
      <c r="F34" s="27">
        <f t="shared" si="10"/>
        <v>53.4</v>
      </c>
      <c r="G34" s="27">
        <v>53.4</v>
      </c>
      <c r="H34" s="27"/>
      <c r="I34" s="28"/>
      <c r="J34" s="28"/>
      <c r="K34" s="28"/>
    </row>
    <row r="35" spans="1:12" ht="31.5">
      <c r="A35" s="20" t="s">
        <v>35</v>
      </c>
      <c r="B35" s="21" t="s">
        <v>51</v>
      </c>
      <c r="C35" s="22">
        <v>650159</v>
      </c>
      <c r="D35" s="22">
        <f>346026+180000</f>
        <v>526026</v>
      </c>
      <c r="E35" s="22">
        <v>124133</v>
      </c>
      <c r="F35" s="22">
        <f t="shared" si="10"/>
        <v>727655.01009699982</v>
      </c>
      <c r="G35" s="22">
        <v>614343.23097199993</v>
      </c>
      <c r="H35" s="22">
        <v>113311.77912499994</v>
      </c>
      <c r="I35" s="23">
        <f t="shared" ref="I35:K35" si="11">+F35/C35</f>
        <v>1.1191954738717758</v>
      </c>
      <c r="J35" s="23">
        <f t="shared" si="11"/>
        <v>1.1678951819339727</v>
      </c>
      <c r="K35" s="23">
        <f t="shared" si="11"/>
        <v>0.91282559130126517</v>
      </c>
      <c r="L35" s="32"/>
    </row>
    <row r="36" spans="1:12" ht="31.5">
      <c r="A36" s="20" t="s">
        <v>52</v>
      </c>
      <c r="B36" s="21" t="s">
        <v>53</v>
      </c>
      <c r="C36" s="22">
        <v>0</v>
      </c>
      <c r="D36" s="22"/>
      <c r="E36" s="22"/>
      <c r="F36" s="22">
        <f>+G36+H36</f>
        <v>1436740.6510590001</v>
      </c>
      <c r="G36" s="22">
        <v>419125.74816299998</v>
      </c>
      <c r="H36" s="22">
        <v>1017614.9028960001</v>
      </c>
      <c r="I36" s="22"/>
      <c r="J36" s="22"/>
      <c r="K36" s="22"/>
    </row>
    <row r="37" spans="1:12">
      <c r="A37" s="20" t="s">
        <v>54</v>
      </c>
      <c r="B37" s="21" t="s">
        <v>55</v>
      </c>
      <c r="C37" s="22">
        <v>0</v>
      </c>
      <c r="D37" s="22"/>
      <c r="E37" s="22"/>
      <c r="F37" s="22">
        <v>183110</v>
      </c>
      <c r="G37" s="22">
        <v>183109.67988800001</v>
      </c>
      <c r="H37" s="22"/>
      <c r="I37" s="22"/>
      <c r="J37" s="22"/>
      <c r="K37" s="22"/>
    </row>
    <row r="38" spans="1:12" s="37" customFormat="1" ht="31.5">
      <c r="A38" s="33" t="s">
        <v>56</v>
      </c>
      <c r="B38" s="34" t="s">
        <v>57</v>
      </c>
      <c r="C38" s="35"/>
      <c r="D38" s="35"/>
      <c r="E38" s="35"/>
      <c r="F38" s="36">
        <v>356</v>
      </c>
      <c r="G38" s="35"/>
      <c r="H38" s="36">
        <v>356</v>
      </c>
      <c r="I38" s="36"/>
      <c r="J38" s="36"/>
      <c r="K38" s="36"/>
    </row>
    <row r="39" spans="1:12">
      <c r="A39" s="38"/>
      <c r="B39" s="38"/>
      <c r="C39" s="38"/>
      <c r="D39" s="38"/>
      <c r="E39" s="38"/>
      <c r="F39" s="38"/>
      <c r="G39" s="38"/>
      <c r="H39" s="38"/>
      <c r="I39" s="38"/>
      <c r="J39" s="38"/>
      <c r="K39" s="38"/>
    </row>
  </sheetData>
  <mergeCells count="11">
    <mergeCell ref="I7:K7"/>
    <mergeCell ref="G1:K1"/>
    <mergeCell ref="A2:K2"/>
    <mergeCell ref="A4:K4"/>
    <mergeCell ref="H6:I6"/>
    <mergeCell ref="A7:A8"/>
    <mergeCell ref="B7:B8"/>
    <mergeCell ref="C7:C8"/>
    <mergeCell ref="D7:E7"/>
    <mergeCell ref="F7:F8"/>
    <mergeCell ref="G7:H7"/>
  </mergeCells>
  <pageMargins left="0.43307086614173229" right="0.2" top="0.55118110236220474" bottom="0.19685039370078741" header="0.51181102362204722" footer="0.15748031496062992"/>
  <pageSetup scale="95"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C93D635-B4BC-438E-9751-889FFDFB6ECB}"/>
</file>

<file path=customXml/itemProps2.xml><?xml version="1.0" encoding="utf-8"?>
<ds:datastoreItem xmlns:ds="http://schemas.openxmlformats.org/officeDocument/2006/customXml" ds:itemID="{ECC1E504-6BD0-4ADE-B6F6-BAE5E3609846}"/>
</file>

<file path=customXml/itemProps3.xml><?xml version="1.0" encoding="utf-8"?>
<ds:datastoreItem xmlns:ds="http://schemas.openxmlformats.org/officeDocument/2006/customXml" ds:itemID="{8A473932-CFCA-4BA5-8D31-31093C1E0E7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B64</vt:lpstr>
      <vt:lpstr>'B64'!Print_Titles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 Thi Thu Ha</dc:creator>
  <cp:lastModifiedBy>Dam Thi Thu Ha</cp:lastModifiedBy>
  <dcterms:created xsi:type="dcterms:W3CDTF">2019-03-02T06:18:16Z</dcterms:created>
  <dcterms:modified xsi:type="dcterms:W3CDTF">2019-03-02T06:18:27Z</dcterms:modified>
</cp:coreProperties>
</file>