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68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X40" i="1" l="1"/>
  <c r="AJ40" i="1" s="1"/>
  <c r="W40" i="1"/>
  <c r="AI40" i="1" s="1"/>
  <c r="U40" i="1"/>
  <c r="AG40" i="1" s="1"/>
  <c r="T40" i="1"/>
  <c r="AF40" i="1" s="1"/>
  <c r="M40" i="1"/>
  <c r="L40" i="1"/>
  <c r="K40" i="1"/>
  <c r="J40" i="1"/>
  <c r="I40" i="1"/>
  <c r="G40" i="1" s="1"/>
  <c r="H40" i="1"/>
  <c r="F40" i="1"/>
  <c r="E40" i="1"/>
  <c r="D40" i="1" s="1"/>
  <c r="X39" i="1"/>
  <c r="AJ39" i="1" s="1"/>
  <c r="W39" i="1"/>
  <c r="AI39" i="1" s="1"/>
  <c r="U39" i="1"/>
  <c r="AG39" i="1" s="1"/>
  <c r="T39" i="1"/>
  <c r="AF39" i="1" s="1"/>
  <c r="M39" i="1"/>
  <c r="L39" i="1"/>
  <c r="K39" i="1"/>
  <c r="J39" i="1"/>
  <c r="I39" i="1"/>
  <c r="G39" i="1" s="1"/>
  <c r="H39" i="1"/>
  <c r="F39" i="1"/>
  <c r="E39" i="1"/>
  <c r="D39" i="1" s="1"/>
  <c r="X38" i="1"/>
  <c r="AJ38" i="1" s="1"/>
  <c r="W38" i="1"/>
  <c r="AI38" i="1" s="1"/>
  <c r="U38" i="1"/>
  <c r="AG38" i="1" s="1"/>
  <c r="T38" i="1"/>
  <c r="AF38" i="1" s="1"/>
  <c r="M38" i="1"/>
  <c r="L38" i="1"/>
  <c r="K38" i="1"/>
  <c r="J38" i="1"/>
  <c r="I38" i="1"/>
  <c r="G38" i="1" s="1"/>
  <c r="H38" i="1"/>
  <c r="F38" i="1"/>
  <c r="E38" i="1"/>
  <c r="D38" i="1" s="1"/>
  <c r="X37" i="1"/>
  <c r="AJ37" i="1" s="1"/>
  <c r="W37" i="1"/>
  <c r="AI37" i="1" s="1"/>
  <c r="U37" i="1"/>
  <c r="AG37" i="1" s="1"/>
  <c r="T37" i="1"/>
  <c r="AF37" i="1" s="1"/>
  <c r="M37" i="1"/>
  <c r="L37" i="1"/>
  <c r="K37" i="1"/>
  <c r="J37" i="1"/>
  <c r="I37" i="1"/>
  <c r="G37" i="1" s="1"/>
  <c r="H37" i="1"/>
  <c r="F37" i="1"/>
  <c r="E37" i="1"/>
  <c r="D37" i="1" s="1"/>
  <c r="X36" i="1"/>
  <c r="AJ36" i="1" s="1"/>
  <c r="W36" i="1"/>
  <c r="AI36" i="1" s="1"/>
  <c r="U36" i="1"/>
  <c r="AG36" i="1" s="1"/>
  <c r="T36" i="1"/>
  <c r="AF36" i="1" s="1"/>
  <c r="M36" i="1"/>
  <c r="L36" i="1"/>
  <c r="K36" i="1"/>
  <c r="J36" i="1"/>
  <c r="I36" i="1"/>
  <c r="G36" i="1" s="1"/>
  <c r="H36" i="1"/>
  <c r="F36" i="1"/>
  <c r="E36" i="1"/>
  <c r="D36" i="1" s="1"/>
  <c r="X35" i="1"/>
  <c r="AJ35" i="1" s="1"/>
  <c r="W35" i="1"/>
  <c r="AI35" i="1" s="1"/>
  <c r="U35" i="1"/>
  <c r="AG35" i="1" s="1"/>
  <c r="T35" i="1"/>
  <c r="Q35" i="1" s="1"/>
  <c r="S35" i="1"/>
  <c r="R35" i="1"/>
  <c r="M35" i="1"/>
  <c r="L35" i="1"/>
  <c r="J35" i="1" s="1"/>
  <c r="K35" i="1"/>
  <c r="I35" i="1"/>
  <c r="F35" i="1" s="1"/>
  <c r="H35" i="1"/>
  <c r="G35" i="1" s="1"/>
  <c r="E35" i="1"/>
  <c r="X34" i="1"/>
  <c r="AJ34" i="1" s="1"/>
  <c r="W34" i="1"/>
  <c r="AI34" i="1" s="1"/>
  <c r="U34" i="1"/>
  <c r="T34" i="1"/>
  <c r="AF34" i="1" s="1"/>
  <c r="S34" i="1"/>
  <c r="R34" i="1"/>
  <c r="M34" i="1"/>
  <c r="L34" i="1"/>
  <c r="J34" i="1" s="1"/>
  <c r="K34" i="1"/>
  <c r="I34" i="1"/>
  <c r="F34" i="1" s="1"/>
  <c r="H34" i="1"/>
  <c r="G34" i="1" s="1"/>
  <c r="E34" i="1"/>
  <c r="X33" i="1"/>
  <c r="AJ33" i="1" s="1"/>
  <c r="W33" i="1"/>
  <c r="AI33" i="1" s="1"/>
  <c r="U33" i="1"/>
  <c r="T33" i="1"/>
  <c r="AF33" i="1" s="1"/>
  <c r="S33" i="1"/>
  <c r="R33" i="1"/>
  <c r="M33" i="1"/>
  <c r="L33" i="1"/>
  <c r="J33" i="1" s="1"/>
  <c r="K33" i="1"/>
  <c r="I33" i="1"/>
  <c r="F33" i="1" s="1"/>
  <c r="H33" i="1"/>
  <c r="H31" i="1" s="1"/>
  <c r="E33" i="1"/>
  <c r="X32" i="1"/>
  <c r="X31" i="1" s="1"/>
  <c r="W32" i="1"/>
  <c r="AI32" i="1" s="1"/>
  <c r="U32" i="1"/>
  <c r="R32" i="1" s="1"/>
  <c r="T32" i="1"/>
  <c r="Q32" i="1" s="1"/>
  <c r="M32" i="1"/>
  <c r="M31" i="1" s="1"/>
  <c r="L32" i="1"/>
  <c r="K32" i="1"/>
  <c r="J32" i="1"/>
  <c r="I32" i="1"/>
  <c r="G32" i="1" s="1"/>
  <c r="H32" i="1"/>
  <c r="F32" i="1"/>
  <c r="E32" i="1"/>
  <c r="AA31" i="1"/>
  <c r="Z31" i="1"/>
  <c r="Y31" i="1"/>
  <c r="W31" i="1"/>
  <c r="AI31" i="1" s="1"/>
  <c r="O31" i="1"/>
  <c r="N31" i="1"/>
  <c r="K31" i="1"/>
  <c r="J31" i="1"/>
  <c r="F31" i="1"/>
  <c r="AJ30" i="1"/>
  <c r="AA30" i="1"/>
  <c r="Z30" i="1"/>
  <c r="X30" i="1"/>
  <c r="W30" i="1"/>
  <c r="V30" i="1"/>
  <c r="U30" i="1"/>
  <c r="T30" i="1"/>
  <c r="S30" i="1"/>
  <c r="R30" i="1"/>
  <c r="O30" i="1"/>
  <c r="N30" i="1"/>
  <c r="L30" i="1"/>
  <c r="K30" i="1"/>
  <c r="J30" i="1" s="1"/>
  <c r="I30" i="1"/>
  <c r="H30" i="1"/>
  <c r="G30" i="1"/>
  <c r="F30" i="1"/>
  <c r="AJ29" i="1"/>
  <c r="AA29" i="1"/>
  <c r="Z29" i="1"/>
  <c r="X29" i="1"/>
  <c r="W29" i="1"/>
  <c r="V29" i="1"/>
  <c r="U29" i="1"/>
  <c r="T29" i="1"/>
  <c r="S29" i="1"/>
  <c r="R29" i="1"/>
  <c r="O29" i="1"/>
  <c r="N29" i="1"/>
  <c r="L29" i="1"/>
  <c r="K29" i="1"/>
  <c r="J29" i="1" s="1"/>
  <c r="I29" i="1"/>
  <c r="H29" i="1"/>
  <c r="G29" i="1"/>
  <c r="F29" i="1"/>
  <c r="AM28" i="1"/>
  <c r="AA28" i="1"/>
  <c r="Z28" i="1"/>
  <c r="Y28" i="1"/>
  <c r="AK28" i="1" s="1"/>
  <c r="X28" i="1"/>
  <c r="W28" i="1"/>
  <c r="U28" i="1"/>
  <c r="T28" i="1"/>
  <c r="S28" i="1" s="1"/>
  <c r="O28" i="1"/>
  <c r="N28" i="1"/>
  <c r="M28" i="1"/>
  <c r="L28" i="1"/>
  <c r="J28" i="1" s="1"/>
  <c r="K28" i="1"/>
  <c r="I28" i="1"/>
  <c r="F28" i="1" s="1"/>
  <c r="H28" i="1"/>
  <c r="E28" i="1" s="1"/>
  <c r="D28" i="1" s="1"/>
  <c r="AA27" i="1"/>
  <c r="Z27" i="1"/>
  <c r="Y27" i="1"/>
  <c r="X27" i="1"/>
  <c r="W27" i="1"/>
  <c r="U27" i="1"/>
  <c r="T27" i="1"/>
  <c r="S27" i="1" s="1"/>
  <c r="O27" i="1"/>
  <c r="N27" i="1"/>
  <c r="M27" i="1"/>
  <c r="L27" i="1"/>
  <c r="J27" i="1" s="1"/>
  <c r="K27" i="1"/>
  <c r="I27" i="1"/>
  <c r="F27" i="1" s="1"/>
  <c r="H27" i="1"/>
  <c r="E27" i="1" s="1"/>
  <c r="D27" i="1" s="1"/>
  <c r="AA26" i="1"/>
  <c r="Z26" i="1"/>
  <c r="Y26" i="1" s="1"/>
  <c r="X26" i="1"/>
  <c r="W26" i="1"/>
  <c r="V26" i="1"/>
  <c r="AH26" i="1" s="1"/>
  <c r="U26" i="1"/>
  <c r="R26" i="1" s="1"/>
  <c r="T26" i="1"/>
  <c r="Q26" i="1"/>
  <c r="P26" i="1" s="1"/>
  <c r="O26" i="1"/>
  <c r="N26" i="1"/>
  <c r="M26" i="1"/>
  <c r="L26" i="1"/>
  <c r="J26" i="1" s="1"/>
  <c r="K26" i="1"/>
  <c r="I26" i="1"/>
  <c r="F26" i="1" s="1"/>
  <c r="H26" i="1"/>
  <c r="AA25" i="1"/>
  <c r="Z25" i="1"/>
  <c r="Y25" i="1" s="1"/>
  <c r="X25" i="1"/>
  <c r="AJ25" i="1" s="1"/>
  <c r="W25" i="1"/>
  <c r="V25" i="1"/>
  <c r="AH25" i="1" s="1"/>
  <c r="U25" i="1"/>
  <c r="T25" i="1"/>
  <c r="S25" i="1" s="1"/>
  <c r="R25" i="1"/>
  <c r="AD25" i="1" s="1"/>
  <c r="Q25" i="1"/>
  <c r="P25" i="1" s="1"/>
  <c r="O25" i="1"/>
  <c r="N25" i="1"/>
  <c r="M25" i="1" s="1"/>
  <c r="L25" i="1"/>
  <c r="K25" i="1"/>
  <c r="J25" i="1"/>
  <c r="I25" i="1"/>
  <c r="F25" i="1" s="1"/>
  <c r="H25" i="1"/>
  <c r="E25" i="1"/>
  <c r="D25" i="1" s="1"/>
  <c r="AA24" i="1"/>
  <c r="Z24" i="1"/>
  <c r="Y24" i="1"/>
  <c r="X24" i="1"/>
  <c r="AJ24" i="1" s="1"/>
  <c r="W24" i="1"/>
  <c r="U24" i="1"/>
  <c r="T24" i="1"/>
  <c r="S24" i="1" s="1"/>
  <c r="O24" i="1"/>
  <c r="N24" i="1"/>
  <c r="M24" i="1" s="1"/>
  <c r="L24" i="1"/>
  <c r="K24" i="1"/>
  <c r="J24" i="1"/>
  <c r="I24" i="1"/>
  <c r="H24" i="1"/>
  <c r="G24" i="1" s="1"/>
  <c r="F24" i="1"/>
  <c r="E24" i="1"/>
  <c r="D24" i="1" s="1"/>
  <c r="AA23" i="1"/>
  <c r="Z23" i="1"/>
  <c r="Y23" i="1"/>
  <c r="X23" i="1"/>
  <c r="W23" i="1"/>
  <c r="U23" i="1"/>
  <c r="R23" i="1" s="1"/>
  <c r="T23" i="1"/>
  <c r="O23" i="1"/>
  <c r="N23" i="1"/>
  <c r="M23" i="1"/>
  <c r="L23" i="1"/>
  <c r="F23" i="1" s="1"/>
  <c r="K23" i="1"/>
  <c r="I23" i="1"/>
  <c r="H23" i="1"/>
  <c r="G23" i="1" s="1"/>
  <c r="AA22" i="1"/>
  <c r="Z22" i="1"/>
  <c r="Y22" i="1" s="1"/>
  <c r="X22" i="1"/>
  <c r="W22" i="1"/>
  <c r="V22" i="1"/>
  <c r="AH22" i="1" s="1"/>
  <c r="U22" i="1"/>
  <c r="R22" i="1" s="1"/>
  <c r="T22" i="1"/>
  <c r="Q22" i="1"/>
  <c r="O22" i="1"/>
  <c r="N22" i="1"/>
  <c r="M22" i="1"/>
  <c r="L22" i="1"/>
  <c r="J22" i="1" s="1"/>
  <c r="K22" i="1"/>
  <c r="I22" i="1"/>
  <c r="F22" i="1" s="1"/>
  <c r="F16" i="1" s="1"/>
  <c r="F14" i="1" s="1"/>
  <c r="H22" i="1"/>
  <c r="AA21" i="1"/>
  <c r="Z21" i="1"/>
  <c r="X21" i="1"/>
  <c r="W21" i="1"/>
  <c r="V21" i="1" s="1"/>
  <c r="U21" i="1"/>
  <c r="AG21" i="1" s="1"/>
  <c r="T21" i="1"/>
  <c r="Q21" i="1" s="1"/>
  <c r="P21" i="1" s="1"/>
  <c r="S21" i="1"/>
  <c r="AE21" i="1" s="1"/>
  <c r="R21" i="1"/>
  <c r="O21" i="1"/>
  <c r="N21" i="1"/>
  <c r="M21" i="1" s="1"/>
  <c r="L21" i="1"/>
  <c r="K21" i="1"/>
  <c r="J21" i="1" s="1"/>
  <c r="I21" i="1"/>
  <c r="H21" i="1"/>
  <c r="E21" i="1" s="1"/>
  <c r="D21" i="1" s="1"/>
  <c r="G21" i="1"/>
  <c r="F21" i="1"/>
  <c r="AG20" i="1"/>
  <c r="AA20" i="1"/>
  <c r="Z20" i="1"/>
  <c r="Y20" i="1" s="1"/>
  <c r="X20" i="1"/>
  <c r="W20" i="1"/>
  <c r="V20" i="1"/>
  <c r="U20" i="1"/>
  <c r="T20" i="1"/>
  <c r="Q20" i="1" s="1"/>
  <c r="P20" i="1" s="1"/>
  <c r="AB20" i="1" s="1"/>
  <c r="S20" i="1"/>
  <c r="AE20" i="1" s="1"/>
  <c r="R20" i="1"/>
  <c r="AD20" i="1" s="1"/>
  <c r="O20" i="1"/>
  <c r="N20" i="1"/>
  <c r="M20" i="1" s="1"/>
  <c r="L20" i="1"/>
  <c r="K20" i="1"/>
  <c r="J20" i="1"/>
  <c r="I20" i="1"/>
  <c r="H20" i="1"/>
  <c r="E20" i="1" s="1"/>
  <c r="D20" i="1" s="1"/>
  <c r="G20" i="1"/>
  <c r="F20" i="1"/>
  <c r="AG19" i="1"/>
  <c r="AE19" i="1"/>
  <c r="AA19" i="1"/>
  <c r="Z19" i="1"/>
  <c r="Y19" i="1" s="1"/>
  <c r="X19" i="1"/>
  <c r="W19" i="1"/>
  <c r="V19" i="1"/>
  <c r="U19" i="1"/>
  <c r="T19" i="1"/>
  <c r="Q19" i="1" s="1"/>
  <c r="P19" i="1" s="1"/>
  <c r="AB19" i="1" s="1"/>
  <c r="S19" i="1"/>
  <c r="R19" i="1"/>
  <c r="AD19" i="1" s="1"/>
  <c r="O19" i="1"/>
  <c r="N19" i="1"/>
  <c r="M19" i="1" s="1"/>
  <c r="L19" i="1"/>
  <c r="K19" i="1"/>
  <c r="J19" i="1"/>
  <c r="I19" i="1"/>
  <c r="H19" i="1"/>
  <c r="E19" i="1" s="1"/>
  <c r="D19" i="1" s="1"/>
  <c r="G19" i="1"/>
  <c r="F19" i="1"/>
  <c r="AG18" i="1"/>
  <c r="AE18" i="1"/>
  <c r="AA18" i="1"/>
  <c r="Z18" i="1"/>
  <c r="Y18" i="1" s="1"/>
  <c r="X18" i="1"/>
  <c r="W18" i="1"/>
  <c r="V18" i="1"/>
  <c r="U18" i="1"/>
  <c r="T18" i="1"/>
  <c r="Q18" i="1" s="1"/>
  <c r="P18" i="1" s="1"/>
  <c r="AB18" i="1" s="1"/>
  <c r="S18" i="1"/>
  <c r="R18" i="1"/>
  <c r="AD18" i="1" s="1"/>
  <c r="O18" i="1"/>
  <c r="N18" i="1"/>
  <c r="M18" i="1" s="1"/>
  <c r="L18" i="1"/>
  <c r="K18" i="1"/>
  <c r="J18" i="1"/>
  <c r="I18" i="1"/>
  <c r="H18" i="1"/>
  <c r="E18" i="1" s="1"/>
  <c r="D18" i="1" s="1"/>
  <c r="G18" i="1"/>
  <c r="F18" i="1"/>
  <c r="AG17" i="1"/>
  <c r="AE17" i="1"/>
  <c r="AA17" i="1"/>
  <c r="Z17" i="1"/>
  <c r="Y17" i="1" s="1"/>
  <c r="X17" i="1"/>
  <c r="W17" i="1"/>
  <c r="V17" i="1"/>
  <c r="U17" i="1"/>
  <c r="T17" i="1"/>
  <c r="Q17" i="1" s="1"/>
  <c r="S17" i="1"/>
  <c r="R17" i="1"/>
  <c r="AD17" i="1" s="1"/>
  <c r="O17" i="1"/>
  <c r="N17" i="1"/>
  <c r="M17" i="1" s="1"/>
  <c r="L17" i="1"/>
  <c r="K17" i="1"/>
  <c r="J17" i="1"/>
  <c r="I17" i="1"/>
  <c r="H17" i="1"/>
  <c r="E17" i="1" s="1"/>
  <c r="G17" i="1"/>
  <c r="F17" i="1"/>
  <c r="AA16" i="1"/>
  <c r="AM16" i="1" s="1"/>
  <c r="Z16" i="1"/>
  <c r="Z14" i="1" s="1"/>
  <c r="X16" i="1"/>
  <c r="W16" i="1"/>
  <c r="W14" i="1" s="1"/>
  <c r="T16" i="1"/>
  <c r="O16" i="1"/>
  <c r="O14" i="1" s="1"/>
  <c r="N16" i="1"/>
  <c r="N14" i="1" s="1"/>
  <c r="K16" i="1"/>
  <c r="K14" i="1" s="1"/>
  <c r="P17" i="1" l="1"/>
  <c r="AH21" i="1"/>
  <c r="AI14" i="1"/>
  <c r="AB25" i="1"/>
  <c r="AB21" i="1"/>
  <c r="AH29" i="1"/>
  <c r="D17" i="1"/>
  <c r="P22" i="1"/>
  <c r="AB22" i="1" s="1"/>
  <c r="AD23" i="1"/>
  <c r="AD26" i="1"/>
  <c r="AH30" i="1"/>
  <c r="J16" i="1"/>
  <c r="J14" i="1" s="1"/>
  <c r="AD22" i="1"/>
  <c r="R16" i="1"/>
  <c r="AA14" i="1"/>
  <c r="AM14" i="1" s="1"/>
  <c r="L16" i="1"/>
  <c r="AJ21" i="1"/>
  <c r="X14" i="1"/>
  <c r="I16" i="1"/>
  <c r="U16" i="1"/>
  <c r="Y21" i="1"/>
  <c r="Y16" i="1" s="1"/>
  <c r="S22" i="1"/>
  <c r="AJ22" i="1"/>
  <c r="E23" i="1"/>
  <c r="D23" i="1" s="1"/>
  <c r="J23" i="1"/>
  <c r="Q24" i="1"/>
  <c r="P24" i="1" s="1"/>
  <c r="AB24" i="1" s="1"/>
  <c r="V24" i="1"/>
  <c r="AH24" i="1" s="1"/>
  <c r="G25" i="1"/>
  <c r="S26" i="1"/>
  <c r="AJ26" i="1"/>
  <c r="M29" i="1"/>
  <c r="M16" i="1" s="1"/>
  <c r="M14" i="1" s="1"/>
  <c r="Q29" i="1"/>
  <c r="P29" i="1" s="1"/>
  <c r="M30" i="1"/>
  <c r="Q30" i="1"/>
  <c r="P30" i="1" s="1"/>
  <c r="D32" i="1"/>
  <c r="P32" i="1"/>
  <c r="AC32" i="1"/>
  <c r="D33" i="1"/>
  <c r="D34" i="1"/>
  <c r="D35" i="1"/>
  <c r="P35" i="1"/>
  <c r="AB35" i="1" s="1"/>
  <c r="AC35" i="1"/>
  <c r="AD21" i="1"/>
  <c r="G22" i="1"/>
  <c r="S23" i="1"/>
  <c r="AJ23" i="1"/>
  <c r="R24" i="1"/>
  <c r="AD24" i="1" s="1"/>
  <c r="G26" i="1"/>
  <c r="G27" i="1"/>
  <c r="Q27" i="1"/>
  <c r="V27" i="1"/>
  <c r="AH27" i="1" s="1"/>
  <c r="AJ27" i="1"/>
  <c r="G28" i="1"/>
  <c r="Q28" i="1"/>
  <c r="P28" i="1" s="1"/>
  <c r="AB28" i="1" s="1"/>
  <c r="V28" i="1"/>
  <c r="AH28" i="1" s="1"/>
  <c r="AJ28" i="1"/>
  <c r="Y29" i="1"/>
  <c r="Y30" i="1"/>
  <c r="AD32" i="1"/>
  <c r="AD29" i="1"/>
  <c r="AD30" i="1"/>
  <c r="AD33" i="1"/>
  <c r="AD34" i="1"/>
  <c r="AD35" i="1"/>
  <c r="H16" i="1"/>
  <c r="H14" i="1" s="1"/>
  <c r="E22" i="1"/>
  <c r="D22" i="1" s="1"/>
  <c r="Q23" i="1"/>
  <c r="P23" i="1" s="1"/>
  <c r="AB23" i="1" s="1"/>
  <c r="V23" i="1"/>
  <c r="AH23" i="1" s="1"/>
  <c r="E26" i="1"/>
  <c r="D26" i="1" s="1"/>
  <c r="AB26" i="1" s="1"/>
  <c r="R27" i="1"/>
  <c r="AD27" i="1" s="1"/>
  <c r="R28" i="1"/>
  <c r="AD28" i="1" s="1"/>
  <c r="E29" i="1"/>
  <c r="D29" i="1" s="1"/>
  <c r="E30" i="1"/>
  <c r="D30" i="1" s="1"/>
  <c r="AE34" i="1"/>
  <c r="AE35" i="1"/>
  <c r="E31" i="1"/>
  <c r="I31" i="1"/>
  <c r="U31" i="1"/>
  <c r="AG31" i="1" s="1"/>
  <c r="V32" i="1"/>
  <c r="AJ32" i="1"/>
  <c r="G33" i="1"/>
  <c r="G31" i="1" s="1"/>
  <c r="Q33" i="1"/>
  <c r="Q34" i="1"/>
  <c r="R36" i="1"/>
  <c r="AD36" i="1" s="1"/>
  <c r="V36" i="1"/>
  <c r="AH36" i="1" s="1"/>
  <c r="R37" i="1"/>
  <c r="AD37" i="1" s="1"/>
  <c r="V37" i="1"/>
  <c r="AH37" i="1" s="1"/>
  <c r="R38" i="1"/>
  <c r="AD38" i="1" s="1"/>
  <c r="V38" i="1"/>
  <c r="AH38" i="1" s="1"/>
  <c r="R39" i="1"/>
  <c r="AD39" i="1" s="1"/>
  <c r="V39" i="1"/>
  <c r="AH39" i="1" s="1"/>
  <c r="R40" i="1"/>
  <c r="AD40" i="1" s="1"/>
  <c r="V40" i="1"/>
  <c r="AH40" i="1" s="1"/>
  <c r="S32" i="1"/>
  <c r="V33" i="1"/>
  <c r="AH33" i="1" s="1"/>
  <c r="AG33" i="1"/>
  <c r="V34" i="1"/>
  <c r="AH34" i="1" s="1"/>
  <c r="AG34" i="1"/>
  <c r="V35" i="1"/>
  <c r="AH35" i="1" s="1"/>
  <c r="S36" i="1"/>
  <c r="AE36" i="1" s="1"/>
  <c r="S37" i="1"/>
  <c r="AE37" i="1" s="1"/>
  <c r="S38" i="1"/>
  <c r="AE38" i="1" s="1"/>
  <c r="S39" i="1"/>
  <c r="AE39" i="1" s="1"/>
  <c r="S40" i="1"/>
  <c r="AE40" i="1" s="1"/>
  <c r="L31" i="1"/>
  <c r="AJ31" i="1" s="1"/>
  <c r="T31" i="1"/>
  <c r="AF31" i="1" s="1"/>
  <c r="Q36" i="1"/>
  <c r="Q37" i="1"/>
  <c r="Q38" i="1"/>
  <c r="Q39" i="1"/>
  <c r="Q40" i="1"/>
  <c r="Y14" i="1" l="1"/>
  <c r="AK14" i="1" s="1"/>
  <c r="AK16" i="1"/>
  <c r="S31" i="1"/>
  <c r="AE31" i="1" s="1"/>
  <c r="AB30" i="1"/>
  <c r="S16" i="1"/>
  <c r="AB17" i="1"/>
  <c r="P16" i="1"/>
  <c r="AE33" i="1"/>
  <c r="AD16" i="1"/>
  <c r="R14" i="1"/>
  <c r="AD14" i="1" s="1"/>
  <c r="T14" i="1"/>
  <c r="AF14" i="1" s="1"/>
  <c r="P37" i="1"/>
  <c r="AB37" i="1" s="1"/>
  <c r="AC37" i="1"/>
  <c r="AB32" i="1"/>
  <c r="AB29" i="1"/>
  <c r="U14" i="1"/>
  <c r="AG14" i="1" s="1"/>
  <c r="AG16" i="1"/>
  <c r="L14" i="1"/>
  <c r="AJ14" i="1" s="1"/>
  <c r="D16" i="1"/>
  <c r="AJ16" i="1"/>
  <c r="V16" i="1"/>
  <c r="P38" i="1"/>
  <c r="AB38" i="1" s="1"/>
  <c r="AC38" i="1"/>
  <c r="P40" i="1"/>
  <c r="AB40" i="1" s="1"/>
  <c r="AC40" i="1"/>
  <c r="P36" i="1"/>
  <c r="AB36" i="1" s="1"/>
  <c r="AC36" i="1"/>
  <c r="P34" i="1"/>
  <c r="AB34" i="1" s="1"/>
  <c r="AC34" i="1"/>
  <c r="AH32" i="1"/>
  <c r="V31" i="1"/>
  <c r="AH31" i="1" s="1"/>
  <c r="R31" i="1"/>
  <c r="AD31" i="1" s="1"/>
  <c r="P27" i="1"/>
  <c r="AB27" i="1" s="1"/>
  <c r="D31" i="1"/>
  <c r="I14" i="1"/>
  <c r="E16" i="1"/>
  <c r="E14" i="1" s="1"/>
  <c r="Q16" i="1"/>
  <c r="P39" i="1"/>
  <c r="AB39" i="1" s="1"/>
  <c r="AC39" i="1"/>
  <c r="P33" i="1"/>
  <c r="AB33" i="1" s="1"/>
  <c r="AC33" i="1"/>
  <c r="Q31" i="1"/>
  <c r="AC31" i="1" s="1"/>
  <c r="G16" i="1"/>
  <c r="G14" i="1" s="1"/>
  <c r="AE16" i="1" l="1"/>
  <c r="S14" i="1"/>
  <c r="AE14" i="1" s="1"/>
  <c r="D14" i="1"/>
  <c r="P31" i="1"/>
  <c r="AB31" i="1" s="1"/>
  <c r="AB16" i="1"/>
  <c r="P14" i="1"/>
  <c r="Q14" i="1"/>
  <c r="AC14" i="1" s="1"/>
  <c r="V14" i="1"/>
  <c r="AH14" i="1" s="1"/>
  <c r="AH16" i="1"/>
  <c r="AB14" i="1" l="1"/>
</calcChain>
</file>

<file path=xl/sharedStrings.xml><?xml version="1.0" encoding="utf-8"?>
<sst xmlns="http://schemas.openxmlformats.org/spreadsheetml/2006/main" count="117" uniqueCount="64">
  <si>
    <t>UBND TỈNH PHÚ YÊN</t>
  </si>
  <si>
    <t>Biểu số 68/CK-NSNN kèm theo Thông tư số 343/2016/TT-BTC</t>
  </si>
  <si>
    <t>QUYẾT TOÁN CHI CHƯƠNG TRÌNH MỤC TIÊU QUỐC GIA NGÂN SÁCH CẤP TỈNH VÀ NGÂN SÁCH HUYỆN NĂM 2017</t>
  </si>
  <si>
    <t>(Kèm theo Quyết định số         /QĐ-UBND ngày       /01/2019 của UBND tỉnh Phú Yên)</t>
  </si>
  <si>
    <t>Đơn vị: Triệu đồng</t>
  </si>
  <si>
    <t>STT</t>
  </si>
  <si>
    <t>Nội dung</t>
  </si>
  <si>
    <t>Mã Kho bạc - mã chương</t>
  </si>
  <si>
    <t xml:space="preserve">Dự toán </t>
  </si>
  <si>
    <t>Quyết toán</t>
  </si>
  <si>
    <t>So sánh (%)</t>
  </si>
  <si>
    <t>Tổng số</t>
  </si>
  <si>
    <t>Trong đó</t>
  </si>
  <si>
    <t>Chi chương trình MTQG Giảm nghèo</t>
  </si>
  <si>
    <t>Chi chương trình MTQG Nông thôn mới</t>
  </si>
  <si>
    <t>Chi chương trình MTQG về việc làm</t>
  </si>
  <si>
    <t>Chi đầu tư phát triển</t>
  </si>
  <si>
    <t>Chi thường xuyên</t>
  </si>
  <si>
    <t>Số</t>
  </si>
  <si>
    <t>Kinh phí sự nghiệp</t>
  </si>
  <si>
    <t xml:space="preserve"> thứ tự</t>
  </si>
  <si>
    <t>A</t>
  </si>
  <si>
    <t xml:space="preserve">B </t>
  </si>
  <si>
    <t>Tổng cộng</t>
  </si>
  <si>
    <t>I</t>
  </si>
  <si>
    <t>Ngân sách cấp tỉnh</t>
  </si>
  <si>
    <t>Ban Dân tộc</t>
  </si>
  <si>
    <t>A483</t>
  </si>
  <si>
    <t>Sở Lao động và TB</t>
  </si>
  <si>
    <t>A424</t>
  </si>
  <si>
    <t xml:space="preserve">Sở Kế hoạch và Đầu tư </t>
  </si>
  <si>
    <t>A413</t>
  </si>
  <si>
    <t>Sở Thông tin và truyền thông</t>
  </si>
  <si>
    <t>A427</t>
  </si>
  <si>
    <t>Sở Nông nghiệp và Nông nghiệp</t>
  </si>
  <si>
    <t>A412</t>
  </si>
  <si>
    <t>Tỉnh đoàn</t>
  </si>
  <si>
    <t>A511</t>
  </si>
  <si>
    <t>Hội nông dân tỉnh</t>
  </si>
  <si>
    <t>A513</t>
  </si>
  <si>
    <t>Hội liên hiệp phụ nữ</t>
  </si>
  <si>
    <t>A512</t>
  </si>
  <si>
    <t>Hội người cao tuổi</t>
  </si>
  <si>
    <t>A533</t>
  </si>
  <si>
    <t>Cựu chiến binh</t>
  </si>
  <si>
    <t>A514</t>
  </si>
  <si>
    <t>Liên minh HTX</t>
  </si>
  <si>
    <t>A448</t>
  </si>
  <si>
    <t>Sở Lao động TBXH</t>
  </si>
  <si>
    <t>Sở Nội vụ</t>
  </si>
  <si>
    <t>A435</t>
  </si>
  <si>
    <t>Sở Giáo dục và Giáo dục</t>
  </si>
  <si>
    <t>A422</t>
  </si>
  <si>
    <t>II</t>
  </si>
  <si>
    <t>Ngân sách cấp huyện</t>
  </si>
  <si>
    <t>UBND thành phố Tuy Hoà</t>
  </si>
  <si>
    <t>UBND huyện Phú Hoà</t>
  </si>
  <si>
    <t>UBND huyện Đông Hoà</t>
  </si>
  <si>
    <t>UBND huyện Tây Hoà</t>
  </si>
  <si>
    <t>UBND huyện Tuy An</t>
  </si>
  <si>
    <t>UBND thị xã Sông Cầu</t>
  </si>
  <si>
    <t>UBND huyện Đồng Xuân</t>
  </si>
  <si>
    <t>UBND huyện Sơn Hoà</t>
  </si>
  <si>
    <t>UBND 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</si>
</sst>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6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color indexed="8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</cellStyleXfs>
  <cellXfs count="6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0" borderId="0" xfId="0" applyFont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3" fontId="17" fillId="0" borderId="9" xfId="0" applyNumberFormat="1" applyFont="1" applyBorder="1" applyAlignment="1">
      <alignment horizontal="right"/>
    </xf>
    <xf numFmtId="4" fontId="17" fillId="0" borderId="9" xfId="2" applyNumberFormat="1" applyFont="1" applyBorder="1"/>
    <xf numFmtId="0" fontId="17" fillId="0" borderId="0" xfId="0" applyFont="1"/>
    <xf numFmtId="0" fontId="17" fillId="2" borderId="10" xfId="0" applyFont="1" applyFill="1" applyBorder="1"/>
    <xf numFmtId="164" fontId="17" fillId="2" borderId="10" xfId="0" applyNumberFormat="1" applyFont="1" applyFill="1" applyBorder="1"/>
    <xf numFmtId="3" fontId="17" fillId="2" borderId="10" xfId="0" applyNumberFormat="1" applyFont="1" applyFill="1" applyBorder="1"/>
    <xf numFmtId="4" fontId="17" fillId="0" borderId="10" xfId="2" applyNumberFormat="1" applyFont="1" applyBorder="1"/>
    <xf numFmtId="0" fontId="17" fillId="2" borderId="0" xfId="0" applyFont="1" applyFill="1"/>
    <xf numFmtId="0" fontId="4" fillId="0" borderId="10" xfId="0" applyFont="1" applyBorder="1"/>
    <xf numFmtId="164" fontId="4" fillId="0" borderId="10" xfId="0" applyNumberFormat="1" applyFont="1" applyBorder="1"/>
    <xf numFmtId="3" fontId="4" fillId="0" borderId="10" xfId="1" applyNumberFormat="1" applyFont="1" applyBorder="1"/>
    <xf numFmtId="3" fontId="4" fillId="0" borderId="10" xfId="0" applyNumberFormat="1" applyFont="1" applyBorder="1"/>
    <xf numFmtId="3" fontId="4" fillId="2" borderId="10" xfId="0" applyNumberFormat="1" applyFont="1" applyFill="1" applyBorder="1"/>
    <xf numFmtId="3" fontId="4" fillId="2" borderId="10" xfId="1" applyNumberFormat="1" applyFont="1" applyFill="1" applyBorder="1"/>
    <xf numFmtId="4" fontId="4" fillId="0" borderId="9" xfId="2" applyNumberFormat="1" applyFont="1" applyBorder="1"/>
    <xf numFmtId="4" fontId="4" fillId="0" borderId="10" xfId="2" applyNumberFormat="1" applyFont="1" applyBorder="1"/>
    <xf numFmtId="3" fontId="4" fillId="0" borderId="10" xfId="2" applyNumberFormat="1" applyFont="1" applyBorder="1"/>
    <xf numFmtId="0" fontId="4" fillId="2" borderId="10" xfId="0" applyFont="1" applyFill="1" applyBorder="1"/>
    <xf numFmtId="0" fontId="4" fillId="2" borderId="0" xfId="0" applyFont="1" applyFill="1"/>
    <xf numFmtId="0" fontId="0" fillId="0" borderId="11" xfId="0" applyBorder="1"/>
  </cellXfs>
  <cellStyles count="10">
    <cellStyle name="Comma" xfId="1" builtinId="3"/>
    <cellStyle name="Comma 2 2" xfId="3"/>
    <cellStyle name="Normal" xfId="0" builtinId="0"/>
    <cellStyle name="Normal 10" xfId="4"/>
    <cellStyle name="Normal 2" xfId="5"/>
    <cellStyle name="Normal 2 2" xfId="6"/>
    <cellStyle name="Normal 3 2" xfId="7"/>
    <cellStyle name="Normal 4_SYT-PL6-Bieu28-XDDT2017" xfId="8"/>
    <cellStyle name="Normal 5" xfId="9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lieu/Tam/Quyet%20toan%202017/Nghi%20dinh%2031/2018-Bieu%20quyet%20toan%20MTQG%20nam%202017%20-%20Chinh%20thuc%20(LINH&#272;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46"/>
      <sheetName val="BIÊU 61.NĐ31 (Nháp)"/>
      <sheetName val="BIÊU 61.NĐ31"/>
      <sheetName val="Biểu 46 (Linh)"/>
      <sheetName val="Biểu 46"/>
      <sheetName val="MLNS-HUYỆN"/>
      <sheetName val="MLNS - TỈNH"/>
      <sheetName val="THEO NGÀNH"/>
      <sheetName val="Sheet2"/>
      <sheetName val="MLNS KHỐI HUYỆN"/>
      <sheetName val="NDKT"/>
      <sheetName val="Sheet3"/>
      <sheetName val="Sheet4"/>
    </sheetNames>
    <sheetDataSet>
      <sheetData sheetId="0"/>
      <sheetData sheetId="1"/>
      <sheetData sheetId="2">
        <row r="13">
          <cell r="I13">
            <v>602</v>
          </cell>
          <cell r="U13">
            <v>578.59222999999997</v>
          </cell>
        </row>
        <row r="14">
          <cell r="H14">
            <v>0</v>
          </cell>
          <cell r="I14">
            <v>837</v>
          </cell>
          <cell r="U14">
            <v>328.02100000000002</v>
          </cell>
        </row>
        <row r="15">
          <cell r="H15">
            <v>0</v>
          </cell>
          <cell r="I15">
            <v>10</v>
          </cell>
          <cell r="U15">
            <v>0</v>
          </cell>
        </row>
        <row r="16">
          <cell r="H16">
            <v>0</v>
          </cell>
          <cell r="I16">
            <v>288</v>
          </cell>
          <cell r="U16">
            <v>263.09100000000001</v>
          </cell>
        </row>
        <row r="17">
          <cell r="H17">
            <v>0</v>
          </cell>
          <cell r="I17">
            <v>30</v>
          </cell>
          <cell r="L17">
            <v>1380</v>
          </cell>
          <cell r="U17">
            <v>30</v>
          </cell>
          <cell r="X17">
            <v>1366.416588</v>
          </cell>
        </row>
        <row r="18">
          <cell r="L18">
            <v>260</v>
          </cell>
          <cell r="X18">
            <v>236</v>
          </cell>
        </row>
        <row r="19">
          <cell r="L19">
            <v>310</v>
          </cell>
          <cell r="X19">
            <v>230.48099999999999</v>
          </cell>
        </row>
        <row r="20">
          <cell r="L20">
            <v>100</v>
          </cell>
          <cell r="X20">
            <v>100</v>
          </cell>
        </row>
        <row r="21">
          <cell r="L21">
            <v>20</v>
          </cell>
          <cell r="X21">
            <v>20</v>
          </cell>
        </row>
        <row r="22">
          <cell r="L22">
            <v>20</v>
          </cell>
          <cell r="X22">
            <v>20</v>
          </cell>
        </row>
        <row r="23">
          <cell r="L23">
            <v>260</v>
          </cell>
          <cell r="X23">
            <v>200</v>
          </cell>
        </row>
        <row r="24">
          <cell r="L24">
            <v>200</v>
          </cell>
          <cell r="X24">
            <v>150.88200000000001</v>
          </cell>
          <cell r="AA24">
            <v>131.88200000000001</v>
          </cell>
        </row>
        <row r="25">
          <cell r="L25">
            <v>500</v>
          </cell>
          <cell r="X25">
            <v>549.47465599999998</v>
          </cell>
        </row>
        <row r="26">
          <cell r="L26">
            <v>200</v>
          </cell>
          <cell r="O26">
            <v>0</v>
          </cell>
          <cell r="X26">
            <v>214.63800000000001</v>
          </cell>
        </row>
        <row r="28">
          <cell r="H28">
            <v>0</v>
          </cell>
          <cell r="I28">
            <v>0</v>
          </cell>
          <cell r="K28">
            <v>1596</v>
          </cell>
          <cell r="L28">
            <v>674</v>
          </cell>
          <cell r="T28">
            <v>0</v>
          </cell>
          <cell r="U28">
            <v>0</v>
          </cell>
          <cell r="W28">
            <v>1618.5</v>
          </cell>
          <cell r="X28">
            <v>469.07299999999998</v>
          </cell>
        </row>
        <row r="29">
          <cell r="H29">
            <v>721</v>
          </cell>
          <cell r="I29">
            <v>630</v>
          </cell>
          <cell r="K29">
            <v>3436</v>
          </cell>
          <cell r="L29">
            <v>1450</v>
          </cell>
          <cell r="T29">
            <v>725.81899999999996</v>
          </cell>
          <cell r="U29">
            <v>632.45000000000005</v>
          </cell>
          <cell r="W29">
            <v>3825.7020000000002</v>
          </cell>
          <cell r="X29">
            <v>1245.957328</v>
          </cell>
        </row>
        <row r="30">
          <cell r="H30">
            <v>1000</v>
          </cell>
          <cell r="I30">
            <v>941</v>
          </cell>
          <cell r="K30">
            <v>4636</v>
          </cell>
          <cell r="L30">
            <v>1364</v>
          </cell>
          <cell r="T30">
            <v>785.63699999999994</v>
          </cell>
          <cell r="U30">
            <v>826.96180000000004</v>
          </cell>
          <cell r="W30">
            <v>6082.4979999999996</v>
          </cell>
          <cell r="X30">
            <v>1159.5951219999999</v>
          </cell>
        </row>
        <row r="31">
          <cell r="H31">
            <v>0</v>
          </cell>
          <cell r="I31">
            <v>629</v>
          </cell>
          <cell r="K31">
            <v>4116</v>
          </cell>
          <cell r="L31">
            <v>1765</v>
          </cell>
          <cell r="T31">
            <v>198.98</v>
          </cell>
          <cell r="U31">
            <v>631.5</v>
          </cell>
          <cell r="W31">
            <v>6645.6353779999999</v>
          </cell>
          <cell r="X31">
            <v>1612.6938</v>
          </cell>
        </row>
        <row r="32">
          <cell r="H32">
            <v>5000</v>
          </cell>
          <cell r="I32">
            <v>2880</v>
          </cell>
          <cell r="K32">
            <v>12232</v>
          </cell>
          <cell r="L32">
            <v>2474</v>
          </cell>
          <cell r="T32">
            <v>5799.4059999999999</v>
          </cell>
          <cell r="U32">
            <v>4481.2539999999999</v>
          </cell>
          <cell r="W32">
            <v>5800.8969999999999</v>
          </cell>
          <cell r="X32">
            <v>2003.3825999999999</v>
          </cell>
        </row>
        <row r="33">
          <cell r="H33">
            <v>6079</v>
          </cell>
          <cell r="I33">
            <v>2654</v>
          </cell>
          <cell r="K33">
            <v>9996</v>
          </cell>
          <cell r="L33">
            <v>1960</v>
          </cell>
          <cell r="T33">
            <v>9337.7974319999994</v>
          </cell>
          <cell r="U33">
            <v>3138.8960000000002</v>
          </cell>
          <cell r="W33">
            <v>13624.779114999999</v>
          </cell>
          <cell r="X33">
            <v>1342.694062</v>
          </cell>
        </row>
        <row r="34">
          <cell r="H34">
            <v>20179</v>
          </cell>
          <cell r="I34">
            <v>3148</v>
          </cell>
          <cell r="K34">
            <v>10356</v>
          </cell>
          <cell r="L34">
            <v>2143</v>
          </cell>
          <cell r="T34">
            <v>23356.194</v>
          </cell>
          <cell r="U34">
            <v>3232</v>
          </cell>
          <cell r="W34">
            <v>16734.37</v>
          </cell>
          <cell r="X34">
            <v>1748.981</v>
          </cell>
        </row>
        <row r="35">
          <cell r="H35">
            <v>8000</v>
          </cell>
          <cell r="I35">
            <v>3244</v>
          </cell>
          <cell r="K35">
            <v>12516</v>
          </cell>
          <cell r="L35">
            <v>2695</v>
          </cell>
          <cell r="T35">
            <v>2537.2246829999999</v>
          </cell>
          <cell r="U35">
            <v>2466.4403219999999</v>
          </cell>
          <cell r="W35">
            <v>2779.5010000000002</v>
          </cell>
          <cell r="X35">
            <v>2133.2087750000001</v>
          </cell>
        </row>
        <row r="36">
          <cell r="H36">
            <v>21578</v>
          </cell>
          <cell r="I36">
            <v>3586</v>
          </cell>
          <cell r="K36">
            <v>10116</v>
          </cell>
          <cell r="L36">
            <v>2425</v>
          </cell>
          <cell r="T36">
            <v>21663.813999999998</v>
          </cell>
          <cell r="U36">
            <v>3671.9928730000001</v>
          </cell>
          <cell r="W36">
            <v>12782.031000000001</v>
          </cell>
          <cell r="X36">
            <v>2321.435888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showZeros="0" tabSelected="1" workbookViewId="0">
      <selection activeCell="J26" sqref="J26"/>
    </sheetView>
  </sheetViews>
  <sheetFormatPr defaultRowHeight="15.75"/>
  <cols>
    <col min="1" max="1" width="3.625" customWidth="1"/>
    <col min="2" max="2" width="26.75" customWidth="1"/>
    <col min="3" max="3" width="9.625" hidden="1" customWidth="1"/>
    <col min="4" max="5" width="7.5" customWidth="1"/>
    <col min="6" max="6" width="6.875" customWidth="1"/>
    <col min="7" max="8" width="6.375" customWidth="1"/>
    <col min="9" max="9" width="6.625" customWidth="1"/>
    <col min="10" max="10" width="6.75" customWidth="1"/>
    <col min="11" max="11" width="6.5" customWidth="1"/>
    <col min="12" max="12" width="6.25" customWidth="1"/>
    <col min="13" max="13" width="6" hidden="1" customWidth="1"/>
    <col min="14" max="14" width="6.875" hidden="1" customWidth="1"/>
    <col min="15" max="15" width="6.625" hidden="1" customWidth="1"/>
    <col min="16" max="16" width="7.375" customWidth="1"/>
    <col min="17" max="17" width="7.25" customWidth="1"/>
    <col min="18" max="19" width="6.25" customWidth="1"/>
    <col min="20" max="21" width="6.625" customWidth="1"/>
    <col min="22" max="23" width="6.75" customWidth="1"/>
    <col min="24" max="24" width="6.25" customWidth="1"/>
    <col min="25" max="25" width="4.875" customWidth="1"/>
    <col min="26" max="26" width="5.875" customWidth="1"/>
    <col min="27" max="27" width="5.625" customWidth="1"/>
    <col min="28" max="28" width="6.25" customWidth="1"/>
    <col min="29" max="29" width="6.625" customWidth="1"/>
    <col min="30" max="30" width="6.25" customWidth="1"/>
    <col min="31" max="31" width="6.375" customWidth="1"/>
    <col min="32" max="33" width="6.25" customWidth="1"/>
    <col min="34" max="34" width="6.625" customWidth="1"/>
    <col min="35" max="36" width="6.5" customWidth="1"/>
    <col min="37" max="37" width="7.5" hidden="1" customWidth="1"/>
    <col min="38" max="38" width="5.25" hidden="1" customWidth="1"/>
    <col min="39" max="39" width="6.5" hidden="1" customWidth="1"/>
  </cols>
  <sheetData>
    <row r="1" spans="1:39" s="3" customFormat="1" ht="21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1</v>
      </c>
      <c r="AH1" s="5"/>
      <c r="AI1" s="5"/>
      <c r="AJ1" s="5"/>
    </row>
    <row r="2" spans="1:39" s="3" customFormat="1" ht="21.6" customHeight="1">
      <c r="A2" s="6"/>
      <c r="C2" s="7"/>
      <c r="D2" s="7"/>
      <c r="E2" s="7"/>
      <c r="F2" s="7"/>
      <c r="P2" s="7"/>
      <c r="Q2" s="7"/>
      <c r="R2" s="7"/>
      <c r="S2" s="7"/>
      <c r="Z2" s="8"/>
      <c r="AA2" s="8"/>
      <c r="AB2" s="8"/>
      <c r="AC2" s="8"/>
      <c r="AD2" s="8"/>
      <c r="AE2" s="8"/>
      <c r="AF2" s="8"/>
      <c r="AG2" s="5"/>
      <c r="AH2" s="5"/>
      <c r="AI2" s="5"/>
      <c r="AJ2" s="5"/>
    </row>
    <row r="3" spans="1:39" ht="22.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2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L4" s="11"/>
      <c r="AM4" s="11"/>
    </row>
    <row r="5" spans="1:39">
      <c r="AH5" s="12" t="s">
        <v>4</v>
      </c>
      <c r="AK5" s="13" t="s">
        <v>4</v>
      </c>
    </row>
    <row r="6" spans="1:39" s="24" customFormat="1" ht="15.75" customHeight="1">
      <c r="A6" s="14" t="s">
        <v>5</v>
      </c>
      <c r="B6" s="14" t="s">
        <v>6</v>
      </c>
      <c r="C6" s="15" t="s">
        <v>7</v>
      </c>
      <c r="D6" s="16" t="s">
        <v>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 t="s">
        <v>9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B6" s="16" t="s">
        <v>10</v>
      </c>
      <c r="AC6" s="17"/>
      <c r="AD6" s="17"/>
      <c r="AE6" s="17"/>
      <c r="AF6" s="17"/>
      <c r="AG6" s="17"/>
      <c r="AH6" s="17"/>
      <c r="AI6" s="17"/>
      <c r="AJ6" s="18"/>
      <c r="AK6" s="22"/>
      <c r="AL6" s="22"/>
      <c r="AM6" s="23"/>
    </row>
    <row r="7" spans="1:39" s="24" customFormat="1" ht="30.75" customHeight="1">
      <c r="A7" s="14"/>
      <c r="B7" s="14"/>
      <c r="C7" s="25"/>
      <c r="D7" s="26" t="s">
        <v>11</v>
      </c>
      <c r="E7" s="27" t="s">
        <v>12</v>
      </c>
      <c r="F7" s="28"/>
      <c r="G7" s="26" t="s">
        <v>13</v>
      </c>
      <c r="H7" s="26"/>
      <c r="I7" s="26"/>
      <c r="J7" s="29" t="s">
        <v>14</v>
      </c>
      <c r="K7" s="30"/>
      <c r="L7" s="30"/>
      <c r="M7" s="29" t="s">
        <v>15</v>
      </c>
      <c r="N7" s="30"/>
      <c r="O7" s="30"/>
      <c r="P7" s="26" t="s">
        <v>11</v>
      </c>
      <c r="Q7" s="27" t="s">
        <v>12</v>
      </c>
      <c r="R7" s="28"/>
      <c r="S7" s="26" t="s">
        <v>13</v>
      </c>
      <c r="T7" s="26"/>
      <c r="U7" s="26"/>
      <c r="V7" s="26" t="s">
        <v>14</v>
      </c>
      <c r="W7" s="26"/>
      <c r="X7" s="26"/>
      <c r="Y7" s="26" t="s">
        <v>15</v>
      </c>
      <c r="Z7" s="26"/>
      <c r="AA7" s="26"/>
      <c r="AB7" s="26" t="s">
        <v>11</v>
      </c>
      <c r="AC7" s="27" t="s">
        <v>12</v>
      </c>
      <c r="AD7" s="28"/>
      <c r="AE7" s="26" t="s">
        <v>13</v>
      </c>
      <c r="AF7" s="26"/>
      <c r="AG7" s="26"/>
      <c r="AH7" s="26" t="s">
        <v>14</v>
      </c>
      <c r="AI7" s="26"/>
      <c r="AJ7" s="26"/>
      <c r="AK7" s="26" t="s">
        <v>15</v>
      </c>
      <c r="AL7" s="26"/>
      <c r="AM7" s="26"/>
    </row>
    <row r="8" spans="1:39" s="24" customFormat="1" ht="15" customHeight="1">
      <c r="A8" s="14"/>
      <c r="B8" s="14"/>
      <c r="C8" s="25"/>
      <c r="D8" s="26"/>
      <c r="E8" s="26" t="s">
        <v>16</v>
      </c>
      <c r="F8" s="26" t="s">
        <v>17</v>
      </c>
      <c r="G8" s="26" t="s">
        <v>11</v>
      </c>
      <c r="H8" s="27" t="s">
        <v>12</v>
      </c>
      <c r="I8" s="31"/>
      <c r="J8" s="26" t="s">
        <v>11</v>
      </c>
      <c r="K8" s="27" t="s">
        <v>12</v>
      </c>
      <c r="L8" s="31"/>
      <c r="M8" s="26" t="s">
        <v>11</v>
      </c>
      <c r="N8" s="27" t="s">
        <v>12</v>
      </c>
      <c r="O8" s="31"/>
      <c r="P8" s="26"/>
      <c r="Q8" s="26" t="s">
        <v>16</v>
      </c>
      <c r="R8" s="26" t="s">
        <v>17</v>
      </c>
      <c r="S8" s="26" t="s">
        <v>11</v>
      </c>
      <c r="T8" s="27" t="s">
        <v>12</v>
      </c>
      <c r="U8" s="31"/>
      <c r="V8" s="26" t="s">
        <v>11</v>
      </c>
      <c r="W8" s="27" t="s">
        <v>12</v>
      </c>
      <c r="X8" s="31"/>
      <c r="Y8" s="26" t="s">
        <v>11</v>
      </c>
      <c r="Z8" s="27" t="s">
        <v>12</v>
      </c>
      <c r="AA8" s="31"/>
      <c r="AB8" s="26"/>
      <c r="AC8" s="26" t="s">
        <v>16</v>
      </c>
      <c r="AD8" s="26" t="s">
        <v>17</v>
      </c>
      <c r="AE8" s="26" t="s">
        <v>11</v>
      </c>
      <c r="AF8" s="27" t="s">
        <v>12</v>
      </c>
      <c r="AG8" s="31"/>
      <c r="AH8" s="26" t="s">
        <v>11</v>
      </c>
      <c r="AI8" s="27" t="s">
        <v>12</v>
      </c>
      <c r="AJ8" s="28"/>
      <c r="AK8" s="26" t="s">
        <v>11</v>
      </c>
      <c r="AL8" s="32" t="s">
        <v>12</v>
      </c>
      <c r="AM8" s="32"/>
    </row>
    <row r="9" spans="1:39" s="24" customFormat="1" ht="15" customHeight="1">
      <c r="A9" s="14" t="s">
        <v>18</v>
      </c>
      <c r="B9" s="14" t="s">
        <v>18</v>
      </c>
      <c r="C9" s="25"/>
      <c r="D9" s="26"/>
      <c r="E9" s="26"/>
      <c r="F9" s="26"/>
      <c r="G9" s="26"/>
      <c r="H9" s="26" t="s">
        <v>16</v>
      </c>
      <c r="I9" s="26" t="s">
        <v>19</v>
      </c>
      <c r="J9" s="26"/>
      <c r="K9" s="26" t="s">
        <v>16</v>
      </c>
      <c r="L9" s="26" t="s">
        <v>19</v>
      </c>
      <c r="M9" s="26"/>
      <c r="N9" s="26" t="s">
        <v>16</v>
      </c>
      <c r="O9" s="26" t="s">
        <v>19</v>
      </c>
      <c r="P9" s="26"/>
      <c r="Q9" s="26"/>
      <c r="R9" s="26"/>
      <c r="S9" s="26"/>
      <c r="T9" s="26" t="s">
        <v>16</v>
      </c>
      <c r="U9" s="26" t="s">
        <v>19</v>
      </c>
      <c r="V9" s="26"/>
      <c r="W9" s="26" t="s">
        <v>16</v>
      </c>
      <c r="X9" s="26" t="s">
        <v>19</v>
      </c>
      <c r="Y9" s="26"/>
      <c r="Z9" s="26" t="s">
        <v>16</v>
      </c>
      <c r="AA9" s="26" t="s">
        <v>19</v>
      </c>
      <c r="AB9" s="26"/>
      <c r="AC9" s="26"/>
      <c r="AD9" s="26"/>
      <c r="AE9" s="26"/>
      <c r="AF9" s="26" t="s">
        <v>16</v>
      </c>
      <c r="AG9" s="26" t="s">
        <v>19</v>
      </c>
      <c r="AH9" s="26"/>
      <c r="AI9" s="26" t="s">
        <v>16</v>
      </c>
      <c r="AJ9" s="26" t="s">
        <v>19</v>
      </c>
      <c r="AK9" s="26"/>
      <c r="AL9" s="26" t="s">
        <v>16</v>
      </c>
      <c r="AM9" s="26" t="s">
        <v>19</v>
      </c>
    </row>
    <row r="10" spans="1:39" s="24" customFormat="1" ht="15">
      <c r="A10" s="14" t="s">
        <v>20</v>
      </c>
      <c r="B10" s="14" t="s">
        <v>20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 s="24" customFormat="1" ht="24.6" customHeight="1">
      <c r="A11" s="14"/>
      <c r="B11" s="14"/>
      <c r="C11" s="3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s="24" customFormat="1" ht="16.899999999999999" customHeight="1">
      <c r="A12" s="34" t="s">
        <v>21</v>
      </c>
      <c r="B12" s="34" t="s">
        <v>22</v>
      </c>
      <c r="C12" s="34"/>
      <c r="D12" s="35">
        <v>1</v>
      </c>
      <c r="E12" s="35">
        <v>2</v>
      </c>
      <c r="F12" s="35">
        <v>3</v>
      </c>
      <c r="G12" s="35">
        <v>4</v>
      </c>
      <c r="H12" s="35">
        <v>5</v>
      </c>
      <c r="I12" s="35">
        <v>6</v>
      </c>
      <c r="J12" s="35">
        <v>7</v>
      </c>
      <c r="K12" s="35">
        <v>8</v>
      </c>
      <c r="L12" s="35">
        <v>9</v>
      </c>
      <c r="M12" s="35">
        <v>10</v>
      </c>
      <c r="N12" s="35">
        <v>11</v>
      </c>
      <c r="O12" s="35">
        <v>12</v>
      </c>
      <c r="P12" s="35">
        <v>13</v>
      </c>
      <c r="Q12" s="35">
        <v>14</v>
      </c>
      <c r="R12" s="35">
        <v>15</v>
      </c>
      <c r="S12" s="35">
        <v>16</v>
      </c>
      <c r="T12" s="35">
        <v>17</v>
      </c>
      <c r="U12" s="35">
        <v>18</v>
      </c>
      <c r="V12" s="35">
        <v>19</v>
      </c>
      <c r="W12" s="35">
        <v>20</v>
      </c>
      <c r="X12" s="35">
        <v>21</v>
      </c>
      <c r="Y12" s="35">
        <v>22</v>
      </c>
      <c r="Z12" s="35">
        <v>23</v>
      </c>
      <c r="AA12" s="35">
        <v>24</v>
      </c>
      <c r="AB12" s="35">
        <v>25</v>
      </c>
      <c r="AC12" s="35">
        <v>26</v>
      </c>
      <c r="AD12" s="35">
        <v>27</v>
      </c>
      <c r="AE12" s="35">
        <v>28</v>
      </c>
      <c r="AF12" s="35">
        <v>29</v>
      </c>
      <c r="AG12" s="35">
        <v>30</v>
      </c>
      <c r="AH12" s="35">
        <v>31</v>
      </c>
      <c r="AI12" s="35">
        <v>32</v>
      </c>
      <c r="AJ12" s="35">
        <v>33</v>
      </c>
      <c r="AK12" s="35">
        <v>34</v>
      </c>
      <c r="AL12" s="35">
        <v>35</v>
      </c>
      <c r="AM12" s="35">
        <v>36</v>
      </c>
    </row>
    <row r="13" spans="1:39" s="24" customFormat="1" ht="16.899999999999999" customHeight="1">
      <c r="A13" s="36"/>
      <c r="B13" s="36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</row>
    <row r="14" spans="1:39" s="42" customFormat="1" ht="18" customHeight="1">
      <c r="A14" s="38"/>
      <c r="B14" s="39" t="s">
        <v>23</v>
      </c>
      <c r="C14" s="38"/>
      <c r="D14" s="40">
        <f>SUM(D16,D31)</f>
        <v>171236</v>
      </c>
      <c r="E14" s="40">
        <f t="shared" ref="E14:AA14" si="0">SUM(E16,E31)</f>
        <v>131557</v>
      </c>
      <c r="F14" s="40">
        <f t="shared" si="0"/>
        <v>39679</v>
      </c>
      <c r="G14" s="40">
        <f t="shared" si="0"/>
        <v>82036</v>
      </c>
      <c r="H14" s="40">
        <f t="shared" si="0"/>
        <v>62557</v>
      </c>
      <c r="I14" s="40">
        <f t="shared" si="0"/>
        <v>19479</v>
      </c>
      <c r="J14" s="40">
        <f t="shared" si="0"/>
        <v>89200</v>
      </c>
      <c r="K14" s="40">
        <f t="shared" si="0"/>
        <v>69000</v>
      </c>
      <c r="L14" s="40">
        <f t="shared" si="0"/>
        <v>20200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171836.78065199999</v>
      </c>
      <c r="Q14" s="40">
        <f t="shared" si="0"/>
        <v>134298.78560800001</v>
      </c>
      <c r="R14" s="40">
        <f t="shared" si="0"/>
        <v>37537.995044000003</v>
      </c>
      <c r="S14" s="40">
        <f t="shared" si="0"/>
        <v>84686.071339999995</v>
      </c>
      <c r="T14" s="40">
        <f t="shared" si="0"/>
        <v>64404.872114999998</v>
      </c>
      <c r="U14" s="40">
        <f t="shared" si="0"/>
        <v>20281.199225</v>
      </c>
      <c r="V14" s="40">
        <f t="shared" si="0"/>
        <v>87018.827311999994</v>
      </c>
      <c r="W14" s="40">
        <f t="shared" si="0"/>
        <v>69893.913493</v>
      </c>
      <c r="X14" s="40">
        <f t="shared" si="0"/>
        <v>17124.913818999998</v>
      </c>
      <c r="Y14" s="40">
        <f t="shared" si="0"/>
        <v>131.88200000000001</v>
      </c>
      <c r="Z14" s="40">
        <f t="shared" si="0"/>
        <v>0</v>
      </c>
      <c r="AA14" s="40">
        <f t="shared" si="0"/>
        <v>131.88200000000001</v>
      </c>
      <c r="AB14" s="41">
        <f>P14/D14*100</f>
        <v>100.35084950127309</v>
      </c>
      <c r="AC14" s="41">
        <f t="shared" ref="AC14:AM14" si="1">Q14/E14*100</f>
        <v>102.08410469074242</v>
      </c>
      <c r="AD14" s="41">
        <f t="shared" si="1"/>
        <v>94.604186204289434</v>
      </c>
      <c r="AE14" s="41">
        <f t="shared" si="1"/>
        <v>103.23037610317421</v>
      </c>
      <c r="AF14" s="41">
        <f t="shared" si="1"/>
        <v>102.95390142589957</v>
      </c>
      <c r="AG14" s="41">
        <f t="shared" si="1"/>
        <v>104.11827724729194</v>
      </c>
      <c r="AH14" s="41">
        <f t="shared" si="1"/>
        <v>97.554739139013449</v>
      </c>
      <c r="AI14" s="41">
        <f t="shared" si="1"/>
        <v>101.29552680144927</v>
      </c>
      <c r="AJ14" s="41">
        <f t="shared" si="1"/>
        <v>84.776801084158407</v>
      </c>
      <c r="AK14" s="41" t="e">
        <f t="shared" si="1"/>
        <v>#DIV/0!</v>
      </c>
      <c r="AL14" s="41"/>
      <c r="AM14" s="41" t="e">
        <f t="shared" si="1"/>
        <v>#DIV/0!</v>
      </c>
    </row>
    <row r="15" spans="1:39" s="42" customFormat="1" ht="18" customHeight="1">
      <c r="A15" s="38"/>
      <c r="B15" s="39"/>
      <c r="C15" s="38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spans="1:39" s="47" customFormat="1" ht="18" customHeight="1">
      <c r="A16" s="43" t="s">
        <v>24</v>
      </c>
      <c r="B16" s="43" t="s">
        <v>25</v>
      </c>
      <c r="C16" s="44"/>
      <c r="D16" s="45">
        <f>SUM(D17:D30)</f>
        <v>5017</v>
      </c>
      <c r="E16" s="45">
        <f t="shared" ref="E16:AA16" si="2">SUM(E17:E30)</f>
        <v>0</v>
      </c>
      <c r="F16" s="45">
        <f t="shared" si="2"/>
        <v>5017</v>
      </c>
      <c r="G16" s="45">
        <f t="shared" si="2"/>
        <v>1767</v>
      </c>
      <c r="H16" s="45">
        <f t="shared" si="2"/>
        <v>0</v>
      </c>
      <c r="I16" s="45">
        <f t="shared" si="2"/>
        <v>1767</v>
      </c>
      <c r="J16" s="45">
        <f t="shared" si="2"/>
        <v>3250</v>
      </c>
      <c r="K16" s="45">
        <f t="shared" si="2"/>
        <v>0</v>
      </c>
      <c r="L16" s="45">
        <f t="shared" si="2"/>
        <v>3250</v>
      </c>
      <c r="M16" s="45">
        <f t="shared" si="2"/>
        <v>0</v>
      </c>
      <c r="N16" s="45">
        <f t="shared" si="2"/>
        <v>0</v>
      </c>
      <c r="O16" s="45">
        <f t="shared" si="2"/>
        <v>0</v>
      </c>
      <c r="P16" s="45">
        <f t="shared" si="2"/>
        <v>4419.4784740000005</v>
      </c>
      <c r="Q16" s="45">
        <f t="shared" si="2"/>
        <v>0</v>
      </c>
      <c r="R16" s="45">
        <f t="shared" si="2"/>
        <v>4419.4784740000005</v>
      </c>
      <c r="S16" s="45">
        <f t="shared" si="2"/>
        <v>1199.7042299999998</v>
      </c>
      <c r="T16" s="45">
        <f t="shared" si="2"/>
        <v>0</v>
      </c>
      <c r="U16" s="45">
        <f t="shared" si="2"/>
        <v>1199.7042299999998</v>
      </c>
      <c r="V16" s="45">
        <f t="shared" si="2"/>
        <v>3087.8922439999997</v>
      </c>
      <c r="W16" s="45">
        <f t="shared" si="2"/>
        <v>0</v>
      </c>
      <c r="X16" s="45">
        <f t="shared" si="2"/>
        <v>3087.8922439999997</v>
      </c>
      <c r="Y16" s="45">
        <f t="shared" si="2"/>
        <v>131.88200000000001</v>
      </c>
      <c r="Z16" s="45">
        <f t="shared" si="2"/>
        <v>0</v>
      </c>
      <c r="AA16" s="45">
        <f t="shared" si="2"/>
        <v>131.88200000000001</v>
      </c>
      <c r="AB16" s="46">
        <f t="shared" ref="AB16:AC40" si="3">P16/D16*100</f>
        <v>88.090063264899356</v>
      </c>
      <c r="AC16" s="46"/>
      <c r="AD16" s="46">
        <f t="shared" ref="AD16:AG40" si="4">R16/F16*100</f>
        <v>88.090063264899356</v>
      </c>
      <c r="AE16" s="46">
        <f t="shared" si="4"/>
        <v>67.894976230899815</v>
      </c>
      <c r="AF16" s="46"/>
      <c r="AG16" s="46">
        <f t="shared" ref="AG16:AI40" si="5">U16/I16*100</f>
        <v>67.894976230899815</v>
      </c>
      <c r="AH16" s="46">
        <f t="shared" si="5"/>
        <v>95.01206904615384</v>
      </c>
      <c r="AI16" s="46"/>
      <c r="AJ16" s="46">
        <f t="shared" ref="AJ16:AK40" si="6">X16/L16*100</f>
        <v>95.01206904615384</v>
      </c>
      <c r="AK16" s="46" t="e">
        <f t="shared" si="6"/>
        <v>#DIV/0!</v>
      </c>
      <c r="AL16" s="46"/>
      <c r="AM16" s="46" t="e">
        <f t="shared" ref="AM16:AM28" si="7">AA16/O16*100</f>
        <v>#DIV/0!</v>
      </c>
    </row>
    <row r="17" spans="1:39" s="42" customFormat="1" ht="18" customHeight="1">
      <c r="A17" s="48">
        <v>1</v>
      </c>
      <c r="B17" s="49" t="s">
        <v>26</v>
      </c>
      <c r="C17" s="49" t="s">
        <v>27</v>
      </c>
      <c r="D17" s="50">
        <f>SUM(E17:F17)</f>
        <v>602</v>
      </c>
      <c r="E17" s="50">
        <f>SUM(H17,K17,N17)</f>
        <v>0</v>
      </c>
      <c r="F17" s="50">
        <f>SUM(I17,L17,O17)</f>
        <v>602</v>
      </c>
      <c r="G17" s="51">
        <f>SUM(H17:I17)</f>
        <v>602</v>
      </c>
      <c r="H17" s="52">
        <f>SUM('[1]BIÊU 61.NĐ31'!H13)</f>
        <v>0</v>
      </c>
      <c r="I17" s="52">
        <f>SUM('[1]BIÊU 61.NĐ31'!I13)</f>
        <v>602</v>
      </c>
      <c r="J17" s="51">
        <f>SUM(K17:L17)</f>
        <v>0</v>
      </c>
      <c r="K17" s="51">
        <f>SUM('[1]BIÊU 61.NĐ31'!K13)</f>
        <v>0</v>
      </c>
      <c r="L17" s="51">
        <f>SUM('[1]BIÊU 61.NĐ31'!L13)</f>
        <v>0</v>
      </c>
      <c r="M17" s="51">
        <f>SUM(N17:O17)</f>
        <v>0</v>
      </c>
      <c r="N17" s="51">
        <f>SUM('[1]BIÊU 61.NĐ31'!N13)</f>
        <v>0</v>
      </c>
      <c r="O17" s="51">
        <f>SUM('[1]BIÊU 61.NĐ31'!O13)</f>
        <v>0</v>
      </c>
      <c r="P17" s="53">
        <f t="shared" ref="P17:P30" si="8">SUM(Q17:R17)</f>
        <v>578.59222999999997</v>
      </c>
      <c r="Q17" s="53">
        <f t="shared" ref="Q17:R30" si="9">T17+W17+Z17</f>
        <v>0</v>
      </c>
      <c r="R17" s="53">
        <f t="shared" si="9"/>
        <v>578.59222999999997</v>
      </c>
      <c r="S17" s="51">
        <f>SUM(T17:U17)</f>
        <v>578.59222999999997</v>
      </c>
      <c r="T17" s="51">
        <f>SUM('[1]BIÊU 61.NĐ31'!T13)</f>
        <v>0</v>
      </c>
      <c r="U17" s="51">
        <f>SUM('[1]BIÊU 61.NĐ31'!U13)</f>
        <v>578.59222999999997</v>
      </c>
      <c r="V17" s="51">
        <f>SUM(W17:X17)</f>
        <v>0</v>
      </c>
      <c r="W17" s="51">
        <f>SUM('[1]BIÊU 61.NĐ31'!W13)</f>
        <v>0</v>
      </c>
      <c r="X17" s="51">
        <f>SUM('[1]BIÊU 61.NĐ31'!X13)</f>
        <v>0</v>
      </c>
      <c r="Y17" s="51">
        <f>SUM(Z17:AA17)</f>
        <v>0</v>
      </c>
      <c r="Z17" s="51">
        <f>SUM('[1]BIÊU 61.NĐ31'!Z13)</f>
        <v>0</v>
      </c>
      <c r="AA17" s="51">
        <f>SUM('[1]BIÊU 61.NĐ31'!AA13)</f>
        <v>0</v>
      </c>
      <c r="AB17" s="54">
        <f t="shared" si="3"/>
        <v>96.111666112956812</v>
      </c>
      <c r="AC17" s="55"/>
      <c r="AD17" s="55">
        <f t="shared" si="4"/>
        <v>96.111666112956812</v>
      </c>
      <c r="AE17" s="55">
        <f t="shared" si="4"/>
        <v>96.111666112956812</v>
      </c>
      <c r="AF17" s="55"/>
      <c r="AG17" s="55">
        <f t="shared" si="5"/>
        <v>96.111666112956812</v>
      </c>
      <c r="AH17" s="55"/>
      <c r="AI17" s="55"/>
      <c r="AJ17" s="55"/>
      <c r="AK17" s="55"/>
      <c r="AL17" s="55"/>
      <c r="AM17" s="55"/>
    </row>
    <row r="18" spans="1:39" s="42" customFormat="1" ht="18" customHeight="1">
      <c r="A18" s="48">
        <v>2</v>
      </c>
      <c r="B18" s="49" t="s">
        <v>28</v>
      </c>
      <c r="C18" s="49" t="s">
        <v>29</v>
      </c>
      <c r="D18" s="50">
        <f t="shared" ref="D18:D30" si="10">SUM(E18:F18)</f>
        <v>837</v>
      </c>
      <c r="E18" s="50">
        <f t="shared" ref="E18:F30" si="11">SUM(H18,K18,N18)</f>
        <v>0</v>
      </c>
      <c r="F18" s="50">
        <f t="shared" si="11"/>
        <v>837</v>
      </c>
      <c r="G18" s="51">
        <f t="shared" ref="G18:G40" si="12">SUM(H18:I18)</f>
        <v>837</v>
      </c>
      <c r="H18" s="52">
        <f>SUM('[1]BIÊU 61.NĐ31'!H14)</f>
        <v>0</v>
      </c>
      <c r="I18" s="52">
        <f>SUM('[1]BIÊU 61.NĐ31'!I14)</f>
        <v>837</v>
      </c>
      <c r="J18" s="51">
        <f t="shared" ref="J18:J40" si="13">SUM(K18:L18)</f>
        <v>0</v>
      </c>
      <c r="K18" s="51">
        <f>SUM('[1]BIÊU 61.NĐ31'!K14)</f>
        <v>0</v>
      </c>
      <c r="L18" s="51">
        <f>SUM('[1]BIÊU 61.NĐ31'!L14)</f>
        <v>0</v>
      </c>
      <c r="M18" s="51">
        <f t="shared" ref="M18:M40" si="14">SUM(N18:O18)</f>
        <v>0</v>
      </c>
      <c r="N18" s="51">
        <f>SUM('[1]BIÊU 61.NĐ31'!N14)</f>
        <v>0</v>
      </c>
      <c r="O18" s="51">
        <f>SUM('[1]BIÊU 61.NĐ31'!O14)</f>
        <v>0</v>
      </c>
      <c r="P18" s="53">
        <f t="shared" si="8"/>
        <v>328.02100000000002</v>
      </c>
      <c r="Q18" s="53">
        <f t="shared" si="9"/>
        <v>0</v>
      </c>
      <c r="R18" s="53">
        <f t="shared" si="9"/>
        <v>328.02100000000002</v>
      </c>
      <c r="S18" s="51">
        <f t="shared" ref="S18:S30" si="15">SUM(T18:U18)</f>
        <v>328.02100000000002</v>
      </c>
      <c r="T18" s="51">
        <f>SUM('[1]BIÊU 61.NĐ31'!T14)</f>
        <v>0</v>
      </c>
      <c r="U18" s="51">
        <f>SUM('[1]BIÊU 61.NĐ31'!U14)</f>
        <v>328.02100000000002</v>
      </c>
      <c r="V18" s="51">
        <f t="shared" ref="V18:V30" si="16">SUM(W18:X18)</f>
        <v>0</v>
      </c>
      <c r="W18" s="51">
        <f>SUM('[1]BIÊU 61.NĐ31'!W14)</f>
        <v>0</v>
      </c>
      <c r="X18" s="51">
        <f>SUM('[1]BIÊU 61.NĐ31'!X14)</f>
        <v>0</v>
      </c>
      <c r="Y18" s="51">
        <f t="shared" ref="Y18:Y30" si="17">SUM(Z18:AA18)</f>
        <v>0</v>
      </c>
      <c r="Z18" s="51">
        <f>SUM('[1]BIÊU 61.NĐ31'!Z14)</f>
        <v>0</v>
      </c>
      <c r="AA18" s="51">
        <f>SUM('[1]BIÊU 61.NĐ31'!AA14)</f>
        <v>0</v>
      </c>
      <c r="AB18" s="55">
        <f t="shared" si="3"/>
        <v>39.190083632019117</v>
      </c>
      <c r="AC18" s="55"/>
      <c r="AD18" s="55">
        <f t="shared" si="4"/>
        <v>39.190083632019117</v>
      </c>
      <c r="AE18" s="55">
        <f t="shared" si="4"/>
        <v>39.190083632019117</v>
      </c>
      <c r="AF18" s="55"/>
      <c r="AG18" s="55">
        <f t="shared" si="5"/>
        <v>39.190083632019117</v>
      </c>
      <c r="AH18" s="55"/>
      <c r="AI18" s="55"/>
      <c r="AJ18" s="55"/>
      <c r="AK18" s="55"/>
      <c r="AL18" s="55"/>
      <c r="AM18" s="55"/>
    </row>
    <row r="19" spans="1:39" s="42" customFormat="1" ht="18" customHeight="1">
      <c r="A19" s="48">
        <v>3</v>
      </c>
      <c r="B19" s="49" t="s">
        <v>30</v>
      </c>
      <c r="C19" s="49" t="s">
        <v>31</v>
      </c>
      <c r="D19" s="50">
        <f t="shared" si="10"/>
        <v>10</v>
      </c>
      <c r="E19" s="50">
        <f t="shared" si="11"/>
        <v>0</v>
      </c>
      <c r="F19" s="50">
        <f t="shared" si="11"/>
        <v>10</v>
      </c>
      <c r="G19" s="51">
        <f t="shared" si="12"/>
        <v>10</v>
      </c>
      <c r="H19" s="52">
        <f>SUM('[1]BIÊU 61.NĐ31'!H15)</f>
        <v>0</v>
      </c>
      <c r="I19" s="52">
        <f>SUM('[1]BIÊU 61.NĐ31'!I15)</f>
        <v>10</v>
      </c>
      <c r="J19" s="51">
        <f t="shared" si="13"/>
        <v>0</v>
      </c>
      <c r="K19" s="51">
        <f>SUM('[1]BIÊU 61.NĐ31'!K15)</f>
        <v>0</v>
      </c>
      <c r="L19" s="51">
        <f>SUM('[1]BIÊU 61.NĐ31'!L15)</f>
        <v>0</v>
      </c>
      <c r="M19" s="51">
        <f t="shared" si="14"/>
        <v>0</v>
      </c>
      <c r="N19" s="51">
        <f>SUM('[1]BIÊU 61.NĐ31'!N15)</f>
        <v>0</v>
      </c>
      <c r="O19" s="51">
        <f>SUM('[1]BIÊU 61.NĐ31'!O15)</f>
        <v>0</v>
      </c>
      <c r="P19" s="53">
        <f t="shared" si="8"/>
        <v>0</v>
      </c>
      <c r="Q19" s="53">
        <f t="shared" si="9"/>
        <v>0</v>
      </c>
      <c r="R19" s="53">
        <f t="shared" si="9"/>
        <v>0</v>
      </c>
      <c r="S19" s="51">
        <f t="shared" si="15"/>
        <v>0</v>
      </c>
      <c r="T19" s="51">
        <f>SUM('[1]BIÊU 61.NĐ31'!T15)</f>
        <v>0</v>
      </c>
      <c r="U19" s="51">
        <f>SUM('[1]BIÊU 61.NĐ31'!U15)</f>
        <v>0</v>
      </c>
      <c r="V19" s="51">
        <f t="shared" si="16"/>
        <v>0</v>
      </c>
      <c r="W19" s="51">
        <f>SUM('[1]BIÊU 61.NĐ31'!W15)</f>
        <v>0</v>
      </c>
      <c r="X19" s="51">
        <f>SUM('[1]BIÊU 61.NĐ31'!X15)</f>
        <v>0</v>
      </c>
      <c r="Y19" s="51">
        <f t="shared" si="17"/>
        <v>0</v>
      </c>
      <c r="Z19" s="51">
        <f>SUM('[1]BIÊU 61.NĐ31'!Z15)</f>
        <v>0</v>
      </c>
      <c r="AA19" s="51">
        <f>SUM('[1]BIÊU 61.NĐ31'!AA15)</f>
        <v>0</v>
      </c>
      <c r="AB19" s="55">
        <f t="shared" si="3"/>
        <v>0</v>
      </c>
      <c r="AC19" s="55"/>
      <c r="AD19" s="55">
        <f t="shared" si="4"/>
        <v>0</v>
      </c>
      <c r="AE19" s="55">
        <f t="shared" si="4"/>
        <v>0</v>
      </c>
      <c r="AF19" s="55"/>
      <c r="AG19" s="55">
        <f t="shared" si="5"/>
        <v>0</v>
      </c>
      <c r="AH19" s="55"/>
      <c r="AI19" s="55"/>
      <c r="AJ19" s="55"/>
      <c r="AK19" s="55"/>
      <c r="AL19" s="55"/>
      <c r="AM19" s="55"/>
    </row>
    <row r="20" spans="1:39" s="42" customFormat="1" ht="18" customHeight="1">
      <c r="A20" s="48">
        <v>4</v>
      </c>
      <c r="B20" s="49" t="s">
        <v>32</v>
      </c>
      <c r="C20" s="49" t="s">
        <v>33</v>
      </c>
      <c r="D20" s="50">
        <f t="shared" si="10"/>
        <v>288</v>
      </c>
      <c r="E20" s="50">
        <f t="shared" si="11"/>
        <v>0</v>
      </c>
      <c r="F20" s="50">
        <f t="shared" si="11"/>
        <v>288</v>
      </c>
      <c r="G20" s="51">
        <f t="shared" si="12"/>
        <v>288</v>
      </c>
      <c r="H20" s="52">
        <f>SUM('[1]BIÊU 61.NĐ31'!H16)</f>
        <v>0</v>
      </c>
      <c r="I20" s="52">
        <f>SUM('[1]BIÊU 61.NĐ31'!I16)</f>
        <v>288</v>
      </c>
      <c r="J20" s="51">
        <f t="shared" si="13"/>
        <v>0</v>
      </c>
      <c r="K20" s="51">
        <f>SUM('[1]BIÊU 61.NĐ31'!K16)</f>
        <v>0</v>
      </c>
      <c r="L20" s="51">
        <f>SUM('[1]BIÊU 61.NĐ31'!L16)</f>
        <v>0</v>
      </c>
      <c r="M20" s="51">
        <f t="shared" si="14"/>
        <v>0</v>
      </c>
      <c r="N20" s="51">
        <f>SUM('[1]BIÊU 61.NĐ31'!N16)</f>
        <v>0</v>
      </c>
      <c r="O20" s="51">
        <f>SUM('[1]BIÊU 61.NĐ31'!O16)</f>
        <v>0</v>
      </c>
      <c r="P20" s="53">
        <f t="shared" si="8"/>
        <v>263.09100000000001</v>
      </c>
      <c r="Q20" s="53">
        <f t="shared" si="9"/>
        <v>0</v>
      </c>
      <c r="R20" s="53">
        <f t="shared" si="9"/>
        <v>263.09100000000001</v>
      </c>
      <c r="S20" s="51">
        <f t="shared" si="15"/>
        <v>263.09100000000001</v>
      </c>
      <c r="T20" s="51">
        <f>SUM('[1]BIÊU 61.NĐ31'!T16)</f>
        <v>0</v>
      </c>
      <c r="U20" s="51">
        <f>SUM('[1]BIÊU 61.NĐ31'!U16)</f>
        <v>263.09100000000001</v>
      </c>
      <c r="V20" s="51">
        <f t="shared" si="16"/>
        <v>0</v>
      </c>
      <c r="W20" s="51">
        <f>SUM('[1]BIÊU 61.NĐ31'!W16)</f>
        <v>0</v>
      </c>
      <c r="X20" s="51">
        <f>SUM('[1]BIÊU 61.NĐ31'!X16)</f>
        <v>0</v>
      </c>
      <c r="Y20" s="51">
        <f t="shared" si="17"/>
        <v>0</v>
      </c>
      <c r="Z20" s="51">
        <f>SUM('[1]BIÊU 61.NĐ31'!Z16)</f>
        <v>0</v>
      </c>
      <c r="AA20" s="51">
        <f>SUM('[1]BIÊU 61.NĐ31'!AA16)</f>
        <v>0</v>
      </c>
      <c r="AB20" s="55">
        <f t="shared" si="3"/>
        <v>91.35104166666666</v>
      </c>
      <c r="AC20" s="55"/>
      <c r="AD20" s="55">
        <f t="shared" si="4"/>
        <v>91.35104166666666</v>
      </c>
      <c r="AE20" s="55">
        <f t="shared" si="4"/>
        <v>91.35104166666666</v>
      </c>
      <c r="AF20" s="55"/>
      <c r="AG20" s="55">
        <f t="shared" si="5"/>
        <v>91.35104166666666</v>
      </c>
      <c r="AH20" s="55"/>
      <c r="AI20" s="55"/>
      <c r="AJ20" s="55"/>
      <c r="AK20" s="55"/>
      <c r="AL20" s="55"/>
      <c r="AM20" s="55"/>
    </row>
    <row r="21" spans="1:39" s="42" customFormat="1" ht="18" customHeight="1">
      <c r="A21" s="48">
        <v>5</v>
      </c>
      <c r="B21" s="49" t="s">
        <v>34</v>
      </c>
      <c r="C21" s="49" t="s">
        <v>35</v>
      </c>
      <c r="D21" s="50">
        <f t="shared" si="10"/>
        <v>1410</v>
      </c>
      <c r="E21" s="50">
        <f t="shared" si="11"/>
        <v>0</v>
      </c>
      <c r="F21" s="50">
        <f t="shared" si="11"/>
        <v>1410</v>
      </c>
      <c r="G21" s="51">
        <f t="shared" si="12"/>
        <v>30</v>
      </c>
      <c r="H21" s="52">
        <f>SUM('[1]BIÊU 61.NĐ31'!H17)</f>
        <v>0</v>
      </c>
      <c r="I21" s="52">
        <f>SUM('[1]BIÊU 61.NĐ31'!I17)</f>
        <v>30</v>
      </c>
      <c r="J21" s="51">
        <f t="shared" si="13"/>
        <v>1380</v>
      </c>
      <c r="K21" s="51">
        <f>SUM('[1]BIÊU 61.NĐ31'!K17)</f>
        <v>0</v>
      </c>
      <c r="L21" s="51">
        <f>SUM('[1]BIÊU 61.NĐ31'!L17)</f>
        <v>1380</v>
      </c>
      <c r="M21" s="51">
        <f t="shared" si="14"/>
        <v>0</v>
      </c>
      <c r="N21" s="51">
        <f>SUM('[1]BIÊU 61.NĐ31'!N17)</f>
        <v>0</v>
      </c>
      <c r="O21" s="51">
        <f>SUM('[1]BIÊU 61.NĐ31'!O17)</f>
        <v>0</v>
      </c>
      <c r="P21" s="53">
        <f t="shared" si="8"/>
        <v>1396.416588</v>
      </c>
      <c r="Q21" s="53">
        <f t="shared" si="9"/>
        <v>0</v>
      </c>
      <c r="R21" s="53">
        <f t="shared" si="9"/>
        <v>1396.416588</v>
      </c>
      <c r="S21" s="51">
        <f t="shared" si="15"/>
        <v>30</v>
      </c>
      <c r="T21" s="51">
        <f>SUM('[1]BIÊU 61.NĐ31'!T17)</f>
        <v>0</v>
      </c>
      <c r="U21" s="51">
        <f>SUM('[1]BIÊU 61.NĐ31'!U17)</f>
        <v>30</v>
      </c>
      <c r="V21" s="51">
        <f t="shared" si="16"/>
        <v>1366.416588</v>
      </c>
      <c r="W21" s="51">
        <f>SUM('[1]BIÊU 61.NĐ31'!W17)</f>
        <v>0</v>
      </c>
      <c r="X21" s="51">
        <f>SUM('[1]BIÊU 61.NĐ31'!X17)</f>
        <v>1366.416588</v>
      </c>
      <c r="Y21" s="51">
        <f t="shared" si="17"/>
        <v>0</v>
      </c>
      <c r="Z21" s="51">
        <f>SUM('[1]BIÊU 61.NĐ31'!Z17)</f>
        <v>0</v>
      </c>
      <c r="AA21" s="51">
        <f>SUM('[1]BIÊU 61.NĐ31'!AA17)</f>
        <v>0</v>
      </c>
      <c r="AB21" s="55">
        <f t="shared" si="3"/>
        <v>99.036637446808513</v>
      </c>
      <c r="AC21" s="55"/>
      <c r="AD21" s="55">
        <f t="shared" si="4"/>
        <v>99.036637446808513</v>
      </c>
      <c r="AE21" s="56">
        <f t="shared" si="4"/>
        <v>100</v>
      </c>
      <c r="AF21" s="55"/>
      <c r="AG21" s="56">
        <f t="shared" si="5"/>
        <v>100</v>
      </c>
      <c r="AH21" s="55">
        <f t="shared" si="5"/>
        <v>99.015694782608705</v>
      </c>
      <c r="AI21" s="55"/>
      <c r="AJ21" s="55">
        <f t="shared" si="6"/>
        <v>99.015694782608705</v>
      </c>
      <c r="AK21" s="55"/>
      <c r="AL21" s="55"/>
      <c r="AM21" s="55"/>
    </row>
    <row r="22" spans="1:39" s="42" customFormat="1" ht="18" customHeight="1">
      <c r="A22" s="48">
        <v>6</v>
      </c>
      <c r="B22" s="49" t="s">
        <v>36</v>
      </c>
      <c r="C22" s="49" t="s">
        <v>37</v>
      </c>
      <c r="D22" s="50">
        <f t="shared" si="10"/>
        <v>260</v>
      </c>
      <c r="E22" s="50">
        <f t="shared" si="11"/>
        <v>0</v>
      </c>
      <c r="F22" s="50">
        <f t="shared" si="11"/>
        <v>260</v>
      </c>
      <c r="G22" s="51">
        <f t="shared" si="12"/>
        <v>0</v>
      </c>
      <c r="H22" s="52">
        <f>SUM('[1]BIÊU 61.NĐ31'!H18)</f>
        <v>0</v>
      </c>
      <c r="I22" s="52">
        <f>SUM('[1]BIÊU 61.NĐ31'!I18)</f>
        <v>0</v>
      </c>
      <c r="J22" s="51">
        <f t="shared" si="13"/>
        <v>260</v>
      </c>
      <c r="K22" s="51">
        <f>SUM('[1]BIÊU 61.NĐ31'!K18)</f>
        <v>0</v>
      </c>
      <c r="L22" s="51">
        <f>SUM('[1]BIÊU 61.NĐ31'!L18)</f>
        <v>260</v>
      </c>
      <c r="M22" s="51">
        <f t="shared" si="14"/>
        <v>0</v>
      </c>
      <c r="N22" s="51">
        <f>SUM('[1]BIÊU 61.NĐ31'!N18)</f>
        <v>0</v>
      </c>
      <c r="O22" s="51">
        <f>SUM('[1]BIÊU 61.NĐ31'!O18)</f>
        <v>0</v>
      </c>
      <c r="P22" s="53">
        <f t="shared" si="8"/>
        <v>236</v>
      </c>
      <c r="Q22" s="53">
        <f t="shared" si="9"/>
        <v>0</v>
      </c>
      <c r="R22" s="53">
        <f t="shared" si="9"/>
        <v>236</v>
      </c>
      <c r="S22" s="51">
        <f t="shared" si="15"/>
        <v>0</v>
      </c>
      <c r="T22" s="51">
        <f>SUM('[1]BIÊU 61.NĐ31'!T18)</f>
        <v>0</v>
      </c>
      <c r="U22" s="51">
        <f>SUM('[1]BIÊU 61.NĐ31'!U18)</f>
        <v>0</v>
      </c>
      <c r="V22" s="51">
        <f t="shared" si="16"/>
        <v>236</v>
      </c>
      <c r="W22" s="51">
        <f>SUM('[1]BIÊU 61.NĐ31'!W18)</f>
        <v>0</v>
      </c>
      <c r="X22" s="51">
        <f>SUM('[1]BIÊU 61.NĐ31'!X18)</f>
        <v>236</v>
      </c>
      <c r="Y22" s="51">
        <f t="shared" si="17"/>
        <v>0</v>
      </c>
      <c r="Z22" s="51">
        <f>SUM('[1]BIÊU 61.NĐ31'!Z18)</f>
        <v>0</v>
      </c>
      <c r="AA22" s="51">
        <f>SUM('[1]BIÊU 61.NĐ31'!AA18)</f>
        <v>0</v>
      </c>
      <c r="AB22" s="55">
        <f t="shared" si="3"/>
        <v>90.769230769230774</v>
      </c>
      <c r="AC22" s="55"/>
      <c r="AD22" s="55">
        <f t="shared" si="4"/>
        <v>90.769230769230774</v>
      </c>
      <c r="AE22" s="55"/>
      <c r="AF22" s="55"/>
      <c r="AG22" s="55"/>
      <c r="AH22" s="55">
        <f t="shared" si="5"/>
        <v>90.769230769230774</v>
      </c>
      <c r="AI22" s="55"/>
      <c r="AJ22" s="55">
        <f t="shared" si="6"/>
        <v>90.769230769230774</v>
      </c>
      <c r="AK22" s="55"/>
      <c r="AL22" s="55"/>
      <c r="AM22" s="55"/>
    </row>
    <row r="23" spans="1:39" s="42" customFormat="1" ht="18" customHeight="1">
      <c r="A23" s="48">
        <v>7</v>
      </c>
      <c r="B23" s="49" t="s">
        <v>38</v>
      </c>
      <c r="C23" s="49" t="s">
        <v>39</v>
      </c>
      <c r="D23" s="50">
        <f t="shared" si="10"/>
        <v>310</v>
      </c>
      <c r="E23" s="50">
        <f t="shared" si="11"/>
        <v>0</v>
      </c>
      <c r="F23" s="50">
        <f t="shared" si="11"/>
        <v>310</v>
      </c>
      <c r="G23" s="51">
        <f t="shared" si="12"/>
        <v>0</v>
      </c>
      <c r="H23" s="52">
        <f>SUM('[1]BIÊU 61.NĐ31'!H19)</f>
        <v>0</v>
      </c>
      <c r="I23" s="52">
        <f>SUM('[1]BIÊU 61.NĐ31'!I19)</f>
        <v>0</v>
      </c>
      <c r="J23" s="51">
        <f t="shared" si="13"/>
        <v>310</v>
      </c>
      <c r="K23" s="51">
        <f>SUM('[1]BIÊU 61.NĐ31'!K19)</f>
        <v>0</v>
      </c>
      <c r="L23" s="51">
        <f>SUM('[1]BIÊU 61.NĐ31'!L19)</f>
        <v>310</v>
      </c>
      <c r="M23" s="51">
        <f t="shared" si="14"/>
        <v>0</v>
      </c>
      <c r="N23" s="51">
        <f>SUM('[1]BIÊU 61.NĐ31'!N19)</f>
        <v>0</v>
      </c>
      <c r="O23" s="51">
        <f>SUM('[1]BIÊU 61.NĐ31'!O19)</f>
        <v>0</v>
      </c>
      <c r="P23" s="53">
        <f t="shared" si="8"/>
        <v>230.48099999999999</v>
      </c>
      <c r="Q23" s="53">
        <f t="shared" si="9"/>
        <v>0</v>
      </c>
      <c r="R23" s="53">
        <f t="shared" si="9"/>
        <v>230.48099999999999</v>
      </c>
      <c r="S23" s="51">
        <f t="shared" si="15"/>
        <v>0</v>
      </c>
      <c r="T23" s="51">
        <f>SUM('[1]BIÊU 61.NĐ31'!T19)</f>
        <v>0</v>
      </c>
      <c r="U23" s="51">
        <f>SUM('[1]BIÊU 61.NĐ31'!U19)</f>
        <v>0</v>
      </c>
      <c r="V23" s="51">
        <f t="shared" si="16"/>
        <v>230.48099999999999</v>
      </c>
      <c r="W23" s="51">
        <f>SUM('[1]BIÊU 61.NĐ31'!W19)</f>
        <v>0</v>
      </c>
      <c r="X23" s="51">
        <f>SUM('[1]BIÊU 61.NĐ31'!X19)</f>
        <v>230.48099999999999</v>
      </c>
      <c r="Y23" s="51">
        <f t="shared" si="17"/>
        <v>0</v>
      </c>
      <c r="Z23" s="51">
        <f>SUM('[1]BIÊU 61.NĐ31'!Z19)</f>
        <v>0</v>
      </c>
      <c r="AA23" s="51">
        <f>SUM('[1]BIÊU 61.NĐ31'!AA19)</f>
        <v>0</v>
      </c>
      <c r="AB23" s="55">
        <f t="shared" si="3"/>
        <v>74.34870967741935</v>
      </c>
      <c r="AC23" s="55"/>
      <c r="AD23" s="55">
        <f t="shared" si="4"/>
        <v>74.34870967741935</v>
      </c>
      <c r="AE23" s="55"/>
      <c r="AF23" s="55"/>
      <c r="AG23" s="55"/>
      <c r="AH23" s="55">
        <f t="shared" si="5"/>
        <v>74.34870967741935</v>
      </c>
      <c r="AI23" s="55"/>
      <c r="AJ23" s="55">
        <f t="shared" si="6"/>
        <v>74.34870967741935</v>
      </c>
      <c r="AK23" s="55"/>
      <c r="AL23" s="55"/>
      <c r="AM23" s="55"/>
    </row>
    <row r="24" spans="1:39" s="42" customFormat="1" ht="18" customHeight="1">
      <c r="A24" s="48">
        <v>8</v>
      </c>
      <c r="B24" s="49" t="s">
        <v>40</v>
      </c>
      <c r="C24" s="49" t="s">
        <v>41</v>
      </c>
      <c r="D24" s="50">
        <f t="shared" si="10"/>
        <v>100</v>
      </c>
      <c r="E24" s="50">
        <f t="shared" si="11"/>
        <v>0</v>
      </c>
      <c r="F24" s="50">
        <f t="shared" si="11"/>
        <v>100</v>
      </c>
      <c r="G24" s="51">
        <f t="shared" si="12"/>
        <v>0</v>
      </c>
      <c r="H24" s="52">
        <f>SUM('[1]BIÊU 61.NĐ31'!H20)</f>
        <v>0</v>
      </c>
      <c r="I24" s="52">
        <f>SUM('[1]BIÊU 61.NĐ31'!I20)</f>
        <v>0</v>
      </c>
      <c r="J24" s="51">
        <f t="shared" si="13"/>
        <v>100</v>
      </c>
      <c r="K24" s="51">
        <f>SUM('[1]BIÊU 61.NĐ31'!K20)</f>
        <v>0</v>
      </c>
      <c r="L24" s="51">
        <f>SUM('[1]BIÊU 61.NĐ31'!L20)</f>
        <v>100</v>
      </c>
      <c r="M24" s="51">
        <f t="shared" si="14"/>
        <v>0</v>
      </c>
      <c r="N24" s="51">
        <f>SUM('[1]BIÊU 61.NĐ31'!N20)</f>
        <v>0</v>
      </c>
      <c r="O24" s="51">
        <f>SUM('[1]BIÊU 61.NĐ31'!O20)</f>
        <v>0</v>
      </c>
      <c r="P24" s="53">
        <f t="shared" si="8"/>
        <v>100</v>
      </c>
      <c r="Q24" s="53">
        <f t="shared" si="9"/>
        <v>0</v>
      </c>
      <c r="R24" s="53">
        <f t="shared" si="9"/>
        <v>100</v>
      </c>
      <c r="S24" s="51">
        <f t="shared" si="15"/>
        <v>0</v>
      </c>
      <c r="T24" s="51">
        <f>SUM('[1]BIÊU 61.NĐ31'!T20)</f>
        <v>0</v>
      </c>
      <c r="U24" s="51">
        <f>SUM('[1]BIÊU 61.NĐ31'!U20)</f>
        <v>0</v>
      </c>
      <c r="V24" s="51">
        <f t="shared" si="16"/>
        <v>100</v>
      </c>
      <c r="W24" s="51">
        <f>SUM('[1]BIÊU 61.NĐ31'!W20)</f>
        <v>0</v>
      </c>
      <c r="X24" s="51">
        <f>SUM('[1]BIÊU 61.NĐ31'!X20)</f>
        <v>100</v>
      </c>
      <c r="Y24" s="51">
        <f t="shared" si="17"/>
        <v>0</v>
      </c>
      <c r="Z24" s="51">
        <f>SUM('[1]BIÊU 61.NĐ31'!Z20)</f>
        <v>0</v>
      </c>
      <c r="AA24" s="51">
        <f>SUM('[1]BIÊU 61.NĐ31'!AA20)</f>
        <v>0</v>
      </c>
      <c r="AB24" s="56">
        <f t="shared" si="3"/>
        <v>100</v>
      </c>
      <c r="AC24" s="56"/>
      <c r="AD24" s="56">
        <f t="shared" si="4"/>
        <v>100</v>
      </c>
      <c r="AE24" s="56"/>
      <c r="AF24" s="56"/>
      <c r="AG24" s="56"/>
      <c r="AH24" s="56">
        <f t="shared" si="5"/>
        <v>100</v>
      </c>
      <c r="AI24" s="56"/>
      <c r="AJ24" s="56">
        <f t="shared" si="6"/>
        <v>100</v>
      </c>
      <c r="AK24" s="55"/>
      <c r="AL24" s="55"/>
      <c r="AM24" s="55"/>
    </row>
    <row r="25" spans="1:39" s="42" customFormat="1" ht="18" customHeight="1">
      <c r="A25" s="48">
        <v>9</v>
      </c>
      <c r="B25" s="49" t="s">
        <v>42</v>
      </c>
      <c r="C25" s="49" t="s">
        <v>43</v>
      </c>
      <c r="D25" s="50">
        <f t="shared" si="10"/>
        <v>20</v>
      </c>
      <c r="E25" s="50">
        <f t="shared" si="11"/>
        <v>0</v>
      </c>
      <c r="F25" s="50">
        <f t="shared" si="11"/>
        <v>20</v>
      </c>
      <c r="G25" s="51">
        <f t="shared" si="12"/>
        <v>0</v>
      </c>
      <c r="H25" s="52">
        <f>SUM('[1]BIÊU 61.NĐ31'!H21)</f>
        <v>0</v>
      </c>
      <c r="I25" s="52">
        <f>SUM('[1]BIÊU 61.NĐ31'!I21)</f>
        <v>0</v>
      </c>
      <c r="J25" s="51">
        <f t="shared" si="13"/>
        <v>20</v>
      </c>
      <c r="K25" s="51">
        <f>SUM('[1]BIÊU 61.NĐ31'!K21)</f>
        <v>0</v>
      </c>
      <c r="L25" s="51">
        <f>SUM('[1]BIÊU 61.NĐ31'!L21)</f>
        <v>20</v>
      </c>
      <c r="M25" s="51">
        <f t="shared" si="14"/>
        <v>0</v>
      </c>
      <c r="N25" s="51">
        <f>SUM('[1]BIÊU 61.NĐ31'!N21)</f>
        <v>0</v>
      </c>
      <c r="O25" s="51">
        <f>SUM('[1]BIÊU 61.NĐ31'!O21)</f>
        <v>0</v>
      </c>
      <c r="P25" s="53">
        <f t="shared" si="8"/>
        <v>20</v>
      </c>
      <c r="Q25" s="53">
        <f t="shared" si="9"/>
        <v>0</v>
      </c>
      <c r="R25" s="53">
        <f t="shared" si="9"/>
        <v>20</v>
      </c>
      <c r="S25" s="51">
        <f t="shared" si="15"/>
        <v>0</v>
      </c>
      <c r="T25" s="51">
        <f>SUM('[1]BIÊU 61.NĐ31'!T21)</f>
        <v>0</v>
      </c>
      <c r="U25" s="51">
        <f>SUM('[1]BIÊU 61.NĐ31'!U21)</f>
        <v>0</v>
      </c>
      <c r="V25" s="51">
        <f t="shared" si="16"/>
        <v>20</v>
      </c>
      <c r="W25" s="51">
        <f>SUM('[1]BIÊU 61.NĐ31'!W21)</f>
        <v>0</v>
      </c>
      <c r="X25" s="51">
        <f>SUM('[1]BIÊU 61.NĐ31'!X21)</f>
        <v>20</v>
      </c>
      <c r="Y25" s="51">
        <f t="shared" si="17"/>
        <v>0</v>
      </c>
      <c r="Z25" s="51">
        <f>SUM('[1]BIÊU 61.NĐ31'!Z21)</f>
        <v>0</v>
      </c>
      <c r="AA25" s="51">
        <f>SUM('[1]BIÊU 61.NĐ31'!AA21)</f>
        <v>0</v>
      </c>
      <c r="AB25" s="56">
        <f t="shared" si="3"/>
        <v>100</v>
      </c>
      <c r="AC25" s="56"/>
      <c r="AD25" s="56">
        <f t="shared" si="4"/>
        <v>100</v>
      </c>
      <c r="AE25" s="56"/>
      <c r="AF25" s="56"/>
      <c r="AG25" s="56"/>
      <c r="AH25" s="56">
        <f t="shared" si="5"/>
        <v>100</v>
      </c>
      <c r="AI25" s="56"/>
      <c r="AJ25" s="56">
        <f t="shared" si="6"/>
        <v>100</v>
      </c>
      <c r="AK25" s="55"/>
      <c r="AL25" s="55"/>
      <c r="AM25" s="55"/>
    </row>
    <row r="26" spans="1:39" s="42" customFormat="1" ht="18" customHeight="1">
      <c r="A26" s="48">
        <v>10</v>
      </c>
      <c r="B26" s="49" t="s">
        <v>44</v>
      </c>
      <c r="C26" s="49" t="s">
        <v>45</v>
      </c>
      <c r="D26" s="50">
        <f t="shared" si="10"/>
        <v>20</v>
      </c>
      <c r="E26" s="50">
        <f t="shared" si="11"/>
        <v>0</v>
      </c>
      <c r="F26" s="50">
        <f t="shared" si="11"/>
        <v>20</v>
      </c>
      <c r="G26" s="51">
        <f t="shared" si="12"/>
        <v>0</v>
      </c>
      <c r="H26" s="52">
        <f>SUM('[1]BIÊU 61.NĐ31'!H22)</f>
        <v>0</v>
      </c>
      <c r="I26" s="52">
        <f>SUM('[1]BIÊU 61.NĐ31'!I22)</f>
        <v>0</v>
      </c>
      <c r="J26" s="51">
        <f t="shared" si="13"/>
        <v>20</v>
      </c>
      <c r="K26" s="51">
        <f>SUM('[1]BIÊU 61.NĐ31'!K22)</f>
        <v>0</v>
      </c>
      <c r="L26" s="51">
        <f>SUM('[1]BIÊU 61.NĐ31'!L22)</f>
        <v>20</v>
      </c>
      <c r="M26" s="51">
        <f t="shared" si="14"/>
        <v>0</v>
      </c>
      <c r="N26" s="51">
        <f>SUM('[1]BIÊU 61.NĐ31'!N22)</f>
        <v>0</v>
      </c>
      <c r="O26" s="51">
        <f>SUM('[1]BIÊU 61.NĐ31'!O22)</f>
        <v>0</v>
      </c>
      <c r="P26" s="53">
        <f t="shared" si="8"/>
        <v>20</v>
      </c>
      <c r="Q26" s="53">
        <f t="shared" si="9"/>
        <v>0</v>
      </c>
      <c r="R26" s="53">
        <f t="shared" si="9"/>
        <v>20</v>
      </c>
      <c r="S26" s="51">
        <f t="shared" si="15"/>
        <v>0</v>
      </c>
      <c r="T26" s="51">
        <f>SUM('[1]BIÊU 61.NĐ31'!T22)</f>
        <v>0</v>
      </c>
      <c r="U26" s="51">
        <f>SUM('[1]BIÊU 61.NĐ31'!U22)</f>
        <v>0</v>
      </c>
      <c r="V26" s="51">
        <f t="shared" si="16"/>
        <v>20</v>
      </c>
      <c r="W26" s="51">
        <f>SUM('[1]BIÊU 61.NĐ31'!W22)</f>
        <v>0</v>
      </c>
      <c r="X26" s="51">
        <f>SUM('[1]BIÊU 61.NĐ31'!X22)</f>
        <v>20</v>
      </c>
      <c r="Y26" s="51">
        <f t="shared" si="17"/>
        <v>0</v>
      </c>
      <c r="Z26" s="51">
        <f>SUM('[1]BIÊU 61.NĐ31'!Z22)</f>
        <v>0</v>
      </c>
      <c r="AA26" s="51">
        <f>SUM('[1]BIÊU 61.NĐ31'!AA22)</f>
        <v>0</v>
      </c>
      <c r="AB26" s="56">
        <f t="shared" si="3"/>
        <v>100</v>
      </c>
      <c r="AC26" s="56"/>
      <c r="AD26" s="56">
        <f t="shared" si="4"/>
        <v>100</v>
      </c>
      <c r="AE26" s="56"/>
      <c r="AF26" s="56"/>
      <c r="AG26" s="56"/>
      <c r="AH26" s="56">
        <f t="shared" si="5"/>
        <v>100</v>
      </c>
      <c r="AI26" s="56"/>
      <c r="AJ26" s="56">
        <f t="shared" si="6"/>
        <v>100</v>
      </c>
      <c r="AK26" s="55"/>
      <c r="AL26" s="55"/>
      <c r="AM26" s="55"/>
    </row>
    <row r="27" spans="1:39" s="42" customFormat="1" ht="18" customHeight="1">
      <c r="A27" s="48">
        <v>11</v>
      </c>
      <c r="B27" s="49" t="s">
        <v>46</v>
      </c>
      <c r="C27" s="49" t="s">
        <v>47</v>
      </c>
      <c r="D27" s="50">
        <f t="shared" si="10"/>
        <v>260</v>
      </c>
      <c r="E27" s="50">
        <f t="shared" si="11"/>
        <v>0</v>
      </c>
      <c r="F27" s="50">
        <f t="shared" si="11"/>
        <v>260</v>
      </c>
      <c r="G27" s="51">
        <f t="shared" si="12"/>
        <v>0</v>
      </c>
      <c r="H27" s="52">
        <f>SUM('[1]BIÊU 61.NĐ31'!H23)</f>
        <v>0</v>
      </c>
      <c r="I27" s="52">
        <f>SUM('[1]BIÊU 61.NĐ31'!I23)</f>
        <v>0</v>
      </c>
      <c r="J27" s="51">
        <f t="shared" si="13"/>
        <v>260</v>
      </c>
      <c r="K27" s="51">
        <f>SUM('[1]BIÊU 61.NĐ31'!K23)</f>
        <v>0</v>
      </c>
      <c r="L27" s="51">
        <f>SUM('[1]BIÊU 61.NĐ31'!L23)</f>
        <v>260</v>
      </c>
      <c r="M27" s="51">
        <f t="shared" si="14"/>
        <v>0</v>
      </c>
      <c r="N27" s="51">
        <f>SUM('[1]BIÊU 61.NĐ31'!N23)</f>
        <v>0</v>
      </c>
      <c r="O27" s="51">
        <f>SUM('[1]BIÊU 61.NĐ31'!O23)</f>
        <v>0</v>
      </c>
      <c r="P27" s="53">
        <f t="shared" si="8"/>
        <v>200</v>
      </c>
      <c r="Q27" s="53">
        <f t="shared" si="9"/>
        <v>0</v>
      </c>
      <c r="R27" s="53">
        <f t="shared" si="9"/>
        <v>200</v>
      </c>
      <c r="S27" s="51">
        <f t="shared" si="15"/>
        <v>0</v>
      </c>
      <c r="T27" s="51">
        <f>SUM('[1]BIÊU 61.NĐ31'!T23)</f>
        <v>0</v>
      </c>
      <c r="U27" s="51">
        <f>SUM('[1]BIÊU 61.NĐ31'!U23)</f>
        <v>0</v>
      </c>
      <c r="V27" s="51">
        <f t="shared" si="16"/>
        <v>200</v>
      </c>
      <c r="W27" s="51">
        <f>SUM('[1]BIÊU 61.NĐ31'!W23)</f>
        <v>0</v>
      </c>
      <c r="X27" s="51">
        <f>SUM('[1]BIÊU 61.NĐ31'!X23)</f>
        <v>200</v>
      </c>
      <c r="Y27" s="51">
        <f t="shared" si="17"/>
        <v>0</v>
      </c>
      <c r="Z27" s="51">
        <f>SUM('[1]BIÊU 61.NĐ31'!Z23)</f>
        <v>0</v>
      </c>
      <c r="AA27" s="51">
        <f>SUM('[1]BIÊU 61.NĐ31'!AA23)</f>
        <v>0</v>
      </c>
      <c r="AB27" s="55">
        <f t="shared" si="3"/>
        <v>76.923076923076934</v>
      </c>
      <c r="AC27" s="55"/>
      <c r="AD27" s="55">
        <f t="shared" si="4"/>
        <v>76.923076923076934</v>
      </c>
      <c r="AE27" s="55"/>
      <c r="AF27" s="55"/>
      <c r="AG27" s="55"/>
      <c r="AH27" s="55">
        <f t="shared" si="5"/>
        <v>76.923076923076934</v>
      </c>
      <c r="AI27" s="55"/>
      <c r="AJ27" s="55">
        <f t="shared" si="6"/>
        <v>76.923076923076934</v>
      </c>
      <c r="AK27" s="55"/>
      <c r="AL27" s="55"/>
      <c r="AM27" s="55"/>
    </row>
    <row r="28" spans="1:39" s="42" customFormat="1" ht="18" customHeight="1">
      <c r="A28" s="48">
        <v>12</v>
      </c>
      <c r="B28" s="49" t="s">
        <v>48</v>
      </c>
      <c r="C28" s="49" t="s">
        <v>29</v>
      </c>
      <c r="D28" s="50">
        <f t="shared" si="10"/>
        <v>200</v>
      </c>
      <c r="E28" s="50">
        <f t="shared" si="11"/>
        <v>0</v>
      </c>
      <c r="F28" s="50">
        <f t="shared" si="11"/>
        <v>200</v>
      </c>
      <c r="G28" s="51">
        <f t="shared" si="12"/>
        <v>0</v>
      </c>
      <c r="H28" s="52">
        <f>SUM('[1]BIÊU 61.NĐ31'!H24)</f>
        <v>0</v>
      </c>
      <c r="I28" s="52">
        <f>SUM('[1]BIÊU 61.NĐ31'!I24)</f>
        <v>0</v>
      </c>
      <c r="J28" s="51">
        <f t="shared" si="13"/>
        <v>200</v>
      </c>
      <c r="K28" s="51">
        <f>SUM('[1]BIÊU 61.NĐ31'!K24)</f>
        <v>0</v>
      </c>
      <c r="L28" s="51">
        <f>SUM('[1]BIÊU 61.NĐ31'!L24)</f>
        <v>200</v>
      </c>
      <c r="M28" s="51">
        <f t="shared" si="14"/>
        <v>0</v>
      </c>
      <c r="N28" s="51">
        <f>SUM('[1]BIÊU 61.NĐ31'!N24)</f>
        <v>0</v>
      </c>
      <c r="O28" s="51">
        <f>SUM('[1]BIÊU 61.NĐ31'!O24)</f>
        <v>0</v>
      </c>
      <c r="P28" s="53">
        <f t="shared" si="8"/>
        <v>282.76400000000001</v>
      </c>
      <c r="Q28" s="53">
        <f t="shared" si="9"/>
        <v>0</v>
      </c>
      <c r="R28" s="53">
        <f t="shared" si="9"/>
        <v>282.76400000000001</v>
      </c>
      <c r="S28" s="51">
        <f t="shared" si="15"/>
        <v>0</v>
      </c>
      <c r="T28" s="51">
        <f>SUM('[1]BIÊU 61.NĐ31'!T24)</f>
        <v>0</v>
      </c>
      <c r="U28" s="51">
        <f>SUM('[1]BIÊU 61.NĐ31'!U24)</f>
        <v>0</v>
      </c>
      <c r="V28" s="51">
        <f t="shared" si="16"/>
        <v>150.88200000000001</v>
      </c>
      <c r="W28" s="51">
        <f>SUM('[1]BIÊU 61.NĐ31'!W24)</f>
        <v>0</v>
      </c>
      <c r="X28" s="51">
        <f>SUM('[1]BIÊU 61.NĐ31'!X24)</f>
        <v>150.88200000000001</v>
      </c>
      <c r="Y28" s="51">
        <f t="shared" si="17"/>
        <v>131.88200000000001</v>
      </c>
      <c r="Z28" s="51">
        <f>SUM('[1]BIÊU 61.NĐ31'!Z24)</f>
        <v>0</v>
      </c>
      <c r="AA28" s="51">
        <f>SUM('[1]BIÊU 61.NĐ31'!AA24)</f>
        <v>131.88200000000001</v>
      </c>
      <c r="AB28" s="55">
        <f t="shared" si="3"/>
        <v>141.38200000000001</v>
      </c>
      <c r="AC28" s="55"/>
      <c r="AD28" s="55">
        <f t="shared" si="4"/>
        <v>141.38200000000001</v>
      </c>
      <c r="AE28" s="55"/>
      <c r="AF28" s="55"/>
      <c r="AG28" s="55"/>
      <c r="AH28" s="55">
        <f t="shared" si="5"/>
        <v>75.441000000000003</v>
      </c>
      <c r="AI28" s="55"/>
      <c r="AJ28" s="55">
        <f t="shared" si="6"/>
        <v>75.441000000000003</v>
      </c>
      <c r="AK28" s="55" t="e">
        <f t="shared" si="6"/>
        <v>#DIV/0!</v>
      </c>
      <c r="AL28" s="55"/>
      <c r="AM28" s="55" t="e">
        <f t="shared" si="7"/>
        <v>#DIV/0!</v>
      </c>
    </row>
    <row r="29" spans="1:39" s="42" customFormat="1" ht="18" customHeight="1">
      <c r="A29" s="48">
        <v>13</v>
      </c>
      <c r="B29" s="49" t="s">
        <v>49</v>
      </c>
      <c r="C29" s="49" t="s">
        <v>50</v>
      </c>
      <c r="D29" s="50">
        <f t="shared" si="10"/>
        <v>500</v>
      </c>
      <c r="E29" s="50">
        <f t="shared" si="11"/>
        <v>0</v>
      </c>
      <c r="F29" s="50">
        <f t="shared" si="11"/>
        <v>500</v>
      </c>
      <c r="G29" s="51">
        <f t="shared" si="12"/>
        <v>0</v>
      </c>
      <c r="H29" s="52">
        <f>SUM('[1]BIÊU 61.NĐ31'!H25)</f>
        <v>0</v>
      </c>
      <c r="I29" s="52">
        <f>SUM('[1]BIÊU 61.NĐ31'!I25)</f>
        <v>0</v>
      </c>
      <c r="J29" s="51">
        <f t="shared" si="13"/>
        <v>500</v>
      </c>
      <c r="K29" s="51">
        <f>SUM('[1]BIÊU 61.NĐ31'!K25)</f>
        <v>0</v>
      </c>
      <c r="L29" s="51">
        <f>SUM('[1]BIÊU 61.NĐ31'!L25)</f>
        <v>500</v>
      </c>
      <c r="M29" s="51">
        <f t="shared" si="14"/>
        <v>0</v>
      </c>
      <c r="N29" s="51">
        <f>SUM('[1]BIÊU 61.NĐ31'!N25)</f>
        <v>0</v>
      </c>
      <c r="O29" s="51">
        <f>SUM('[1]BIÊU 61.NĐ31'!O25)</f>
        <v>0</v>
      </c>
      <c r="P29" s="53">
        <f t="shared" si="8"/>
        <v>549.47465599999998</v>
      </c>
      <c r="Q29" s="53">
        <f t="shared" si="9"/>
        <v>0</v>
      </c>
      <c r="R29" s="53">
        <f t="shared" si="9"/>
        <v>549.47465599999998</v>
      </c>
      <c r="S29" s="51">
        <f t="shared" si="15"/>
        <v>0</v>
      </c>
      <c r="T29" s="51">
        <f>SUM('[1]BIÊU 61.NĐ31'!T25)</f>
        <v>0</v>
      </c>
      <c r="U29" s="51">
        <f>SUM('[1]BIÊU 61.NĐ31'!U25)</f>
        <v>0</v>
      </c>
      <c r="V29" s="51">
        <f t="shared" si="16"/>
        <v>549.47465599999998</v>
      </c>
      <c r="W29" s="51">
        <f>SUM('[1]BIÊU 61.NĐ31'!W25)</f>
        <v>0</v>
      </c>
      <c r="X29" s="51">
        <f>SUM('[1]BIÊU 61.NĐ31'!X25)</f>
        <v>549.47465599999998</v>
      </c>
      <c r="Y29" s="51">
        <f t="shared" si="17"/>
        <v>0</v>
      </c>
      <c r="Z29" s="51">
        <f>SUM('[1]BIÊU 61.NĐ31'!Z25)</f>
        <v>0</v>
      </c>
      <c r="AA29" s="51">
        <f>SUM('[1]BIÊU 61.NĐ31'!AA25)</f>
        <v>0</v>
      </c>
      <c r="AB29" s="55">
        <f t="shared" si="3"/>
        <v>109.8949312</v>
      </c>
      <c r="AC29" s="55"/>
      <c r="AD29" s="55">
        <f t="shared" si="4"/>
        <v>109.8949312</v>
      </c>
      <c r="AE29" s="55"/>
      <c r="AF29" s="55"/>
      <c r="AG29" s="55"/>
      <c r="AH29" s="55">
        <f t="shared" si="5"/>
        <v>109.8949312</v>
      </c>
      <c r="AI29" s="55"/>
      <c r="AJ29" s="55">
        <f t="shared" si="6"/>
        <v>109.8949312</v>
      </c>
      <c r="AK29" s="55"/>
      <c r="AL29" s="55"/>
      <c r="AM29" s="55"/>
    </row>
    <row r="30" spans="1:39" s="42" customFormat="1" ht="18" customHeight="1">
      <c r="A30" s="48">
        <v>14</v>
      </c>
      <c r="B30" s="49" t="s">
        <v>51</v>
      </c>
      <c r="C30" s="49" t="s">
        <v>52</v>
      </c>
      <c r="D30" s="50">
        <f t="shared" si="10"/>
        <v>200</v>
      </c>
      <c r="E30" s="50">
        <f t="shared" si="11"/>
        <v>0</v>
      </c>
      <c r="F30" s="50">
        <f t="shared" si="11"/>
        <v>200</v>
      </c>
      <c r="G30" s="51">
        <f t="shared" si="12"/>
        <v>0</v>
      </c>
      <c r="H30" s="52">
        <f>SUM('[1]BIÊU 61.NĐ31'!H26)</f>
        <v>0</v>
      </c>
      <c r="I30" s="52">
        <f>SUM('[1]BIÊU 61.NĐ31'!I26)</f>
        <v>0</v>
      </c>
      <c r="J30" s="51">
        <f t="shared" si="13"/>
        <v>200</v>
      </c>
      <c r="K30" s="51">
        <f>SUM('[1]BIÊU 61.NĐ31'!K26)</f>
        <v>0</v>
      </c>
      <c r="L30" s="51">
        <f>SUM('[1]BIÊU 61.NĐ31'!L26)</f>
        <v>200</v>
      </c>
      <c r="M30" s="51">
        <f t="shared" si="14"/>
        <v>0</v>
      </c>
      <c r="N30" s="51">
        <f>SUM('[1]BIÊU 61.NĐ31'!N26)</f>
        <v>0</v>
      </c>
      <c r="O30" s="51">
        <f>SUM('[1]BIÊU 61.NĐ31'!O26)</f>
        <v>0</v>
      </c>
      <c r="P30" s="53">
        <f t="shared" si="8"/>
        <v>214.63800000000001</v>
      </c>
      <c r="Q30" s="53">
        <f t="shared" si="9"/>
        <v>0</v>
      </c>
      <c r="R30" s="53">
        <f t="shared" si="9"/>
        <v>214.63800000000001</v>
      </c>
      <c r="S30" s="51">
        <f t="shared" si="15"/>
        <v>0</v>
      </c>
      <c r="T30" s="51">
        <f>SUM('[1]BIÊU 61.NĐ31'!T26)</f>
        <v>0</v>
      </c>
      <c r="U30" s="51">
        <f>SUM('[1]BIÊU 61.NĐ31'!U26)</f>
        <v>0</v>
      </c>
      <c r="V30" s="51">
        <f t="shared" si="16"/>
        <v>214.63800000000001</v>
      </c>
      <c r="W30" s="51">
        <f>SUM('[1]BIÊU 61.NĐ31'!W26)</f>
        <v>0</v>
      </c>
      <c r="X30" s="51">
        <f>SUM('[1]BIÊU 61.NĐ31'!X26)</f>
        <v>214.63800000000001</v>
      </c>
      <c r="Y30" s="51">
        <f t="shared" si="17"/>
        <v>0</v>
      </c>
      <c r="Z30" s="51">
        <f>SUM('[1]BIÊU 61.NĐ31'!Z26)</f>
        <v>0</v>
      </c>
      <c r="AA30" s="51">
        <f>SUM('[1]BIÊU 61.NĐ31'!AA26)</f>
        <v>0</v>
      </c>
      <c r="AB30" s="55">
        <f t="shared" si="3"/>
        <v>107.319</v>
      </c>
      <c r="AC30" s="55"/>
      <c r="AD30" s="55">
        <f t="shared" si="4"/>
        <v>107.319</v>
      </c>
      <c r="AE30" s="55"/>
      <c r="AF30" s="55"/>
      <c r="AG30" s="55"/>
      <c r="AH30" s="55">
        <f t="shared" si="5"/>
        <v>107.319</v>
      </c>
      <c r="AI30" s="55"/>
      <c r="AJ30" s="55">
        <f t="shared" si="6"/>
        <v>107.319</v>
      </c>
      <c r="AK30" s="55"/>
      <c r="AL30" s="55"/>
      <c r="AM30" s="55"/>
    </row>
    <row r="31" spans="1:39" s="47" customFormat="1" ht="18" customHeight="1">
      <c r="A31" s="43" t="s">
        <v>53</v>
      </c>
      <c r="B31" s="43" t="s">
        <v>54</v>
      </c>
      <c r="C31" s="44"/>
      <c r="D31" s="45">
        <f>SUM(D32:D40)</f>
        <v>166219</v>
      </c>
      <c r="E31" s="45">
        <f t="shared" ref="E31:AA31" si="18">SUM(E32:E40)</f>
        <v>131557</v>
      </c>
      <c r="F31" s="45">
        <f t="shared" si="18"/>
        <v>34662</v>
      </c>
      <c r="G31" s="45">
        <f t="shared" si="18"/>
        <v>80269</v>
      </c>
      <c r="H31" s="45">
        <f t="shared" si="18"/>
        <v>62557</v>
      </c>
      <c r="I31" s="45">
        <f t="shared" si="18"/>
        <v>17712</v>
      </c>
      <c r="J31" s="45">
        <f t="shared" si="18"/>
        <v>85950</v>
      </c>
      <c r="K31" s="45">
        <f t="shared" si="18"/>
        <v>69000</v>
      </c>
      <c r="L31" s="45">
        <f t="shared" si="18"/>
        <v>16950</v>
      </c>
      <c r="M31" s="45">
        <f t="shared" si="18"/>
        <v>0</v>
      </c>
      <c r="N31" s="45">
        <f t="shared" si="18"/>
        <v>0</v>
      </c>
      <c r="O31" s="45">
        <f t="shared" si="18"/>
        <v>0</v>
      </c>
      <c r="P31" s="45">
        <f t="shared" si="18"/>
        <v>167417.30217799998</v>
      </c>
      <c r="Q31" s="45">
        <f t="shared" si="18"/>
        <v>134298.78560800001</v>
      </c>
      <c r="R31" s="45">
        <f t="shared" si="18"/>
        <v>33118.51657</v>
      </c>
      <c r="S31" s="45">
        <f t="shared" si="18"/>
        <v>83486.367109999992</v>
      </c>
      <c r="T31" s="45">
        <f t="shared" si="18"/>
        <v>64404.872114999998</v>
      </c>
      <c r="U31" s="45">
        <f t="shared" si="18"/>
        <v>19081.494995000001</v>
      </c>
      <c r="V31" s="45">
        <f t="shared" si="18"/>
        <v>83930.935067999992</v>
      </c>
      <c r="W31" s="45">
        <f t="shared" si="18"/>
        <v>69893.913493</v>
      </c>
      <c r="X31" s="45">
        <f t="shared" si="18"/>
        <v>14037.021574999999</v>
      </c>
      <c r="Y31" s="45">
        <f t="shared" si="18"/>
        <v>0</v>
      </c>
      <c r="Z31" s="45">
        <f t="shared" si="18"/>
        <v>0</v>
      </c>
      <c r="AA31" s="45">
        <f t="shared" si="18"/>
        <v>0</v>
      </c>
      <c r="AB31" s="46">
        <f t="shared" si="3"/>
        <v>100.72091769171996</v>
      </c>
      <c r="AC31" s="46">
        <f t="shared" si="3"/>
        <v>102.08410469074242</v>
      </c>
      <c r="AD31" s="46">
        <f t="shared" si="4"/>
        <v>95.547044515607865</v>
      </c>
      <c r="AE31" s="46">
        <f t="shared" si="4"/>
        <v>104.00823121005618</v>
      </c>
      <c r="AF31" s="46">
        <f t="shared" si="4"/>
        <v>102.95390142589957</v>
      </c>
      <c r="AG31" s="46">
        <f t="shared" si="4"/>
        <v>107.7320178127823</v>
      </c>
      <c r="AH31" s="46">
        <f t="shared" si="5"/>
        <v>97.650884314136107</v>
      </c>
      <c r="AI31" s="46">
        <f t="shared" si="5"/>
        <v>101.29552680144927</v>
      </c>
      <c r="AJ31" s="46">
        <f t="shared" si="6"/>
        <v>82.814286578171078</v>
      </c>
      <c r="AK31" s="46"/>
      <c r="AL31" s="46"/>
      <c r="AM31" s="46"/>
    </row>
    <row r="32" spans="1:39" s="58" customFormat="1" ht="18" customHeight="1">
      <c r="A32" s="57">
        <v>1</v>
      </c>
      <c r="B32" s="57" t="s">
        <v>55</v>
      </c>
      <c r="C32" s="57">
        <v>2161</v>
      </c>
      <c r="D32" s="53">
        <f>SUM(E32:F32)</f>
        <v>2270</v>
      </c>
      <c r="E32" s="50">
        <f t="shared" ref="E32:F40" si="19">SUM(H32,K32,N32)</f>
        <v>1596</v>
      </c>
      <c r="F32" s="50">
        <f t="shared" si="19"/>
        <v>674</v>
      </c>
      <c r="G32" s="51">
        <f t="shared" si="12"/>
        <v>0</v>
      </c>
      <c r="H32" s="52">
        <f>SUM('[1]BIÊU 61.NĐ31'!H28)</f>
        <v>0</v>
      </c>
      <c r="I32" s="52">
        <f>SUM('[1]BIÊU 61.NĐ31'!I28)</f>
        <v>0</v>
      </c>
      <c r="J32" s="51">
        <f t="shared" si="13"/>
        <v>2270</v>
      </c>
      <c r="K32" s="53">
        <f>SUM('[1]BIÊU 61.NĐ31'!K28)</f>
        <v>1596</v>
      </c>
      <c r="L32" s="53">
        <f>SUM('[1]BIÊU 61.NĐ31'!L28)</f>
        <v>674</v>
      </c>
      <c r="M32" s="51">
        <f t="shared" si="14"/>
        <v>0</v>
      </c>
      <c r="N32" s="53"/>
      <c r="O32" s="53"/>
      <c r="P32" s="53">
        <f>SUM(Q32:R32)</f>
        <v>2087.5729999999999</v>
      </c>
      <c r="Q32" s="53">
        <f>T32+W32+Z32</f>
        <v>1618.5</v>
      </c>
      <c r="R32" s="53">
        <f>U32+X32+AA32</f>
        <v>469.07299999999998</v>
      </c>
      <c r="S32" s="52">
        <f t="shared" ref="S32:S37" si="20">SUM(T32:U32)</f>
        <v>0</v>
      </c>
      <c r="T32" s="52">
        <f>SUM('[1]BIÊU 61.NĐ31'!T28)</f>
        <v>0</v>
      </c>
      <c r="U32" s="52">
        <f>SUM('[1]BIÊU 61.NĐ31'!U28)</f>
        <v>0</v>
      </c>
      <c r="V32" s="52">
        <f t="shared" ref="V32:V40" si="21">SUM(W32:X32)</f>
        <v>2087.5729999999999</v>
      </c>
      <c r="W32" s="53">
        <f>SUM('[1]BIÊU 61.NĐ31'!W28)</f>
        <v>1618.5</v>
      </c>
      <c r="X32" s="53">
        <f>SUM('[1]BIÊU 61.NĐ31'!X28)</f>
        <v>469.07299999999998</v>
      </c>
      <c r="Y32" s="53"/>
      <c r="Z32" s="53"/>
      <c r="AA32" s="53"/>
      <c r="AB32" s="55">
        <f t="shared" si="3"/>
        <v>91.963568281938322</v>
      </c>
      <c r="AC32" s="55">
        <f t="shared" si="3"/>
        <v>101.40977443609023</v>
      </c>
      <c r="AD32" s="55">
        <f t="shared" si="4"/>
        <v>69.595400593471808</v>
      </c>
      <c r="AE32" s="56"/>
      <c r="AF32" s="56"/>
      <c r="AG32" s="56"/>
      <c r="AH32" s="55">
        <f t="shared" si="5"/>
        <v>91.963568281938322</v>
      </c>
      <c r="AI32" s="55">
        <f t="shared" si="5"/>
        <v>101.40977443609023</v>
      </c>
      <c r="AJ32" s="55">
        <f t="shared" si="6"/>
        <v>69.595400593471808</v>
      </c>
      <c r="AK32" s="55"/>
      <c r="AL32" s="55"/>
      <c r="AM32" s="55"/>
    </row>
    <row r="33" spans="1:39" s="58" customFormat="1" ht="18" customHeight="1">
      <c r="A33" s="57">
        <v>2</v>
      </c>
      <c r="B33" s="57" t="s">
        <v>56</v>
      </c>
      <c r="C33" s="57">
        <v>2167</v>
      </c>
      <c r="D33" s="53">
        <f t="shared" ref="D33:D40" si="22">SUM(E33:F33)</f>
        <v>6237</v>
      </c>
      <c r="E33" s="50">
        <f t="shared" si="19"/>
        <v>4157</v>
      </c>
      <c r="F33" s="50">
        <f t="shared" si="19"/>
        <v>2080</v>
      </c>
      <c r="G33" s="51">
        <f t="shared" si="12"/>
        <v>1351</v>
      </c>
      <c r="H33" s="52">
        <f>SUM('[1]BIÊU 61.NĐ31'!H29)</f>
        <v>721</v>
      </c>
      <c r="I33" s="52">
        <f>SUM('[1]BIÊU 61.NĐ31'!I29)</f>
        <v>630</v>
      </c>
      <c r="J33" s="51">
        <f t="shared" si="13"/>
        <v>4886</v>
      </c>
      <c r="K33" s="53">
        <f>SUM('[1]BIÊU 61.NĐ31'!K29)</f>
        <v>3436</v>
      </c>
      <c r="L33" s="53">
        <f>SUM('[1]BIÊU 61.NĐ31'!L29)</f>
        <v>1450</v>
      </c>
      <c r="M33" s="51">
        <f t="shared" si="14"/>
        <v>0</v>
      </c>
      <c r="N33" s="53"/>
      <c r="O33" s="53"/>
      <c r="P33" s="53">
        <f t="shared" ref="P33:P40" si="23">SUM(Q33:R33)</f>
        <v>6429.9283280000009</v>
      </c>
      <c r="Q33" s="53">
        <f t="shared" ref="Q33:R40" si="24">T33+W33+Z33</f>
        <v>4551.5210000000006</v>
      </c>
      <c r="R33" s="53">
        <f t="shared" si="24"/>
        <v>1878.407328</v>
      </c>
      <c r="S33" s="52">
        <f t="shared" si="20"/>
        <v>1358.269</v>
      </c>
      <c r="T33" s="52">
        <f>SUM('[1]BIÊU 61.NĐ31'!T29)</f>
        <v>725.81899999999996</v>
      </c>
      <c r="U33" s="52">
        <f>SUM('[1]BIÊU 61.NĐ31'!U29)</f>
        <v>632.45000000000005</v>
      </c>
      <c r="V33" s="52">
        <f t="shared" si="21"/>
        <v>5071.6593279999997</v>
      </c>
      <c r="W33" s="53">
        <f>SUM('[1]BIÊU 61.NĐ31'!W29)</f>
        <v>3825.7020000000002</v>
      </c>
      <c r="X33" s="53">
        <f>SUM('[1]BIÊU 61.NĐ31'!X29)</f>
        <v>1245.957328</v>
      </c>
      <c r="Y33" s="53"/>
      <c r="Z33" s="53"/>
      <c r="AA33" s="53"/>
      <c r="AB33" s="55">
        <f t="shared" si="3"/>
        <v>103.09328728555396</v>
      </c>
      <c r="AC33" s="55">
        <f t="shared" si="3"/>
        <v>109.49052201106568</v>
      </c>
      <c r="AD33" s="55">
        <f t="shared" si="4"/>
        <v>90.308044615384617</v>
      </c>
      <c r="AE33" s="55">
        <f t="shared" si="4"/>
        <v>100.53804589193189</v>
      </c>
      <c r="AF33" s="55">
        <f t="shared" si="4"/>
        <v>100.66837725381414</v>
      </c>
      <c r="AG33" s="55">
        <f t="shared" si="5"/>
        <v>100.3888888888889</v>
      </c>
      <c r="AH33" s="55">
        <f t="shared" si="5"/>
        <v>103.79982251330331</v>
      </c>
      <c r="AI33" s="55">
        <f t="shared" si="5"/>
        <v>111.34173457508732</v>
      </c>
      <c r="AJ33" s="55">
        <f t="shared" si="6"/>
        <v>85.928091586206889</v>
      </c>
      <c r="AK33" s="55"/>
      <c r="AL33" s="55"/>
      <c r="AM33" s="55"/>
    </row>
    <row r="34" spans="1:39" s="58" customFormat="1" ht="18" customHeight="1">
      <c r="A34" s="57">
        <v>3</v>
      </c>
      <c r="B34" s="57" t="s">
        <v>57</v>
      </c>
      <c r="C34" s="57">
        <v>2168</v>
      </c>
      <c r="D34" s="53">
        <f t="shared" si="22"/>
        <v>7941</v>
      </c>
      <c r="E34" s="50">
        <f t="shared" si="19"/>
        <v>5636</v>
      </c>
      <c r="F34" s="50">
        <f t="shared" si="19"/>
        <v>2305</v>
      </c>
      <c r="G34" s="51">
        <f t="shared" si="12"/>
        <v>1941</v>
      </c>
      <c r="H34" s="52">
        <f>SUM('[1]BIÊU 61.NĐ31'!H30)</f>
        <v>1000</v>
      </c>
      <c r="I34" s="52">
        <f>SUM('[1]BIÊU 61.NĐ31'!I30)</f>
        <v>941</v>
      </c>
      <c r="J34" s="51">
        <f t="shared" si="13"/>
        <v>6000</v>
      </c>
      <c r="K34" s="53">
        <f>SUM('[1]BIÊU 61.NĐ31'!K30)</f>
        <v>4636</v>
      </c>
      <c r="L34" s="53">
        <f>SUM('[1]BIÊU 61.NĐ31'!L30)</f>
        <v>1364</v>
      </c>
      <c r="M34" s="51">
        <f t="shared" si="14"/>
        <v>0</v>
      </c>
      <c r="N34" s="53"/>
      <c r="O34" s="53"/>
      <c r="P34" s="53">
        <f t="shared" si="23"/>
        <v>8854.691922</v>
      </c>
      <c r="Q34" s="53">
        <f t="shared" si="24"/>
        <v>6868.1349999999993</v>
      </c>
      <c r="R34" s="53">
        <f t="shared" si="24"/>
        <v>1986.556922</v>
      </c>
      <c r="S34" s="52">
        <f t="shared" si="20"/>
        <v>1612.5988</v>
      </c>
      <c r="T34" s="52">
        <f>SUM('[1]BIÊU 61.NĐ31'!T30)</f>
        <v>785.63699999999994</v>
      </c>
      <c r="U34" s="52">
        <f>SUM('[1]BIÊU 61.NĐ31'!U30)</f>
        <v>826.96180000000004</v>
      </c>
      <c r="V34" s="52">
        <f t="shared" si="21"/>
        <v>7242.0931219999993</v>
      </c>
      <c r="W34" s="53">
        <f>SUM('[1]BIÊU 61.NĐ31'!W30)</f>
        <v>6082.4979999999996</v>
      </c>
      <c r="X34" s="53">
        <f>SUM('[1]BIÊU 61.NĐ31'!X30)</f>
        <v>1159.5951219999999</v>
      </c>
      <c r="Y34" s="53"/>
      <c r="Z34" s="53"/>
      <c r="AA34" s="53"/>
      <c r="AB34" s="55">
        <f t="shared" si="3"/>
        <v>111.50600581790707</v>
      </c>
      <c r="AC34" s="55">
        <f t="shared" si="3"/>
        <v>121.86187012065292</v>
      </c>
      <c r="AD34" s="55">
        <f t="shared" si="4"/>
        <v>86.184682082429504</v>
      </c>
      <c r="AE34" s="55">
        <f t="shared" si="4"/>
        <v>83.080824317362172</v>
      </c>
      <c r="AF34" s="55">
        <f t="shared" si="4"/>
        <v>78.563699999999997</v>
      </c>
      <c r="AG34" s="55">
        <f t="shared" si="5"/>
        <v>87.881168969181715</v>
      </c>
      <c r="AH34" s="55">
        <f t="shared" si="5"/>
        <v>120.70155203333333</v>
      </c>
      <c r="AI34" s="55">
        <f t="shared" si="5"/>
        <v>131.20142364106988</v>
      </c>
      <c r="AJ34" s="55">
        <f t="shared" si="6"/>
        <v>85.014305131964804</v>
      </c>
      <c r="AK34" s="55"/>
      <c r="AL34" s="55"/>
      <c r="AM34" s="55"/>
    </row>
    <row r="35" spans="1:39" s="58" customFormat="1" ht="18" customHeight="1">
      <c r="A35" s="57">
        <v>4</v>
      </c>
      <c r="B35" s="57" t="s">
        <v>58</v>
      </c>
      <c r="C35" s="57">
        <v>2169</v>
      </c>
      <c r="D35" s="53">
        <f t="shared" si="22"/>
        <v>6510</v>
      </c>
      <c r="E35" s="50">
        <f t="shared" si="19"/>
        <v>4116</v>
      </c>
      <c r="F35" s="50">
        <f t="shared" si="19"/>
        <v>2394</v>
      </c>
      <c r="G35" s="51">
        <f t="shared" si="12"/>
        <v>629</v>
      </c>
      <c r="H35" s="52">
        <f>SUM('[1]BIÊU 61.NĐ31'!H31)</f>
        <v>0</v>
      </c>
      <c r="I35" s="52">
        <f>SUM('[1]BIÊU 61.NĐ31'!I31)</f>
        <v>629</v>
      </c>
      <c r="J35" s="51">
        <f t="shared" si="13"/>
        <v>5881</v>
      </c>
      <c r="K35" s="53">
        <f>SUM('[1]BIÊU 61.NĐ31'!K31)</f>
        <v>4116</v>
      </c>
      <c r="L35" s="53">
        <f>SUM('[1]BIÊU 61.NĐ31'!L31)</f>
        <v>1765</v>
      </c>
      <c r="M35" s="51">
        <f t="shared" si="14"/>
        <v>0</v>
      </c>
      <c r="N35" s="53"/>
      <c r="O35" s="53"/>
      <c r="P35" s="53">
        <f t="shared" si="23"/>
        <v>9088.8091779999995</v>
      </c>
      <c r="Q35" s="53">
        <f t="shared" si="24"/>
        <v>6844.6153779999995</v>
      </c>
      <c r="R35" s="53">
        <f t="shared" si="24"/>
        <v>2244.1938</v>
      </c>
      <c r="S35" s="52">
        <f t="shared" si="20"/>
        <v>830.48</v>
      </c>
      <c r="T35" s="52">
        <f>SUM('[1]BIÊU 61.NĐ31'!T31)</f>
        <v>198.98</v>
      </c>
      <c r="U35" s="52">
        <f>SUM('[1]BIÊU 61.NĐ31'!U31)</f>
        <v>631.5</v>
      </c>
      <c r="V35" s="52">
        <f t="shared" si="21"/>
        <v>8258.329178</v>
      </c>
      <c r="W35" s="53">
        <f>SUM('[1]BIÊU 61.NĐ31'!W31)</f>
        <v>6645.6353779999999</v>
      </c>
      <c r="X35" s="53">
        <f>SUM('[1]BIÊU 61.NĐ31'!X31)</f>
        <v>1612.6938</v>
      </c>
      <c r="Y35" s="53"/>
      <c r="Z35" s="53"/>
      <c r="AA35" s="53"/>
      <c r="AB35" s="55">
        <f t="shared" si="3"/>
        <v>139.61304420890937</v>
      </c>
      <c r="AC35" s="55">
        <f t="shared" si="3"/>
        <v>166.29289062196307</v>
      </c>
      <c r="AD35" s="55">
        <f t="shared" si="4"/>
        <v>93.742431077694235</v>
      </c>
      <c r="AE35" s="55">
        <f t="shared" si="4"/>
        <v>132.03179650238474</v>
      </c>
      <c r="AF35" s="55"/>
      <c r="AG35" s="55">
        <f t="shared" si="5"/>
        <v>100.39745627980923</v>
      </c>
      <c r="AH35" s="55">
        <f t="shared" si="5"/>
        <v>140.42389352150994</v>
      </c>
      <c r="AI35" s="55">
        <f t="shared" si="5"/>
        <v>161.45858547133139</v>
      </c>
      <c r="AJ35" s="55">
        <f t="shared" si="6"/>
        <v>91.370753541076482</v>
      </c>
      <c r="AK35" s="55"/>
      <c r="AL35" s="55"/>
      <c r="AM35" s="55"/>
    </row>
    <row r="36" spans="1:39" s="58" customFormat="1" ht="18" customHeight="1">
      <c r="A36" s="57">
        <v>5</v>
      </c>
      <c r="B36" s="57" t="s">
        <v>59</v>
      </c>
      <c r="C36" s="57">
        <v>2163</v>
      </c>
      <c r="D36" s="53">
        <f t="shared" si="22"/>
        <v>22586</v>
      </c>
      <c r="E36" s="50">
        <f t="shared" si="19"/>
        <v>17232</v>
      </c>
      <c r="F36" s="50">
        <f t="shared" si="19"/>
        <v>5354</v>
      </c>
      <c r="G36" s="51">
        <f t="shared" si="12"/>
        <v>7880</v>
      </c>
      <c r="H36" s="52">
        <f>SUM('[1]BIÊU 61.NĐ31'!H32)</f>
        <v>5000</v>
      </c>
      <c r="I36" s="52">
        <f>SUM('[1]BIÊU 61.NĐ31'!I32)</f>
        <v>2880</v>
      </c>
      <c r="J36" s="51">
        <f t="shared" si="13"/>
        <v>14706</v>
      </c>
      <c r="K36" s="53">
        <f>SUM('[1]BIÊU 61.NĐ31'!K32)</f>
        <v>12232</v>
      </c>
      <c r="L36" s="53">
        <f>SUM('[1]BIÊU 61.NĐ31'!L32)</f>
        <v>2474</v>
      </c>
      <c r="M36" s="51">
        <f t="shared" si="14"/>
        <v>0</v>
      </c>
      <c r="N36" s="53"/>
      <c r="O36" s="53"/>
      <c r="P36" s="53">
        <f t="shared" si="23"/>
        <v>18084.939599999998</v>
      </c>
      <c r="Q36" s="53">
        <f t="shared" si="24"/>
        <v>11600.303</v>
      </c>
      <c r="R36" s="53">
        <f t="shared" si="24"/>
        <v>6484.6365999999998</v>
      </c>
      <c r="S36" s="52">
        <f t="shared" si="20"/>
        <v>10280.66</v>
      </c>
      <c r="T36" s="52">
        <f>SUM('[1]BIÊU 61.NĐ31'!T32)</f>
        <v>5799.4059999999999</v>
      </c>
      <c r="U36" s="52">
        <f>SUM('[1]BIÊU 61.NĐ31'!U32)</f>
        <v>4481.2539999999999</v>
      </c>
      <c r="V36" s="52">
        <f t="shared" si="21"/>
        <v>7804.2795999999998</v>
      </c>
      <c r="W36" s="53">
        <f>SUM('[1]BIÊU 61.NĐ31'!W32)</f>
        <v>5800.8969999999999</v>
      </c>
      <c r="X36" s="53">
        <f>SUM('[1]BIÊU 61.NĐ31'!X32)</f>
        <v>2003.3825999999999</v>
      </c>
      <c r="Y36" s="53"/>
      <c r="Z36" s="53"/>
      <c r="AA36" s="53"/>
      <c r="AB36" s="55">
        <f t="shared" si="3"/>
        <v>80.071458425573354</v>
      </c>
      <c r="AC36" s="55">
        <f t="shared" si="3"/>
        <v>67.318378597957292</v>
      </c>
      <c r="AD36" s="55">
        <f t="shared" si="4"/>
        <v>121.11760552857676</v>
      </c>
      <c r="AE36" s="55">
        <f t="shared" si="4"/>
        <v>130.46522842639595</v>
      </c>
      <c r="AF36" s="55">
        <f t="shared" si="4"/>
        <v>115.98812000000001</v>
      </c>
      <c r="AG36" s="55">
        <f t="shared" si="5"/>
        <v>155.59909722222221</v>
      </c>
      <c r="AH36" s="55">
        <f t="shared" si="5"/>
        <v>53.068676730586148</v>
      </c>
      <c r="AI36" s="55">
        <f t="shared" si="5"/>
        <v>47.423945389143228</v>
      </c>
      <c r="AJ36" s="55">
        <f t="shared" si="6"/>
        <v>80.977469684721086</v>
      </c>
      <c r="AK36" s="55"/>
      <c r="AL36" s="55"/>
      <c r="AM36" s="55"/>
    </row>
    <row r="37" spans="1:39" s="58" customFormat="1" ht="18" customHeight="1">
      <c r="A37" s="57">
        <v>6</v>
      </c>
      <c r="B37" s="57" t="s">
        <v>60</v>
      </c>
      <c r="C37" s="57">
        <v>2164</v>
      </c>
      <c r="D37" s="53">
        <f t="shared" si="22"/>
        <v>20689</v>
      </c>
      <c r="E37" s="50">
        <f t="shared" si="19"/>
        <v>16075</v>
      </c>
      <c r="F37" s="50">
        <f t="shared" si="19"/>
        <v>4614</v>
      </c>
      <c r="G37" s="51">
        <f t="shared" si="12"/>
        <v>8733</v>
      </c>
      <c r="H37" s="52">
        <f>SUM('[1]BIÊU 61.NĐ31'!H33)</f>
        <v>6079</v>
      </c>
      <c r="I37" s="52">
        <f>SUM('[1]BIÊU 61.NĐ31'!I33)</f>
        <v>2654</v>
      </c>
      <c r="J37" s="51">
        <f t="shared" si="13"/>
        <v>11956</v>
      </c>
      <c r="K37" s="53">
        <f>SUM('[1]BIÊU 61.NĐ31'!K33)</f>
        <v>9996</v>
      </c>
      <c r="L37" s="53">
        <f>SUM('[1]BIÊU 61.NĐ31'!L33)</f>
        <v>1960</v>
      </c>
      <c r="M37" s="51">
        <f t="shared" si="14"/>
        <v>0</v>
      </c>
      <c r="N37" s="53"/>
      <c r="O37" s="53"/>
      <c r="P37" s="53">
        <f t="shared" si="23"/>
        <v>27444.166608999996</v>
      </c>
      <c r="Q37" s="53">
        <f t="shared" si="24"/>
        <v>22962.576546999997</v>
      </c>
      <c r="R37" s="53">
        <f t="shared" si="24"/>
        <v>4481.5900620000002</v>
      </c>
      <c r="S37" s="52">
        <f t="shared" si="20"/>
        <v>12476.693432</v>
      </c>
      <c r="T37" s="52">
        <f>SUM('[1]BIÊU 61.NĐ31'!T33)</f>
        <v>9337.7974319999994</v>
      </c>
      <c r="U37" s="52">
        <f>SUM('[1]BIÊU 61.NĐ31'!U33)</f>
        <v>3138.8960000000002</v>
      </c>
      <c r="V37" s="52">
        <f t="shared" si="21"/>
        <v>14967.473177</v>
      </c>
      <c r="W37" s="53">
        <f>SUM('[1]BIÊU 61.NĐ31'!W33)</f>
        <v>13624.779114999999</v>
      </c>
      <c r="X37" s="53">
        <f>SUM('[1]BIÊU 61.NĐ31'!X33)</f>
        <v>1342.694062</v>
      </c>
      <c r="Y37" s="53"/>
      <c r="Z37" s="53"/>
      <c r="AA37" s="53"/>
      <c r="AB37" s="55">
        <f t="shared" si="3"/>
        <v>132.6510058920199</v>
      </c>
      <c r="AC37" s="55">
        <f t="shared" si="3"/>
        <v>142.84651040124413</v>
      </c>
      <c r="AD37" s="55">
        <f t="shared" si="4"/>
        <v>97.130257087126139</v>
      </c>
      <c r="AE37" s="55">
        <f t="shared" si="4"/>
        <v>142.86835488377417</v>
      </c>
      <c r="AF37" s="55">
        <f t="shared" si="4"/>
        <v>153.60745898996544</v>
      </c>
      <c r="AG37" s="55">
        <f t="shared" si="5"/>
        <v>118.27038432554635</v>
      </c>
      <c r="AH37" s="55">
        <f t="shared" si="5"/>
        <v>125.18796568250249</v>
      </c>
      <c r="AI37" s="55">
        <f t="shared" si="5"/>
        <v>136.30231207482993</v>
      </c>
      <c r="AJ37" s="55">
        <f t="shared" si="6"/>
        <v>68.504799081632655</v>
      </c>
      <c r="AK37" s="55"/>
      <c r="AL37" s="55"/>
      <c r="AM37" s="55"/>
    </row>
    <row r="38" spans="1:39" s="58" customFormat="1" ht="18" customHeight="1">
      <c r="A38" s="57">
        <v>7</v>
      </c>
      <c r="B38" s="57" t="s">
        <v>61</v>
      </c>
      <c r="C38" s="57">
        <v>2162</v>
      </c>
      <c r="D38" s="53">
        <f t="shared" si="22"/>
        <v>35826</v>
      </c>
      <c r="E38" s="50">
        <f t="shared" si="19"/>
        <v>30535</v>
      </c>
      <c r="F38" s="50">
        <f t="shared" si="19"/>
        <v>5291</v>
      </c>
      <c r="G38" s="51">
        <f t="shared" si="12"/>
        <v>23327</v>
      </c>
      <c r="H38" s="52">
        <f>SUM('[1]BIÊU 61.NĐ31'!H34)</f>
        <v>20179</v>
      </c>
      <c r="I38" s="52">
        <f>SUM('[1]BIÊU 61.NĐ31'!I34)</f>
        <v>3148</v>
      </c>
      <c r="J38" s="51">
        <f t="shared" si="13"/>
        <v>12499</v>
      </c>
      <c r="K38" s="53">
        <f>SUM('[1]BIÊU 61.NĐ31'!K34)</f>
        <v>10356</v>
      </c>
      <c r="L38" s="53">
        <f>SUM('[1]BIÊU 61.NĐ31'!L34)</f>
        <v>2143</v>
      </c>
      <c r="M38" s="51">
        <f t="shared" si="14"/>
        <v>0</v>
      </c>
      <c r="N38" s="53"/>
      <c r="O38" s="53"/>
      <c r="P38" s="53">
        <f t="shared" si="23"/>
        <v>45071.544999999998</v>
      </c>
      <c r="Q38" s="53">
        <f t="shared" si="24"/>
        <v>40090.563999999998</v>
      </c>
      <c r="R38" s="53">
        <f t="shared" si="24"/>
        <v>4980.9809999999998</v>
      </c>
      <c r="S38" s="52">
        <f t="shared" ref="S38:S40" si="25">SUM(T38:U38)</f>
        <v>26588.194</v>
      </c>
      <c r="T38" s="52">
        <f>SUM('[1]BIÊU 61.NĐ31'!T34)</f>
        <v>23356.194</v>
      </c>
      <c r="U38" s="52">
        <f>SUM('[1]BIÊU 61.NĐ31'!U34)</f>
        <v>3232</v>
      </c>
      <c r="V38" s="52">
        <f t="shared" si="21"/>
        <v>18483.350999999999</v>
      </c>
      <c r="W38" s="53">
        <f>SUM('[1]BIÊU 61.NĐ31'!W34)</f>
        <v>16734.37</v>
      </c>
      <c r="X38" s="53">
        <f>SUM('[1]BIÊU 61.NĐ31'!X34)</f>
        <v>1748.981</v>
      </c>
      <c r="Y38" s="53"/>
      <c r="Z38" s="53"/>
      <c r="AA38" s="53"/>
      <c r="AB38" s="55">
        <f t="shared" si="3"/>
        <v>125.80680232233573</v>
      </c>
      <c r="AC38" s="55">
        <f t="shared" si="3"/>
        <v>131.29380710659896</v>
      </c>
      <c r="AD38" s="55">
        <f t="shared" si="4"/>
        <v>94.140635040635033</v>
      </c>
      <c r="AE38" s="55">
        <f t="shared" si="4"/>
        <v>113.98034037810262</v>
      </c>
      <c r="AF38" s="55">
        <f t="shared" si="4"/>
        <v>115.74505178651073</v>
      </c>
      <c r="AG38" s="55">
        <f t="shared" si="5"/>
        <v>102.66836086404065</v>
      </c>
      <c r="AH38" s="55">
        <f t="shared" si="5"/>
        <v>147.87863829106328</v>
      </c>
      <c r="AI38" s="55">
        <f t="shared" si="5"/>
        <v>161.59105832367709</v>
      </c>
      <c r="AJ38" s="55">
        <f t="shared" si="6"/>
        <v>81.613672421838544</v>
      </c>
      <c r="AK38" s="55"/>
      <c r="AL38" s="55"/>
      <c r="AM38" s="55"/>
    </row>
    <row r="39" spans="1:39" s="58" customFormat="1" ht="18" customHeight="1">
      <c r="A39" s="57">
        <v>8</v>
      </c>
      <c r="B39" s="57" t="s">
        <v>62</v>
      </c>
      <c r="C39" s="57">
        <v>2166</v>
      </c>
      <c r="D39" s="53">
        <f t="shared" si="22"/>
        <v>26455</v>
      </c>
      <c r="E39" s="50">
        <f t="shared" si="19"/>
        <v>20516</v>
      </c>
      <c r="F39" s="50">
        <f t="shared" si="19"/>
        <v>5939</v>
      </c>
      <c r="G39" s="51">
        <f t="shared" si="12"/>
        <v>11244</v>
      </c>
      <c r="H39" s="52">
        <f>SUM('[1]BIÊU 61.NĐ31'!H35)</f>
        <v>8000</v>
      </c>
      <c r="I39" s="52">
        <f>SUM('[1]BIÊU 61.NĐ31'!I35)</f>
        <v>3244</v>
      </c>
      <c r="J39" s="51">
        <f t="shared" si="13"/>
        <v>15211</v>
      </c>
      <c r="K39" s="53">
        <f>SUM('[1]BIÊU 61.NĐ31'!K35)</f>
        <v>12516</v>
      </c>
      <c r="L39" s="53">
        <f>SUM('[1]BIÊU 61.NĐ31'!L35)</f>
        <v>2695</v>
      </c>
      <c r="M39" s="51">
        <f t="shared" si="14"/>
        <v>0</v>
      </c>
      <c r="N39" s="53"/>
      <c r="O39" s="53"/>
      <c r="P39" s="53">
        <f t="shared" si="23"/>
        <v>9916.3747800000001</v>
      </c>
      <c r="Q39" s="53">
        <f t="shared" si="24"/>
        <v>5316.7256830000006</v>
      </c>
      <c r="R39" s="53">
        <f t="shared" si="24"/>
        <v>4599.6490969999995</v>
      </c>
      <c r="S39" s="52">
        <f>SUM(T39:U39)</f>
        <v>5003.6650049999998</v>
      </c>
      <c r="T39" s="52">
        <f>SUM('[1]BIÊU 61.NĐ31'!T35)</f>
        <v>2537.2246829999999</v>
      </c>
      <c r="U39" s="52">
        <f>SUM('[1]BIÊU 61.NĐ31'!U35)</f>
        <v>2466.4403219999999</v>
      </c>
      <c r="V39" s="52">
        <f>SUM(W39:X39)</f>
        <v>4912.7097750000003</v>
      </c>
      <c r="W39" s="53">
        <f>SUM('[1]BIÊU 61.NĐ31'!W35)</f>
        <v>2779.5010000000002</v>
      </c>
      <c r="X39" s="53">
        <f>SUM('[1]BIÊU 61.NĐ31'!X35)</f>
        <v>2133.2087750000001</v>
      </c>
      <c r="Y39" s="53"/>
      <c r="Z39" s="53"/>
      <c r="AA39" s="53"/>
      <c r="AB39" s="55">
        <f t="shared" si="3"/>
        <v>37.48393415233415</v>
      </c>
      <c r="AC39" s="55">
        <f t="shared" si="3"/>
        <v>25.915020876389161</v>
      </c>
      <c r="AD39" s="55">
        <f t="shared" si="4"/>
        <v>77.448208402087886</v>
      </c>
      <c r="AE39" s="55">
        <f t="shared" si="4"/>
        <v>44.500756003201708</v>
      </c>
      <c r="AF39" s="55">
        <f t="shared" si="4"/>
        <v>31.715308537499997</v>
      </c>
      <c r="AG39" s="55">
        <f t="shared" si="5"/>
        <v>76.030836066584456</v>
      </c>
      <c r="AH39" s="55">
        <f t="shared" si="5"/>
        <v>32.297086154756428</v>
      </c>
      <c r="AI39" s="55">
        <f t="shared" si="5"/>
        <v>22.207582294662835</v>
      </c>
      <c r="AJ39" s="55">
        <f t="shared" si="6"/>
        <v>79.154314471243055</v>
      </c>
      <c r="AK39" s="55"/>
      <c r="AL39" s="55"/>
      <c r="AM39" s="55"/>
    </row>
    <row r="40" spans="1:39" s="58" customFormat="1" ht="18" customHeight="1">
      <c r="A40" s="57">
        <v>9</v>
      </c>
      <c r="B40" s="57" t="s">
        <v>63</v>
      </c>
      <c r="C40" s="57">
        <v>2165</v>
      </c>
      <c r="D40" s="53">
        <f t="shared" si="22"/>
        <v>37705</v>
      </c>
      <c r="E40" s="50">
        <f t="shared" si="19"/>
        <v>31694</v>
      </c>
      <c r="F40" s="50">
        <f t="shared" si="19"/>
        <v>6011</v>
      </c>
      <c r="G40" s="51">
        <f t="shared" si="12"/>
        <v>25164</v>
      </c>
      <c r="H40" s="52">
        <f>SUM('[1]BIÊU 61.NĐ31'!H36)</f>
        <v>21578</v>
      </c>
      <c r="I40" s="52">
        <f>SUM('[1]BIÊU 61.NĐ31'!I36)</f>
        <v>3586</v>
      </c>
      <c r="J40" s="51">
        <f t="shared" si="13"/>
        <v>12541</v>
      </c>
      <c r="K40" s="53">
        <f>SUM('[1]BIÊU 61.NĐ31'!K36)</f>
        <v>10116</v>
      </c>
      <c r="L40" s="53">
        <f>SUM('[1]BIÊU 61.NĐ31'!L36)</f>
        <v>2425</v>
      </c>
      <c r="M40" s="51">
        <f t="shared" si="14"/>
        <v>0</v>
      </c>
      <c r="N40" s="53"/>
      <c r="O40" s="53"/>
      <c r="P40" s="53">
        <f t="shared" si="23"/>
        <v>40439.273761000004</v>
      </c>
      <c r="Q40" s="53">
        <f t="shared" si="24"/>
        <v>34445.845000000001</v>
      </c>
      <c r="R40" s="53">
        <f t="shared" si="24"/>
        <v>5993.4287610000001</v>
      </c>
      <c r="S40" s="52">
        <f t="shared" si="25"/>
        <v>25335.806872999998</v>
      </c>
      <c r="T40" s="52">
        <f>SUM('[1]BIÊU 61.NĐ31'!T36)</f>
        <v>21663.813999999998</v>
      </c>
      <c r="U40" s="52">
        <f>SUM('[1]BIÊU 61.NĐ31'!U36)</f>
        <v>3671.9928730000001</v>
      </c>
      <c r="V40" s="52">
        <f t="shared" si="21"/>
        <v>15103.466888000001</v>
      </c>
      <c r="W40" s="53">
        <f>SUM('[1]BIÊU 61.NĐ31'!W36)</f>
        <v>12782.031000000001</v>
      </c>
      <c r="X40" s="53">
        <f>SUM('[1]BIÊU 61.NĐ31'!X36)</f>
        <v>2321.435888</v>
      </c>
      <c r="Y40" s="53"/>
      <c r="Z40" s="53"/>
      <c r="AA40" s="53"/>
      <c r="AB40" s="55">
        <f t="shared" si="3"/>
        <v>107.25175377536135</v>
      </c>
      <c r="AC40" s="55">
        <f t="shared" si="3"/>
        <v>108.68254243705434</v>
      </c>
      <c r="AD40" s="55">
        <f t="shared" si="4"/>
        <v>99.707681933122615</v>
      </c>
      <c r="AE40" s="55">
        <f t="shared" si="4"/>
        <v>100.68274866078524</v>
      </c>
      <c r="AF40" s="55">
        <f t="shared" si="4"/>
        <v>100.39769209379924</v>
      </c>
      <c r="AG40" s="55">
        <f t="shared" si="5"/>
        <v>102.39801653653096</v>
      </c>
      <c r="AH40" s="55">
        <f t="shared" si="5"/>
        <v>120.4327157961885</v>
      </c>
      <c r="AI40" s="55">
        <f t="shared" si="5"/>
        <v>126.35459667852906</v>
      </c>
      <c r="AJ40" s="55">
        <f t="shared" si="6"/>
        <v>95.729314969072163</v>
      </c>
      <c r="AK40" s="55"/>
      <c r="AL40" s="55"/>
      <c r="AM40" s="55"/>
    </row>
    <row r="41" spans="1:39" ht="15.6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</row>
  </sheetData>
  <mergeCells count="67">
    <mergeCell ref="AL9:AL11"/>
    <mergeCell ref="AM9:AM11"/>
    <mergeCell ref="L9:L11"/>
    <mergeCell ref="N9:N11"/>
    <mergeCell ref="O9:O11"/>
    <mergeCell ref="T9:T11"/>
    <mergeCell ref="U9:U11"/>
    <mergeCell ref="W9:W11"/>
    <mergeCell ref="AE8:AE11"/>
    <mergeCell ref="AF8:AG8"/>
    <mergeCell ref="AH8:AH11"/>
    <mergeCell ref="AI8:AJ8"/>
    <mergeCell ref="AK8:AK11"/>
    <mergeCell ref="AL8:AM8"/>
    <mergeCell ref="AF9:AF11"/>
    <mergeCell ref="AG9:AG11"/>
    <mergeCell ref="AI9:AI11"/>
    <mergeCell ref="AJ9:AJ11"/>
    <mergeCell ref="V8:V11"/>
    <mergeCell ref="W8:X8"/>
    <mergeCell ref="Y8:Y11"/>
    <mergeCell ref="Z8:AA8"/>
    <mergeCell ref="AC8:AC11"/>
    <mergeCell ref="AD8:AD11"/>
    <mergeCell ref="X9:X11"/>
    <mergeCell ref="Z9:Z11"/>
    <mergeCell ref="AA9:AA11"/>
    <mergeCell ref="AE7:AG7"/>
    <mergeCell ref="AH7:AJ7"/>
    <mergeCell ref="AK7:AM7"/>
    <mergeCell ref="E8:E11"/>
    <mergeCell ref="F8:F11"/>
    <mergeCell ref="G8:G11"/>
    <mergeCell ref="H8:I8"/>
    <mergeCell ref="J8:J11"/>
    <mergeCell ref="K8:L8"/>
    <mergeCell ref="M8:M11"/>
    <mergeCell ref="Q7:R7"/>
    <mergeCell ref="S7:U7"/>
    <mergeCell ref="V7:X7"/>
    <mergeCell ref="Y7:AA7"/>
    <mergeCell ref="AB7:AB11"/>
    <mergeCell ref="AC7:AD7"/>
    <mergeCell ref="Q8:Q11"/>
    <mergeCell ref="R8:R11"/>
    <mergeCell ref="S8:S11"/>
    <mergeCell ref="T8:U8"/>
    <mergeCell ref="D7:D11"/>
    <mergeCell ref="E7:F7"/>
    <mergeCell ref="G7:I7"/>
    <mergeCell ref="J7:L7"/>
    <mergeCell ref="M7:O7"/>
    <mergeCell ref="P7:P11"/>
    <mergeCell ref="N8:O8"/>
    <mergeCell ref="H9:H11"/>
    <mergeCell ref="I9:I11"/>
    <mergeCell ref="K9:K11"/>
    <mergeCell ref="A1:B1"/>
    <mergeCell ref="AG1:AJ2"/>
    <mergeCell ref="A3:AM3"/>
    <mergeCell ref="A4:AJ4"/>
    <mergeCell ref="A6:A11"/>
    <mergeCell ref="B6:B11"/>
    <mergeCell ref="C6:C11"/>
    <mergeCell ref="D6:O6"/>
    <mergeCell ref="P6:AA6"/>
    <mergeCell ref="AB6:AJ6"/>
  </mergeCells>
  <printOptions horizontalCentered="1"/>
  <pageMargins left="0" right="0" top="0.74803149606299213" bottom="0.55118110236220474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80BD7-1F89-4C07-A985-3D310E3FA140}"/>
</file>

<file path=customXml/itemProps2.xml><?xml version="1.0" encoding="utf-8"?>
<ds:datastoreItem xmlns:ds="http://schemas.openxmlformats.org/officeDocument/2006/customXml" ds:itemID="{F3936C14-AA52-4305-8188-ED100DAA441C}"/>
</file>

<file path=customXml/itemProps3.xml><?xml version="1.0" encoding="utf-8"?>
<ds:datastoreItem xmlns:ds="http://schemas.openxmlformats.org/officeDocument/2006/customXml" ds:itemID="{258607B7-3861-4995-9187-E3B64A27F8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2020-01-07T00:51:30Z</dcterms:created>
  <dcterms:modified xsi:type="dcterms:W3CDTF">2020-01-07T00:51:35Z</dcterms:modified>
</cp:coreProperties>
</file>