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31.192.7\SoTaiChinh\CacPhongBan\TrungTamTinHoc\PhongKiThuat\DuongTrungDuc\CONG KHAI DU TOAN\CKNS-QT2017\"/>
    </mc:Choice>
  </mc:AlternateContent>
  <bookViews>
    <workbookView xWindow="0" yWindow="0" windowWidth="19200" windowHeight="11595" tabRatio="880"/>
  </bookViews>
  <sheets>
    <sheet name="Bao cao" sheetId="67" r:id="rId1"/>
  </sheets>
  <externalReferences>
    <externalReference r:id="rId2"/>
    <externalReference r:id="rId3"/>
    <externalReference r:id="rId4"/>
  </externalReferences>
  <definedNames>
    <definedName name="ADP">#REF!</definedName>
    <definedName name="AKHAC">#REF!</definedName>
    <definedName name="ALTINH">#REF!</definedName>
    <definedName name="Anguon" localSheetId="0">'[3]Dt 2001'!#REF!</definedName>
    <definedName name="Anguon">'[3]Dt 2001'!#REF!</definedName>
    <definedName name="ANN">#REF!</definedName>
    <definedName name="ANQD">#REF!</definedName>
    <definedName name="ANQQH" localSheetId="0">'[3]Dt 2001'!#REF!</definedName>
    <definedName name="ANQQH">'[3]Dt 2001'!#REF!</definedName>
    <definedName name="ANSNN" localSheetId="0">'[3]Dt 2001'!#REF!</definedName>
    <definedName name="ANSNN">'[3]Dt 2001'!#REF!</definedName>
    <definedName name="ANSNNxnk" localSheetId="0">'[3]Dt 2001'!#REF!</definedName>
    <definedName name="ANSNNxnk">'[3]Dt 2001'!#REF!</definedName>
    <definedName name="APC" localSheetId="0">'[3]Dt 2001'!#REF!</definedName>
    <definedName name="APC">'[3]Dt 2001'!#REF!</definedName>
    <definedName name="ATW">#REF!</definedName>
    <definedName name="Can_doi">#REF!</definedName>
    <definedName name="DNNN">#REF!</definedName>
    <definedName name="Khac">#REF!</definedName>
    <definedName name="Khong_can_doi">#REF!</definedName>
    <definedName name="NQD">#REF!</definedName>
    <definedName name="NQQH" localSheetId="0">'[3]Dt 2001'!#REF!</definedName>
    <definedName name="NQQH">'[3]Dt 2001'!#REF!</definedName>
    <definedName name="NSNN" localSheetId="0">'[3]Dt 2001'!#REF!</definedName>
    <definedName name="NSNN">'[3]Dt 2001'!#REF!</definedName>
    <definedName name="PC" localSheetId="0">'[3]Dt 2001'!#REF!</definedName>
    <definedName name="PC">'[3]Dt 2001'!#REF!</definedName>
    <definedName name="Phan_cap">#REF!</definedName>
    <definedName name="Phi_le_phi">#REF!</definedName>
    <definedName name="_xlnm.Print_Area" localSheetId="0">'Bao cao'!$A$1:$E$49</definedName>
    <definedName name="_xlnm.Print_Area">#REF!</definedName>
    <definedName name="PRINT_AREA_MI" localSheetId="0">#REF!</definedName>
    <definedName name="PRINT_AREA_MI">#REF!</definedName>
    <definedName name="_xlnm.Print_Titles" localSheetId="0">'Bao cao'!$7:$8</definedName>
    <definedName name="TW">#REF!</definedName>
  </definedNames>
  <calcPr calcId="152511" calcMode="manual"/>
</workbook>
</file>

<file path=xl/calcChain.xml><?xml version="1.0" encoding="utf-8"?>
<calcChain xmlns="http://schemas.openxmlformats.org/spreadsheetml/2006/main">
  <c r="D49" i="67" l="1"/>
  <c r="D48" i="67"/>
  <c r="D45" i="67"/>
  <c r="C45" i="67"/>
  <c r="E44" i="67"/>
  <c r="D44" i="67"/>
  <c r="C44" i="67"/>
  <c r="D43" i="67"/>
  <c r="C43" i="67"/>
  <c r="E43" i="67" s="1"/>
  <c r="E42" i="67"/>
  <c r="D42" i="67"/>
  <c r="D41" i="67"/>
  <c r="E40" i="67"/>
  <c r="D40" i="67"/>
  <c r="E39" i="67"/>
  <c r="D39" i="67"/>
  <c r="E38" i="67"/>
  <c r="D38" i="67"/>
  <c r="D37" i="67"/>
  <c r="E37" i="67" s="1"/>
  <c r="E36" i="67"/>
  <c r="D36" i="67"/>
  <c r="E35" i="67"/>
  <c r="D35" i="67"/>
  <c r="E34" i="67"/>
  <c r="D34" i="67"/>
  <c r="D33" i="67"/>
  <c r="E33" i="67" s="1"/>
  <c r="D32" i="67"/>
  <c r="C32" i="67"/>
  <c r="E32" i="67" s="1"/>
  <c r="D31" i="67"/>
  <c r="E31" i="67" s="1"/>
  <c r="C31" i="67"/>
  <c r="C30" i="67"/>
  <c r="C29" i="67"/>
  <c r="D28" i="67"/>
  <c r="C28" i="67"/>
  <c r="C13" i="67" s="1"/>
  <c r="C12" i="67" s="1"/>
  <c r="D27" i="67"/>
  <c r="D26" i="67"/>
  <c r="D25" i="67"/>
  <c r="D24" i="67"/>
  <c r="D23" i="67"/>
  <c r="D22" i="67"/>
  <c r="D21" i="67"/>
  <c r="D20" i="67"/>
  <c r="D19" i="67"/>
  <c r="D18" i="67"/>
  <c r="D17" i="67"/>
  <c r="D16" i="67"/>
  <c r="D14" i="67" s="1"/>
  <c r="D15" i="67"/>
  <c r="D11" i="67"/>
  <c r="C11" i="67"/>
  <c r="D13" i="67" l="1"/>
  <c r="E14" i="67"/>
  <c r="C10" i="67"/>
  <c r="E11" i="67"/>
  <c r="E28" i="67"/>
  <c r="D30" i="67"/>
  <c r="E30" i="67" s="1"/>
  <c r="E13" i="67" l="1"/>
  <c r="D12" i="67"/>
  <c r="E12" i="67" l="1"/>
  <c r="D10" i="67"/>
  <c r="E10" i="67" s="1"/>
</calcChain>
</file>

<file path=xl/sharedStrings.xml><?xml version="1.0" encoding="utf-8"?>
<sst xmlns="http://schemas.openxmlformats.org/spreadsheetml/2006/main" count="90" uniqueCount="87">
  <si>
    <t>STT</t>
  </si>
  <si>
    <t>Nội dung</t>
  </si>
  <si>
    <t>A</t>
  </si>
  <si>
    <t>B</t>
  </si>
  <si>
    <t>II</t>
  </si>
  <si>
    <t>III</t>
  </si>
  <si>
    <t>IV</t>
  </si>
  <si>
    <t>C</t>
  </si>
  <si>
    <t>I</t>
  </si>
  <si>
    <t>D</t>
  </si>
  <si>
    <t>TỔNG CHI NSĐP</t>
  </si>
  <si>
    <t>Chi tạo nguồn, điều chỉnh tiền lương</t>
  </si>
  <si>
    <t>V</t>
  </si>
  <si>
    <t>Dự phòng ngân sách</t>
  </si>
  <si>
    <t>Chi đầu tư và hỗ trợ vốn cho các doanh nghiệp cung cấp sản phẩm, dịch vụ công ích do Nhà nước đặt hàng, các tổ chức kinh tế, các tổ chức tài chính của địa phương theo quy định của pháp luật</t>
  </si>
  <si>
    <t>VI</t>
  </si>
  <si>
    <t>CHI CHUYỂN NGUỒN SANG NĂM SAU</t>
  </si>
  <si>
    <t>Chi quốc phòng</t>
  </si>
  <si>
    <t>Chi an ninh và trật tự an toàn xã hội</t>
  </si>
  <si>
    <t>Chi các hoạt động kinh tế</t>
  </si>
  <si>
    <t>Dự toán</t>
  </si>
  <si>
    <t>Quyết toán</t>
  </si>
  <si>
    <t>1.1</t>
  </si>
  <si>
    <t>1.2</t>
  </si>
  <si>
    <t>1.3</t>
  </si>
  <si>
    <t>1.4</t>
  </si>
  <si>
    <t>1.5</t>
  </si>
  <si>
    <t>1.6</t>
  </si>
  <si>
    <t>1.7</t>
  </si>
  <si>
    <t>1.8</t>
  </si>
  <si>
    <t>1.9</t>
  </si>
  <si>
    <t>1.10</t>
  </si>
  <si>
    <t>1.11</t>
  </si>
  <si>
    <t>1.12</t>
  </si>
  <si>
    <t>1.13</t>
  </si>
  <si>
    <t>CHI NỘP NGÂN SÁCH CẤP TRÊN</t>
  </si>
  <si>
    <t>Biểu số 65/CK-NSNN</t>
  </si>
  <si>
    <t>UBND TỈNH QUẢNG BÌNH</t>
  </si>
  <si>
    <t>QUYẾT TOÁN CHI NGÂN SÁCH CẤP TỈNH THEO TỪNG LĨNH VỰC NĂM 2017</t>
  </si>
  <si>
    <t>(Quyết toán đã được Hội đồng nhân dân phê chuẩn)</t>
  </si>
  <si>
    <t>(Kèm theo Quyết định số            /QĐ-UBND ngày         tháng 01 năm 2019 của UBND tỉnh Quảng Bình)</t>
  </si>
  <si>
    <t>Đơn vị: Đồng</t>
  </si>
  <si>
    <t>So sánh</t>
  </si>
  <si>
    <t>4=2/1</t>
  </si>
  <si>
    <t>CHI BỔ SUNG CÂN ĐỐI CHO NGÂN SÁCH CẤP DƯỚI</t>
  </si>
  <si>
    <t>CHI NGÂN SÁCH CẤP TỈNH (HUYỆN, XÃ) THEO LĨNH VỰC</t>
  </si>
  <si>
    <t xml:space="preserve">Chi đầu tư phát triển </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</si>
  <si>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</si>
  <si>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</si>
  <si>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</si>
  <si>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</si>
  <si>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</si>
  <si>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</si>
  <si>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</si>
  <si>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</si>
  <si>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hoạt động của các cơ quan quản lý nhà nước, đảng, đoàn thể</t>
  </si>
  <si>
    <t>Chi Bảo đảm xã hội</t>
  </si>
  <si>
    <t>Chi ngành, lĩnh vực khác</t>
  </si>
  <si>
    <t>Chi đầu tư từ nguồn trung ương bổ sung có mục tiêu</t>
  </si>
  <si>
    <t>Chi thường xuyên</t>
  </si>
  <si>
    <t>2.1</t>
  </si>
  <si>
    <t>2.2</t>
  </si>
  <si>
    <t xml:space="preserve">Chi an ninh và trật tự an toàn xã hội </t>
  </si>
  <si>
    <t>2.3</t>
  </si>
  <si>
    <t>Chi giáo dục đào tạo và dạy nghề</t>
  </si>
  <si>
    <t>2.4</t>
  </si>
  <si>
    <t xml:space="preserve"> Chi sự nghiệp y tế, dân số và gia đình </t>
  </si>
  <si>
    <t>2.5</t>
  </si>
  <si>
    <t>Chi sự nghiệp KH-CN</t>
  </si>
  <si>
    <t>2.6</t>
  </si>
  <si>
    <t>Chi văn hóa thông tin - TT</t>
  </si>
  <si>
    <t>2.7</t>
  </si>
  <si>
    <t>Chi phát thanh, truyền hình</t>
  </si>
  <si>
    <t>2.8</t>
  </si>
  <si>
    <t xml:space="preserve"> Chi SN Môi trường</t>
  </si>
  <si>
    <t>2.9</t>
  </si>
  <si>
    <t xml:space="preserve"> Chi sự nghiệp kinh tế</t>
  </si>
  <si>
    <t>2.10</t>
  </si>
  <si>
    <t>Chi quản lý hành chính, Đảng, Đoàn thể</t>
  </si>
  <si>
    <t>2.11</t>
  </si>
  <si>
    <t>Chi trợ giá mặt hàng chính sách</t>
  </si>
  <si>
    <t>2.12</t>
  </si>
  <si>
    <t>Chi sự nghiệp đảm bảo xã hôi</t>
  </si>
  <si>
    <t>2.13</t>
  </si>
  <si>
    <t>Chi khác ngân sách</t>
  </si>
  <si>
    <t>Chi trả nợ lãi các khoản do chính quyền địa phương vay (2)</t>
  </si>
  <si>
    <t>Chi bổ sung quỹ dự trữ tài chính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</si>
</sst>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0%"/>
    <numFmt numFmtId="165" formatCode="_(* #,##0_);_(* \(#,##0\);_(* &quot;-&quot;??_);_(@_)"/>
  </numFmts>
  <fonts count="16" x14ac:knownFonts="1">
    <font>
      <sz val="11"/>
      <color theme="1"/>
      <name val="Calibri"/>
      <family val="2"/>
      <charset val="163"/>
      <scheme val="minor"/>
    </font>
    <font>
      <b/>
      <sz val="12"/>
      <name val="Times New Roman"/>
      <family val="1"/>
    </font>
    <font>
      <sz val="12"/>
      <name val="Times New Roman"/>
      <family val="1"/>
    </font>
    <font>
      <sz val="10"/>
      <name val="Arial"/>
      <family val="2"/>
    </font>
    <font>
      <sz val="14"/>
      <name val=".VnTime"/>
      <family val="2"/>
    </font>
    <font>
      <sz val="12"/>
      <name val=".VnArial Narrow"/>
    </font>
    <font>
      <sz val="11"/>
      <name val="Times New Roman"/>
      <family val="1"/>
      <charset val="163"/>
    </font>
    <font>
      <sz val="13"/>
      <name val="Times New Roman"/>
      <family val="1"/>
      <charset val="163"/>
    </font>
    <font>
      <b/>
      <sz val="13"/>
      <name val="Times New Roman"/>
      <family val="1"/>
      <charset val="163"/>
    </font>
    <font>
      <b/>
      <sz val="12"/>
      <name val="Times New Roman"/>
      <family val="1"/>
      <charset val="163"/>
    </font>
    <font>
      <i/>
      <sz val="12"/>
      <name val="Times New Roman"/>
      <family val="1"/>
      <charset val="163"/>
    </font>
    <font>
      <sz val="12"/>
      <name val=".VnTime"/>
      <family val="2"/>
    </font>
    <font>
      <i/>
      <sz val="12"/>
      <color rgb="FF000000"/>
      <name val="Times New Roman"/>
      <family val="1"/>
    </font>
    <font>
      <b/>
      <sz val="12"/>
      <color rgb="FF000000"/>
      <name val="Times New Roman"/>
      <family val="1"/>
    </font>
    <font>
      <sz val="12"/>
      <color rgb="FF000000"/>
      <name val="Times New Roman"/>
      <family val="1"/>
    </font>
    <font>
      <b/>
      <sz val="12"/>
      <name val=".VnTime"/>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9">
    <xf numFmtId="0" fontId="0" fillId="0" borderId="0"/>
    <xf numFmtId="41"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0" fontId="4" fillId="0" borderId="0"/>
    <xf numFmtId="0" fontId="5" fillId="0" borderId="0"/>
    <xf numFmtId="0" fontId="6" fillId="0" borderId="0"/>
    <xf numFmtId="43" fontId="6" fillId="0" borderId="0" applyFont="0" applyFill="0" applyBorder="0" applyAlignment="0" applyProtection="0"/>
    <xf numFmtId="43" fontId="5" fillId="0" borderId="0" applyFont="0" applyFill="0" applyBorder="0" applyAlignment="0" applyProtection="0"/>
  </cellStyleXfs>
  <cellXfs count="36">
    <xf numFmtId="0" fontId="0" fillId="0" borderId="0" xfId="0"/>
    <xf numFmtId="0" fontId="1" fillId="0" borderId="0" xfId="5" applyFont="1" applyFill="1" applyAlignment="1">
      <alignment horizontal="left"/>
    </xf>
    <xf numFmtId="0" fontId="7" fillId="0" borderId="0" xfId="6" applyFont="1" applyFill="1"/>
    <xf numFmtId="165" fontId="8" fillId="0" borderId="0" xfId="7" applyNumberFormat="1" applyFont="1" applyFill="1" applyAlignment="1">
      <alignment horizontal="right"/>
    </xf>
    <xf numFmtId="0" fontId="8" fillId="0" borderId="0" xfId="6" applyFont="1" applyFill="1" applyAlignment="1">
      <alignment vertical="top"/>
    </xf>
    <xf numFmtId="165" fontId="8" fillId="0" borderId="0" xfId="7" applyNumberFormat="1" applyFont="1" applyFill="1"/>
    <xf numFmtId="0" fontId="9" fillId="0" borderId="0" xfId="6" applyFont="1" applyFill="1" applyAlignment="1">
      <alignment horizontal="center"/>
    </xf>
    <xf numFmtId="0" fontId="10" fillId="0" borderId="0" xfId="6" applyFont="1" applyFill="1" applyAlignment="1">
      <alignment horizontal="center"/>
    </xf>
    <xf numFmtId="0" fontId="11" fillId="0" borderId="0" xfId="5" applyFont="1"/>
    <xf numFmtId="165" fontId="11" fillId="0" borderId="0" xfId="8" applyNumberFormat="1" applyFont="1"/>
    <xf numFmtId="9" fontId="12" fillId="0" borderId="0" xfId="5" applyNumberFormat="1" applyFont="1" applyAlignment="1">
      <alignment horizontal="right" vertical="center"/>
    </xf>
    <xf numFmtId="0" fontId="13" fillId="0" borderId="1" xfId="5" applyFont="1" applyBorder="1" applyAlignment="1">
      <alignment horizontal="center" vertical="center" wrapText="1"/>
    </xf>
    <xf numFmtId="165" fontId="13" fillId="0" borderId="1" xfId="8" applyNumberFormat="1" applyFont="1" applyBorder="1" applyAlignment="1">
      <alignment horizontal="center" vertical="center" wrapText="1"/>
    </xf>
    <xf numFmtId="0" fontId="13" fillId="0" borderId="1" xfId="5" applyFont="1" applyBorder="1" applyAlignment="1">
      <alignment horizontal="center" vertical="center" wrapText="1"/>
    </xf>
    <xf numFmtId="165" fontId="13" fillId="0" borderId="1" xfId="8" applyNumberFormat="1" applyFont="1" applyBorder="1" applyAlignment="1">
      <alignment horizontal="center" vertical="center" wrapText="1"/>
    </xf>
    <xf numFmtId="9" fontId="13" fillId="0" borderId="1" xfId="5" applyNumberFormat="1" applyFont="1" applyBorder="1" applyAlignment="1">
      <alignment horizontal="center" vertical="center" wrapText="1"/>
    </xf>
    <xf numFmtId="0" fontId="13" fillId="0" borderId="3" xfId="5" applyFont="1" applyBorder="1" applyAlignment="1">
      <alignment horizontal="center" vertical="center" wrapText="1"/>
    </xf>
    <xf numFmtId="0" fontId="13" fillId="0" borderId="3" xfId="5" applyFont="1" applyBorder="1" applyAlignment="1">
      <alignment vertical="center" wrapText="1"/>
    </xf>
    <xf numFmtId="165" fontId="13" fillId="0" borderId="3" xfId="8" applyNumberFormat="1" applyFont="1" applyBorder="1" applyAlignment="1">
      <alignment horizontal="center" vertical="center" wrapText="1"/>
    </xf>
    <xf numFmtId="9" fontId="14" fillId="0" borderId="3" xfId="5" applyNumberFormat="1" applyFont="1" applyBorder="1" applyAlignment="1">
      <alignment horizontal="center" vertical="center" wrapText="1"/>
    </xf>
    <xf numFmtId="0" fontId="13" fillId="0" borderId="2" xfId="5" applyFont="1" applyBorder="1" applyAlignment="1">
      <alignment horizontal="center" vertical="center" wrapText="1"/>
    </xf>
    <xf numFmtId="0" fontId="13" fillId="0" borderId="2" xfId="5" applyFont="1" applyBorder="1" applyAlignment="1">
      <alignment vertical="center" wrapText="1"/>
    </xf>
    <xf numFmtId="165" fontId="13" fillId="0" borderId="2" xfId="8" applyNumberFormat="1" applyFont="1" applyBorder="1" applyAlignment="1">
      <alignment horizontal="center" vertical="center" wrapText="1"/>
    </xf>
    <xf numFmtId="9" fontId="14" fillId="0" borderId="2" xfId="5" applyNumberFormat="1" applyFont="1" applyBorder="1" applyAlignment="1">
      <alignment horizontal="center" vertical="center" wrapText="1"/>
    </xf>
    <xf numFmtId="0" fontId="15" fillId="0" borderId="0" xfId="5" applyFont="1"/>
    <xf numFmtId="0" fontId="14" fillId="0" borderId="2" xfId="5" applyFont="1" applyBorder="1" applyAlignment="1">
      <alignment horizontal="center" vertical="center" wrapText="1"/>
    </xf>
    <xf numFmtId="0" fontId="2" fillId="0" borderId="2" xfId="5" applyFont="1" applyFill="1" applyBorder="1" applyAlignment="1">
      <alignment vertical="center" wrapText="1"/>
    </xf>
    <xf numFmtId="165" fontId="14" fillId="0" borderId="2" xfId="8" applyNumberFormat="1" applyFont="1" applyBorder="1" applyAlignment="1">
      <alignment horizontal="center" vertical="center" wrapText="1"/>
    </xf>
    <xf numFmtId="0" fontId="2" fillId="0" borderId="2" xfId="5" applyNumberFormat="1" applyFont="1" applyFill="1" applyBorder="1" applyAlignment="1">
      <alignment vertical="center" wrapText="1"/>
    </xf>
    <xf numFmtId="0" fontId="13" fillId="0" borderId="4" xfId="5" applyFont="1" applyBorder="1" applyAlignment="1">
      <alignment horizontal="center" vertical="center" wrapText="1"/>
    </xf>
    <xf numFmtId="0" fontId="13" fillId="0" borderId="4" xfId="5" applyFont="1" applyBorder="1" applyAlignment="1">
      <alignment vertical="center" wrapText="1"/>
    </xf>
    <xf numFmtId="165" fontId="13" fillId="0" borderId="4" xfId="8" applyNumberFormat="1" applyFont="1" applyBorder="1" applyAlignment="1">
      <alignment horizontal="center" vertical="center" wrapText="1"/>
    </xf>
    <xf numFmtId="9" fontId="14" fillId="0" borderId="4" xfId="5" applyNumberFormat="1" applyFont="1" applyBorder="1" applyAlignment="1">
      <alignment horizontal="center" vertical="center" wrapText="1"/>
    </xf>
    <xf numFmtId="0" fontId="13" fillId="0" borderId="1" xfId="5" applyFont="1" applyBorder="1" applyAlignment="1">
      <alignment vertical="center" wrapText="1"/>
    </xf>
    <xf numFmtId="9" fontId="14" fillId="0" borderId="1" xfId="5" applyNumberFormat="1" applyFont="1" applyBorder="1" applyAlignment="1">
      <alignment horizontal="center" vertical="center" wrapText="1"/>
    </xf>
    <xf numFmtId="9" fontId="11" fillId="0" borderId="0" xfId="5" applyNumberFormat="1" applyFont="1"/>
  </cellXfs>
  <cellStyles count="9">
    <cellStyle name="Comma [0] 2" xfId="1"/>
    <cellStyle name="Comma 10 2" xfId="3"/>
    <cellStyle name="Comma 2" xfId="7"/>
    <cellStyle name="Comma 2 2 2 10" xfId="2"/>
    <cellStyle name="Comma 3" xfId="8"/>
    <cellStyle name="Normal" xfId="0" builtinId="0"/>
    <cellStyle name="Normal 10" xfId="4"/>
    <cellStyle name="Normal 2" xfId="5"/>
    <cellStyle name="Normal 7"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GAN%20SACH\QUYET%20TOAN\2017\t&#7893;ng%20quy&#7871;t%20to&#225;n\TONGQUYETTOAN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Nghi%20quyet%20387%20va%20ND%2073\NQ%20387%20hoan%20thien%20trinh%20Bo%20lan%202%20(20042016)\Bieu%2013_PL%20Danh%20gia%20thu%20NSNN%20theo%20sac%20thue_FIXED%20(P&#272;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31"/>
      <sheetName val="49.31"/>
      <sheetName val="50.31"/>
      <sheetName val="51.31"/>
      <sheetName val="52.31"/>
      <sheetName val="53.31"/>
      <sheetName val="54.31"/>
      <sheetName val="55.31"/>
      <sheetName val="56.31"/>
      <sheetName val="57.31"/>
      <sheetName val="58.31quang"/>
      <sheetName val="59.31quang"/>
      <sheetName val="60.31quang"/>
      <sheetName val="61.31quang"/>
      <sheetName val="62.31"/>
      <sheetName val="63.31"/>
      <sheetName val="64.31"/>
      <sheetName val="60.342"/>
      <sheetName val="61.342"/>
      <sheetName val="thu"/>
      <sheetName val="62.342"/>
      <sheetName val="63."/>
      <sheetName val="64."/>
      <sheetName val="65."/>
      <sheetName val="66."/>
      <sheetName val="67."/>
      <sheetName val="68."/>
      <sheetName val="69."/>
      <sheetName val="70"/>
      <sheetName val="00000000"/>
    </sheetNames>
    <sheetDataSet>
      <sheetData sheetId="0">
        <row r="16">
          <cell r="D16">
            <v>187389409944</v>
          </cell>
        </row>
      </sheetData>
      <sheetData sheetId="1">
        <row r="20">
          <cell r="C20">
            <v>3460230000000</v>
          </cell>
        </row>
      </sheetData>
      <sheetData sheetId="2"/>
      <sheetData sheetId="3">
        <row r="9">
          <cell r="D9">
            <v>2839984306469</v>
          </cell>
        </row>
        <row r="24">
          <cell r="C24">
            <v>2000000000</v>
          </cell>
        </row>
      </sheetData>
      <sheetData sheetId="4"/>
      <sheetData sheetId="5">
        <row r="10">
          <cell r="D10">
            <v>614147000000</v>
          </cell>
        </row>
      </sheetData>
      <sheetData sheetId="6"/>
      <sheetData sheetId="7"/>
      <sheetData sheetId="8"/>
      <sheetData sheetId="9"/>
      <sheetData sheetId="10"/>
      <sheetData sheetId="11"/>
      <sheetData sheetId="12"/>
      <sheetData sheetId="13"/>
      <sheetData sheetId="14"/>
      <sheetData sheetId="15"/>
      <sheetData sheetId="16"/>
      <sheetData sheetId="17">
        <row r="11">
          <cell r="C11">
            <v>2201346195507</v>
          </cell>
        </row>
        <row r="18">
          <cell r="J18">
            <v>4829002391348</v>
          </cell>
        </row>
      </sheetData>
      <sheetData sheetId="18">
        <row r="11">
          <cell r="C11">
            <v>128700000000</v>
          </cell>
        </row>
      </sheetData>
      <sheetData sheetId="19"/>
      <sheetData sheetId="20">
        <row r="13">
          <cell r="D13">
            <v>1225800000000</v>
          </cell>
        </row>
        <row r="14">
          <cell r="F14">
            <v>39105967000</v>
          </cell>
        </row>
        <row r="15">
          <cell r="F15">
            <v>15413978000</v>
          </cell>
        </row>
        <row r="16">
          <cell r="F16">
            <v>163369006847</v>
          </cell>
        </row>
        <row r="17">
          <cell r="F17">
            <v>5338351800</v>
          </cell>
        </row>
        <row r="18">
          <cell r="F18">
            <v>27035804999</v>
          </cell>
        </row>
        <row r="19">
          <cell r="F19">
            <v>65178417000</v>
          </cell>
        </row>
        <row r="20">
          <cell r="F20">
            <v>1207000000</v>
          </cell>
        </row>
        <row r="21">
          <cell r="F21">
            <v>233252000</v>
          </cell>
        </row>
        <row r="22">
          <cell r="F22">
            <v>22143147298</v>
          </cell>
        </row>
        <row r="23">
          <cell r="F23">
            <v>1175080596652</v>
          </cell>
        </row>
        <row r="24">
          <cell r="F24">
            <v>211640466503</v>
          </cell>
        </row>
        <row r="25">
          <cell r="F25">
            <v>18419353000</v>
          </cell>
        </row>
        <row r="26">
          <cell r="F26">
            <v>0</v>
          </cell>
        </row>
        <row r="27">
          <cell r="D27">
            <v>1000000000</v>
          </cell>
          <cell r="E27">
            <v>1607000000</v>
          </cell>
        </row>
        <row r="28">
          <cell r="D28">
            <v>943138000000</v>
          </cell>
        </row>
        <row r="29">
          <cell r="F29">
            <v>4529250000</v>
          </cell>
        </row>
        <row r="31">
          <cell r="F31">
            <v>60975000000</v>
          </cell>
        </row>
        <row r="32">
          <cell r="F32">
            <v>16560000000</v>
          </cell>
        </row>
        <row r="33">
          <cell r="F33">
            <v>484956428908</v>
          </cell>
        </row>
        <row r="34">
          <cell r="F34">
            <v>234214111206</v>
          </cell>
        </row>
        <row r="35">
          <cell r="F35">
            <v>20924497611</v>
          </cell>
        </row>
        <row r="36">
          <cell r="F36">
            <v>36677753804</v>
          </cell>
        </row>
        <row r="37">
          <cell r="F37">
            <v>15969000000</v>
          </cell>
        </row>
        <row r="38">
          <cell r="F38">
            <v>28988115000</v>
          </cell>
        </row>
        <row r="39">
          <cell r="F39">
            <v>307954666814</v>
          </cell>
        </row>
        <row r="40">
          <cell r="F40">
            <v>478445210596</v>
          </cell>
        </row>
        <row r="41">
          <cell r="F41">
            <v>0</v>
          </cell>
        </row>
        <row r="42">
          <cell r="F42">
            <v>61188173730</v>
          </cell>
        </row>
        <row r="43">
          <cell r="F43">
            <v>77820907530</v>
          </cell>
        </row>
        <row r="45">
          <cell r="D45">
            <v>1000000000</v>
          </cell>
          <cell r="F45">
            <v>1000000000</v>
          </cell>
        </row>
        <row r="46">
          <cell r="F46">
            <v>1211606799115</v>
          </cell>
        </row>
        <row r="56">
          <cell r="F56">
            <v>23804000000</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sheetName val="#REF"/>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abSelected="1" topLeftCell="A10" workbookViewId="0">
      <selection activeCell="B20" sqref="B20"/>
    </sheetView>
  </sheetViews>
  <sheetFormatPr defaultRowHeight="15" x14ac:dyDescent="0.2"/>
  <cols>
    <col min="1" max="1" width="7.85546875" style="8" customWidth="1"/>
    <col min="2" max="2" width="52.42578125" style="8" customWidth="1"/>
    <col min="3" max="4" width="19.5703125" style="9" bestFit="1" customWidth="1"/>
    <col min="5" max="5" width="10.28515625" style="35" bestFit="1" customWidth="1"/>
    <col min="6" max="256" width="9.140625" style="8"/>
    <col min="257" max="257" width="7.85546875" style="8" customWidth="1"/>
    <col min="258" max="258" width="52.42578125" style="8" customWidth="1"/>
    <col min="259" max="260" width="19.5703125" style="8" bestFit="1" customWidth="1"/>
    <col min="261" max="261" width="10.28515625" style="8" bestFit="1" customWidth="1"/>
    <col min="262" max="512" width="9.140625" style="8"/>
    <col min="513" max="513" width="7.85546875" style="8" customWidth="1"/>
    <col min="514" max="514" width="52.42578125" style="8" customWidth="1"/>
    <col min="515" max="516" width="19.5703125" style="8" bestFit="1" customWidth="1"/>
    <col min="517" max="517" width="10.28515625" style="8" bestFit="1" customWidth="1"/>
    <col min="518" max="768" width="9.140625" style="8"/>
    <col min="769" max="769" width="7.85546875" style="8" customWidth="1"/>
    <col min="770" max="770" width="52.42578125" style="8" customWidth="1"/>
    <col min="771" max="772" width="19.5703125" style="8" bestFit="1" customWidth="1"/>
    <col min="773" max="773" width="10.28515625" style="8" bestFit="1" customWidth="1"/>
    <col min="774" max="1024" width="9.140625" style="8"/>
    <col min="1025" max="1025" width="7.85546875" style="8" customWidth="1"/>
    <col min="1026" max="1026" width="52.42578125" style="8" customWidth="1"/>
    <col min="1027" max="1028" width="19.5703125" style="8" bestFit="1" customWidth="1"/>
    <col min="1029" max="1029" width="10.28515625" style="8" bestFit="1" customWidth="1"/>
    <col min="1030" max="1280" width="9.140625" style="8"/>
    <col min="1281" max="1281" width="7.85546875" style="8" customWidth="1"/>
    <col min="1282" max="1282" width="52.42578125" style="8" customWidth="1"/>
    <col min="1283" max="1284" width="19.5703125" style="8" bestFit="1" customWidth="1"/>
    <col min="1285" max="1285" width="10.28515625" style="8" bestFit="1" customWidth="1"/>
    <col min="1286" max="1536" width="9.140625" style="8"/>
    <col min="1537" max="1537" width="7.85546875" style="8" customWidth="1"/>
    <col min="1538" max="1538" width="52.42578125" style="8" customWidth="1"/>
    <col min="1539" max="1540" width="19.5703125" style="8" bestFit="1" customWidth="1"/>
    <col min="1541" max="1541" width="10.28515625" style="8" bestFit="1" customWidth="1"/>
    <col min="1542" max="1792" width="9.140625" style="8"/>
    <col min="1793" max="1793" width="7.85546875" style="8" customWidth="1"/>
    <col min="1794" max="1794" width="52.42578125" style="8" customWidth="1"/>
    <col min="1795" max="1796" width="19.5703125" style="8" bestFit="1" customWidth="1"/>
    <col min="1797" max="1797" width="10.28515625" style="8" bestFit="1" customWidth="1"/>
    <col min="1798" max="2048" width="9.140625" style="8"/>
    <col min="2049" max="2049" width="7.85546875" style="8" customWidth="1"/>
    <col min="2050" max="2050" width="52.42578125" style="8" customWidth="1"/>
    <col min="2051" max="2052" width="19.5703125" style="8" bestFit="1" customWidth="1"/>
    <col min="2053" max="2053" width="10.28515625" style="8" bestFit="1" customWidth="1"/>
    <col min="2054" max="2304" width="9.140625" style="8"/>
    <col min="2305" max="2305" width="7.85546875" style="8" customWidth="1"/>
    <col min="2306" max="2306" width="52.42578125" style="8" customWidth="1"/>
    <col min="2307" max="2308" width="19.5703125" style="8" bestFit="1" customWidth="1"/>
    <col min="2309" max="2309" width="10.28515625" style="8" bestFit="1" customWidth="1"/>
    <col min="2310" max="2560" width="9.140625" style="8"/>
    <col min="2561" max="2561" width="7.85546875" style="8" customWidth="1"/>
    <col min="2562" max="2562" width="52.42578125" style="8" customWidth="1"/>
    <col min="2563" max="2564" width="19.5703125" style="8" bestFit="1" customWidth="1"/>
    <col min="2565" max="2565" width="10.28515625" style="8" bestFit="1" customWidth="1"/>
    <col min="2566" max="2816" width="9.140625" style="8"/>
    <col min="2817" max="2817" width="7.85546875" style="8" customWidth="1"/>
    <col min="2818" max="2818" width="52.42578125" style="8" customWidth="1"/>
    <col min="2819" max="2820" width="19.5703125" style="8" bestFit="1" customWidth="1"/>
    <col min="2821" max="2821" width="10.28515625" style="8" bestFit="1" customWidth="1"/>
    <col min="2822" max="3072" width="9.140625" style="8"/>
    <col min="3073" max="3073" width="7.85546875" style="8" customWidth="1"/>
    <col min="3074" max="3074" width="52.42578125" style="8" customWidth="1"/>
    <col min="3075" max="3076" width="19.5703125" style="8" bestFit="1" customWidth="1"/>
    <col min="3077" max="3077" width="10.28515625" style="8" bestFit="1" customWidth="1"/>
    <col min="3078" max="3328" width="9.140625" style="8"/>
    <col min="3329" max="3329" width="7.85546875" style="8" customWidth="1"/>
    <col min="3330" max="3330" width="52.42578125" style="8" customWidth="1"/>
    <col min="3331" max="3332" width="19.5703125" style="8" bestFit="1" customWidth="1"/>
    <col min="3333" max="3333" width="10.28515625" style="8" bestFit="1" customWidth="1"/>
    <col min="3334" max="3584" width="9.140625" style="8"/>
    <col min="3585" max="3585" width="7.85546875" style="8" customWidth="1"/>
    <col min="3586" max="3586" width="52.42578125" style="8" customWidth="1"/>
    <col min="3587" max="3588" width="19.5703125" style="8" bestFit="1" customWidth="1"/>
    <col min="3589" max="3589" width="10.28515625" style="8" bestFit="1" customWidth="1"/>
    <col min="3590" max="3840" width="9.140625" style="8"/>
    <col min="3841" max="3841" width="7.85546875" style="8" customWidth="1"/>
    <col min="3842" max="3842" width="52.42578125" style="8" customWidth="1"/>
    <col min="3843" max="3844" width="19.5703125" style="8" bestFit="1" customWidth="1"/>
    <col min="3845" max="3845" width="10.28515625" style="8" bestFit="1" customWidth="1"/>
    <col min="3846" max="4096" width="9.140625" style="8"/>
    <col min="4097" max="4097" width="7.85546875" style="8" customWidth="1"/>
    <col min="4098" max="4098" width="52.42578125" style="8" customWidth="1"/>
    <col min="4099" max="4100" width="19.5703125" style="8" bestFit="1" customWidth="1"/>
    <col min="4101" max="4101" width="10.28515625" style="8" bestFit="1" customWidth="1"/>
    <col min="4102" max="4352" width="9.140625" style="8"/>
    <col min="4353" max="4353" width="7.85546875" style="8" customWidth="1"/>
    <col min="4354" max="4354" width="52.42578125" style="8" customWidth="1"/>
    <col min="4355" max="4356" width="19.5703125" style="8" bestFit="1" customWidth="1"/>
    <col min="4357" max="4357" width="10.28515625" style="8" bestFit="1" customWidth="1"/>
    <col min="4358" max="4608" width="9.140625" style="8"/>
    <col min="4609" max="4609" width="7.85546875" style="8" customWidth="1"/>
    <col min="4610" max="4610" width="52.42578125" style="8" customWidth="1"/>
    <col min="4611" max="4612" width="19.5703125" style="8" bestFit="1" customWidth="1"/>
    <col min="4613" max="4613" width="10.28515625" style="8" bestFit="1" customWidth="1"/>
    <col min="4614" max="4864" width="9.140625" style="8"/>
    <col min="4865" max="4865" width="7.85546875" style="8" customWidth="1"/>
    <col min="4866" max="4866" width="52.42578125" style="8" customWidth="1"/>
    <col min="4867" max="4868" width="19.5703125" style="8" bestFit="1" customWidth="1"/>
    <col min="4869" max="4869" width="10.28515625" style="8" bestFit="1" customWidth="1"/>
    <col min="4870" max="5120" width="9.140625" style="8"/>
    <col min="5121" max="5121" width="7.85546875" style="8" customWidth="1"/>
    <col min="5122" max="5122" width="52.42578125" style="8" customWidth="1"/>
    <col min="5123" max="5124" width="19.5703125" style="8" bestFit="1" customWidth="1"/>
    <col min="5125" max="5125" width="10.28515625" style="8" bestFit="1" customWidth="1"/>
    <col min="5126" max="5376" width="9.140625" style="8"/>
    <col min="5377" max="5377" width="7.85546875" style="8" customWidth="1"/>
    <col min="5378" max="5378" width="52.42578125" style="8" customWidth="1"/>
    <col min="5379" max="5380" width="19.5703125" style="8" bestFit="1" customWidth="1"/>
    <col min="5381" max="5381" width="10.28515625" style="8" bestFit="1" customWidth="1"/>
    <col min="5382" max="5632" width="9.140625" style="8"/>
    <col min="5633" max="5633" width="7.85546875" style="8" customWidth="1"/>
    <col min="5634" max="5634" width="52.42578125" style="8" customWidth="1"/>
    <col min="5635" max="5636" width="19.5703125" style="8" bestFit="1" customWidth="1"/>
    <col min="5637" max="5637" width="10.28515625" style="8" bestFit="1" customWidth="1"/>
    <col min="5638" max="5888" width="9.140625" style="8"/>
    <col min="5889" max="5889" width="7.85546875" style="8" customWidth="1"/>
    <col min="5890" max="5890" width="52.42578125" style="8" customWidth="1"/>
    <col min="5891" max="5892" width="19.5703125" style="8" bestFit="1" customWidth="1"/>
    <col min="5893" max="5893" width="10.28515625" style="8" bestFit="1" customWidth="1"/>
    <col min="5894" max="6144" width="9.140625" style="8"/>
    <col min="6145" max="6145" width="7.85546875" style="8" customWidth="1"/>
    <col min="6146" max="6146" width="52.42578125" style="8" customWidth="1"/>
    <col min="6147" max="6148" width="19.5703125" style="8" bestFit="1" customWidth="1"/>
    <col min="6149" max="6149" width="10.28515625" style="8" bestFit="1" customWidth="1"/>
    <col min="6150" max="6400" width="9.140625" style="8"/>
    <col min="6401" max="6401" width="7.85546875" style="8" customWidth="1"/>
    <col min="6402" max="6402" width="52.42578125" style="8" customWidth="1"/>
    <col min="6403" max="6404" width="19.5703125" style="8" bestFit="1" customWidth="1"/>
    <col min="6405" max="6405" width="10.28515625" style="8" bestFit="1" customWidth="1"/>
    <col min="6406" max="6656" width="9.140625" style="8"/>
    <col min="6657" max="6657" width="7.85546875" style="8" customWidth="1"/>
    <col min="6658" max="6658" width="52.42578125" style="8" customWidth="1"/>
    <col min="6659" max="6660" width="19.5703125" style="8" bestFit="1" customWidth="1"/>
    <col min="6661" max="6661" width="10.28515625" style="8" bestFit="1" customWidth="1"/>
    <col min="6662" max="6912" width="9.140625" style="8"/>
    <col min="6913" max="6913" width="7.85546875" style="8" customWidth="1"/>
    <col min="6914" max="6914" width="52.42578125" style="8" customWidth="1"/>
    <col min="6915" max="6916" width="19.5703125" style="8" bestFit="1" customWidth="1"/>
    <col min="6917" max="6917" width="10.28515625" style="8" bestFit="1" customWidth="1"/>
    <col min="6918" max="7168" width="9.140625" style="8"/>
    <col min="7169" max="7169" width="7.85546875" style="8" customWidth="1"/>
    <col min="7170" max="7170" width="52.42578125" style="8" customWidth="1"/>
    <col min="7171" max="7172" width="19.5703125" style="8" bestFit="1" customWidth="1"/>
    <col min="7173" max="7173" width="10.28515625" style="8" bestFit="1" customWidth="1"/>
    <col min="7174" max="7424" width="9.140625" style="8"/>
    <col min="7425" max="7425" width="7.85546875" style="8" customWidth="1"/>
    <col min="7426" max="7426" width="52.42578125" style="8" customWidth="1"/>
    <col min="7427" max="7428" width="19.5703125" style="8" bestFit="1" customWidth="1"/>
    <col min="7429" max="7429" width="10.28515625" style="8" bestFit="1" customWidth="1"/>
    <col min="7430" max="7680" width="9.140625" style="8"/>
    <col min="7681" max="7681" width="7.85546875" style="8" customWidth="1"/>
    <col min="7682" max="7682" width="52.42578125" style="8" customWidth="1"/>
    <col min="7683" max="7684" width="19.5703125" style="8" bestFit="1" customWidth="1"/>
    <col min="7685" max="7685" width="10.28515625" style="8" bestFit="1" customWidth="1"/>
    <col min="7686" max="7936" width="9.140625" style="8"/>
    <col min="7937" max="7937" width="7.85546875" style="8" customWidth="1"/>
    <col min="7938" max="7938" width="52.42578125" style="8" customWidth="1"/>
    <col min="7939" max="7940" width="19.5703125" style="8" bestFit="1" customWidth="1"/>
    <col min="7941" max="7941" width="10.28515625" style="8" bestFit="1" customWidth="1"/>
    <col min="7942" max="8192" width="9.140625" style="8"/>
    <col min="8193" max="8193" width="7.85546875" style="8" customWidth="1"/>
    <col min="8194" max="8194" width="52.42578125" style="8" customWidth="1"/>
    <col min="8195" max="8196" width="19.5703125" style="8" bestFit="1" customWidth="1"/>
    <col min="8197" max="8197" width="10.28515625" style="8" bestFit="1" customWidth="1"/>
    <col min="8198" max="8448" width="9.140625" style="8"/>
    <col min="8449" max="8449" width="7.85546875" style="8" customWidth="1"/>
    <col min="8450" max="8450" width="52.42578125" style="8" customWidth="1"/>
    <col min="8451" max="8452" width="19.5703125" style="8" bestFit="1" customWidth="1"/>
    <col min="8453" max="8453" width="10.28515625" style="8" bestFit="1" customWidth="1"/>
    <col min="8454" max="8704" width="9.140625" style="8"/>
    <col min="8705" max="8705" width="7.85546875" style="8" customWidth="1"/>
    <col min="8706" max="8706" width="52.42578125" style="8" customWidth="1"/>
    <col min="8707" max="8708" width="19.5703125" style="8" bestFit="1" customWidth="1"/>
    <col min="8709" max="8709" width="10.28515625" style="8" bestFit="1" customWidth="1"/>
    <col min="8710" max="8960" width="9.140625" style="8"/>
    <col min="8961" max="8961" width="7.85546875" style="8" customWidth="1"/>
    <col min="8962" max="8962" width="52.42578125" style="8" customWidth="1"/>
    <col min="8963" max="8964" width="19.5703125" style="8" bestFit="1" customWidth="1"/>
    <col min="8965" max="8965" width="10.28515625" style="8" bestFit="1" customWidth="1"/>
    <col min="8966" max="9216" width="9.140625" style="8"/>
    <col min="9217" max="9217" width="7.85546875" style="8" customWidth="1"/>
    <col min="9218" max="9218" width="52.42578125" style="8" customWidth="1"/>
    <col min="9219" max="9220" width="19.5703125" style="8" bestFit="1" customWidth="1"/>
    <col min="9221" max="9221" width="10.28515625" style="8" bestFit="1" customWidth="1"/>
    <col min="9222" max="9472" width="9.140625" style="8"/>
    <col min="9473" max="9473" width="7.85546875" style="8" customWidth="1"/>
    <col min="9474" max="9474" width="52.42578125" style="8" customWidth="1"/>
    <col min="9475" max="9476" width="19.5703125" style="8" bestFit="1" customWidth="1"/>
    <col min="9477" max="9477" width="10.28515625" style="8" bestFit="1" customWidth="1"/>
    <col min="9478" max="9728" width="9.140625" style="8"/>
    <col min="9729" max="9729" width="7.85546875" style="8" customWidth="1"/>
    <col min="9730" max="9730" width="52.42578125" style="8" customWidth="1"/>
    <col min="9731" max="9732" width="19.5703125" style="8" bestFit="1" customWidth="1"/>
    <col min="9733" max="9733" width="10.28515625" style="8" bestFit="1" customWidth="1"/>
    <col min="9734" max="9984" width="9.140625" style="8"/>
    <col min="9985" max="9985" width="7.85546875" style="8" customWidth="1"/>
    <col min="9986" max="9986" width="52.42578125" style="8" customWidth="1"/>
    <col min="9987" max="9988" width="19.5703125" style="8" bestFit="1" customWidth="1"/>
    <col min="9989" max="9989" width="10.28515625" style="8" bestFit="1" customWidth="1"/>
    <col min="9990" max="10240" width="9.140625" style="8"/>
    <col min="10241" max="10241" width="7.85546875" style="8" customWidth="1"/>
    <col min="10242" max="10242" width="52.42578125" style="8" customWidth="1"/>
    <col min="10243" max="10244" width="19.5703125" style="8" bestFit="1" customWidth="1"/>
    <col min="10245" max="10245" width="10.28515625" style="8" bestFit="1" customWidth="1"/>
    <col min="10246" max="10496" width="9.140625" style="8"/>
    <col min="10497" max="10497" width="7.85546875" style="8" customWidth="1"/>
    <col min="10498" max="10498" width="52.42578125" style="8" customWidth="1"/>
    <col min="10499" max="10500" width="19.5703125" style="8" bestFit="1" customWidth="1"/>
    <col min="10501" max="10501" width="10.28515625" style="8" bestFit="1" customWidth="1"/>
    <col min="10502" max="10752" width="9.140625" style="8"/>
    <col min="10753" max="10753" width="7.85546875" style="8" customWidth="1"/>
    <col min="10754" max="10754" width="52.42578125" style="8" customWidth="1"/>
    <col min="10755" max="10756" width="19.5703125" style="8" bestFit="1" customWidth="1"/>
    <col min="10757" max="10757" width="10.28515625" style="8" bestFit="1" customWidth="1"/>
    <col min="10758" max="11008" width="9.140625" style="8"/>
    <col min="11009" max="11009" width="7.85546875" style="8" customWidth="1"/>
    <col min="11010" max="11010" width="52.42578125" style="8" customWidth="1"/>
    <col min="11011" max="11012" width="19.5703125" style="8" bestFit="1" customWidth="1"/>
    <col min="11013" max="11013" width="10.28515625" style="8" bestFit="1" customWidth="1"/>
    <col min="11014" max="11264" width="9.140625" style="8"/>
    <col min="11265" max="11265" width="7.85546875" style="8" customWidth="1"/>
    <col min="11266" max="11266" width="52.42578125" style="8" customWidth="1"/>
    <col min="11267" max="11268" width="19.5703125" style="8" bestFit="1" customWidth="1"/>
    <col min="11269" max="11269" width="10.28515625" style="8" bestFit="1" customWidth="1"/>
    <col min="11270" max="11520" width="9.140625" style="8"/>
    <col min="11521" max="11521" width="7.85546875" style="8" customWidth="1"/>
    <col min="11522" max="11522" width="52.42578125" style="8" customWidth="1"/>
    <col min="11523" max="11524" width="19.5703125" style="8" bestFit="1" customWidth="1"/>
    <col min="11525" max="11525" width="10.28515625" style="8" bestFit="1" customWidth="1"/>
    <col min="11526" max="11776" width="9.140625" style="8"/>
    <col min="11777" max="11777" width="7.85546875" style="8" customWidth="1"/>
    <col min="11778" max="11778" width="52.42578125" style="8" customWidth="1"/>
    <col min="11779" max="11780" width="19.5703125" style="8" bestFit="1" customWidth="1"/>
    <col min="11781" max="11781" width="10.28515625" style="8" bestFit="1" customWidth="1"/>
    <col min="11782" max="12032" width="9.140625" style="8"/>
    <col min="12033" max="12033" width="7.85546875" style="8" customWidth="1"/>
    <col min="12034" max="12034" width="52.42578125" style="8" customWidth="1"/>
    <col min="12035" max="12036" width="19.5703125" style="8" bestFit="1" customWidth="1"/>
    <col min="12037" max="12037" width="10.28515625" style="8" bestFit="1" customWidth="1"/>
    <col min="12038" max="12288" width="9.140625" style="8"/>
    <col min="12289" max="12289" width="7.85546875" style="8" customWidth="1"/>
    <col min="12290" max="12290" width="52.42578125" style="8" customWidth="1"/>
    <col min="12291" max="12292" width="19.5703125" style="8" bestFit="1" customWidth="1"/>
    <col min="12293" max="12293" width="10.28515625" style="8" bestFit="1" customWidth="1"/>
    <col min="12294" max="12544" width="9.140625" style="8"/>
    <col min="12545" max="12545" width="7.85546875" style="8" customWidth="1"/>
    <col min="12546" max="12546" width="52.42578125" style="8" customWidth="1"/>
    <col min="12547" max="12548" width="19.5703125" style="8" bestFit="1" customWidth="1"/>
    <col min="12549" max="12549" width="10.28515625" style="8" bestFit="1" customWidth="1"/>
    <col min="12550" max="12800" width="9.140625" style="8"/>
    <col min="12801" max="12801" width="7.85546875" style="8" customWidth="1"/>
    <col min="12802" max="12802" width="52.42578125" style="8" customWidth="1"/>
    <col min="12803" max="12804" width="19.5703125" style="8" bestFit="1" customWidth="1"/>
    <col min="12805" max="12805" width="10.28515625" style="8" bestFit="1" customWidth="1"/>
    <col min="12806" max="13056" width="9.140625" style="8"/>
    <col min="13057" max="13057" width="7.85546875" style="8" customWidth="1"/>
    <col min="13058" max="13058" width="52.42578125" style="8" customWidth="1"/>
    <col min="13059" max="13060" width="19.5703125" style="8" bestFit="1" customWidth="1"/>
    <col min="13061" max="13061" width="10.28515625" style="8" bestFit="1" customWidth="1"/>
    <col min="13062" max="13312" width="9.140625" style="8"/>
    <col min="13313" max="13313" width="7.85546875" style="8" customWidth="1"/>
    <col min="13314" max="13314" width="52.42578125" style="8" customWidth="1"/>
    <col min="13315" max="13316" width="19.5703125" style="8" bestFit="1" customWidth="1"/>
    <col min="13317" max="13317" width="10.28515625" style="8" bestFit="1" customWidth="1"/>
    <col min="13318" max="13568" width="9.140625" style="8"/>
    <col min="13569" max="13569" width="7.85546875" style="8" customWidth="1"/>
    <col min="13570" max="13570" width="52.42578125" style="8" customWidth="1"/>
    <col min="13571" max="13572" width="19.5703125" style="8" bestFit="1" customWidth="1"/>
    <col min="13573" max="13573" width="10.28515625" style="8" bestFit="1" customWidth="1"/>
    <col min="13574" max="13824" width="9.140625" style="8"/>
    <col min="13825" max="13825" width="7.85546875" style="8" customWidth="1"/>
    <col min="13826" max="13826" width="52.42578125" style="8" customWidth="1"/>
    <col min="13827" max="13828" width="19.5703125" style="8" bestFit="1" customWidth="1"/>
    <col min="13829" max="13829" width="10.28515625" style="8" bestFit="1" customWidth="1"/>
    <col min="13830" max="14080" width="9.140625" style="8"/>
    <col min="14081" max="14081" width="7.85546875" style="8" customWidth="1"/>
    <col min="14082" max="14082" width="52.42578125" style="8" customWidth="1"/>
    <col min="14083" max="14084" width="19.5703125" style="8" bestFit="1" customWidth="1"/>
    <col min="14085" max="14085" width="10.28515625" style="8" bestFit="1" customWidth="1"/>
    <col min="14086" max="14336" width="9.140625" style="8"/>
    <col min="14337" max="14337" width="7.85546875" style="8" customWidth="1"/>
    <col min="14338" max="14338" width="52.42578125" style="8" customWidth="1"/>
    <col min="14339" max="14340" width="19.5703125" style="8" bestFit="1" customWidth="1"/>
    <col min="14341" max="14341" width="10.28515625" style="8" bestFit="1" customWidth="1"/>
    <col min="14342" max="14592" width="9.140625" style="8"/>
    <col min="14593" max="14593" width="7.85546875" style="8" customWidth="1"/>
    <col min="14594" max="14594" width="52.42578125" style="8" customWidth="1"/>
    <col min="14595" max="14596" width="19.5703125" style="8" bestFit="1" customWidth="1"/>
    <col min="14597" max="14597" width="10.28515625" style="8" bestFit="1" customWidth="1"/>
    <col min="14598" max="14848" width="9.140625" style="8"/>
    <col min="14849" max="14849" width="7.85546875" style="8" customWidth="1"/>
    <col min="14850" max="14850" width="52.42578125" style="8" customWidth="1"/>
    <col min="14851" max="14852" width="19.5703125" style="8" bestFit="1" customWidth="1"/>
    <col min="14853" max="14853" width="10.28515625" style="8" bestFit="1" customWidth="1"/>
    <col min="14854" max="15104" width="9.140625" style="8"/>
    <col min="15105" max="15105" width="7.85546875" style="8" customWidth="1"/>
    <col min="15106" max="15106" width="52.42578125" style="8" customWidth="1"/>
    <col min="15107" max="15108" width="19.5703125" style="8" bestFit="1" customWidth="1"/>
    <col min="15109" max="15109" width="10.28515625" style="8" bestFit="1" customWidth="1"/>
    <col min="15110" max="15360" width="9.140625" style="8"/>
    <col min="15361" max="15361" width="7.85546875" style="8" customWidth="1"/>
    <col min="15362" max="15362" width="52.42578125" style="8" customWidth="1"/>
    <col min="15363" max="15364" width="19.5703125" style="8" bestFit="1" customWidth="1"/>
    <col min="15365" max="15365" width="10.28515625" style="8" bestFit="1" customWidth="1"/>
    <col min="15366" max="15616" width="9.140625" style="8"/>
    <col min="15617" max="15617" width="7.85546875" style="8" customWidth="1"/>
    <col min="15618" max="15618" width="52.42578125" style="8" customWidth="1"/>
    <col min="15619" max="15620" width="19.5703125" style="8" bestFit="1" customWidth="1"/>
    <col min="15621" max="15621" width="10.28515625" style="8" bestFit="1" customWidth="1"/>
    <col min="15622" max="15872" width="9.140625" style="8"/>
    <col min="15873" max="15873" width="7.85546875" style="8" customWidth="1"/>
    <col min="15874" max="15874" width="52.42578125" style="8" customWidth="1"/>
    <col min="15875" max="15876" width="19.5703125" style="8" bestFit="1" customWidth="1"/>
    <col min="15877" max="15877" width="10.28515625" style="8" bestFit="1" customWidth="1"/>
    <col min="15878" max="16128" width="9.140625" style="8"/>
    <col min="16129" max="16129" width="7.85546875" style="8" customWidth="1"/>
    <col min="16130" max="16130" width="52.42578125" style="8" customWidth="1"/>
    <col min="16131" max="16132" width="19.5703125" style="8" bestFit="1" customWidth="1"/>
    <col min="16133" max="16133" width="10.28515625" style="8" bestFit="1" customWidth="1"/>
    <col min="16134" max="16384" width="9.140625" style="8"/>
  </cols>
  <sheetData>
    <row r="1" spans="1:5" s="2" customFormat="1" ht="16.5" x14ac:dyDescent="0.25">
      <c r="A1" s="1" t="s">
        <v>37</v>
      </c>
      <c r="E1" s="3" t="s">
        <v>36</v>
      </c>
    </row>
    <row r="2" spans="1:5" s="2" customFormat="1" ht="16.5" x14ac:dyDescent="0.25">
      <c r="A2" s="4"/>
      <c r="E2" s="5"/>
    </row>
    <row r="3" spans="1:5" s="2" customFormat="1" ht="16.5" x14ac:dyDescent="0.25">
      <c r="A3" s="6" t="s">
        <v>38</v>
      </c>
      <c r="B3" s="6"/>
      <c r="C3" s="6"/>
      <c r="D3" s="6"/>
      <c r="E3" s="6"/>
    </row>
    <row r="4" spans="1:5" s="2" customFormat="1" ht="16.5" x14ac:dyDescent="0.25">
      <c r="A4" s="7" t="s">
        <v>39</v>
      </c>
      <c r="B4" s="7"/>
      <c r="C4" s="7"/>
      <c r="D4" s="7"/>
      <c r="E4" s="7"/>
    </row>
    <row r="5" spans="1:5" s="2" customFormat="1" ht="16.5" x14ac:dyDescent="0.25">
      <c r="A5" s="7" t="s">
        <v>40</v>
      </c>
      <c r="B5" s="7"/>
      <c r="C5" s="7"/>
      <c r="D5" s="7"/>
      <c r="E5" s="7"/>
    </row>
    <row r="6" spans="1:5" ht="23.25" customHeight="1" x14ac:dyDescent="0.2">
      <c r="E6" s="10" t="s">
        <v>41</v>
      </c>
    </row>
    <row r="7" spans="1:5" ht="23.25" customHeight="1" x14ac:dyDescent="0.2">
      <c r="A7" s="11" t="s">
        <v>0</v>
      </c>
      <c r="B7" s="11" t="s">
        <v>1</v>
      </c>
      <c r="C7" s="12" t="s">
        <v>20</v>
      </c>
      <c r="D7" s="12" t="s">
        <v>21</v>
      </c>
      <c r="E7" s="11" t="s">
        <v>42</v>
      </c>
    </row>
    <row r="8" spans="1:5" ht="15.75" customHeight="1" x14ac:dyDescent="0.2">
      <c r="A8" s="11"/>
      <c r="B8" s="11"/>
      <c r="C8" s="12"/>
      <c r="D8" s="12"/>
      <c r="E8" s="11"/>
    </row>
    <row r="9" spans="1:5" ht="41.25" customHeight="1" x14ac:dyDescent="0.2">
      <c r="A9" s="13" t="s">
        <v>2</v>
      </c>
      <c r="B9" s="13" t="s">
        <v>3</v>
      </c>
      <c r="C9" s="14">
        <v>1</v>
      </c>
      <c r="D9" s="14">
        <v>2</v>
      </c>
      <c r="E9" s="15" t="s">
        <v>43</v>
      </c>
    </row>
    <row r="10" spans="1:5" ht="21" customHeight="1" x14ac:dyDescent="0.2">
      <c r="A10" s="16"/>
      <c r="B10" s="17" t="s">
        <v>10</v>
      </c>
      <c r="C10" s="18">
        <f>C11+C12+C48+C49</f>
        <v>7068603000000</v>
      </c>
      <c r="D10" s="18">
        <f>D11+D12+D48+D49</f>
        <v>9640388646761</v>
      </c>
      <c r="E10" s="19">
        <f>D10/C10</f>
        <v>1.3638322376799206</v>
      </c>
    </row>
    <row r="11" spans="1:5" ht="18" customHeight="1" x14ac:dyDescent="0.2">
      <c r="A11" s="20" t="s">
        <v>2</v>
      </c>
      <c r="B11" s="21" t="s">
        <v>44</v>
      </c>
      <c r="C11" s="22">
        <f>'[1]49.31'!C20</f>
        <v>3460230000000</v>
      </c>
      <c r="D11" s="22">
        <f>'[1]60.342'!J18</f>
        <v>4829002391348</v>
      </c>
      <c r="E11" s="23">
        <f>D11/C11</f>
        <v>1.3955726617444506</v>
      </c>
    </row>
    <row r="12" spans="1:5" ht="18" customHeight="1" x14ac:dyDescent="0.2">
      <c r="A12" s="20" t="s">
        <v>3</v>
      </c>
      <c r="B12" s="21" t="s">
        <v>45</v>
      </c>
      <c r="C12" s="22">
        <f>C13+C30+C44+C45+C46+C47</f>
        <v>3608373000000</v>
      </c>
      <c r="D12" s="22">
        <f>D13+D30+D44+D45+D46+D47</f>
        <v>3575975456298</v>
      </c>
      <c r="E12" s="23">
        <f>D12/C12</f>
        <v>0.99102156464921998</v>
      </c>
    </row>
    <row r="13" spans="1:5" ht="18" customHeight="1" x14ac:dyDescent="0.2">
      <c r="A13" s="20" t="s">
        <v>8</v>
      </c>
      <c r="B13" s="21" t="s">
        <v>46</v>
      </c>
      <c r="C13" s="22">
        <f>C14+C28+C29</f>
        <v>1557285000000</v>
      </c>
      <c r="D13" s="22">
        <f>D14+D28+D29</f>
        <v>1745772341099</v>
      </c>
      <c r="E13" s="23">
        <f>D13/C13</f>
        <v>1.1210358676151122</v>
      </c>
    </row>
    <row r="14" spans="1:5" s="24" customFormat="1" ht="18" customHeight="1" x14ac:dyDescent="0.25">
      <c r="A14" s="20">
        <v>1</v>
      </c>
      <c r="B14" s="21" t="s">
        <v>47</v>
      </c>
      <c r="C14" s="22">
        <v>613147000000</v>
      </c>
      <c r="D14" s="22">
        <f>SUM(D15:D26)</f>
        <v>1744165341099</v>
      </c>
      <c r="E14" s="23">
        <f>D14/C14</f>
        <v>2.8446120442552929</v>
      </c>
    </row>
    <row r="15" spans="1:5" ht="18" customHeight="1" x14ac:dyDescent="0.2">
      <c r="A15" s="25" t="s">
        <v>22</v>
      </c>
      <c r="B15" s="26" t="s">
        <v>17</v>
      </c>
      <c r="C15" s="27"/>
      <c r="D15" s="27">
        <f>'[1]62.342'!F14</f>
        <v>39105967000</v>
      </c>
      <c r="E15" s="23"/>
    </row>
    <row r="16" spans="1:5" ht="18" customHeight="1" x14ac:dyDescent="0.2">
      <c r="A16" s="25" t="s">
        <v>23</v>
      </c>
      <c r="B16" s="26" t="s">
        <v>18</v>
      </c>
      <c r="C16" s="27"/>
      <c r="D16" s="27">
        <f>'[1]62.342'!F15</f>
        <v>15413978000</v>
      </c>
      <c r="E16" s="23"/>
    </row>
    <row r="17" spans="1:5" ht="18" customHeight="1" x14ac:dyDescent="0.2">
      <c r="A17" s="25" t="s">
        <v>24</v>
      </c>
      <c r="B17" s="26" t="s">
        <v>48</v>
      </c>
      <c r="C17" s="27"/>
      <c r="D17" s="27">
        <f>'[1]62.342'!F16</f>
        <v>163369006847</v>
      </c>
      <c r="E17" s="23"/>
    </row>
    <row r="18" spans="1:5" ht="18" customHeight="1" x14ac:dyDescent="0.2">
      <c r="A18" s="25" t="s">
        <v>25</v>
      </c>
      <c r="B18" s="26" t="s">
        <v>49</v>
      </c>
      <c r="C18" s="27"/>
      <c r="D18" s="27">
        <f>'[1]62.342'!F17</f>
        <v>5338351800</v>
      </c>
      <c r="E18" s="23"/>
    </row>
    <row r="19" spans="1:5" ht="18" customHeight="1" x14ac:dyDescent="0.2">
      <c r="A19" s="25" t="s">
        <v>26</v>
      </c>
      <c r="B19" s="26" t="s">
        <v>50</v>
      </c>
      <c r="C19" s="27"/>
      <c r="D19" s="27">
        <f>'[1]62.342'!F18</f>
        <v>27035804999</v>
      </c>
      <c r="E19" s="23"/>
    </row>
    <row r="20" spans="1:5" ht="18" customHeight="1" x14ac:dyDescent="0.2">
      <c r="A20" s="25" t="s">
        <v>27</v>
      </c>
      <c r="B20" s="26" t="s">
        <v>51</v>
      </c>
      <c r="C20" s="27"/>
      <c r="D20" s="27">
        <f>'[1]62.342'!F19</f>
        <v>65178417000</v>
      </c>
      <c r="E20" s="23"/>
    </row>
    <row r="21" spans="1:5" ht="18" customHeight="1" x14ac:dyDescent="0.2">
      <c r="A21" s="25" t="s">
        <v>28</v>
      </c>
      <c r="B21" s="26" t="s">
        <v>52</v>
      </c>
      <c r="C21" s="27"/>
      <c r="D21" s="27">
        <f>'[1]62.342'!F20</f>
        <v>1207000000</v>
      </c>
      <c r="E21" s="23"/>
    </row>
    <row r="22" spans="1:5" ht="18" customHeight="1" x14ac:dyDescent="0.2">
      <c r="A22" s="25" t="s">
        <v>29</v>
      </c>
      <c r="B22" s="26" t="s">
        <v>53</v>
      </c>
      <c r="C22" s="27"/>
      <c r="D22" s="27">
        <f>'[1]62.342'!F21</f>
        <v>233252000</v>
      </c>
      <c r="E22" s="23"/>
    </row>
    <row r="23" spans="1:5" ht="18" customHeight="1" x14ac:dyDescent="0.2">
      <c r="A23" s="25" t="s">
        <v>30</v>
      </c>
      <c r="B23" s="26" t="s">
        <v>54</v>
      </c>
      <c r="C23" s="27"/>
      <c r="D23" s="27">
        <f>'[1]62.342'!F22</f>
        <v>22143147298</v>
      </c>
      <c r="E23" s="23"/>
    </row>
    <row r="24" spans="1:5" ht="18" customHeight="1" x14ac:dyDescent="0.2">
      <c r="A24" s="25" t="s">
        <v>31</v>
      </c>
      <c r="B24" s="26" t="s">
        <v>19</v>
      </c>
      <c r="C24" s="27"/>
      <c r="D24" s="27">
        <f>'[1]62.342'!F23</f>
        <v>1175080596652</v>
      </c>
      <c r="E24" s="23"/>
    </row>
    <row r="25" spans="1:5" ht="18" customHeight="1" x14ac:dyDescent="0.2">
      <c r="A25" s="25" t="s">
        <v>32</v>
      </c>
      <c r="B25" s="26" t="s">
        <v>55</v>
      </c>
      <c r="C25" s="27"/>
      <c r="D25" s="27">
        <f>'[1]62.342'!F24</f>
        <v>211640466503</v>
      </c>
      <c r="E25" s="23"/>
    </row>
    <row r="26" spans="1:5" ht="18" customHeight="1" x14ac:dyDescent="0.2">
      <c r="A26" s="25" t="s">
        <v>33</v>
      </c>
      <c r="B26" s="26" t="s">
        <v>56</v>
      </c>
      <c r="C26" s="27"/>
      <c r="D26" s="27">
        <f>'[1]62.342'!F25</f>
        <v>18419353000</v>
      </c>
      <c r="E26" s="23"/>
    </row>
    <row r="27" spans="1:5" ht="18" customHeight="1" x14ac:dyDescent="0.2">
      <c r="A27" s="25" t="s">
        <v>34</v>
      </c>
      <c r="B27" s="26" t="s">
        <v>57</v>
      </c>
      <c r="C27" s="27"/>
      <c r="D27" s="27">
        <f>'[1]62.342'!F26</f>
        <v>0</v>
      </c>
      <c r="E27" s="23"/>
    </row>
    <row r="28" spans="1:5" s="24" customFormat="1" ht="63" x14ac:dyDescent="0.25">
      <c r="A28" s="20">
        <v>2</v>
      </c>
      <c r="B28" s="21" t="s">
        <v>14</v>
      </c>
      <c r="C28" s="22">
        <f>'[1]62.342'!D27</f>
        <v>1000000000</v>
      </c>
      <c r="D28" s="22">
        <f>'[1]62.342'!E27</f>
        <v>1607000000</v>
      </c>
      <c r="E28" s="23">
        <f>D28/C28</f>
        <v>1.607</v>
      </c>
    </row>
    <row r="29" spans="1:5" s="24" customFormat="1" ht="18" customHeight="1" x14ac:dyDescent="0.25">
      <c r="A29" s="20">
        <v>3</v>
      </c>
      <c r="B29" s="21" t="s">
        <v>58</v>
      </c>
      <c r="C29" s="22">
        <f>'[1]62.342'!D28</f>
        <v>943138000000</v>
      </c>
      <c r="D29" s="22"/>
      <c r="E29" s="23"/>
    </row>
    <row r="30" spans="1:5" ht="18" customHeight="1" x14ac:dyDescent="0.2">
      <c r="A30" s="20" t="s">
        <v>4</v>
      </c>
      <c r="B30" s="21" t="s">
        <v>59</v>
      </c>
      <c r="C30" s="22">
        <f>SUM(C31:C43)</f>
        <v>1980171000000</v>
      </c>
      <c r="D30" s="22">
        <f>SUM(D31:D43)</f>
        <v>1824673865199</v>
      </c>
      <c r="E30" s="23">
        <f t="shared" ref="E30:E40" si="0">D30/C30</f>
        <v>0.92147287542288014</v>
      </c>
    </row>
    <row r="31" spans="1:5" ht="18" customHeight="1" x14ac:dyDescent="0.2">
      <c r="A31" s="25" t="s">
        <v>60</v>
      </c>
      <c r="B31" s="28" t="s">
        <v>17</v>
      </c>
      <c r="C31" s="27">
        <f>(11500+6500+3500+1000+3000+9290+5000)*1000000</f>
        <v>39790000000</v>
      </c>
      <c r="D31" s="27">
        <f>'[1]62.342'!F31</f>
        <v>60975000000</v>
      </c>
      <c r="E31" s="23">
        <f t="shared" si="0"/>
        <v>1.5324202060819301</v>
      </c>
    </row>
    <row r="32" spans="1:5" ht="18" customHeight="1" x14ac:dyDescent="0.2">
      <c r="A32" s="25" t="s">
        <v>61</v>
      </c>
      <c r="B32" s="26" t="s">
        <v>62</v>
      </c>
      <c r="C32" s="27">
        <f>49860000000-C31</f>
        <v>10070000000</v>
      </c>
      <c r="D32" s="27">
        <f>'[1]62.342'!F32</f>
        <v>16560000000</v>
      </c>
      <c r="E32" s="23">
        <f t="shared" si="0"/>
        <v>1.644488579940417</v>
      </c>
    </row>
    <row r="33" spans="1:5" ht="18" customHeight="1" x14ac:dyDescent="0.2">
      <c r="A33" s="25" t="s">
        <v>63</v>
      </c>
      <c r="B33" s="28" t="s">
        <v>64</v>
      </c>
      <c r="C33" s="27">
        <v>716400000000</v>
      </c>
      <c r="D33" s="27">
        <f>'[1]62.342'!F33</f>
        <v>484956428908</v>
      </c>
      <c r="E33" s="23">
        <f t="shared" si="0"/>
        <v>0.676935272065885</v>
      </c>
    </row>
    <row r="34" spans="1:5" ht="18" customHeight="1" x14ac:dyDescent="0.2">
      <c r="A34" s="25" t="s">
        <v>65</v>
      </c>
      <c r="B34" s="28" t="s">
        <v>66</v>
      </c>
      <c r="C34" s="27">
        <v>184493000000</v>
      </c>
      <c r="D34" s="27">
        <f>'[1]62.342'!F34</f>
        <v>234214111206</v>
      </c>
      <c r="E34" s="23">
        <f t="shared" si="0"/>
        <v>1.2695013426308857</v>
      </c>
    </row>
    <row r="35" spans="1:5" ht="18" customHeight="1" x14ac:dyDescent="0.2">
      <c r="A35" s="25" t="s">
        <v>67</v>
      </c>
      <c r="B35" s="28" t="s">
        <v>68</v>
      </c>
      <c r="C35" s="27">
        <v>29030000000</v>
      </c>
      <c r="D35" s="27">
        <f>'[1]62.342'!F35</f>
        <v>20924497611</v>
      </c>
      <c r="E35" s="23">
        <f t="shared" si="0"/>
        <v>0.72078875683775401</v>
      </c>
    </row>
    <row r="36" spans="1:5" ht="18" customHeight="1" x14ac:dyDescent="0.2">
      <c r="A36" s="25" t="s">
        <v>69</v>
      </c>
      <c r="B36" s="28" t="s">
        <v>70</v>
      </c>
      <c r="C36" s="27">
        <v>28467000000</v>
      </c>
      <c r="D36" s="27">
        <f>'[1]62.342'!F36</f>
        <v>36677753804</v>
      </c>
      <c r="E36" s="23">
        <f t="shared" si="0"/>
        <v>1.2884305969719325</v>
      </c>
    </row>
    <row r="37" spans="1:5" ht="18" customHeight="1" x14ac:dyDescent="0.2">
      <c r="A37" s="25" t="s">
        <v>71</v>
      </c>
      <c r="B37" s="28" t="s">
        <v>72</v>
      </c>
      <c r="C37" s="27">
        <v>15336000000</v>
      </c>
      <c r="D37" s="27">
        <f>'[1]62.342'!F37</f>
        <v>15969000000</v>
      </c>
      <c r="E37" s="23">
        <f t="shared" si="0"/>
        <v>1.0412754303599374</v>
      </c>
    </row>
    <row r="38" spans="1:5" ht="18" customHeight="1" x14ac:dyDescent="0.2">
      <c r="A38" s="25" t="s">
        <v>73</v>
      </c>
      <c r="B38" s="28" t="s">
        <v>74</v>
      </c>
      <c r="C38" s="27">
        <v>53038000000</v>
      </c>
      <c r="D38" s="27">
        <f>'[1]62.342'!F38</f>
        <v>28988115000</v>
      </c>
      <c r="E38" s="23">
        <f t="shared" si="0"/>
        <v>0.54655369734907044</v>
      </c>
    </row>
    <row r="39" spans="1:5" ht="18" customHeight="1" x14ac:dyDescent="0.2">
      <c r="A39" s="25" t="s">
        <v>75</v>
      </c>
      <c r="B39" s="28" t="s">
        <v>76</v>
      </c>
      <c r="C39" s="27">
        <v>381798000000</v>
      </c>
      <c r="D39" s="27">
        <f>'[1]62.342'!F39</f>
        <v>307954666814</v>
      </c>
      <c r="E39" s="23">
        <f t="shared" si="0"/>
        <v>0.80659057096684639</v>
      </c>
    </row>
    <row r="40" spans="1:5" ht="18" customHeight="1" x14ac:dyDescent="0.2">
      <c r="A40" s="25" t="s">
        <v>77</v>
      </c>
      <c r="B40" s="28" t="s">
        <v>78</v>
      </c>
      <c r="C40" s="27">
        <v>384293000000</v>
      </c>
      <c r="D40" s="27">
        <f>'[1]62.342'!F40</f>
        <v>478445210596</v>
      </c>
      <c r="E40" s="23">
        <f t="shared" si="0"/>
        <v>1.2450011074778879</v>
      </c>
    </row>
    <row r="41" spans="1:5" ht="18" customHeight="1" x14ac:dyDescent="0.2">
      <c r="A41" s="25" t="s">
        <v>79</v>
      </c>
      <c r="B41" s="28" t="s">
        <v>80</v>
      </c>
      <c r="C41" s="27"/>
      <c r="D41" s="27">
        <f>'[1]62.342'!F41</f>
        <v>0</v>
      </c>
      <c r="E41" s="23"/>
    </row>
    <row r="42" spans="1:5" ht="18" customHeight="1" x14ac:dyDescent="0.2">
      <c r="A42" s="25" t="s">
        <v>81</v>
      </c>
      <c r="B42" s="28" t="s">
        <v>82</v>
      </c>
      <c r="C42" s="27">
        <v>42924000000</v>
      </c>
      <c r="D42" s="27">
        <f>'[1]62.342'!F42</f>
        <v>61188173730</v>
      </c>
      <c r="E42" s="23">
        <f>D42/C42</f>
        <v>1.425500273273693</v>
      </c>
    </row>
    <row r="43" spans="1:5" ht="18" customHeight="1" x14ac:dyDescent="0.2">
      <c r="A43" s="25" t="s">
        <v>83</v>
      </c>
      <c r="B43" s="28" t="s">
        <v>84</v>
      </c>
      <c r="C43" s="27">
        <f>96532000000-C44</f>
        <v>94532000000</v>
      </c>
      <c r="D43" s="27">
        <f>'[1]62.342'!F43</f>
        <v>77820907530</v>
      </c>
      <c r="E43" s="23">
        <f>D43/C43</f>
        <v>0.82322290367283035</v>
      </c>
    </row>
    <row r="44" spans="1:5" ht="18" customHeight="1" x14ac:dyDescent="0.2">
      <c r="A44" s="20" t="s">
        <v>5</v>
      </c>
      <c r="B44" s="21" t="s">
        <v>85</v>
      </c>
      <c r="C44" s="22">
        <f>'[1]51.31'!C24</f>
        <v>2000000000</v>
      </c>
      <c r="D44" s="22">
        <f>'[1]62.342'!F29</f>
        <v>4529250000</v>
      </c>
      <c r="E44" s="23">
        <f>D44/C44</f>
        <v>2.2646250000000001</v>
      </c>
    </row>
    <row r="45" spans="1:5" ht="18" customHeight="1" x14ac:dyDescent="0.2">
      <c r="A45" s="20" t="s">
        <v>6</v>
      </c>
      <c r="B45" s="21" t="s">
        <v>86</v>
      </c>
      <c r="C45" s="22">
        <f>'[1]62.342'!D45</f>
        <v>1000000000</v>
      </c>
      <c r="D45" s="22">
        <f>'[1]62.342'!F45</f>
        <v>1000000000</v>
      </c>
      <c r="E45" s="23"/>
    </row>
    <row r="46" spans="1:5" ht="18" customHeight="1" x14ac:dyDescent="0.2">
      <c r="A46" s="20" t="s">
        <v>12</v>
      </c>
      <c r="B46" s="21" t="s">
        <v>13</v>
      </c>
      <c r="C46" s="22">
        <v>67917000000</v>
      </c>
      <c r="D46" s="22"/>
      <c r="E46" s="23"/>
    </row>
    <row r="47" spans="1:5" ht="18" customHeight="1" x14ac:dyDescent="0.2">
      <c r="A47" s="20" t="s">
        <v>15</v>
      </c>
      <c r="B47" s="21" t="s">
        <v>11</v>
      </c>
      <c r="C47" s="22"/>
      <c r="D47" s="22"/>
      <c r="E47" s="23"/>
    </row>
    <row r="48" spans="1:5" ht="18" customHeight="1" x14ac:dyDescent="0.2">
      <c r="A48" s="29" t="s">
        <v>7</v>
      </c>
      <c r="B48" s="30" t="s">
        <v>16</v>
      </c>
      <c r="C48" s="31"/>
      <c r="D48" s="31">
        <f>'[1]62.342'!F46</f>
        <v>1211606799115</v>
      </c>
      <c r="E48" s="32"/>
    </row>
    <row r="49" spans="1:5" ht="18" customHeight="1" x14ac:dyDescent="0.2">
      <c r="A49" s="13" t="s">
        <v>9</v>
      </c>
      <c r="B49" s="33" t="s">
        <v>35</v>
      </c>
      <c r="C49" s="14"/>
      <c r="D49" s="14">
        <f>'[1]62.342'!F56</f>
        <v>23804000000</v>
      </c>
      <c r="E49" s="34"/>
    </row>
  </sheetData>
  <mergeCells count="8">
    <mergeCell ref="A3:E3"/>
    <mergeCell ref="A4:E4"/>
    <mergeCell ref="A5:E5"/>
    <mergeCell ref="A7:A8"/>
    <mergeCell ref="B7:B8"/>
    <mergeCell ref="C7:C8"/>
    <mergeCell ref="D7:D8"/>
    <mergeCell ref="E7:E8"/>
  </mergeCells>
  <printOptions horizontalCentered="1"/>
  <pageMargins left="0.23622047244094499" right="0.23622047244094499" top="0.39370078740157499" bottom="0.27559055118110198" header="0.511811023622047" footer="0.15748031496063"/>
  <pageSetup paperSize="9" scale="9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AB251108C330488A1A42BE8AE39165" ma:contentTypeVersion="1" ma:contentTypeDescription="Create a new document." ma:contentTypeScope="" ma:versionID="962f7dc7f0c6a03cdd1b43444bfab3f2">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7D9D87-2FBE-41C0-BDB5-307ACA8B93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B36B77-7EEE-4735-A643-BC4B4C597D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196945-CBB9-4A36-976C-F2AFB236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Bao cao</vt:lpstr>
      <vt:lpstr>'Bao cao'!Print_Area</vt:lpstr>
      <vt:lpstr>'Bao cao'!Print_Titles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AutoBVT</cp:lastModifiedBy>
  <cp:lastPrinted>2019-01-07T07:03:42Z</cp:lastPrinted>
  <dcterms:created xsi:type="dcterms:W3CDTF">2017-04-26T02:19:00Z</dcterms:created>
  <dcterms:modified xsi:type="dcterms:W3CDTF">2019-05-02T09:12:55Z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0x010100CDAB251108C330488A1A42BE8AE39165</vt:lpwstr>
  </property>
</Properties>
</file>