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1. QUYET TOAN NAM 2018\3. QUYET TOAN_CHINH THUC\12. CONG KHAI QUYET TOAN 2018\2. LOAD CKNS\"/>
    </mc:Choice>
  </mc:AlternateContent>
  <bookViews>
    <workbookView xWindow="0" yWindow="0" windowWidth="24000" windowHeight="9630"/>
  </bookViews>
  <sheets>
    <sheet name="BIEU_63_CK NSNN" sheetId="1" r:id="rId1"/>
  </sheets>
  <externalReferences>
    <externalReference r:id="rId2"/>
  </externalReferences>
  <definedNames>
    <definedName name="___xlnm._FilterDatabase" localSheetId="0">#REF!</definedName>
    <definedName name="___xlnm._FilterDatabase">#REF!</definedName>
    <definedName name="__xlnm.Print_Area" localSheetId="0">'BIEU_63_CK NSNN'!$A$1:$L$135</definedName>
    <definedName name="__xlnm.Print_Titles" localSheetId="0">'BIEU_63_CK NSNN'!$5:$8</definedName>
    <definedName name="_1">#N/A</definedName>
    <definedName name="_1000A01">#N/A</definedName>
    <definedName name="_2">#N/A</definedName>
    <definedName name="_40x4">5100</definedName>
    <definedName name="_boi1" localSheetId="0">#REF!</definedName>
    <definedName name="_boi1">#REF!</definedName>
    <definedName name="_boi2" localSheetId="0">#REF!</definedName>
    <definedName name="_boi2">#REF!</definedName>
    <definedName name="_boi3" localSheetId="0">#REF!</definedName>
    <definedName name="_boi3">#REF!</definedName>
    <definedName name="_boi4" localSheetId="0">#REF!</definedName>
    <definedName name="_boi4">#REF!</definedName>
    <definedName name="_btm10" localSheetId="0">#REF!</definedName>
    <definedName name="_btm10">#REF!</definedName>
    <definedName name="_btm100" localSheetId="0">#REF!</definedName>
    <definedName name="_btm100">#REF!</definedName>
    <definedName name="_BTM250" localSheetId="0">#REF!</definedName>
    <definedName name="_BTM250">#REF!</definedName>
    <definedName name="_btM300" localSheetId="0">#REF!</definedName>
    <definedName name="_btM300">#REF!</definedName>
    <definedName name="_cao1" localSheetId="0">#REF!</definedName>
    <definedName name="_cao1">#REF!</definedName>
    <definedName name="_cao2" localSheetId="0">#REF!</definedName>
    <definedName name="_cao2">#REF!</definedName>
    <definedName name="_cao3" localSheetId="0">#REF!</definedName>
    <definedName name="_cao3">#REF!</definedName>
    <definedName name="_cao4" localSheetId="0">#REF!</definedName>
    <definedName name="_cao4">#REF!</definedName>
    <definedName name="_cao5" localSheetId="0">#REF!</definedName>
    <definedName name="_cao5">#REF!</definedName>
    <definedName name="_cao6" localSheetId="0">#REF!</definedName>
    <definedName name="_cao6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dai1" localSheetId="0">#REF!</definedName>
    <definedName name="_dai1">#REF!</definedName>
    <definedName name="_dai2" localSheetId="0">#REF!</definedName>
    <definedName name="_dai2">#REF!</definedName>
    <definedName name="_dai3" localSheetId="0">#REF!</definedName>
    <definedName name="_dai3">#REF!</definedName>
    <definedName name="_dai4" localSheetId="0">#REF!</definedName>
    <definedName name="_dai4">#REF!</definedName>
    <definedName name="_dai5" localSheetId="0">#REF!</definedName>
    <definedName name="_dai5">#REF!</definedName>
    <definedName name="_dai6" localSheetId="0">#REF!</definedName>
    <definedName name="_dai6">#REF!</definedName>
    <definedName name="_dan1" localSheetId="0">#REF!</definedName>
    <definedName name="_dan1">#REF!</definedName>
    <definedName name="_dan2" localSheetId="0">#REF!</definedName>
    <definedName name="_dan2">#REF!</definedName>
    <definedName name="_dao1" localSheetId="0">#REF!</definedName>
    <definedName name="_dao1">#REF!</definedName>
    <definedName name="_dbu1" localSheetId="0">#REF!</definedName>
    <definedName name="_dbu1">#REF!</definedName>
    <definedName name="_dbu2" localSheetId="0">#REF!</definedName>
    <definedName name="_dbu2">#REF!</definedName>
    <definedName name="_ddn400" localSheetId="0">#REF!</definedName>
    <definedName name="_ddn400">#REF!</definedName>
    <definedName name="_ddn600" localSheetId="0">#REF!</definedName>
    <definedName name="_ddn600">#REF!</definedName>
    <definedName name="_Fill" localSheetId="0" hidden="1">#REF!</definedName>
    <definedName name="_Fill" hidden="1">#REF!</definedName>
    <definedName name="_gon4" localSheetId="0">#REF!</definedName>
    <definedName name="_gon4">#REF!</definedName>
    <definedName name="_hom2" localSheetId="0">#REF!</definedName>
    <definedName name="_hom2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M188" localSheetId="0">#REF!</definedName>
    <definedName name="_KM188">#REF!</definedName>
    <definedName name="_km189" localSheetId="0">#REF!</definedName>
    <definedName name="_km189">#REF!</definedName>
    <definedName name="_km190" localSheetId="0">#REF!</definedName>
    <definedName name="_km190">#REF!</definedName>
    <definedName name="_km191" localSheetId="0">#REF!</definedName>
    <definedName name="_km191">#REF!</definedName>
    <definedName name="_km192" localSheetId="0">#REF!</definedName>
    <definedName name="_km192">#REF!</definedName>
    <definedName name="_km193" localSheetId="0">#REF!</definedName>
    <definedName name="_km193">#REF!</definedName>
    <definedName name="_km194" localSheetId="0">#REF!</definedName>
    <definedName name="_km194">#REF!</definedName>
    <definedName name="_km195" localSheetId="0">#REF!</definedName>
    <definedName name="_km195">#REF!</definedName>
    <definedName name="_km196" localSheetId="0">#REF!</definedName>
    <definedName name="_km196">#REF!</definedName>
    <definedName name="_km197" localSheetId="0">#REF!</definedName>
    <definedName name="_km197">#REF!</definedName>
    <definedName name="_km198" localSheetId="0">#REF!</definedName>
    <definedName name="_km198">#REF!</definedName>
    <definedName name="_lap1" localSheetId="0">#REF!</definedName>
    <definedName name="_lap1">#REF!</definedName>
    <definedName name="_lap2" localSheetId="0">#REF!</definedName>
    <definedName name="_lap2">#REF!</definedName>
    <definedName name="_MAC12" localSheetId="0">#REF!</definedName>
    <definedName name="_MAC12">#REF!</definedName>
    <definedName name="_MAC46" localSheetId="0">#REF!</definedName>
    <definedName name="_MAC46">#REF!</definedName>
    <definedName name="_NCL100" localSheetId="0">#REF!</definedName>
    <definedName name="_NCL100">#REF!</definedName>
    <definedName name="_NCL200" localSheetId="0">#REF!</definedName>
    <definedName name="_NCL200">#REF!</definedName>
    <definedName name="_NCL250" localSheetId="0">#REF!</definedName>
    <definedName name="_NCL250">#REF!</definedName>
    <definedName name="_NET2" localSheetId="0">#REF!</definedName>
    <definedName name="_NET2">#REF!</definedName>
    <definedName name="_nin190" localSheetId="0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 localSheetId="0">#REF!</definedName>
    <definedName name="_phi10">#REF!</definedName>
    <definedName name="_phi12" localSheetId="0">#REF!</definedName>
    <definedName name="_phi12">#REF!</definedName>
    <definedName name="_phi14" localSheetId="0">#REF!</definedName>
    <definedName name="_phi14">#REF!</definedName>
    <definedName name="_phi16" localSheetId="0">#REF!</definedName>
    <definedName name="_phi16">#REF!</definedName>
    <definedName name="_phi18" localSheetId="0">#REF!</definedName>
    <definedName name="_phi18">#REF!</definedName>
    <definedName name="_phi20" localSheetId="0">#REF!</definedName>
    <definedName name="_phi20">#REF!</definedName>
    <definedName name="_phi22" localSheetId="0">#REF!</definedName>
    <definedName name="_phi22">#REF!</definedName>
    <definedName name="_phi25" localSheetId="0">#REF!</definedName>
    <definedName name="_phi25">#REF!</definedName>
    <definedName name="_phi28" localSheetId="0">#REF!</definedName>
    <definedName name="_phi28">#REF!</definedName>
    <definedName name="_phi6" localSheetId="0">#REF!</definedName>
    <definedName name="_phi6">#REF!</definedName>
    <definedName name="_phi8" localSheetId="0">#REF!</definedName>
    <definedName name="_phi8">#REF!</definedName>
    <definedName name="_PL1242" localSheetId="0">#REF!</definedName>
    <definedName name="_PL1242">#REF!</definedName>
    <definedName name="_sat10" localSheetId="0">#REF!</definedName>
    <definedName name="_sat10">#REF!</definedName>
    <definedName name="_sat14" localSheetId="0">#REF!</definedName>
    <definedName name="_sat14">#REF!</definedName>
    <definedName name="_sat16" localSheetId="0">#REF!</definedName>
    <definedName name="_sat16">#REF!</definedName>
    <definedName name="_sat20" localSheetId="0">#REF!</definedName>
    <definedName name="_sat20">#REF!</definedName>
    <definedName name="_sat8" localSheetId="0">#REF!</definedName>
    <definedName name="_sat8">#REF!</definedName>
    <definedName name="_sc1" localSheetId="0">#REF!</definedName>
    <definedName name="_sc1">#REF!</definedName>
    <definedName name="_SC2" localSheetId="0">#REF!</definedName>
    <definedName name="_SC2">#REF!</definedName>
    <definedName name="_sc3" localSheetId="0">#REF!</definedName>
    <definedName name="_sc3">#REF!</definedName>
    <definedName name="_slg1" localSheetId="0">#REF!</definedName>
    <definedName name="_slg1">#REF!</definedName>
    <definedName name="_slg2" localSheetId="0">#REF!</definedName>
    <definedName name="_slg2">#REF!</definedName>
    <definedName name="_slg3" localSheetId="0">#REF!</definedName>
    <definedName name="_slg3">#REF!</definedName>
    <definedName name="_slg4" localSheetId="0">#REF!</definedName>
    <definedName name="_slg4">#REF!</definedName>
    <definedName name="_slg5" localSheetId="0">#REF!</definedName>
    <definedName name="_slg5">#REF!</definedName>
    <definedName name="_slg6" localSheetId="0">#REF!</definedName>
    <definedName name="_slg6">#REF!</definedName>
    <definedName name="_SN3" localSheetId="0">#REF!</definedName>
    <definedName name="_SN3">#REF!</definedName>
    <definedName name="_Sort" localSheetId="0" hidden="1">#REF!</definedName>
    <definedName name="_Sort" hidden="1">#REF!</definedName>
    <definedName name="_sua20" localSheetId="0">#REF!</definedName>
    <definedName name="_sua20">#REF!</definedName>
    <definedName name="_sua30" localSheetId="0">#REF!</definedName>
    <definedName name="_sua30">#REF!</definedName>
    <definedName name="_TB1" localSheetId="0">#REF!</definedName>
    <definedName name="_TB1">#REF!</definedName>
    <definedName name="_TH1" localSheetId="0">#REF!</definedName>
    <definedName name="_TH1">#REF!</definedName>
    <definedName name="_TH2" localSheetId="0">#REF!</definedName>
    <definedName name="_TH2">#REF!</definedName>
    <definedName name="_TH3" localSheetId="0">#REF!</definedName>
    <definedName name="_TH3">#REF!</definedName>
    <definedName name="_TL1" localSheetId="0">#REF!</definedName>
    <definedName name="_TL1">#REF!</definedName>
    <definedName name="_TL2" localSheetId="0">#REF!</definedName>
    <definedName name="_TL2">#REF!</definedName>
    <definedName name="_TL3" localSheetId="0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vc1" localSheetId="0">#REF!</definedName>
    <definedName name="_vc1">#REF!</definedName>
    <definedName name="_vc2" localSheetId="0">#REF!</definedName>
    <definedName name="_vc2">#REF!</definedName>
    <definedName name="_vc3" localSheetId="0">#REF!</definedName>
    <definedName name="_vc3">#REF!</definedName>
    <definedName name="_VL100" localSheetId="0">#REF!</definedName>
    <definedName name="_VL100">#REF!</definedName>
    <definedName name="_vl2" hidden="1">{"'Sheet1'!$L$16"}</definedName>
    <definedName name="_VL250" localSheetId="0">#REF!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 localSheetId="0">#REF!</definedName>
    <definedName name="A120_">#REF!</definedName>
    <definedName name="a277Print_Titles" localSheetId="0">#REF!</definedName>
    <definedName name="a277Print_Titles">#REF!</definedName>
    <definedName name="A35_" localSheetId="0">#REF!</definedName>
    <definedName name="A35_">#REF!</definedName>
    <definedName name="A50_" localSheetId="0">#REF!</definedName>
    <definedName name="A50_">#REF!</definedName>
    <definedName name="A6N2" localSheetId="0">#REF!</definedName>
    <definedName name="A6N2">#REF!</definedName>
    <definedName name="A6N3" localSheetId="0">#REF!</definedName>
    <definedName name="A6N3">#REF!</definedName>
    <definedName name="A70_" localSheetId="0">#REF!</definedName>
    <definedName name="A70_">#REF!</definedName>
    <definedName name="A95_" localSheetId="0">#REF!</definedName>
    <definedName name="A95_">#REF!</definedName>
    <definedName name="AA" localSheetId="0">#REF!</definedName>
    <definedName name="AA">#REF!</definedName>
    <definedName name="abc" localSheetId="0">#REF!</definedName>
    <definedName name="abc">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All_Item" localSheetId="0">#REF!</definedName>
    <definedName name="All_Item">#REF!</definedName>
    <definedName name="ALPIN">#N/A</definedName>
    <definedName name="ALPJYOU">#N/A</definedName>
    <definedName name="ALPTOI">#N/A</definedName>
    <definedName name="anpha" localSheetId="0">#REF!</definedName>
    <definedName name="anpha">#REF!</definedName>
    <definedName name="b_240" localSheetId="0">#REF!</definedName>
    <definedName name="b_240">#REF!</definedName>
    <definedName name="b_280" localSheetId="0">#REF!</definedName>
    <definedName name="b_280">#REF!</definedName>
    <definedName name="b_320" localSheetId="0">#REF!</definedName>
    <definedName name="b_320">#REF!</definedName>
    <definedName name="BANG_CHI_TIET_THI_NGHIEM_CONG_TO" localSheetId="0">#REF!</definedName>
    <definedName name="BANG_CHI_TIET_THI_NGHIEM_CONG_TO">#REF!</definedName>
    <definedName name="BANG_CHI_TIET_THI_NGHIEM_DZ0.4KV" localSheetId="0">#REF!</definedName>
    <definedName name="BANG_CHI_TIET_THI_NGHIEM_DZ0.4KV">#REF!</definedName>
    <definedName name="Bang_cly" localSheetId="0">#REF!</definedName>
    <definedName name="Bang_cly">#REF!</definedName>
    <definedName name="Bang_CVC" localSheetId="0">#REF!</definedName>
    <definedName name="Bang_CVC">#REF!</definedName>
    <definedName name="bang_gia" localSheetId="0">#REF!</definedName>
    <definedName name="bang_gia">#REF!</definedName>
    <definedName name="BANG_TONG_HOP_CONG_TO" localSheetId="0">#REF!</definedName>
    <definedName name="BANG_TONG_HOP_CONG_TO">#REF!</definedName>
    <definedName name="BANG_TONG_HOP_DZ0.4KV" localSheetId="0">#REF!</definedName>
    <definedName name="BANG_TONG_HOP_DZ0.4KV">#REF!</definedName>
    <definedName name="BANG_TONG_HOP_DZ22KV" localSheetId="0">#REF!</definedName>
    <definedName name="BANG_TONG_HOP_DZ22KV">#REF!</definedName>
    <definedName name="BANG_TONG_HOP_KHO_BAI" localSheetId="0">#REF!</definedName>
    <definedName name="BANG_TONG_HOP_KHO_BAI">#REF!</definedName>
    <definedName name="BANG_TONG_HOP_TBA" localSheetId="0">#REF!</definedName>
    <definedName name="BANG_TONG_HOP_TBA">#REF!</definedName>
    <definedName name="Bang_travl" localSheetId="0">#REF!</definedName>
    <definedName name="Bang_travl">#REF!</definedName>
    <definedName name="bangchu" localSheetId="0">#REF!</definedName>
    <definedName name="bangchu">#REF!</definedName>
    <definedName name="BB" localSheetId="0">#REF!</definedName>
    <definedName name="BB">#REF!</definedName>
    <definedName name="bengam" localSheetId="0">#REF!</definedName>
    <definedName name="bengam">#REF!</definedName>
    <definedName name="benuoc" localSheetId="0">#REF!</definedName>
    <definedName name="benuoc">#REF!</definedName>
    <definedName name="beta" localSheetId="0">#REF!</definedName>
    <definedName name="beta">#REF!</definedName>
    <definedName name="blkh" localSheetId="0">#REF!</definedName>
    <definedName name="blkh">#REF!</definedName>
    <definedName name="blkh1" localSheetId="0">#REF!</definedName>
    <definedName name="blkh1">#REF!</definedName>
    <definedName name="Book2" localSheetId="0">#REF!</definedName>
    <definedName name="Book2">#REF!</definedName>
    <definedName name="BOQ" localSheetId="0">#REF!</definedName>
    <definedName name="BOQ">#REF!</definedName>
    <definedName name="BT" localSheetId="0">#REF!</definedName>
    <definedName name="BT">#REF!</definedName>
    <definedName name="btchiuaxitm300" localSheetId="0">#REF!</definedName>
    <definedName name="btchiuaxitm300">#REF!</definedName>
    <definedName name="BTchiuaxm200" localSheetId="0">#REF!</definedName>
    <definedName name="BTchiuaxm200">#REF!</definedName>
    <definedName name="btcocM400" localSheetId="0">#REF!</definedName>
    <definedName name="btcocM400">#REF!</definedName>
    <definedName name="BTlotm100" localSheetId="0">#REF!</definedName>
    <definedName name="BTlotm100">#REF!</definedName>
    <definedName name="BU_CHENH_LECH_DZ0.4KV" localSheetId="0">#REF!</definedName>
    <definedName name="BU_CHENH_LECH_DZ0.4KV">#REF!</definedName>
    <definedName name="BU_CHENH_LECH_DZ22KV" localSheetId="0">#REF!</definedName>
    <definedName name="BU_CHENH_LECH_DZ22KV">#REF!</definedName>
    <definedName name="BU_CHENH_LECH_TBA" localSheetId="0">#REF!</definedName>
    <definedName name="BU_CHENH_LECH_TBA">#REF!</definedName>
    <definedName name="Bulongma">8700</definedName>
    <definedName name="BVCISUMMARY" localSheetId="0">#REF!</definedName>
    <definedName name="BVCISUMMARY">#REF!</definedName>
    <definedName name="BŸo_cŸo_täng_hìp_giŸ_trÙ_t_i_s_n_câ__Ùnh" localSheetId="0">#REF!</definedName>
    <definedName name="BŸo_cŸo_täng_hìp_giŸ_trÙ_t_i_s_n_câ__Ùnh">#REF!</definedName>
    <definedName name="C.1.1..Phat_tuyen" localSheetId="0">#REF!</definedName>
    <definedName name="C.1.1..Phat_tuyen">#REF!</definedName>
    <definedName name="C.1.10..VC_Thu_cong_CG" localSheetId="0">#REF!</definedName>
    <definedName name="C.1.10..VC_Thu_cong_CG">#REF!</definedName>
    <definedName name="C.1.2..Chat_cay_thu_cong" localSheetId="0">#REF!</definedName>
    <definedName name="C.1.2..Chat_cay_thu_cong">#REF!</definedName>
    <definedName name="C.1.3..Chat_cay_may" localSheetId="0">#REF!</definedName>
    <definedName name="C.1.3..Chat_cay_may">#REF!</definedName>
    <definedName name="C.1.4..Dao_goc_cay" localSheetId="0">#REF!</definedName>
    <definedName name="C.1.4..Dao_goc_cay">#REF!</definedName>
    <definedName name="C.1.5..Lam_duong_tam" localSheetId="0">#REF!</definedName>
    <definedName name="C.1.5..Lam_duong_tam">#REF!</definedName>
    <definedName name="C.1.6..Lam_cau_tam" localSheetId="0">#REF!</definedName>
    <definedName name="C.1.6..Lam_cau_tam">#REF!</definedName>
    <definedName name="C.1.7..Rai_da_chong_lun" localSheetId="0">#REF!</definedName>
    <definedName name="C.1.7..Rai_da_chong_lun">#REF!</definedName>
    <definedName name="C.1.8..Lam_kho_tam" localSheetId="0">#REF!</definedName>
    <definedName name="C.1.8..Lam_kho_tam">#REF!</definedName>
    <definedName name="C.1.8..San_mat_bang" localSheetId="0">#REF!</definedName>
    <definedName name="C.1.8..San_mat_bang">#REF!</definedName>
    <definedName name="C.2.1..VC_Thu_cong" localSheetId="0">#REF!</definedName>
    <definedName name="C.2.1..VC_Thu_cong">#REF!</definedName>
    <definedName name="C.2.2..VC_T_cong_CG" localSheetId="0">#REF!</definedName>
    <definedName name="C.2.2..VC_T_cong_CG">#REF!</definedName>
    <definedName name="C.2.3..Boc_do" localSheetId="0">#REF!</definedName>
    <definedName name="C.2.3..Boc_do">#REF!</definedName>
    <definedName name="C.3.1..Dao_dat_mong_cot" localSheetId="0">#REF!</definedName>
    <definedName name="C.3.1..Dao_dat_mong_cot">#REF!</definedName>
    <definedName name="C.3.2..Dao_dat_de_dap" localSheetId="0">#REF!</definedName>
    <definedName name="C.3.2..Dao_dat_de_dap">#REF!</definedName>
    <definedName name="C.3.3..Dap_dat_mong" localSheetId="0">#REF!</definedName>
    <definedName name="C.3.3..Dap_dat_mong">#REF!</definedName>
    <definedName name="C.3.4..Dao_dap_TDia" localSheetId="0">#REF!</definedName>
    <definedName name="C.3.4..Dao_dap_TDia">#REF!</definedName>
    <definedName name="C.3.5..Dap_bo_bao" localSheetId="0">#REF!</definedName>
    <definedName name="C.3.5..Dap_bo_bao">#REF!</definedName>
    <definedName name="C.3.6..Bom_tat_nuoc" localSheetId="0">#REF!</definedName>
    <definedName name="C.3.6..Bom_tat_nuoc">#REF!</definedName>
    <definedName name="C.3.7..Dao_bun" localSheetId="0">#REF!</definedName>
    <definedName name="C.3.7..Dao_bun">#REF!</definedName>
    <definedName name="C.3.8..Dap_cat_CT" localSheetId="0">#REF!</definedName>
    <definedName name="C.3.8..Dap_cat_CT">#REF!</definedName>
    <definedName name="C.3.9..Dao_pha_da" localSheetId="0">#REF!</definedName>
    <definedName name="C.3.9..Dao_pha_da">#REF!</definedName>
    <definedName name="C.4.1.Cot_thep" localSheetId="0">#REF!</definedName>
    <definedName name="C.4.1.Cot_thep">#REF!</definedName>
    <definedName name="C.4.2..Van_khuon" localSheetId="0">#REF!</definedName>
    <definedName name="C.4.2..Van_khuon">#REF!</definedName>
    <definedName name="C.4.3..Be_tong" localSheetId="0">#REF!</definedName>
    <definedName name="C.4.3..Be_tong">#REF!</definedName>
    <definedName name="C.4.4..Lap_BT_D.San" localSheetId="0">#REF!</definedName>
    <definedName name="C.4.4..Lap_BT_D.San">#REF!</definedName>
    <definedName name="C.4.5..Xay_da_hoc" localSheetId="0">#REF!</definedName>
    <definedName name="C.4.5..Xay_da_hoc">#REF!</definedName>
    <definedName name="C.4.6..Dong_coc" localSheetId="0">#REF!</definedName>
    <definedName name="C.4.6..Dong_coc">#REF!</definedName>
    <definedName name="C.4.7..Quet_Bi_tum" localSheetId="0">#REF!</definedName>
    <definedName name="C.4.7..Quet_Bi_tum">#REF!</definedName>
    <definedName name="C.5.1..Lap_cot_thep" localSheetId="0">#REF!</definedName>
    <definedName name="C.5.1..Lap_cot_thep">#REF!</definedName>
    <definedName name="C.5.2..Lap_cot_BT" localSheetId="0">#REF!</definedName>
    <definedName name="C.5.2..Lap_cot_BT">#REF!</definedName>
    <definedName name="C.5.3..Lap_dat_xa" localSheetId="0">#REF!</definedName>
    <definedName name="C.5.3..Lap_dat_xa">#REF!</definedName>
    <definedName name="C.5.4..Lap_tiep_dia" localSheetId="0">#REF!</definedName>
    <definedName name="C.5.4..Lap_tiep_dia">#REF!</definedName>
    <definedName name="C.5.5..Son_sat_thep" localSheetId="0">#REF!</definedName>
    <definedName name="C.5.5..Son_sat_thep">#REF!</definedName>
    <definedName name="C.6.1..Lap_su_dung" localSheetId="0">#REF!</definedName>
    <definedName name="C.6.1..Lap_su_dung">#REF!</definedName>
    <definedName name="C.6.2..Lap_su_CS" localSheetId="0">#REF!</definedName>
    <definedName name="C.6.2..Lap_su_CS">#REF!</definedName>
    <definedName name="C.6.3..Su_chuoi_do" localSheetId="0">#REF!</definedName>
    <definedName name="C.6.3..Su_chuoi_do">#REF!</definedName>
    <definedName name="C.6.4..Su_chuoi_neo" localSheetId="0">#REF!</definedName>
    <definedName name="C.6.4..Su_chuoi_neo">#REF!</definedName>
    <definedName name="C.6.5..Lap_phu_kien" localSheetId="0">#REF!</definedName>
    <definedName name="C.6.5..Lap_phu_kien">#REF!</definedName>
    <definedName name="C.6.6..Ep_noi_day" localSheetId="0">#REF!</definedName>
    <definedName name="C.6.6..Ep_noi_day">#REF!</definedName>
    <definedName name="C.6.7..KD_vuot_CN" localSheetId="0">#REF!</definedName>
    <definedName name="C.6.7..KD_vuot_CN">#REF!</definedName>
    <definedName name="C.6.8..Rai_cang_day" localSheetId="0">#REF!</definedName>
    <definedName name="C.6.8..Rai_cang_day">#REF!</definedName>
    <definedName name="C.6.9..Cap_quang" localSheetId="0">#REF!</definedName>
    <definedName name="C.6.9..Cap_quang">#REF!</definedName>
    <definedName name="ca.1111" localSheetId="0">#REF!</definedName>
    <definedName name="ca.1111">#REF!</definedName>
    <definedName name="ca.1111.th" localSheetId="0">#REF!</definedName>
    <definedName name="ca.1111.th">#REF!</definedName>
    <definedName name="CACAU">298161</definedName>
    <definedName name="cao" localSheetId="0">#REF!</definedName>
    <definedName name="cao">#REF!</definedName>
    <definedName name="Cat" localSheetId="0">#REF!</definedName>
    <definedName name="Cat">#REF!</definedName>
    <definedName name="Category_All" localSheetId="0">#REF!</definedName>
    <definedName name="Category_All">#REF!</definedName>
    <definedName name="CATIN">#N/A</definedName>
    <definedName name="CATJYOU">#N/A</definedName>
    <definedName name="catm" localSheetId="0">#REF!</definedName>
    <definedName name="catm">#REF!</definedName>
    <definedName name="catn" localSheetId="0">#REF!</definedName>
    <definedName name="catn">#REF!</definedName>
    <definedName name="CATREC">#N/A</definedName>
    <definedName name="CATSYU">#N/A</definedName>
    <definedName name="catvang" localSheetId="0">#REF!</definedName>
    <definedName name="catvang">#REF!</definedName>
    <definedName name="CCS" localSheetId="0">#REF!</definedName>
    <definedName name="CCS">#REF!</definedName>
    <definedName name="CDD" localSheetId="0">#REF!</definedName>
    <definedName name="CDD">#REF!</definedName>
    <definedName name="CDDD" localSheetId="0">#REF!</definedName>
    <definedName name="CDDD">#REF!</definedName>
    <definedName name="CDDD1P" localSheetId="0">#REF!</definedName>
    <definedName name="CDDD1P">#REF!</definedName>
    <definedName name="CDDD1PHA" localSheetId="0">#REF!</definedName>
    <definedName name="CDDD1PHA">#REF!</definedName>
    <definedName name="CDDD3PHA" localSheetId="0">#REF!</definedName>
    <definedName name="CDDD3PHA">#REF!</definedName>
    <definedName name="Cdnum" localSheetId="0">#REF!</definedName>
    <definedName name="Cdnum">#REF!</definedName>
    <definedName name="CH" localSheetId="0">#REF!</definedName>
    <definedName name="CH">#REF!</definedName>
    <definedName name="chon" localSheetId="0">#REF!</definedName>
    <definedName name="chon">#REF!</definedName>
    <definedName name="chon1" localSheetId="0">#REF!</definedName>
    <definedName name="chon1">#REF!</definedName>
    <definedName name="chon2" localSheetId="0">#REF!</definedName>
    <definedName name="chon2">#REF!</definedName>
    <definedName name="chon3" localSheetId="0">#REF!</definedName>
    <definedName name="chon3">#REF!</definedName>
    <definedName name="CK" localSheetId="0">#REF!</definedName>
    <definedName name="CK">#REF!</definedName>
    <definedName name="CLECH_0.4" localSheetId="0">#REF!</definedName>
    <definedName name="CLECH_0.4">#REF!</definedName>
    <definedName name="CLVC3">0.1</definedName>
    <definedName name="CLVC35" localSheetId="0">#REF!</definedName>
    <definedName name="CLVC35">#REF!</definedName>
    <definedName name="CLVCTB" localSheetId="0">#REF!</definedName>
    <definedName name="CLVCTB">#REF!</definedName>
    <definedName name="clvl" localSheetId="0">#REF!</definedName>
    <definedName name="clvl">#REF!</definedName>
    <definedName name="cn" localSheetId="0">#REF!</definedName>
    <definedName name="cn">#REF!</definedName>
    <definedName name="CNC" localSheetId="0">#REF!</definedName>
    <definedName name="CNC">#REF!</definedName>
    <definedName name="CND" localSheetId="0">#REF!</definedName>
    <definedName name="CND">#REF!</definedName>
    <definedName name="CNG" localSheetId="0">#REF!</definedName>
    <definedName name="CNG">#REF!</definedName>
    <definedName name="Co" localSheetId="0">#REF!</definedName>
    <definedName name="Co">#REF!</definedName>
    <definedName name="coc" localSheetId="0">#REF!</definedName>
    <definedName name="coc">#REF!</definedName>
    <definedName name="cocbtct" localSheetId="0">#REF!</definedName>
    <definedName name="cocbtct">#REF!</definedName>
    <definedName name="cocot" localSheetId="0">#REF!</definedName>
    <definedName name="cocot">#REF!</definedName>
    <definedName name="cocott" localSheetId="0">#REF!</definedName>
    <definedName name="cocott">#REF!</definedName>
    <definedName name="Cöï_ly_vaän_chuyeãn" localSheetId="0">#REF!</definedName>
    <definedName name="Cöï_ly_vaän_chuyeãn">#REF!</definedName>
    <definedName name="CÖÏ_LY_VAÄN_CHUYEÅN" localSheetId="0">#REF!</definedName>
    <definedName name="CÖÏ_LY_VAÄN_CHUYEÅN">#REF!</definedName>
    <definedName name="COMMON" localSheetId="0">#REF!</definedName>
    <definedName name="COMMON">#REF!</definedName>
    <definedName name="comong" localSheetId="0">#REF!</definedName>
    <definedName name="comong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ngbengam" localSheetId="0">#REF!</definedName>
    <definedName name="congbengam">#REF!</definedName>
    <definedName name="congbenuoc" localSheetId="0">#REF!</definedName>
    <definedName name="congbenuoc">#REF!</definedName>
    <definedName name="congcoc" localSheetId="0">#REF!</definedName>
    <definedName name="congcoc">#REF!</definedName>
    <definedName name="congcocot" localSheetId="0">#REF!</definedName>
    <definedName name="congcocot">#REF!</definedName>
    <definedName name="congcocott" localSheetId="0">#REF!</definedName>
    <definedName name="congcocott">#REF!</definedName>
    <definedName name="congcomong" localSheetId="0">#REF!</definedName>
    <definedName name="congcomong">#REF!</definedName>
    <definedName name="congcottron" localSheetId="0">#REF!</definedName>
    <definedName name="congcottron">#REF!</definedName>
    <definedName name="congcotvuong" localSheetId="0">#REF!</definedName>
    <definedName name="congcotvuong">#REF!</definedName>
    <definedName name="congdam" localSheetId="0">#REF!</definedName>
    <definedName name="congdam">#REF!</definedName>
    <definedName name="congdan1" localSheetId="0">#REF!</definedName>
    <definedName name="congdan1">#REF!</definedName>
    <definedName name="congdan2" localSheetId="0">#REF!</definedName>
    <definedName name="congdan2">#REF!</definedName>
    <definedName name="congdandusan" localSheetId="0">#REF!</definedName>
    <definedName name="congdandusan">#REF!</definedName>
    <definedName name="conglanhto" localSheetId="0">#REF!</definedName>
    <definedName name="conglanhto">#REF!</definedName>
    <definedName name="congmong" localSheetId="0">#REF!</definedName>
    <definedName name="congmong">#REF!</definedName>
    <definedName name="congmongbang" localSheetId="0">#REF!</definedName>
    <definedName name="congmongbang">#REF!</definedName>
    <definedName name="congmongdon" localSheetId="0">#REF!</definedName>
    <definedName name="congmongdon">#REF!</definedName>
    <definedName name="congpanen" localSheetId="0">#REF!</definedName>
    <definedName name="congpanen">#REF!</definedName>
    <definedName name="congsan" localSheetId="0">#REF!</definedName>
    <definedName name="congsan">#REF!</definedName>
    <definedName name="congthang" localSheetId="0">#REF!</definedName>
    <definedName name="congthang">#REF!</definedName>
    <definedName name="CONST_EQ" localSheetId="0">#REF!</definedName>
    <definedName name="CONST_EQ">#REF!</definedName>
    <definedName name="COT" localSheetId="0">#REF!</definedName>
    <definedName name="COT">#REF!</definedName>
    <definedName name="cot7.5" localSheetId="0">#REF!</definedName>
    <definedName name="cot7.5">#REF!</definedName>
    <definedName name="cot8.5" localSheetId="0">#REF!</definedName>
    <definedName name="cot8.5">#REF!</definedName>
    <definedName name="Cotsatma">9726</definedName>
    <definedName name="Cotthepma">9726</definedName>
    <definedName name="cottron" localSheetId="0">#REF!</definedName>
    <definedName name="cottron">#REF!</definedName>
    <definedName name="cotvuong" localSheetId="0">#REF!</definedName>
    <definedName name="cotvuong">#REF!</definedName>
    <definedName name="COVER" localSheetId="0">#REF!</definedName>
    <definedName name="COVER">#REF!</definedName>
    <definedName name="cpmtc" localSheetId="0">#REF!</definedName>
    <definedName name="cpmtc">#REF!</definedName>
    <definedName name="cpnc" localSheetId="0">#REF!</definedName>
    <definedName name="cpnc">#REF!</definedName>
    <definedName name="cptt" localSheetId="0">#REF!</definedName>
    <definedName name="cptt">#REF!</definedName>
    <definedName name="CPVC35" localSheetId="0">#REF!</definedName>
    <definedName name="CPVC35">#REF!</definedName>
    <definedName name="CPVCDN" localSheetId="0">#REF!</definedName>
    <definedName name="CPVCDN">#REF!</definedName>
    <definedName name="cpvl" localSheetId="0">#REF!</definedName>
    <definedName name="cpvl">#REF!</definedName>
    <definedName name="CRD" localSheetId="0">#REF!</definedName>
    <definedName name="CRD">#REF!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RS" localSheetId="0">#REF!</definedName>
    <definedName name="CRS">#REF!</definedName>
    <definedName name="CS" localSheetId="0">#REF!</definedName>
    <definedName name="CS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sd3p" localSheetId="0">#REF!</definedName>
    <definedName name="csd3p">#REF!</definedName>
    <definedName name="csddg1p" localSheetId="0">#REF!</definedName>
    <definedName name="csddg1p">#REF!</definedName>
    <definedName name="csddt1p" localSheetId="0">#REF!</definedName>
    <definedName name="csddt1p">#REF!</definedName>
    <definedName name="csht3p" localSheetId="0">#REF!</definedName>
    <definedName name="csht3p">#REF!</definedName>
    <definedName name="ctiep" localSheetId="0">#REF!</definedName>
    <definedName name="ctiep">#REF!</definedName>
    <definedName name="CTIET" localSheetId="0">#REF!</definedName>
    <definedName name="CTIET">#REF!</definedName>
    <definedName name="CU_LY_VAN_CHUYEN_GIA_QUYEN" localSheetId="0">#REF!</definedName>
    <definedName name="CU_LY_VAN_CHUYEN_GIA_QUYEN">#REF!</definedName>
    <definedName name="CU_LY_VAN_CHUYEN_THU_CONG" localSheetId="0">#REF!</definedName>
    <definedName name="CU_LY_VAN_CHUYEN_THU_CONG">#REF!</definedName>
    <definedName name="CURRENCY" localSheetId="0">#REF!</definedName>
    <definedName name="CURRENCY">#REF!</definedName>
    <definedName name="cx" localSheetId="0">#REF!</definedName>
    <definedName name="cx">#REF!</definedName>
    <definedName name="D_7101A_B" localSheetId="0">#REF!</definedName>
    <definedName name="D_7101A_B">#REF!</definedName>
    <definedName name="da1x2" localSheetId="0">#REF!</definedName>
    <definedName name="da1x2">#REF!</definedName>
    <definedName name="dahoc" localSheetId="0">#REF!</definedName>
    <definedName name="dahoc">#REF!</definedName>
    <definedName name="dam" localSheetId="0">#REF!</definedName>
    <definedName name="dam">#REF!</definedName>
    <definedName name="danducsan" localSheetId="0">#REF!</definedName>
    <definedName name="danducsan">#REF!</definedName>
    <definedName name="dao" localSheetId="0">#REF!</definedName>
    <definedName name="dao">#REF!</definedName>
    <definedName name="dap" localSheetId="0">#REF!</definedName>
    <definedName name="dap">#REF!</definedName>
    <definedName name="DAT" localSheetId="0">#REF!</definedName>
    <definedName name="DAT">#REF!</definedName>
    <definedName name="DATA_DATA2_List" localSheetId="0">#REF!</definedName>
    <definedName name="DATA_DATA2_List">#REF!</definedName>
    <definedName name="_xlnm.Database" localSheetId="0">#REF!</definedName>
    <definedName name="_xlnm.Database">#REF!</definedName>
    <definedName name="DCL_22">12117600</definedName>
    <definedName name="DCL_35">25490000</definedName>
    <definedName name="DD" localSheetId="0">#REF!</definedName>
    <definedName name="DD">#REF!</definedName>
    <definedName name="DDAY" localSheetId="0">#REF!</definedName>
    <definedName name="DDAY">#REF!</definedName>
    <definedName name="DDK" localSheetId="0">#REF!</definedName>
    <definedName name="DDK">#REF!</definedName>
    <definedName name="den_bu" localSheetId="0">#REF!</definedName>
    <definedName name="den_bu">#REF!</definedName>
    <definedName name="denbu" localSheetId="0">#REF!</definedName>
    <definedName name="denbu">#REF!</definedName>
    <definedName name="Det32x3" localSheetId="0">#REF!</definedName>
    <definedName name="Det32x3">#REF!</definedName>
    <definedName name="Det35x3" localSheetId="0">#REF!</definedName>
    <definedName name="Det35x3">#REF!</definedName>
    <definedName name="Det40x4" localSheetId="0">#REF!</definedName>
    <definedName name="Det40x4">#REF!</definedName>
    <definedName name="Det50x5" localSheetId="0">#REF!</definedName>
    <definedName name="Det50x5">#REF!</definedName>
    <definedName name="Det63x6" localSheetId="0">#REF!</definedName>
    <definedName name="Det63x6">#REF!</definedName>
    <definedName name="Det75x6" localSheetId="0">#REF!</definedName>
    <definedName name="Det75x6">#REF!</definedName>
    <definedName name="dgbdII" localSheetId="0">#REF!</definedName>
    <definedName name="dgbdII">#REF!</definedName>
    <definedName name="DGCTI592" localSheetId="0">#REF!</definedName>
    <definedName name="DGCTI592">#REF!</definedName>
    <definedName name="DGNC" localSheetId="0">#REF!</definedName>
    <definedName name="DGNC">#REF!</definedName>
    <definedName name="dgqndn" localSheetId="0">#REF!</definedName>
    <definedName name="dgqndn">#REF!</definedName>
    <definedName name="DGTV" localSheetId="0">#REF!</definedName>
    <definedName name="DGTV">#REF!</definedName>
    <definedName name="dgvl" localSheetId="0">#REF!</definedName>
    <definedName name="dgvl">#REF!</definedName>
    <definedName name="DGVT" localSheetId="0">#REF!</definedName>
    <definedName name="DGVT">#REF!</definedName>
    <definedName name="dhom" localSheetId="0">#REF!</definedName>
    <definedName name="dhom">#REF!</definedName>
    <definedName name="dien" localSheetId="0">#REF!</definedName>
    <definedName name="dien">#REF!</definedName>
    <definedName name="dientichck" localSheetId="0">#REF!</definedName>
    <definedName name="dientichck">#REF!</definedName>
    <definedName name="dinh2" localSheetId="0">#REF!</definedName>
    <definedName name="dinh2">#REF!</definedName>
    <definedName name="DLCC" localSheetId="0">#REF!</definedName>
    <definedName name="DLCC">#REF!</definedName>
    <definedName name="DM" localSheetId="0">#REF!</definedName>
    <definedName name="DM">#REF!</definedName>
    <definedName name="dm56bxd" localSheetId="0">#REF!</definedName>
    <definedName name="dm56bxd">#REF!</definedName>
    <definedName name="DN" localSheetId="0">#REF!</definedName>
    <definedName name="DN">#REF!</definedName>
    <definedName name="DÑt45x4" localSheetId="0">#REF!</definedName>
    <definedName name="DÑt45x4">#REF!</definedName>
    <definedName name="doan1" localSheetId="0">#REF!</definedName>
    <definedName name="doan1">#REF!</definedName>
    <definedName name="doan2" localSheetId="0">#REF!</definedName>
    <definedName name="doan2">#REF!</definedName>
    <definedName name="doan3" localSheetId="0">#REF!</definedName>
    <definedName name="doan3">#REF!</definedName>
    <definedName name="doan4" localSheetId="0">#REF!</definedName>
    <definedName name="doan4">#REF!</definedName>
    <definedName name="doan5" localSheetId="0">#REF!</definedName>
    <definedName name="doan5">#REF!</definedName>
    <definedName name="doan6" localSheetId="0">#REF!</definedName>
    <definedName name="doan6">#REF!</definedName>
    <definedName name="Document_array">{"Thuxm2.xls","Sheet1"}</definedName>
    <definedName name="DON_GIA_3282" localSheetId="0">#REF!</definedName>
    <definedName name="DON_GIA_3282">#REF!</definedName>
    <definedName name="DON_GIA_3283" localSheetId="0">#REF!</definedName>
    <definedName name="DON_GIA_3283">#REF!</definedName>
    <definedName name="DON_GIA_3285" localSheetId="0">#REF!</definedName>
    <definedName name="DON_GIA_3285">#REF!</definedName>
    <definedName name="DON_GIA_VAN_CHUYEN_36" localSheetId="0">#REF!</definedName>
    <definedName name="DON_GIA_VAN_CHUYEN_36">#REF!</definedName>
    <definedName name="dongia" localSheetId="0">#REF!</definedName>
    <definedName name="dongia">#REF!</definedName>
    <definedName name="DS1p1vc" localSheetId="0">#REF!</definedName>
    <definedName name="DS1p1vc">#REF!</definedName>
    <definedName name="ds1p2nc" localSheetId="0">#REF!</definedName>
    <definedName name="ds1p2nc">#REF!</definedName>
    <definedName name="ds1p2vc" localSheetId="0">#REF!</definedName>
    <definedName name="ds1p2vc">#REF!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ctnc" localSheetId="0">#REF!</definedName>
    <definedName name="ds3pctnc">#REF!</definedName>
    <definedName name="ds3pctvc" localSheetId="0">#REF!</definedName>
    <definedName name="ds3pctvc">#REF!</definedName>
    <definedName name="ds3pctvl" localSheetId="0">#REF!</definedName>
    <definedName name="ds3pctvl">#REF!</definedName>
    <definedName name="DSPK1p1nc" localSheetId="0">#REF!</definedName>
    <definedName name="DSPK1p1nc">#REF!</definedName>
    <definedName name="DSPK1p1vl" localSheetId="0">#REF!</definedName>
    <definedName name="DSPK1p1vl">#REF!</definedName>
    <definedName name="DSPK1pnc" localSheetId="0">#REF!</definedName>
    <definedName name="DSPK1pnc">#REF!</definedName>
    <definedName name="DSPK1pvl" localSheetId="0">#REF!</definedName>
    <definedName name="DSPK1pvl">#REF!</definedName>
    <definedName name="DSUMDATA" localSheetId="0">#REF!</definedName>
    <definedName name="DSUMDATA">#REF!</definedName>
    <definedName name="dtich1" localSheetId="0">#REF!</definedName>
    <definedName name="dtich1">#REF!</definedName>
    <definedName name="dtich2" localSheetId="0">#REF!</definedName>
    <definedName name="dtich2">#REF!</definedName>
    <definedName name="dtich3" localSheetId="0">#REF!</definedName>
    <definedName name="dtich3">#REF!</definedName>
    <definedName name="dtich4" localSheetId="0">#REF!</definedName>
    <definedName name="dtich4">#REF!</definedName>
    <definedName name="dtich5" localSheetId="0">#REF!</definedName>
    <definedName name="dtich5">#REF!</definedName>
    <definedName name="dtich6" localSheetId="0">#REF!</definedName>
    <definedName name="dtich6">#REF!</definedName>
    <definedName name="DU_TOAN_CHI_TIET_CONG_TO" localSheetId="0">#REF!</definedName>
    <definedName name="DU_TOAN_CHI_TIET_CONG_TO">#REF!</definedName>
    <definedName name="DU_TOAN_CHI_TIET_DZ22KV" localSheetId="0">#REF!</definedName>
    <definedName name="DU_TOAN_CHI_TIET_DZ22KV">#REF!</definedName>
    <definedName name="DU_TOAN_CHI_TIET_KHO_BAI" localSheetId="0">#REF!</definedName>
    <definedName name="DU_TOAN_CHI_TIET_KHO_BAI">#REF!</definedName>
    <definedName name="DutoanDongmo" localSheetId="0">#REF!</definedName>
    <definedName name="DutoanDongmo">#REF!</definedName>
    <definedName name="emb" localSheetId="0">#REF!</definedName>
    <definedName name="emb">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ex" localSheetId="0">#REF!</definedName>
    <definedName name="ex">#REF!</definedName>
    <definedName name="f" localSheetId="0">#REF!</definedName>
    <definedName name="f">#REF!</definedName>
    <definedName name="FACTOR" localSheetId="0">#REF!</definedName>
    <definedName name="FACTOR">#REF!</definedName>
    <definedName name="FI_12">4820</definedName>
    <definedName name="G_ME" localSheetId="0">#REF!</definedName>
    <definedName name="G_ME">#REF!</definedName>
    <definedName name="gach" localSheetId="0">#REF!</definedName>
    <definedName name="gach">#REF!</definedName>
    <definedName name="geo" localSheetId="0">#REF!</definedName>
    <definedName name="geo">#REF!</definedName>
    <definedName name="gg" localSheetId="0">#REF!</definedName>
    <definedName name="gg">#REF!</definedName>
    <definedName name="ghip" localSheetId="0">#REF!</definedName>
    <definedName name="ghip">#REF!</definedName>
    <definedName name="gia" localSheetId="0">#REF!</definedName>
    <definedName name="gia">#REF!</definedName>
    <definedName name="Gia_CT" localSheetId="0">#REF!</definedName>
    <definedName name="Gia_CT">#REF!</definedName>
    <definedName name="GIA_CU_LY_VAN_CHUYEN" localSheetId="0">#REF!</definedName>
    <definedName name="GIA_CU_LY_VAN_CHUYEN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ia_VT" localSheetId="0">#REF!</definedName>
    <definedName name="Gia_VT">#REF!</definedName>
    <definedName name="GIAVLIEUTN" localSheetId="0">#REF!</definedName>
    <definedName name="GIAVLIEUTN">#REF!</definedName>
    <definedName name="Giocong" localSheetId="0">#REF!</definedName>
    <definedName name="Giocong">#REF!</definedName>
    <definedName name="gl3p" localSheetId="0">#REF!</definedName>
    <definedName name="gl3p">#REF!</definedName>
    <definedName name="Goc32x3" localSheetId="0">#REF!</definedName>
    <definedName name="Goc32x3">#REF!</definedName>
    <definedName name="Goc35x3" localSheetId="0">#REF!</definedName>
    <definedName name="Goc35x3">#REF!</definedName>
    <definedName name="Goc40x4" localSheetId="0">#REF!</definedName>
    <definedName name="Goc40x4">#REF!</definedName>
    <definedName name="Goc45x4" localSheetId="0">#REF!</definedName>
    <definedName name="Goc45x4">#REF!</definedName>
    <definedName name="Goc50x5" localSheetId="0">#REF!</definedName>
    <definedName name="Goc50x5">#REF!</definedName>
    <definedName name="Goc63x6" localSheetId="0">#REF!</definedName>
    <definedName name="Goc63x6">#REF!</definedName>
    <definedName name="Goc75x6" localSheetId="0">#REF!</definedName>
    <definedName name="Goc75x6">#REF!</definedName>
    <definedName name="Gtb" localSheetId="0">#REF!</definedName>
    <definedName name="Gtb">#REF!</definedName>
    <definedName name="gtbtt" localSheetId="0">#REF!</definedName>
    <definedName name="gtbtt">#REF!</definedName>
    <definedName name="gtst" localSheetId="0">#REF!</definedName>
    <definedName name="gtst">#REF!</definedName>
    <definedName name="GTXL" localSheetId="0">#REF!</definedName>
    <definedName name="GTXL">#REF!</definedName>
    <definedName name="Gxl" localSheetId="0">#REF!</definedName>
    <definedName name="Gxl">#REF!</definedName>
    <definedName name="gxltt" localSheetId="0">#REF!</definedName>
    <definedName name="gxltt">#REF!</definedName>
    <definedName name="h" localSheetId="0">#REF!</definedName>
    <definedName name="h">#REF!</definedName>
    <definedName name="H_THUCHTHH" localSheetId="0">#REF!</definedName>
    <definedName name="H_THUCHTHH">#REF!</definedName>
    <definedName name="H_THUCTT" localSheetId="0">#REF!</definedName>
    <definedName name="H_THUCTT">#REF!</definedName>
    <definedName name="HCM" localSheetId="0">#REF!</definedName>
    <definedName name="HCM">#REF!</definedName>
    <definedName name="HE_SO_KHO_KHAN_CANG_DAY" localSheetId="0">#REF!</definedName>
    <definedName name="HE_SO_KHO_KHAN_CANG_DAY">#REF!</definedName>
    <definedName name="Heä_soá_laép_xaø_H">1.7</definedName>
    <definedName name="heä_soá_sình_laày" localSheetId="0">#REF!</definedName>
    <definedName name="heä_soá_sình_laày">#REF!</definedName>
    <definedName name="hh" localSheetId="0">#REF!</definedName>
    <definedName name="hh">#REF!</definedName>
    <definedName name="HHcat" localSheetId="0">#REF!</definedName>
    <definedName name="HHcat">#REF!</definedName>
    <definedName name="HHda" localSheetId="0">#REF!</definedName>
    <definedName name="HHda">#REF!</definedName>
    <definedName name="HHTT" localSheetId="0">#REF!</definedName>
    <definedName name="HHTT">#REF!</definedName>
    <definedName name="hien" localSheetId="0">#REF!</definedName>
    <definedName name="hien">#REF!</definedName>
    <definedName name="Hinh_thuc" localSheetId="0">#REF!</definedName>
    <definedName name="Hinh_thuc">#REF!</definedName>
    <definedName name="HiÕu" localSheetId="0">#REF!</definedName>
    <definedName name="HiÕu">#REF!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s" localSheetId="0">#REF!</definedName>
    <definedName name="hs">#REF!</definedName>
    <definedName name="HSCT3">0.1</definedName>
    <definedName name="hsd" localSheetId="0">#REF!</definedName>
    <definedName name="hsd">#REF!</definedName>
    <definedName name="hsdc" localSheetId="0">#REF!</definedName>
    <definedName name="hsdc">#REF!</definedName>
    <definedName name="hsdc1" localSheetId="0">#REF!</definedName>
    <definedName name="hsdc1">#REF!</definedName>
    <definedName name="HSDN">2.5</definedName>
    <definedName name="HSHH" localSheetId="0">#REF!</definedName>
    <definedName name="HSHH">#REF!</definedName>
    <definedName name="HSHHUT" localSheetId="0">#REF!</definedName>
    <definedName name="HSHHUT">#REF!</definedName>
    <definedName name="hsk" localSheetId="0">#REF!</definedName>
    <definedName name="hsk">#REF!</definedName>
    <definedName name="HSKK35" localSheetId="0">#REF!</definedName>
    <definedName name="HSKK35">#REF!</definedName>
    <definedName name="HSLX" localSheetId="0">#REF!</definedName>
    <definedName name="HSLX">#REF!</definedName>
    <definedName name="HSLXH">1.7</definedName>
    <definedName name="HSLXP" localSheetId="0">#REF!</definedName>
    <definedName name="HSLXP">#REF!</definedName>
    <definedName name="hßm4" localSheetId="0">#REF!</definedName>
    <definedName name="hßm4">#REF!</definedName>
    <definedName name="hstb" localSheetId="0">#REF!</definedName>
    <definedName name="hstb">#REF!</definedName>
    <definedName name="hstdtk" localSheetId="0">#REF!</definedName>
    <definedName name="hstdtk">#REF!</definedName>
    <definedName name="hsthep" localSheetId="0">#REF!</definedName>
    <definedName name="hsthep">#REF!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svl" localSheetId="0">#REF!</definedName>
    <definedName name="hsvl">#REF!</definedName>
    <definedName name="HT" localSheetId="0">#REF!</definedName>
    <definedName name="HT">#REF!</definedName>
    <definedName name="HTHH" localSheetId="0">#REF!</definedName>
    <definedName name="HTHH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VL" localSheetId="0">#REF!</definedName>
    <definedName name="HTVL">#REF!</definedName>
    <definedName name="huy" hidden="1">{"'Sheet1'!$L$16"}</definedName>
    <definedName name="I" localSheetId="0">#REF!</definedName>
    <definedName name="I">#REF!</definedName>
    <definedName name="IDLAB_COST" localSheetId="0">#REF!</definedName>
    <definedName name="IDLAB_COST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j" localSheetId="0">#REF!</definedName>
    <definedName name="j">#REF!</definedName>
    <definedName name="j356C8" localSheetId="0">#REF!</definedName>
    <definedName name="j356C8">#REF!</definedName>
    <definedName name="k" localSheetId="0">#REF!</definedName>
    <definedName name="k">#REF!</definedName>
    <definedName name="k2b" localSheetId="0">#REF!</definedName>
    <definedName name="k2b">#REF!</definedName>
    <definedName name="kcong" localSheetId="0">#REF!</definedName>
    <definedName name="kcong">#REF!</definedName>
    <definedName name="KH_Chang" localSheetId="0">#REF!</definedName>
    <definedName name="KH_Chang">#REF!</definedName>
    <definedName name="KHOI_LUONG_DAT_DAO_DAP" localSheetId="0">#REF!</definedName>
    <definedName name="KHOI_LUONG_DAT_DAO_DAP">#REF!</definedName>
    <definedName name="KINH_PHI_DEN_BU" localSheetId="0">#REF!</definedName>
    <definedName name="KINH_PHI_DEN_BU">#REF!</definedName>
    <definedName name="KINH_PHI_DZ0.4KV" localSheetId="0">#REF!</definedName>
    <definedName name="KINH_PHI_DZ0.4KV">#REF!</definedName>
    <definedName name="KINH_PHI_KHAO_SAT__LAP_BCNCKT__TKKTTC" localSheetId="0">#REF!</definedName>
    <definedName name="KINH_PHI_KHAO_SAT__LAP_BCNCKT__TKKTTC">#REF!</definedName>
    <definedName name="KINH_PHI_KHO_BAI" localSheetId="0">#REF!</definedName>
    <definedName name="KINH_PHI_KHO_BAI">#REF!</definedName>
    <definedName name="KINH_PHI_TBA" localSheetId="0">#REF!</definedName>
    <definedName name="KINH_PHI_TBA">#REF!</definedName>
    <definedName name="kl_ME" localSheetId="0">#REF!</definedName>
    <definedName name="kl_ME">#REF!</definedName>
    <definedName name="KLTHDN" localSheetId="0">#REF!</definedName>
    <definedName name="KLTHDN">#REF!</definedName>
    <definedName name="KLVANKHUON" localSheetId="0">#REF!</definedName>
    <definedName name="KLVANKHUON">#REF!</definedName>
    <definedName name="kp1ph" localSheetId="0">#REF!</definedName>
    <definedName name="kp1ph">#REF!</definedName>
    <definedName name="KSTK" localSheetId="0">#REF!</definedName>
    <definedName name="KSTK">#REF!</definedName>
    <definedName name="l" localSheetId="0">#REF!</definedName>
    <definedName name="l">#REF!</definedName>
    <definedName name="L_mong" localSheetId="0">#REF!</definedName>
    <definedName name="L_mong">#REF!</definedName>
    <definedName name="L63x6">5800</definedName>
    <definedName name="lan" localSheetId="0">#REF!</definedName>
    <definedName name="lan">#REF!</definedName>
    <definedName name="lanhto" localSheetId="0">#REF!</definedName>
    <definedName name="lanhto">#REF!</definedName>
    <definedName name="LAP_DAT_TBA" localSheetId="0">#REF!</definedName>
    <definedName name="LAP_DAT_TBA">#REF!</definedName>
    <definedName name="LBS_22">107800000</definedName>
    <definedName name="LIET_KE_VI_TRI_DZ0.4KV" localSheetId="0">#REF!</definedName>
    <definedName name="LIET_KE_VI_TRI_DZ0.4KV">#REF!</definedName>
    <definedName name="LIET_KE_VI_TRI_DZ22KV" localSheetId="0">#REF!</definedName>
    <definedName name="LIET_KE_VI_TRI_DZ22KV">#REF!</definedName>
    <definedName name="LK_hathe" localSheetId="0">#REF!</definedName>
    <definedName name="LK_hathe">#REF!</definedName>
    <definedName name="Lmk" localSheetId="0">#REF!</definedName>
    <definedName name="Lmk">#REF!</definedName>
    <definedName name="lntt" localSheetId="0">#REF!</definedName>
    <definedName name="lntt">#REF!</definedName>
    <definedName name="Loai_TD" localSheetId="0">#REF!</definedName>
    <definedName name="Loai_TD">#REF!</definedName>
    <definedName name="M0.4" localSheetId="0">#REF!</definedName>
    <definedName name="M0.4">#REF!</definedName>
    <definedName name="M12aavl" localSheetId="0">#REF!</definedName>
    <definedName name="M12aavl">#REF!</definedName>
    <definedName name="M12ba3p" localSheetId="0">#REF!</definedName>
    <definedName name="M12ba3p">#REF!</definedName>
    <definedName name="M12bb1p" localSheetId="0">#REF!</definedName>
    <definedName name="M12bb1p">#REF!</definedName>
    <definedName name="M14bb1p" localSheetId="0">#REF!</definedName>
    <definedName name="M14bb1p">#REF!</definedName>
    <definedName name="M8a" localSheetId="0">#REF!</definedName>
    <definedName name="M8a">#REF!</definedName>
    <definedName name="M8aa" localSheetId="0">#REF!</definedName>
    <definedName name="M8aa">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J_CON_EQP" localSheetId="0">#REF!</definedName>
    <definedName name="MAJ_CON_EQP">#REF!</definedName>
    <definedName name="MAVANKHUON" localSheetId="0">#REF!</definedName>
    <definedName name="MAVANKHUON">#REF!</definedName>
    <definedName name="MAVLTHDN" localSheetId="0">#REF!</definedName>
    <definedName name="MAVLTHDN">#REF!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c" localSheetId="0">#REF!</definedName>
    <definedName name="mc">#REF!</definedName>
    <definedName name="MG_A" localSheetId="0">#REF!</definedName>
    <definedName name="MG_A">#REF!</definedName>
    <definedName name="MN" localSheetId="0">#REF!</definedName>
    <definedName name="MN">#REF!</definedName>
    <definedName name="mongbang" localSheetId="0">#REF!</definedName>
    <definedName name="mongbang">#REF!</definedName>
    <definedName name="mongdon" localSheetId="0">#REF!</definedName>
    <definedName name="mongdon">#REF!</definedName>
    <definedName name="Moùng" localSheetId="0">#REF!</definedName>
    <definedName name="Moùng">#REF!</definedName>
    <definedName name="MSCT" localSheetId="0">#REF!</definedName>
    <definedName name="MSCT">#REF!</definedName>
    <definedName name="mtcdg" localSheetId="0">#REF!</definedName>
    <definedName name="mtcdg">#REF!</definedName>
    <definedName name="MTMAC12" localSheetId="0">#REF!</definedName>
    <definedName name="MTMAC12">#REF!</definedName>
    <definedName name="mtram" localSheetId="0">#REF!</definedName>
    <definedName name="mtram">#REF!</definedName>
    <definedName name="myle" localSheetId="0">#REF!</definedName>
    <definedName name="myle">#REF!</definedName>
    <definedName name="n" localSheetId="0">#REF!</definedName>
    <definedName name="n">#REF!</definedName>
    <definedName name="n1pig" localSheetId="0">#REF!</definedName>
    <definedName name="n1pig">#REF!</definedName>
    <definedName name="N1pIGnc" localSheetId="0">#REF!</definedName>
    <definedName name="N1pIGnc">#REF!</definedName>
    <definedName name="N1pIGvc" localSheetId="0">#REF!</definedName>
    <definedName name="N1pIGvc">#REF!</definedName>
    <definedName name="N1pIGvl" localSheetId="0">#REF!</definedName>
    <definedName name="N1pIGvl">#REF!</definedName>
    <definedName name="n1pind" localSheetId="0">#REF!</definedName>
    <definedName name="n1pind">#REF!</definedName>
    <definedName name="N1pINDnc" localSheetId="0">#REF!</definedName>
    <definedName name="N1pINDnc">#REF!</definedName>
    <definedName name="N1pINDvc" localSheetId="0">#REF!</definedName>
    <definedName name="N1pINDvc">#REF!</definedName>
    <definedName name="N1pINDvl" localSheetId="0">#REF!</definedName>
    <definedName name="N1pINDvl">#REF!</definedName>
    <definedName name="n1ping" localSheetId="0">#REF!</definedName>
    <definedName name="n1ping">#REF!</definedName>
    <definedName name="N1pINGvc" localSheetId="0">#REF!</definedName>
    <definedName name="N1pINGvc">#REF!</definedName>
    <definedName name="n1pint" localSheetId="0">#REF!</definedName>
    <definedName name="n1pint">#REF!</definedName>
    <definedName name="nc" localSheetId="0">#REF!</definedName>
    <definedName name="nc">#REF!</definedName>
    <definedName name="nc_btm10" localSheetId="0">#REF!</definedName>
    <definedName name="nc_btm10">#REF!</definedName>
    <definedName name="nc_btm100" localSheetId="0">#REF!</definedName>
    <definedName name="nc_btm100">#REF!</definedName>
    <definedName name="nc3p" localSheetId="0">#REF!</definedName>
    <definedName name="nc3p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CT3p" localSheetId="0">#REF!</definedName>
    <definedName name="NCCT3p">#REF!</definedName>
    <definedName name="ncdg" localSheetId="0">#REF!</definedName>
    <definedName name="ncdg">#REF!</definedName>
    <definedName name="NCKT" localSheetId="0">#REF!</definedName>
    <definedName name="NCKT">#REF!</definedName>
    <definedName name="nctram" localSheetId="0">#REF!</definedName>
    <definedName name="nctram">#REF!</definedName>
    <definedName name="NCVC100" localSheetId="0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H" localSheetId="0">#REF!</definedName>
    <definedName name="NH">#REF!</definedName>
    <definedName name="nhn" localSheetId="0">#REF!</definedName>
    <definedName name="nhn">#REF!</definedName>
    <definedName name="NHot" localSheetId="0">#REF!</definedName>
    <definedName name="NHot">#REF!</definedName>
    <definedName name="nhu" localSheetId="0">#REF!</definedName>
    <definedName name="nhu">#REF!</definedName>
    <definedName name="nhua" localSheetId="0">#REF!</definedName>
    <definedName name="nhua">#REF!</definedName>
    <definedName name="nhuad" localSheetId="0">#REF!</definedName>
    <definedName name="nhuad">#REF!</definedName>
    <definedName name="nig" localSheetId="0">#REF!</definedName>
    <definedName name="nig">#REF!</definedName>
    <definedName name="nig1p" localSheetId="0">#REF!</definedName>
    <definedName name="nig1p">#REF!</definedName>
    <definedName name="nig3p" localSheetId="0">#REF!</definedName>
    <definedName name="nig3p">#REF!</definedName>
    <definedName name="NIGnc" localSheetId="0">#REF!</definedName>
    <definedName name="NIGnc">#REF!</definedName>
    <definedName name="nignc1p" localSheetId="0">#REF!</definedName>
    <definedName name="nignc1p">#REF!</definedName>
    <definedName name="NIGvc" localSheetId="0">#REF!</definedName>
    <definedName name="NIGvc">#REF!</definedName>
    <definedName name="NIGvl" localSheetId="0">#REF!</definedName>
    <definedName name="NIGvl">#REF!</definedName>
    <definedName name="nigvl1p" localSheetId="0">#REF!</definedName>
    <definedName name="nigvl1p">#REF!</definedName>
    <definedName name="nin" localSheetId="0">#REF!</definedName>
    <definedName name="nin">#REF!</definedName>
    <definedName name="nin1903p" localSheetId="0">#REF!</definedName>
    <definedName name="nin190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 localSheetId="0">#REF!</definedName>
    <definedName name="NINDnc">#REF!</definedName>
    <definedName name="nindnc1p" localSheetId="0">#REF!</definedName>
    <definedName name="nindnc1p">#REF!</definedName>
    <definedName name="NINDvc" localSheetId="0">#REF!</definedName>
    <definedName name="NINDvc">#REF!</definedName>
    <definedName name="NINDvl" localSheetId="0">#REF!</definedName>
    <definedName name="NINDvl">#REF!</definedName>
    <definedName name="nindvl1p" localSheetId="0">#REF!</definedName>
    <definedName name="nindvl1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nc" localSheetId="0">#REF!</definedName>
    <definedName name="NINnc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c" localSheetId="0">#REF!</definedName>
    <definedName name="NINvc">#REF!</definedName>
    <definedName name="NINvl" localSheetId="0">#REF!</definedName>
    <definedName name="NINvl">#REF!</definedName>
    <definedName name="nl" localSheetId="0">#REF!</definedName>
    <definedName name="nl">#REF!</definedName>
    <definedName name="nl1p" localSheetId="0">#REF!</definedName>
    <definedName name="nl1p">#REF!</definedName>
    <definedName name="nl3p" localSheetId="0">#REF!</definedName>
    <definedName name="nl3p">#REF!</definedName>
    <definedName name="nlht" localSheetId="0">#REF!</definedName>
    <definedName name="nlht">#REF!</definedName>
    <definedName name="NLTK1p" localSheetId="0">#REF!</definedName>
    <definedName name="NLTK1p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o" localSheetId="0">#REF!</definedName>
    <definedName name="No">#REF!</definedName>
    <definedName name="nx" localSheetId="0">#REF!</definedName>
    <definedName name="nx">#REF!</definedName>
    <definedName name="ophom" localSheetId="0">#REF!</definedName>
    <definedName name="ophom">#REF!</definedName>
    <definedName name="osc" localSheetId="0">#REF!</definedName>
    <definedName name="osc">#REF!</definedName>
    <definedName name="PA" localSheetId="0">#REF!</definedName>
    <definedName name="PA">#REF!</definedName>
    <definedName name="panen" localSheetId="0">#REF!</definedName>
    <definedName name="panen">#REF!</definedName>
    <definedName name="PHAN_DIEN_DZ0.4KV" localSheetId="0">#REF!</definedName>
    <definedName name="PHAN_DIEN_DZ0.4KV">#REF!</definedName>
    <definedName name="PHAN_DIEN_TBA" localSheetId="0">#REF!</definedName>
    <definedName name="PHAN_DIEN_TBA">#REF!</definedName>
    <definedName name="PHAN_MUA_SAM_DZ0.4KV" localSheetId="0">#REF!</definedName>
    <definedName name="PHAN_MUA_SAM_DZ0.4KV">#REF!</definedName>
    <definedName name="phu_luc_vua" localSheetId="0">#REF!</definedName>
    <definedName name="phu_luc_vua">#REF!</definedName>
    <definedName name="PLKL" localSheetId="0">#REF!</definedName>
    <definedName name="PLKL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_xlnm.Print_Area" localSheetId="0">'BIEU_63_CK NSNN'!$A$1:$L$108</definedName>
    <definedName name="_xlnm.Print_Titles" localSheetId="0">'BIEU_63_CK NSNN'!$5:$8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OPOSAL" localSheetId="0">#REF!</definedName>
    <definedName name="PROPOSAL">#REF!</definedName>
    <definedName name="pt" localSheetId="0">#REF!</definedName>
    <definedName name="pt">#REF!</definedName>
    <definedName name="PT_Duong" localSheetId="0">#REF!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PTNC" localSheetId="0">#REF!</definedName>
    <definedName name="PTNC">#REF!</definedName>
    <definedName name="pvd" localSheetId="0">#REF!</definedName>
    <definedName name="pvd">#REF!</definedName>
    <definedName name="qtdm" localSheetId="0">#REF!</definedName>
    <definedName name="qtdm">#REF!</definedName>
    <definedName name="ra11p" localSheetId="0">#REF!</definedName>
    <definedName name="ra11p">#REF!</definedName>
    <definedName name="ra13p" localSheetId="0">#REF!</definedName>
    <definedName name="ra13p">#REF!</definedName>
    <definedName name="rack1" localSheetId="0">#REF!</definedName>
    <definedName name="rack1">#REF!</definedName>
    <definedName name="rack2" localSheetId="0">#REF!</definedName>
    <definedName name="rack2">#REF!</definedName>
    <definedName name="rack3" localSheetId="0">#REF!</definedName>
    <definedName name="rack3">#REF!</definedName>
    <definedName name="rack4" localSheetId="0">#REF!</definedName>
    <definedName name="rack4">#REF!</definedName>
    <definedName name="rate">14000</definedName>
    <definedName name="_xlnm.Recorder" localSheetId="0">#REF!</definedName>
    <definedName name="_xlnm.Recorder">#REF!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ong1" localSheetId="0">#REF!</definedName>
    <definedName name="rong1">#REF!</definedName>
    <definedName name="rong2" localSheetId="0">#REF!</definedName>
    <definedName name="rong2">#REF!</definedName>
    <definedName name="rong3" localSheetId="0">#REF!</definedName>
    <definedName name="rong3">#REF!</definedName>
    <definedName name="rong4" localSheetId="0">#REF!</definedName>
    <definedName name="rong4">#REF!</definedName>
    <definedName name="rong5" localSheetId="0">#REF!</definedName>
    <definedName name="rong5">#REF!</definedName>
    <definedName name="rong6" localSheetId="0">#REF!</definedName>
    <definedName name="rong6">#REF!</definedName>
    <definedName name="san" localSheetId="0">#REF!</definedName>
    <definedName name="san">#REF!</definedName>
    <definedName name="sand" localSheetId="0">#REF!</definedName>
    <definedName name="sand">#REF!</definedName>
    <definedName name="SCH" localSheetId="0">#REF!</definedName>
    <definedName name="SCH">#REF!</definedName>
    <definedName name="sd1p" localSheetId="0">#REF!</definedName>
    <definedName name="sd1p">#REF!</definedName>
    <definedName name="sd3p" localSheetId="0">#REF!</definedName>
    <definedName name="sd3p">#REF!</definedName>
    <definedName name="SDMONG" localSheetId="0">#REF!</definedName>
    <definedName name="SDMONG">#REF!</definedName>
    <definedName name="sho" localSheetId="0">#REF!</definedName>
    <definedName name="sho">#REF!</definedName>
    <definedName name="sht" localSheetId="0">#REF!</definedName>
    <definedName name="sht">#REF!</definedName>
    <definedName name="sht1p" localSheetId="0">#REF!</definedName>
    <definedName name="sht1p">#REF!</definedName>
    <definedName name="sht3p" localSheetId="0">#REF!</definedName>
    <definedName name="sht3p">#REF!</definedName>
    <definedName name="SIZE" localSheetId="0">#REF!</definedName>
    <definedName name="SIZE">#REF!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lg" localSheetId="0">#REF!</definedName>
    <definedName name="slg">#REF!</definedName>
    <definedName name="soc3p" localSheetId="0">#REF!</definedName>
    <definedName name="soc3p">#REF!</definedName>
    <definedName name="Soi" localSheetId="0">#REF!</definedName>
    <definedName name="Soi">#REF!</definedName>
    <definedName name="soichon12" localSheetId="0">#REF!</definedName>
    <definedName name="soichon12">#REF!</definedName>
    <definedName name="soichon24" localSheetId="0">#REF!</definedName>
    <definedName name="soichon24">#REF!</definedName>
    <definedName name="soichon46" localSheetId="0">#REF!</definedName>
    <definedName name="soichon46">#REF!</definedName>
    <definedName name="solieu" localSheetId="0">#REF!</definedName>
    <definedName name="solieu">#REF!</definedName>
    <definedName name="SORT" localSheetId="0">#REF!</definedName>
    <definedName name="SORT">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s" localSheetId="0">#REF!</definedName>
    <definedName name="ss">#REF!</definedName>
    <definedName name="sss" localSheetId="0">#REF!</definedName>
    <definedName name="sss">#REF!</definedName>
    <definedName name="st1p" localSheetId="0">#REF!</definedName>
    <definedName name="st1p">#REF!</definedName>
    <definedName name="st3p" localSheetId="0">#REF!</definedName>
    <definedName name="st3p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U" localSheetId="0">#REF!</definedName>
    <definedName name="SU">#REF!</definedName>
    <definedName name="sub" localSheetId="0">#REF!</definedName>
    <definedName name="sub">#REF!</definedName>
    <definedName name="SUMMARY" localSheetId="0">#REF!</definedName>
    <definedName name="SUMMARY">#REF!</definedName>
    <definedName name="sur" localSheetId="0">#REF!</definedName>
    <definedName name="sur">#REF!</definedName>
    <definedName name="T" localSheetId="0">#REF!</definedName>
    <definedName name="T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m" localSheetId="0">#REF!</definedName>
    <definedName name="t10m">#REF!</definedName>
    <definedName name="t10nc1p" localSheetId="0">#REF!</definedName>
    <definedName name="t10nc1p">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nc" localSheetId="0">#REF!</definedName>
    <definedName name="T12nc">#REF!</definedName>
    <definedName name="t12nc3p" localSheetId="0">#REF!</definedName>
    <definedName name="t12nc3p">#REF!</definedName>
    <definedName name="T12vc" localSheetId="0">#REF!</definedName>
    <definedName name="T12vc">#REF!</definedName>
    <definedName name="T12vl" localSheetId="0">#REF!</definedName>
    <definedName name="T12vl">#REF!</definedName>
    <definedName name="t141p" localSheetId="0">#REF!</definedName>
    <definedName name="t141p">#REF!</definedName>
    <definedName name="t143p" localSheetId="0">#REF!</definedName>
    <definedName name="t143p">#REF!</definedName>
    <definedName name="t7m" localSheetId="0">#REF!</definedName>
    <definedName name="t7m">#REF!</definedName>
    <definedName name="t8m" localSheetId="0">#REF!</definedName>
    <definedName name="t8m">#REF!</definedName>
    <definedName name="Tæng_c_ng_suÊt_hiÖn_t_i">"THOP"</definedName>
    <definedName name="TAMTINH" localSheetId="0">#REF!</definedName>
    <definedName name="TAMTINH">#REF!</definedName>
    <definedName name="TaxTV">10%</definedName>
    <definedName name="TaxXL">5%</definedName>
    <definedName name="TBA" localSheetId="0">#REF!</definedName>
    <definedName name="TBA">#REF!</definedName>
    <definedName name="tbtram" localSheetId="0">#REF!</definedName>
    <definedName name="tbtram">#REF!</definedName>
    <definedName name="TBXD" localSheetId="0">#REF!</definedName>
    <definedName name="TBXD">#REF!</definedName>
    <definedName name="TC" localSheetId="0">#REF!</definedName>
    <definedName name="TC">#REF!</definedName>
    <definedName name="TC_NHANH1" localSheetId="0">#REF!</definedName>
    <definedName name="TC_NHANH1">#REF!</definedName>
    <definedName name="TD" localSheetId="0">#REF!</definedName>
    <definedName name="TD">#REF!</definedName>
    <definedName name="TD12vl" localSheetId="0">#REF!</definedName>
    <definedName name="TD12vl">#REF!</definedName>
    <definedName name="TD1p1nc" localSheetId="0">#REF!</definedName>
    <definedName name="TD1p1nc">#REF!</definedName>
    <definedName name="td1p1vc" localSheetId="0">#REF!</definedName>
    <definedName name="td1p1vc">#REF!</definedName>
    <definedName name="TD1p1vl" localSheetId="0">#REF!</definedName>
    <definedName name="TD1p1vl">#REF!</definedName>
    <definedName name="td3p" localSheetId="0">#REF!</definedName>
    <definedName name="td3p">#REF!</definedName>
    <definedName name="TDctnc" localSheetId="0">#REF!</definedName>
    <definedName name="TDctnc">#REF!</definedName>
    <definedName name="TDctvc" localSheetId="0">#REF!</definedName>
    <definedName name="TDctvc">#REF!</definedName>
    <definedName name="TDctvl" localSheetId="0">#REF!</definedName>
    <definedName name="TDctvl">#REF!</definedName>
    <definedName name="tdia" localSheetId="0">#REF!</definedName>
    <definedName name="tdia">#REF!</definedName>
    <definedName name="tdnc1p" localSheetId="0">#REF!</definedName>
    <definedName name="tdnc1p">#REF!</definedName>
    <definedName name="tdt" localSheetId="0">#REF!</definedName>
    <definedName name="tdt">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vl1p" localSheetId="0">#REF!</definedName>
    <definedName name="tdvl1p">#REF!</definedName>
    <definedName name="tenck" localSheetId="0">#REF!</definedName>
    <definedName name="tenck">#REF!</definedName>
    <definedName name="thang" localSheetId="0">#REF!</definedName>
    <definedName name="thang">#REF!</definedName>
    <definedName name="thanhtien" localSheetId="0">#REF!</definedName>
    <definedName name="thanhtien">#REF!</definedName>
    <definedName name="THchon" localSheetId="0">#REF!</definedName>
    <definedName name="THchon">#REF!</definedName>
    <definedName name="thdt" localSheetId="0">#REF!</definedName>
    <definedName name="thdt">#REF!</definedName>
    <definedName name="THDT_HT_DAO_THUONG" localSheetId="0">#REF!</definedName>
    <definedName name="THDT_HT_DAO_THUONG">#REF!</definedName>
    <definedName name="THDT_HT_XOM_NOI" localSheetId="0">#REF!</definedName>
    <definedName name="THDT_HT_XOM_NOI">#REF!</definedName>
    <definedName name="THDT_NPP_XOM_NOI" localSheetId="0">#REF!</definedName>
    <definedName name="THDT_NPP_XOM_NOI">#REF!</definedName>
    <definedName name="THDT_TBA_XOM_NOI" localSheetId="0">#REF!</definedName>
    <definedName name="THDT_TBA_XOM_NOI">#REF!</definedName>
    <definedName name="thepban" localSheetId="0">#REF!</definedName>
    <definedName name="thepban">#REF!</definedName>
    <definedName name="thepgoc25_60" localSheetId="0">#REF!</definedName>
    <definedName name="thepgoc25_60">#REF!</definedName>
    <definedName name="thepgoc63_75" localSheetId="0">#REF!</definedName>
    <definedName name="thepgoc63_75">#REF!</definedName>
    <definedName name="thepgoc80_100" localSheetId="0">#REF!</definedName>
    <definedName name="thepgoc80_100">#REF!</definedName>
    <definedName name="thepma">10500</definedName>
    <definedName name="theptron12" localSheetId="0">#REF!</definedName>
    <definedName name="theptron12">#REF!</definedName>
    <definedName name="theptron14_22" localSheetId="0">#REF!</definedName>
    <definedName name="theptron14_22">#REF!</definedName>
    <definedName name="theptron6_8" localSheetId="0">#REF!</definedName>
    <definedName name="theptron6_8">#REF!</definedName>
    <definedName name="thetichck" localSheetId="0">#REF!</definedName>
    <definedName name="thetichck">#REF!</definedName>
    <definedName name="THGO1pnc" localSheetId="0">#REF!</definedName>
    <definedName name="THGO1pnc">#REF!</definedName>
    <definedName name="thht" localSheetId="0">#REF!</definedName>
    <definedName name="thht">#REF!</definedName>
    <definedName name="THI" localSheetId="0">#REF!</definedName>
    <definedName name="THI">#REF!</definedName>
    <definedName name="thkp3" localSheetId="0">#REF!</definedName>
    <definedName name="thkp3">#REF!</definedName>
    <definedName name="THOP">"THOP"</definedName>
    <definedName name="THT" localSheetId="0">#REF!</definedName>
    <definedName name="THT">#REF!</definedName>
    <definedName name="thtich1" localSheetId="0">#REF!</definedName>
    <definedName name="thtich1">#REF!</definedName>
    <definedName name="thtich2" localSheetId="0">#REF!</definedName>
    <definedName name="thtich2">#REF!</definedName>
    <definedName name="thtich3" localSheetId="0">#REF!</definedName>
    <definedName name="thtich3">#REF!</definedName>
    <definedName name="thtich4" localSheetId="0">#REF!</definedName>
    <definedName name="thtich4">#REF!</definedName>
    <definedName name="thtich5" localSheetId="0">#REF!</definedName>
    <definedName name="thtich5">#REF!</definedName>
    <definedName name="thtich6" localSheetId="0">#REF!</definedName>
    <definedName name="thtich6">#REF!</definedName>
    <definedName name="thtt" localSheetId="0">#REF!</definedName>
    <definedName name="thtt">#REF!</definedName>
    <definedName name="Tien" localSheetId="0">#REF!</definedName>
    <definedName name="Tien">#REF!</definedName>
    <definedName name="TIENLUONG" localSheetId="0">#REF!</definedName>
    <definedName name="TIENLUONG">#REF!</definedName>
    <definedName name="Tiepdiama">9500</definedName>
    <definedName name="TIEU_HAO_VAT_TU_DZ0.4KV" localSheetId="0">#REF!</definedName>
    <definedName name="TIEU_HAO_VAT_TU_DZ0.4KV">#REF!</definedName>
    <definedName name="TIEU_HAO_VAT_TU_DZ22KV" localSheetId="0">#REF!</definedName>
    <definedName name="TIEU_HAO_VAT_TU_DZ22KV">#REF!</definedName>
    <definedName name="TIEU_HAO_VAT_TU_TBA" localSheetId="0">#REF!</definedName>
    <definedName name="TIEU_HAO_VAT_TU_TBA">#REF!</definedName>
    <definedName name="TIT" localSheetId="0">#REF!</definedName>
    <definedName name="TIT">#REF!</definedName>
    <definedName name="TITAN" localSheetId="0">#REF!</definedName>
    <definedName name="TITAN">#REF!</definedName>
    <definedName name="tk" localSheetId="0">#REF!</definedName>
    <definedName name="tk">#REF!</definedName>
    <definedName name="TKP" localSheetId="0">#REF!</definedName>
    <definedName name="TKP">#REF!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le" localSheetId="0">#REF!</definedName>
    <definedName name="Tle">#REF!</definedName>
    <definedName name="TONG_GIA_TRI_CONG_TRINH" localSheetId="0">#REF!</definedName>
    <definedName name="TONG_GIA_TRI_CONG_TRINH">#REF!</definedName>
    <definedName name="TONG_HOP_THI_NGHIEM_DZ0.4KV" localSheetId="0">#REF!</definedName>
    <definedName name="TONG_HOP_THI_NGHIEM_DZ0.4KV">#REF!</definedName>
    <definedName name="TONG_HOP_THI_NGHIEM_DZ22KV" localSheetId="0">#REF!</definedName>
    <definedName name="TONG_HOP_THI_NGHIEM_DZ22KV">#REF!</definedName>
    <definedName name="TONG_KE_TBA" localSheetId="0">#REF!</definedName>
    <definedName name="TONG_KE_TBA">#REF!</definedName>
    <definedName name="tongbt" localSheetId="0">#REF!</definedName>
    <definedName name="tongbt">#REF!</definedName>
    <definedName name="tongcong" localSheetId="0">#REF!</definedName>
    <definedName name="tongcong">#REF!</definedName>
    <definedName name="tongdientich" localSheetId="0">#REF!</definedName>
    <definedName name="tongdientich">#REF!</definedName>
    <definedName name="TONGDUTOAN" localSheetId="0">#REF!</definedName>
    <definedName name="TONGDUTOAN">#REF!</definedName>
    <definedName name="tongthep" localSheetId="0">#REF!</definedName>
    <definedName name="tongthep">#REF!</definedName>
    <definedName name="tongthetich" localSheetId="0">#REF!</definedName>
    <definedName name="tongthetich">#REF!</definedName>
    <definedName name="Tonmai" localSheetId="0">#REF!</definedName>
    <definedName name="Tonmai">#REF!</definedName>
    <definedName name="TPLRP" localSheetId="0">#REF!</definedName>
    <definedName name="TPLRP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tim_hang_mucPT_trung" localSheetId="0">#REF!</definedName>
    <definedName name="Tra_tim_hang_mucPT_trung">#REF!</definedName>
    <definedName name="Tra_TL" localSheetId="0">#REF!</definedName>
    <definedName name="Tra_TL">#REF!</definedName>
    <definedName name="Tra_ty_le2" localSheetId="0">#REF!</definedName>
    <definedName name="Tra_ty_le2">#REF!</definedName>
    <definedName name="Tra_ty_le3" localSheetId="0">#REF!</definedName>
    <definedName name="Tra_ty_le3">#REF!</definedName>
    <definedName name="Tra_ty_le4" localSheetId="0">#REF!</definedName>
    <definedName name="Tra_ty_le4">#REF!</definedName>
    <definedName name="Tra_ty_le5" localSheetId="0">#REF!</definedName>
    <definedName name="Tra_ty_le5">#REF!</definedName>
    <definedName name="TRADE2" localSheetId="0">#REF!</definedName>
    <definedName name="TRADE2">#REF!</definedName>
    <definedName name="TRAM" localSheetId="0">#REF!</definedName>
    <definedName name="TRAM">#REF!</definedName>
    <definedName name="trt" localSheetId="0">#REF!</definedName>
    <definedName name="trt">#REF!</definedName>
    <definedName name="TT_1P" localSheetId="0">#REF!</definedName>
    <definedName name="TT_1P">#REF!</definedName>
    <definedName name="TT_3p" localSheetId="0">#REF!</definedName>
    <definedName name="TT_3p">#REF!</definedName>
    <definedName name="TTDD1P" localSheetId="0">#REF!</definedName>
    <definedName name="TTDD1P">#REF!</definedName>
    <definedName name="TTDKKH" localSheetId="0">#REF!</definedName>
    <definedName name="TTDKKH">#REF!</definedName>
    <definedName name="tthi" localSheetId="0">#REF!</definedName>
    <definedName name="tthi">#REF!</definedName>
    <definedName name="ttronmk" localSheetId="0">#REF!</definedName>
    <definedName name="ttronmk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y_le" localSheetId="0">#REF!</definedName>
    <definedName name="ty_le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upnoc" localSheetId="0">#REF!</definedName>
    <definedName name="upnoc">#REF!</definedName>
    <definedName name="uu" localSheetId="0">#REF!</definedName>
    <definedName name="uu">#REF!</definedName>
    <definedName name="Value0" localSheetId="0">#REF!</definedName>
    <definedName name="Value0">#REF!</definedName>
    <definedName name="Value1" localSheetId="0">#REF!</definedName>
    <definedName name="Value1">#REF!</definedName>
    <definedName name="Value10" localSheetId="0">#REF!</definedName>
    <definedName name="Value10">#REF!</definedName>
    <definedName name="Value11" localSheetId="0">#REF!</definedName>
    <definedName name="Value11">#REF!</definedName>
    <definedName name="Value12" localSheetId="0">#REF!</definedName>
    <definedName name="Value12">#REF!</definedName>
    <definedName name="Value13" localSheetId="0">#REF!</definedName>
    <definedName name="Value13">#REF!</definedName>
    <definedName name="Value14" localSheetId="0">#REF!</definedName>
    <definedName name="Value14">#REF!</definedName>
    <definedName name="Value15" localSheetId="0">#REF!</definedName>
    <definedName name="Value15">#REF!</definedName>
    <definedName name="Value16" localSheetId="0">#REF!</definedName>
    <definedName name="Value16">#REF!</definedName>
    <definedName name="Value17" localSheetId="0">#REF!</definedName>
    <definedName name="Value17">#REF!</definedName>
    <definedName name="Value18" localSheetId="0">#REF!</definedName>
    <definedName name="Value18">#REF!</definedName>
    <definedName name="Value19" localSheetId="0">#REF!</definedName>
    <definedName name="Value19">#REF!</definedName>
    <definedName name="Value2" localSheetId="0">#REF!</definedName>
    <definedName name="Value2">#REF!</definedName>
    <definedName name="Value20" localSheetId="0">#REF!</definedName>
    <definedName name="Value20">#REF!</definedName>
    <definedName name="Value21" localSheetId="0">#REF!</definedName>
    <definedName name="Value21">#REF!</definedName>
    <definedName name="Value22" localSheetId="0">#REF!</definedName>
    <definedName name="Value22">#REF!</definedName>
    <definedName name="Value23" localSheetId="0">#REF!</definedName>
    <definedName name="Value23">#REF!</definedName>
    <definedName name="Value24" localSheetId="0">#REF!</definedName>
    <definedName name="Value24">#REF!</definedName>
    <definedName name="Value25" localSheetId="0">#REF!</definedName>
    <definedName name="Value25">#REF!</definedName>
    <definedName name="Value26" localSheetId="0">#REF!</definedName>
    <definedName name="Value26">#REF!</definedName>
    <definedName name="Value27" localSheetId="0">#REF!</definedName>
    <definedName name="Value27">#REF!</definedName>
    <definedName name="Value28" localSheetId="0">#REF!</definedName>
    <definedName name="Value28">#REF!</definedName>
    <definedName name="Value29" localSheetId="0">#REF!</definedName>
    <definedName name="Value29">#REF!</definedName>
    <definedName name="Value3" localSheetId="0">#REF!</definedName>
    <definedName name="Value3">#REF!</definedName>
    <definedName name="Value30" localSheetId="0">#REF!</definedName>
    <definedName name="Value30">#REF!</definedName>
    <definedName name="Value31" localSheetId="0">#REF!</definedName>
    <definedName name="Value31">#REF!</definedName>
    <definedName name="Value32" localSheetId="0">#REF!</definedName>
    <definedName name="Value32">#REF!</definedName>
    <definedName name="Value33" localSheetId="0">#REF!</definedName>
    <definedName name="Value33">#REF!</definedName>
    <definedName name="Value34" localSheetId="0">#REF!</definedName>
    <definedName name="Value34">#REF!</definedName>
    <definedName name="Value35" localSheetId="0">#REF!</definedName>
    <definedName name="Value35">#REF!</definedName>
    <definedName name="Value36" localSheetId="0">#REF!</definedName>
    <definedName name="Value36">#REF!</definedName>
    <definedName name="Value37" localSheetId="0">#REF!</definedName>
    <definedName name="Value37">#REF!</definedName>
    <definedName name="Value38" localSheetId="0">#REF!</definedName>
    <definedName name="Value38">#REF!</definedName>
    <definedName name="Value39" localSheetId="0">#REF!</definedName>
    <definedName name="Value39">#REF!</definedName>
    <definedName name="Value4" localSheetId="0">#REF!</definedName>
    <definedName name="Value4">#REF!</definedName>
    <definedName name="Value40" localSheetId="0">#REF!</definedName>
    <definedName name="Value40">#REF!</definedName>
    <definedName name="Value41" localSheetId="0">#REF!</definedName>
    <definedName name="Value41">#REF!</definedName>
    <definedName name="Value42" localSheetId="0">#REF!</definedName>
    <definedName name="Value42">#REF!</definedName>
    <definedName name="Value43" localSheetId="0">#REF!</definedName>
    <definedName name="Value43">#REF!</definedName>
    <definedName name="Value44" localSheetId="0">#REF!</definedName>
    <definedName name="Value44">#REF!</definedName>
    <definedName name="Value45" localSheetId="0">#REF!</definedName>
    <definedName name="Value45">#REF!</definedName>
    <definedName name="Value46" localSheetId="0">#REF!</definedName>
    <definedName name="Value46">#REF!</definedName>
    <definedName name="Value47" localSheetId="0">#REF!</definedName>
    <definedName name="Value47">#REF!</definedName>
    <definedName name="Value48" localSheetId="0">#REF!</definedName>
    <definedName name="Value48">#REF!</definedName>
    <definedName name="Value49" localSheetId="0">#REF!</definedName>
    <definedName name="Value49">#REF!</definedName>
    <definedName name="Value5" localSheetId="0">#REF!</definedName>
    <definedName name="Value5">#REF!</definedName>
    <definedName name="Value50" localSheetId="0">#REF!</definedName>
    <definedName name="Value50">#REF!</definedName>
    <definedName name="Value51" localSheetId="0">#REF!</definedName>
    <definedName name="Value51">#REF!</definedName>
    <definedName name="Value52" localSheetId="0">#REF!</definedName>
    <definedName name="Value52">#REF!</definedName>
    <definedName name="Value53" localSheetId="0">#REF!</definedName>
    <definedName name="Value53">#REF!</definedName>
    <definedName name="Value54" localSheetId="0">#REF!</definedName>
    <definedName name="Value54">#REF!</definedName>
    <definedName name="Value55" localSheetId="0">#REF!</definedName>
    <definedName name="Value55">#REF!</definedName>
    <definedName name="Value6" localSheetId="0">#REF!</definedName>
    <definedName name="Value6">#REF!</definedName>
    <definedName name="Value7" localSheetId="0">#REF!</definedName>
    <definedName name="Value7">#REF!</definedName>
    <definedName name="Value8" localSheetId="0">#REF!</definedName>
    <definedName name="Value8">#REF!</definedName>
    <definedName name="Value9" localSheetId="0">#REF!</definedName>
    <definedName name="Value9">#REF!</definedName>
    <definedName name="VAN_CHUYEN_DUONG_DAI_DZ0.4KV" localSheetId="0">#REF!</definedName>
    <definedName name="VAN_CHUYEN_DUONG_DAI_DZ0.4KV">#REF!</definedName>
    <definedName name="VAN_CHUYEN_DUONG_DAI_DZ22KV" localSheetId="0">#REF!</definedName>
    <definedName name="VAN_CHUYEN_DUONG_DAI_DZ22KV">#REF!</definedName>
    <definedName name="VAN_CHUYEN_VAT_TU_CHUNG" localSheetId="0">#REF!</definedName>
    <definedName name="VAN_CHUYEN_VAT_TU_CHUNG">#REF!</definedName>
    <definedName name="VAN_TRUNG_CHUYEN_VAT_TU_CHUNG" localSheetId="0">#REF!</definedName>
    <definedName name="VAN_TRUNG_CHUYEN_VAT_TU_CHUNG">#REF!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vat" localSheetId="0">#REF!</definedName>
    <definedName name="vat">#REF!</definedName>
    <definedName name="VAT_LIEU_DEN_CHAN_CONG_TRINH" localSheetId="0">#REF!</definedName>
    <definedName name="VAT_LIEU_DEN_CHAN_CONG_TRINH">#REF!</definedName>
    <definedName name="vbtchongnuocm300" localSheetId="0">#REF!</definedName>
    <definedName name="vbtchongnuocm300">#REF!</definedName>
    <definedName name="vbtm150" localSheetId="0">#REF!</definedName>
    <definedName name="vbtm150">#REF!</definedName>
    <definedName name="vbtm300" localSheetId="0">#REF!</definedName>
    <definedName name="vbtm300">#REF!</definedName>
    <definedName name="vbtm400" localSheetId="0">#REF!</definedName>
    <definedName name="vbtm400">#REF!</definedName>
    <definedName name="vccot" localSheetId="0">#REF!</definedName>
    <definedName name="vccot">#REF!</definedName>
    <definedName name="vcdc" localSheetId="0">#REF!</definedName>
    <definedName name="vcdc">#REF!</definedName>
    <definedName name="VCHT" localSheetId="0">#REF!</definedName>
    <definedName name="VCHT">#REF!</definedName>
    <definedName name="vct" localSheetId="0">#REF!</definedName>
    <definedName name="vct">#REF!</definedName>
    <definedName name="VCTT" localSheetId="0">#REF!</definedName>
    <definedName name="VCTT">#REF!</definedName>
    <definedName name="VCVBT1" localSheetId="0">#REF!</definedName>
    <definedName name="VCVBT1">#REF!</definedName>
    <definedName name="VCVBT2" localSheetId="0">#REF!</definedName>
    <definedName name="VCVBT2">#REF!</definedName>
    <definedName name="vd3p" localSheetId="0">#REF!</definedName>
    <definedName name="vd3p">#REF!</definedName>
    <definedName name="vgk" localSheetId="0">#REF!</definedName>
    <definedName name="vgk">#REF!</definedName>
    <definedName name="vgt" localSheetId="0">#REF!</definedName>
    <definedName name="vgt">#REF!</definedName>
    <definedName name="vkcauthang" localSheetId="0">#REF!</definedName>
    <definedName name="vkcauthang">#REF!</definedName>
    <definedName name="vksan" localSheetId="0">#REF!</definedName>
    <definedName name="vksan">#REF!</definedName>
    <definedName name="vl" localSheetId="0">#REF!</definedName>
    <definedName name="vl">#REF!</definedName>
    <definedName name="vl3p" localSheetId="0">#REF!</definedName>
    <definedName name="vl3p">#REF!</definedName>
    <definedName name="VLCT3p" localSheetId="0">#REF!</definedName>
    <definedName name="VLCT3p">#REF!</definedName>
    <definedName name="vldg" localSheetId="0">#REF!</definedName>
    <definedName name="vldg">#REF!</definedName>
    <definedName name="vldn400" localSheetId="0">#REF!</definedName>
    <definedName name="vldn400">#REF!</definedName>
    <definedName name="vldn600" localSheetId="0">#REF!</definedName>
    <definedName name="vldn600">#REF!</definedName>
    <definedName name="VLIEU" localSheetId="0">#REF!</definedName>
    <definedName name="VLIEU">#REF!</definedName>
    <definedName name="VLM" localSheetId="0">#REF!</definedName>
    <definedName name="VLM">#REF!</definedName>
    <definedName name="vltram" localSheetId="0">#REF!</definedName>
    <definedName name="vltram">#REF!</definedName>
    <definedName name="vr3p" localSheetId="0">#REF!</definedName>
    <definedName name="vr3p">#REF!</definedName>
    <definedName name="W" localSheetId="0">#REF!</definedName>
    <definedName name="W">#REF!</definedName>
    <definedName name="wrn.chi._.tiÆt." hidden="1">{#N/A,#N/A,FALSE,"Chi tiÆt"}</definedName>
    <definedName name="x1pind" localSheetId="0">#REF!</definedName>
    <definedName name="x1pind">#REF!</definedName>
    <definedName name="X1pINDnc" localSheetId="0">#REF!</definedName>
    <definedName name="X1pINDnc">#REF!</definedName>
    <definedName name="X1pINDvc" localSheetId="0">#REF!</definedName>
    <definedName name="X1pINDvc">#REF!</definedName>
    <definedName name="X1pINDvl" localSheetId="0">#REF!</definedName>
    <definedName name="X1pINDvl">#REF!</definedName>
    <definedName name="x1ping" localSheetId="0">#REF!</definedName>
    <definedName name="x1ping">#REF!</definedName>
    <definedName name="X1pINGnc" localSheetId="0">#REF!</definedName>
    <definedName name="X1pINGnc">#REF!</definedName>
    <definedName name="X1pINGvc" localSheetId="0">#REF!</definedName>
    <definedName name="X1pINGvc">#REF!</definedName>
    <definedName name="X1pINGvl" localSheetId="0">#REF!</definedName>
    <definedName name="X1pINGvl">#REF!</definedName>
    <definedName name="x1pint" localSheetId="0">#REF!</definedName>
    <definedName name="x1pint">#REF!</definedName>
    <definedName name="XCCT">0.5</definedName>
    <definedName name="xd0.6" localSheetId="0">#REF!</definedName>
    <definedName name="xd0.6">#REF!</definedName>
    <definedName name="xd1.3" localSheetId="0">#REF!</definedName>
    <definedName name="xd1.3">#REF!</definedName>
    <definedName name="xd1.5" localSheetId="0">#REF!</definedName>
    <definedName name="xd1.5">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 localSheetId="0">#REF!</definedName>
    <definedName name="XFCOnc">#REF!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 localSheetId="0">#REF!</definedName>
    <definedName name="XFCOvl">#REF!</definedName>
    <definedName name="xgc100" localSheetId="0">#REF!</definedName>
    <definedName name="xgc100">#REF!</definedName>
    <definedName name="xgc150" localSheetId="0">#REF!</definedName>
    <definedName name="xgc150">#REF!</definedName>
    <definedName name="xgc200" localSheetId="0">#REF!</definedName>
    <definedName name="xgc200">#REF!</definedName>
    <definedName name="xh" localSheetId="0">#REF!</definedName>
    <definedName name="xh">#REF!</definedName>
    <definedName name="xhn" localSheetId="0">#REF!</definedName>
    <definedName name="xhn">#REF!</definedName>
    <definedName name="xig" localSheetId="0">#REF!</definedName>
    <definedName name="xig">#REF!</definedName>
    <definedName name="xig1" localSheetId="0">#REF!</definedName>
    <definedName name="xig1">#REF!</definedName>
    <definedName name="xig1p" localSheetId="0">#REF!</definedName>
    <definedName name="xig1p">#REF!</definedName>
    <definedName name="xig3p" localSheetId="0">#REF!</definedName>
    <definedName name="xig3p">#REF!</definedName>
    <definedName name="XIGnc" localSheetId="0">#REF!</definedName>
    <definedName name="XIGnc">#REF!</definedName>
    <definedName name="XIGvc" localSheetId="0">#REF!</definedName>
    <definedName name="XIGvc">#REF!</definedName>
    <definedName name="XIGvl" localSheetId="0">#REF!</definedName>
    <definedName name="XIGvl">#REF!</definedName>
    <definedName name="ximang" localSheetId="0">#REF!</definedName>
    <definedName name="ximang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3p" localSheetId="0">#REF!</definedName>
    <definedName name="xin3p">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3p" localSheetId="0">#REF!</definedName>
    <definedName name="xind3p">#REF!</definedName>
    <definedName name="xindnc1p" localSheetId="0">#REF!</definedName>
    <definedName name="xindnc1p">#REF!</definedName>
    <definedName name="xindvl1p" localSheetId="0">#REF!</definedName>
    <definedName name="xindvl1p">#REF!</definedName>
    <definedName name="xing1p" localSheetId="0">#REF!</definedName>
    <definedName name="xing1p">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 localSheetId="0">#REF!</definedName>
    <definedName name="XINnc">#REF!</definedName>
    <definedName name="xint1p" localSheetId="0">#REF!</definedName>
    <definedName name="xint1p">#REF!</definedName>
    <definedName name="XINvc" localSheetId="0">#REF!</definedName>
    <definedName name="XINvc">#REF!</definedName>
    <definedName name="XINvl" localSheetId="0">#REF!</definedName>
    <definedName name="XINvl">#REF!</definedName>
    <definedName name="xit" localSheetId="0">#REF!</definedName>
    <definedName name="xit">#REF!</definedName>
    <definedName name="xit1" localSheetId="0">#REF!</definedName>
    <definedName name="xit1">#REF!</definedName>
    <definedName name="xit1p" localSheetId="0">#REF!</definedName>
    <definedName name="xit1p">#REF!</definedName>
    <definedName name="xit3p" localSheetId="0">#REF!</definedName>
    <definedName name="xit3p">#REF!</definedName>
    <definedName name="XITnc" localSheetId="0">#REF!</definedName>
    <definedName name="XITnc">#REF!</definedName>
    <definedName name="XITvc" localSheetId="0">#REF!</definedName>
    <definedName name="XITvc">#REF!</definedName>
    <definedName name="XITvl" localSheetId="0">#REF!</definedName>
    <definedName name="XITvl">#REF!</definedName>
    <definedName name="xk0.6" localSheetId="0">#REF!</definedName>
    <definedName name="xk0.6">#REF!</definedName>
    <definedName name="xk1.3" localSheetId="0">#REF!</definedName>
    <definedName name="xk1.3">#REF!</definedName>
    <definedName name="xk1.5" localSheetId="0">#REF!</definedName>
    <definedName name="xk1.5">#REF!</definedName>
    <definedName name="xld1.4" localSheetId="0">#REF!</definedName>
    <definedName name="xld1.4">#REF!</definedName>
    <definedName name="xlk1.4" localSheetId="0">#REF!</definedName>
    <definedName name="xlk1.4">#REF!</definedName>
    <definedName name="XM" localSheetId="0">#REF!</definedName>
    <definedName name="XM">#REF!</definedName>
    <definedName name="xmcax" localSheetId="0">#REF!</definedName>
    <definedName name="xmcax">#REF!</definedName>
    <definedName name="xn" localSheetId="0">#REF!</definedName>
    <definedName name="xn">#REF!</definedName>
    <definedName name="xx" localSheetId="0">#REF!</definedName>
    <definedName name="xx">#REF!</definedName>
    <definedName name="y" localSheetId="0">#REF!</definedName>
    <definedName name="y">#REF!</definedName>
    <definedName name="z" localSheetId="0">#REF!</definedName>
    <definedName name="z">#REF!</definedName>
    <definedName name="ZXD" localSheetId="0">#REF!</definedName>
    <definedName name="ZXD">#REF!</definedName>
    <definedName name="ZYX" localSheetId="0">#REF!</definedName>
    <definedName name="ZYX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M129" i="1"/>
  <c r="E129" i="1"/>
  <c r="E128" i="1"/>
  <c r="E127" i="1"/>
  <c r="M127" i="1" s="1"/>
  <c r="H126" i="1"/>
  <c r="E126" i="1" s="1"/>
  <c r="M126" i="1" s="1"/>
  <c r="J125" i="1"/>
  <c r="I125" i="1"/>
  <c r="I123" i="1" s="1"/>
  <c r="G125" i="1"/>
  <c r="G123" i="1" s="1"/>
  <c r="C125" i="1"/>
  <c r="C123" i="1" s="1"/>
  <c r="B125" i="1"/>
  <c r="M124" i="1"/>
  <c r="E124" i="1"/>
  <c r="J123" i="1"/>
  <c r="B123" i="1"/>
  <c r="E122" i="1"/>
  <c r="M121" i="1"/>
  <c r="E121" i="1"/>
  <c r="M120" i="1"/>
  <c r="E120" i="1"/>
  <c r="M119" i="1"/>
  <c r="E119" i="1"/>
  <c r="M118" i="1"/>
  <c r="E118" i="1"/>
  <c r="J117" i="1"/>
  <c r="I117" i="1"/>
  <c r="H117" i="1"/>
  <c r="G117" i="1"/>
  <c r="E117" i="1"/>
  <c r="M117" i="1" s="1"/>
  <c r="E116" i="1"/>
  <c r="M116" i="1" s="1"/>
  <c r="M115" i="1"/>
  <c r="E115" i="1"/>
  <c r="N115" i="1" s="1"/>
  <c r="J113" i="1"/>
  <c r="I113" i="1"/>
  <c r="H113" i="1"/>
  <c r="G113" i="1"/>
  <c r="E113" i="1"/>
  <c r="M113" i="1" s="1"/>
  <c r="C113" i="1"/>
  <c r="B113" i="1"/>
  <c r="E112" i="1"/>
  <c r="M112" i="1" s="1"/>
  <c r="E111" i="1"/>
  <c r="M111" i="1" s="1"/>
  <c r="E110" i="1"/>
  <c r="M110" i="1" s="1"/>
  <c r="E109" i="1"/>
  <c r="F108" i="1"/>
  <c r="E108" i="1"/>
  <c r="O107" i="1"/>
  <c r="F107" i="1"/>
  <c r="E107" i="1"/>
  <c r="F106" i="1"/>
  <c r="E106" i="1"/>
  <c r="F105" i="1"/>
  <c r="E105" i="1"/>
  <c r="N104" i="1"/>
  <c r="O105" i="1" s="1"/>
  <c r="H104" i="1"/>
  <c r="E104" i="1" s="1"/>
  <c r="F104" i="1"/>
  <c r="J103" i="1"/>
  <c r="J101" i="1" s="1"/>
  <c r="J100" i="1" s="1"/>
  <c r="I103" i="1"/>
  <c r="I101" i="1" s="1"/>
  <c r="I100" i="1" s="1"/>
  <c r="H103" i="1"/>
  <c r="E103" i="1" s="1"/>
  <c r="G103" i="1"/>
  <c r="F103" i="1"/>
  <c r="C103" i="1"/>
  <c r="B103" i="1"/>
  <c r="F102" i="1"/>
  <c r="E102" i="1"/>
  <c r="H101" i="1"/>
  <c r="F101" i="1" s="1"/>
  <c r="G101" i="1"/>
  <c r="C101" i="1"/>
  <c r="C100" i="1" s="1"/>
  <c r="B101" i="1"/>
  <c r="B100" i="1" s="1"/>
  <c r="H100" i="1"/>
  <c r="G100" i="1"/>
  <c r="N99" i="1"/>
  <c r="F99" i="1"/>
  <c r="E99" i="1"/>
  <c r="F98" i="1"/>
  <c r="E98" i="1"/>
  <c r="J97" i="1"/>
  <c r="I97" i="1"/>
  <c r="F97" i="1" s="1"/>
  <c r="H97" i="1"/>
  <c r="G97" i="1"/>
  <c r="E97" i="1" s="1"/>
  <c r="C97" i="1"/>
  <c r="B97" i="1"/>
  <c r="F96" i="1"/>
  <c r="E96" i="1"/>
  <c r="F95" i="1"/>
  <c r="E95" i="1"/>
  <c r="J94" i="1"/>
  <c r="I94" i="1"/>
  <c r="F94" i="1" s="1"/>
  <c r="H94" i="1"/>
  <c r="G94" i="1"/>
  <c r="G93" i="1" s="1"/>
  <c r="C94" i="1"/>
  <c r="B94" i="1"/>
  <c r="B93" i="1" s="1"/>
  <c r="J93" i="1"/>
  <c r="H93" i="1"/>
  <c r="C93" i="1"/>
  <c r="F92" i="1"/>
  <c r="E92" i="1"/>
  <c r="F91" i="1"/>
  <c r="E91" i="1"/>
  <c r="J90" i="1"/>
  <c r="I90" i="1"/>
  <c r="H90" i="1"/>
  <c r="F90" i="1" s="1"/>
  <c r="G90" i="1"/>
  <c r="E90" i="1"/>
  <c r="C90" i="1"/>
  <c r="B90" i="1"/>
  <c r="F89" i="1"/>
  <c r="E89" i="1"/>
  <c r="F88" i="1"/>
  <c r="E88" i="1"/>
  <c r="J87" i="1"/>
  <c r="I87" i="1"/>
  <c r="H87" i="1"/>
  <c r="F87" i="1" s="1"/>
  <c r="G87" i="1"/>
  <c r="E87" i="1"/>
  <c r="C87" i="1"/>
  <c r="B87" i="1"/>
  <c r="F86" i="1"/>
  <c r="E86" i="1"/>
  <c r="F85" i="1"/>
  <c r="E85" i="1"/>
  <c r="N84" i="1"/>
  <c r="M84" i="1"/>
  <c r="F84" i="1"/>
  <c r="E84" i="1"/>
  <c r="F83" i="1"/>
  <c r="E83" i="1"/>
  <c r="M83" i="1" s="1"/>
  <c r="F82" i="1"/>
  <c r="E82" i="1"/>
  <c r="M81" i="1"/>
  <c r="F81" i="1"/>
  <c r="E81" i="1"/>
  <c r="M80" i="1"/>
  <c r="F80" i="1"/>
  <c r="E80" i="1"/>
  <c r="E79" i="1" s="1"/>
  <c r="J79" i="1"/>
  <c r="I79" i="1"/>
  <c r="F79" i="1" s="1"/>
  <c r="H79" i="1"/>
  <c r="G79" i="1"/>
  <c r="B79" i="1"/>
  <c r="L77" i="1"/>
  <c r="K77" i="1"/>
  <c r="F77" i="1"/>
  <c r="D77" i="1"/>
  <c r="F76" i="1"/>
  <c r="E76" i="1"/>
  <c r="D76" i="1"/>
  <c r="L76" i="1" s="1"/>
  <c r="K75" i="1"/>
  <c r="F75" i="1"/>
  <c r="L75" i="1" s="1"/>
  <c r="E75" i="1"/>
  <c r="M75" i="1" s="1"/>
  <c r="D75" i="1"/>
  <c r="F74" i="1"/>
  <c r="E74" i="1"/>
  <c r="K74" i="1" s="1"/>
  <c r="D74" i="1"/>
  <c r="L74" i="1" s="1"/>
  <c r="F73" i="1"/>
  <c r="L73" i="1" s="1"/>
  <c r="E73" i="1"/>
  <c r="K73" i="1" s="1"/>
  <c r="D73" i="1"/>
  <c r="K72" i="1"/>
  <c r="F72" i="1"/>
  <c r="E72" i="1"/>
  <c r="M72" i="1" s="1"/>
  <c r="D72" i="1"/>
  <c r="L72" i="1" s="1"/>
  <c r="F71" i="1"/>
  <c r="L71" i="1" s="1"/>
  <c r="E71" i="1"/>
  <c r="M71" i="1" s="1"/>
  <c r="D71" i="1"/>
  <c r="J70" i="1"/>
  <c r="I70" i="1"/>
  <c r="H70" i="1"/>
  <c r="F70" i="1" s="1"/>
  <c r="L70" i="1" s="1"/>
  <c r="G70" i="1"/>
  <c r="D70" i="1"/>
  <c r="F69" i="1"/>
  <c r="L69" i="1" s="1"/>
  <c r="E69" i="1"/>
  <c r="M69" i="1" s="1"/>
  <c r="D69" i="1"/>
  <c r="K68" i="1"/>
  <c r="F68" i="1"/>
  <c r="L68" i="1" s="1"/>
  <c r="E68" i="1"/>
  <c r="D68" i="1"/>
  <c r="F67" i="1"/>
  <c r="E67" i="1"/>
  <c r="K67" i="1" s="1"/>
  <c r="D67" i="1"/>
  <c r="L67" i="1" s="1"/>
  <c r="K66" i="1"/>
  <c r="F66" i="1"/>
  <c r="L66" i="1" s="1"/>
  <c r="E66" i="1"/>
  <c r="M66" i="1" s="1"/>
  <c r="D66" i="1"/>
  <c r="F65" i="1"/>
  <c r="E65" i="1"/>
  <c r="K65" i="1" s="1"/>
  <c r="D65" i="1"/>
  <c r="L65" i="1" s="1"/>
  <c r="J64" i="1"/>
  <c r="I64" i="1"/>
  <c r="F64" i="1" s="1"/>
  <c r="L64" i="1" s="1"/>
  <c r="H64" i="1"/>
  <c r="G64" i="1"/>
  <c r="E64" i="1" s="1"/>
  <c r="M64" i="1" s="1"/>
  <c r="D64" i="1"/>
  <c r="B64" i="1"/>
  <c r="F63" i="1"/>
  <c r="E63" i="1"/>
  <c r="K63" i="1" s="1"/>
  <c r="D63" i="1"/>
  <c r="L63" i="1" s="1"/>
  <c r="F62" i="1"/>
  <c r="L62" i="1" s="1"/>
  <c r="E62" i="1"/>
  <c r="K62" i="1" s="1"/>
  <c r="D62" i="1"/>
  <c r="F61" i="1"/>
  <c r="E61" i="1"/>
  <c r="F60" i="1"/>
  <c r="E60" i="1"/>
  <c r="K59" i="1"/>
  <c r="F59" i="1"/>
  <c r="L59" i="1" s="1"/>
  <c r="E59" i="1"/>
  <c r="C59" i="1"/>
  <c r="F58" i="1"/>
  <c r="E58" i="1"/>
  <c r="F57" i="1"/>
  <c r="E57" i="1"/>
  <c r="F56" i="1"/>
  <c r="E56" i="1"/>
  <c r="F55" i="1"/>
  <c r="E55" i="1"/>
  <c r="K54" i="1"/>
  <c r="F54" i="1"/>
  <c r="E54" i="1"/>
  <c r="D54" i="1"/>
  <c r="L54" i="1" s="1"/>
  <c r="F53" i="1"/>
  <c r="E53" i="1"/>
  <c r="K53" i="1" s="1"/>
  <c r="D53" i="1"/>
  <c r="L53" i="1" s="1"/>
  <c r="K52" i="1"/>
  <c r="J52" i="1"/>
  <c r="E52" i="1" s="1"/>
  <c r="M52" i="1" s="1"/>
  <c r="F52" i="1"/>
  <c r="L52" i="1" s="1"/>
  <c r="D52" i="1"/>
  <c r="D50" i="1" s="1"/>
  <c r="M51" i="1"/>
  <c r="F51" i="1"/>
  <c r="E51" i="1"/>
  <c r="K51" i="1" s="1"/>
  <c r="J50" i="1"/>
  <c r="I50" i="1"/>
  <c r="F50" i="1" s="1"/>
  <c r="L50" i="1" s="1"/>
  <c r="H50" i="1"/>
  <c r="G50" i="1"/>
  <c r="B50" i="1"/>
  <c r="L49" i="1"/>
  <c r="F49" i="1"/>
  <c r="E49" i="1"/>
  <c r="K49" i="1" s="1"/>
  <c r="F48" i="1"/>
  <c r="L48" i="1" s="1"/>
  <c r="E48" i="1"/>
  <c r="M48" i="1" s="1"/>
  <c r="D48" i="1"/>
  <c r="K47" i="1"/>
  <c r="F47" i="1"/>
  <c r="L47" i="1" s="1"/>
  <c r="E47" i="1"/>
  <c r="D47" i="1"/>
  <c r="O46" i="1"/>
  <c r="F46" i="1"/>
  <c r="L46" i="1" s="1"/>
  <c r="E46" i="1"/>
  <c r="M46" i="1" s="1"/>
  <c r="D46" i="1"/>
  <c r="K45" i="1"/>
  <c r="F45" i="1"/>
  <c r="L45" i="1" s="1"/>
  <c r="E45" i="1"/>
  <c r="D45" i="1"/>
  <c r="M44" i="1"/>
  <c r="F44" i="1"/>
  <c r="E44" i="1"/>
  <c r="K44" i="1" s="1"/>
  <c r="M43" i="1"/>
  <c r="F43" i="1"/>
  <c r="E43" i="1"/>
  <c r="K42" i="1"/>
  <c r="F42" i="1"/>
  <c r="L42" i="1" s="1"/>
  <c r="E42" i="1"/>
  <c r="D42" i="1"/>
  <c r="M41" i="1"/>
  <c r="F41" i="1"/>
  <c r="L41" i="1" s="1"/>
  <c r="E41" i="1"/>
  <c r="K41" i="1" s="1"/>
  <c r="D41" i="1"/>
  <c r="P40" i="1"/>
  <c r="F40" i="1"/>
  <c r="E40" i="1"/>
  <c r="K40" i="1" s="1"/>
  <c r="D40" i="1"/>
  <c r="L40" i="1" s="1"/>
  <c r="P39" i="1"/>
  <c r="F39" i="1"/>
  <c r="E39" i="1"/>
  <c r="K39" i="1" s="1"/>
  <c r="D39" i="1"/>
  <c r="L39" i="1" s="1"/>
  <c r="J38" i="1"/>
  <c r="I38" i="1"/>
  <c r="H38" i="1"/>
  <c r="G38" i="1"/>
  <c r="E38" i="1" s="1"/>
  <c r="F38" i="1"/>
  <c r="C38" i="1"/>
  <c r="B38" i="1"/>
  <c r="F37" i="1"/>
  <c r="E37" i="1"/>
  <c r="M37" i="1" s="1"/>
  <c r="D37" i="1"/>
  <c r="F36" i="1"/>
  <c r="E36" i="1"/>
  <c r="D36" i="1"/>
  <c r="M35" i="1"/>
  <c r="F35" i="1"/>
  <c r="L35" i="1" s="1"/>
  <c r="E35" i="1"/>
  <c r="K35" i="1" s="1"/>
  <c r="D35" i="1"/>
  <c r="P34" i="1"/>
  <c r="F34" i="1"/>
  <c r="E34" i="1"/>
  <c r="M34" i="1" s="1"/>
  <c r="D34" i="1"/>
  <c r="F33" i="1"/>
  <c r="D33" i="1"/>
  <c r="F32" i="1"/>
  <c r="L32" i="1" s="1"/>
  <c r="E32" i="1"/>
  <c r="M32" i="1" s="1"/>
  <c r="D32" i="1"/>
  <c r="F31" i="1"/>
  <c r="E31" i="1"/>
  <c r="K31" i="1" s="1"/>
  <c r="D31" i="1"/>
  <c r="L31" i="1" s="1"/>
  <c r="J30" i="1"/>
  <c r="I30" i="1"/>
  <c r="H30" i="1"/>
  <c r="G30" i="1"/>
  <c r="F30" i="1"/>
  <c r="L30" i="1" s="1"/>
  <c r="D30" i="1"/>
  <c r="C30" i="1"/>
  <c r="B30" i="1"/>
  <c r="F29" i="1"/>
  <c r="E29" i="1"/>
  <c r="M29" i="1" s="1"/>
  <c r="D29" i="1"/>
  <c r="F28" i="1"/>
  <c r="E28" i="1"/>
  <c r="M28" i="1" s="1"/>
  <c r="D28" i="1"/>
  <c r="F27" i="1"/>
  <c r="E27" i="1"/>
  <c r="M27" i="1" s="1"/>
  <c r="D27" i="1"/>
  <c r="F26" i="1"/>
  <c r="L26" i="1" s="1"/>
  <c r="E26" i="1"/>
  <c r="M26" i="1" s="1"/>
  <c r="D26" i="1"/>
  <c r="F25" i="1"/>
  <c r="E25" i="1"/>
  <c r="D25" i="1"/>
  <c r="K24" i="1"/>
  <c r="F24" i="1"/>
  <c r="L24" i="1" s="1"/>
  <c r="E24" i="1"/>
  <c r="M24" i="1" s="1"/>
  <c r="D24" i="1"/>
  <c r="F23" i="1"/>
  <c r="L23" i="1" s="1"/>
  <c r="E23" i="1"/>
  <c r="M23" i="1" s="1"/>
  <c r="D23" i="1"/>
  <c r="M22" i="1"/>
  <c r="F22" i="1"/>
  <c r="L22" i="1" s="1"/>
  <c r="E22" i="1"/>
  <c r="K22" i="1" s="1"/>
  <c r="D22" i="1"/>
  <c r="J21" i="1"/>
  <c r="I21" i="1"/>
  <c r="H21" i="1"/>
  <c r="G21" i="1"/>
  <c r="D21" i="1"/>
  <c r="C21" i="1"/>
  <c r="B21" i="1"/>
  <c r="M20" i="1"/>
  <c r="F20" i="1"/>
  <c r="E20" i="1"/>
  <c r="D20" i="1"/>
  <c r="F19" i="1"/>
  <c r="E19" i="1"/>
  <c r="D19" i="1"/>
  <c r="Q18" i="1"/>
  <c r="M18" i="1"/>
  <c r="F18" i="1"/>
  <c r="E18" i="1"/>
  <c r="D18" i="1"/>
  <c r="F17" i="1"/>
  <c r="L17" i="1" s="1"/>
  <c r="E17" i="1"/>
  <c r="K17" i="1" s="1"/>
  <c r="D17" i="1"/>
  <c r="S16" i="1"/>
  <c r="F16" i="1"/>
  <c r="E16" i="1"/>
  <c r="D16" i="1"/>
  <c r="R15" i="1"/>
  <c r="Q15" i="1"/>
  <c r="M15" i="1"/>
  <c r="F15" i="1"/>
  <c r="E15" i="1"/>
  <c r="D15" i="1"/>
  <c r="K14" i="1"/>
  <c r="F14" i="1"/>
  <c r="L14" i="1" s="1"/>
  <c r="E14" i="1"/>
  <c r="D14" i="1"/>
  <c r="F13" i="1"/>
  <c r="L13" i="1" s="1"/>
  <c r="E13" i="1"/>
  <c r="M13" i="1" s="1"/>
  <c r="D13" i="1"/>
  <c r="J12" i="1"/>
  <c r="I12" i="1"/>
  <c r="H12" i="1"/>
  <c r="G12" i="1"/>
  <c r="D12" i="1"/>
  <c r="C12" i="1"/>
  <c r="B12" i="1"/>
  <c r="B11" i="1" s="1"/>
  <c r="B10" i="1" s="1"/>
  <c r="B9" i="1" s="1"/>
  <c r="B130" i="1" s="1"/>
  <c r="Q11" i="1"/>
  <c r="I11" i="1"/>
  <c r="C11" i="1"/>
  <c r="C10" i="1" s="1"/>
  <c r="O5" i="1"/>
  <c r="P1" i="1"/>
  <c r="P4" i="1" s="1"/>
  <c r="J11" i="1" l="1"/>
  <c r="J10" i="1" s="1"/>
  <c r="F21" i="1"/>
  <c r="L21" i="1" s="1"/>
  <c r="E21" i="1"/>
  <c r="E30" i="1"/>
  <c r="E50" i="1"/>
  <c r="G11" i="1"/>
  <c r="G10" i="1" s="1"/>
  <c r="K64" i="1"/>
  <c r="M65" i="1"/>
  <c r="M67" i="1"/>
  <c r="M74" i="1"/>
  <c r="I10" i="1"/>
  <c r="Q16" i="1"/>
  <c r="Q17" i="1" s="1"/>
  <c r="C9" i="1"/>
  <c r="O6" i="1" s="1"/>
  <c r="C130" i="1"/>
  <c r="E12" i="1"/>
  <c r="M38" i="1"/>
  <c r="N39" i="1"/>
  <c r="K38" i="1"/>
  <c r="D38" i="1"/>
  <c r="D11" i="1" s="1"/>
  <c r="D10" i="1" s="1"/>
  <c r="N80" i="1"/>
  <c r="M79" i="1"/>
  <c r="K79" i="1"/>
  <c r="E101" i="1"/>
  <c r="H11" i="1"/>
  <c r="F12" i="1"/>
  <c r="K76" i="1"/>
  <c r="M76" i="1"/>
  <c r="E123" i="1"/>
  <c r="K13" i="1"/>
  <c r="K23" i="1"/>
  <c r="K26" i="1"/>
  <c r="M31" i="1"/>
  <c r="K32" i="1"/>
  <c r="M39" i="1"/>
  <c r="M40" i="1"/>
  <c r="K46" i="1"/>
  <c r="K48" i="1"/>
  <c r="K69" i="1"/>
  <c r="E70" i="1"/>
  <c r="K71" i="1"/>
  <c r="I93" i="1"/>
  <c r="F93" i="1" s="1"/>
  <c r="L113" i="1"/>
  <c r="L117" i="1"/>
  <c r="E125" i="1"/>
  <c r="M125" i="1" s="1"/>
  <c r="E94" i="1"/>
  <c r="H125" i="1"/>
  <c r="H123" i="1" s="1"/>
  <c r="D9" i="1" l="1"/>
  <c r="O20" i="1"/>
  <c r="M123" i="1"/>
  <c r="N123" i="1"/>
  <c r="K21" i="1"/>
  <c r="M21" i="1"/>
  <c r="K70" i="1"/>
  <c r="M70" i="1"/>
  <c r="E93" i="1"/>
  <c r="F11" i="1"/>
  <c r="L12" i="1"/>
  <c r="N51" i="1"/>
  <c r="M50" i="1"/>
  <c r="K50" i="1"/>
  <c r="G130" i="1"/>
  <c r="G9" i="1"/>
  <c r="H10" i="1"/>
  <c r="Q13" i="1"/>
  <c r="L38" i="1"/>
  <c r="J130" i="1"/>
  <c r="J9" i="1"/>
  <c r="K12" i="1"/>
  <c r="M12" i="1"/>
  <c r="E11" i="1"/>
  <c r="I9" i="1"/>
  <c r="I130" i="1"/>
  <c r="M30" i="1"/>
  <c r="K30" i="1"/>
  <c r="L11" i="1" l="1"/>
  <c r="F10" i="1"/>
  <c r="O7" i="1"/>
  <c r="P88" i="1"/>
  <c r="P90" i="1" s="1"/>
  <c r="P93" i="1" s="1"/>
  <c r="R6" i="1"/>
  <c r="S6" i="1"/>
  <c r="Q88" i="1"/>
  <c r="H130" i="1"/>
  <c r="L130" i="1" s="1"/>
  <c r="H9" i="1"/>
  <c r="M10" i="1"/>
  <c r="E10" i="1"/>
  <c r="Q9" i="1"/>
  <c r="Q10" i="1" s="1"/>
  <c r="Q14" i="1" s="1"/>
  <c r="K11" i="1"/>
  <c r="P22" i="1"/>
  <c r="N6" i="1"/>
  <c r="M11" i="1"/>
  <c r="P6" i="1"/>
  <c r="L10" i="1" l="1"/>
  <c r="F9" i="1"/>
  <c r="L9" i="1" s="1"/>
  <c r="O88" i="1"/>
  <c r="N89" i="1" s="1"/>
  <c r="O4" i="1"/>
  <c r="Q6" i="1"/>
  <c r="Q1" i="1"/>
  <c r="S14" i="1"/>
  <c r="E9" i="1"/>
  <c r="E130" i="1"/>
  <c r="K10" i="1"/>
  <c r="O21" i="1" l="1"/>
  <c r="O23" i="1" s="1"/>
  <c r="K9" i="1"/>
  <c r="N2" i="1"/>
</calcChain>
</file>

<file path=xl/comments1.xml><?xml version="1.0" encoding="utf-8"?>
<comments xmlns="http://schemas.openxmlformats.org/spreadsheetml/2006/main">
  <authors>
    <author>Dell 04</author>
    <author/>
    <author>THANH CHONG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Dell 04:</t>
        </r>
        <r>
          <rPr>
            <sz val="9"/>
            <color indexed="81"/>
            <rFont val="Tahoma"/>
            <family val="2"/>
          </rPr>
          <t xml:space="preserve">
DỰ KIẾN TRUNG ƯƠNG BÙ HỤT THU CHO TỈNH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Dell 04:</t>
        </r>
        <r>
          <rPr>
            <sz val="9"/>
            <color indexed="81"/>
            <rFont val="Tahoma"/>
            <family val="2"/>
          </rPr>
          <t xml:space="preserve">
THU HUYỆN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Dell 04:</t>
        </r>
        <r>
          <rPr>
            <sz val="9"/>
            <color indexed="81"/>
            <rFont val="Tahoma"/>
            <family val="2"/>
          </rPr>
          <t xml:space="preserve">
THU XÃ
</t>
        </r>
      </text>
    </comment>
    <comment ref="A47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CÁC KHOẢN THU VỀ NHÀ ĐẤT</t>
        </r>
      </text>
    </comment>
    <comment ref="A53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CÁC KHOẢN THU VỀ NHÀ ĐẤT</t>
        </r>
      </text>
    </comment>
    <comment ref="A54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CÁC KHOAN THU VE NHA DAT</t>
        </r>
      </text>
    </comment>
    <comment ref="A55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CÁC KHOAN THU VE NHA DAT</t>
        </r>
      </text>
    </comment>
    <comment ref="A56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CÁC KHOAN THU VE NHA DAT</t>
        </r>
      </text>
    </comment>
    <comment ref="A57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CÁC KHOAN THU VE NHA DAT</t>
        </r>
      </text>
    </comment>
    <comment ref="A58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CÁC KHOAN THU VE NHA DAT</t>
        </r>
      </text>
    </comment>
    <comment ref="H59" authorId="2" shapeId="0">
      <text>
        <r>
          <rPr>
            <b/>
            <sz val="9"/>
            <color indexed="81"/>
            <rFont val="Tahoma"/>
            <family val="2"/>
          </rPr>
          <t>THANH CHONG:</t>
        </r>
        <r>
          <rPr>
            <sz val="9"/>
            <color indexed="81"/>
            <rFont val="Tahoma"/>
            <family val="2"/>
          </rPr>
          <t xml:space="preserve">
có giảm 24230874657đ</t>
        </r>
      </text>
    </comment>
    <comment ref="J72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luu y chyen len thu tai xa
</t>
        </r>
      </text>
    </comment>
    <comment ref="A87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ADMIN:
</t>
        </r>
        <r>
          <rPr>
            <sz val="9"/>
            <color indexed="8"/>
            <rFont val="Tahoma"/>
            <family val="2"/>
            <charset val="1"/>
          </rPr>
          <t>trong thu ql qua ns cũ</t>
        </r>
      </text>
    </comment>
    <comment ref="H104" authorId="2" shapeId="0">
      <text>
        <r>
          <rPr>
            <b/>
            <sz val="9"/>
            <color indexed="81"/>
            <rFont val="Tahoma"/>
            <family val="2"/>
          </rPr>
          <t>THANH CHONG:</t>
        </r>
        <r>
          <rPr>
            <sz val="9"/>
            <color indexed="81"/>
            <rFont val="Tahoma"/>
            <family val="2"/>
          </rPr>
          <t xml:space="preserve">
có chi chuyển nguồn 15074 của quỹ bảo trì đường bộ cv 9294 của btc</t>
        </r>
      </text>
    </comment>
    <comment ref="H126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THANH CHONG:
</t>
        </r>
        <r>
          <rPr>
            <sz val="9"/>
            <color indexed="8"/>
            <rFont val="Tahoma"/>
            <family val="2"/>
            <charset val="1"/>
          </rPr>
          <t>thu vao can doi so bu hut thu 150000 va tam ung cctl 26176 (đã loại trừ)</t>
        </r>
      </text>
    </comment>
    <comment ref="H131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THANH CHONG:
</t>
        </r>
        <r>
          <rPr>
            <sz val="9"/>
            <color indexed="8"/>
            <rFont val="Tahoma"/>
            <family val="2"/>
            <charset val="1"/>
          </rPr>
          <t>chị hà chỉ đạo không đưa vào số tạm thu 193903</t>
        </r>
      </text>
    </comment>
    <comment ref="H148" authorId="1" shapeId="0">
      <text>
        <r>
          <rPr>
            <b/>
            <sz val="9"/>
            <color indexed="8"/>
            <rFont val="Tahoma"/>
            <family val="2"/>
            <charset val="1"/>
          </rPr>
          <t xml:space="preserve">THANH CHONG:
</t>
        </r>
        <r>
          <rPr>
            <sz val="9"/>
            <color indexed="8"/>
            <rFont val="Tahoma"/>
            <family val="2"/>
            <charset val="1"/>
          </rPr>
          <t>chị hà giảm rút vượt mục tiêu và giảm 193,903</t>
        </r>
      </text>
    </comment>
  </commentList>
</comments>
</file>

<file path=xl/sharedStrings.xml><?xml version="1.0" encoding="utf-8"?>
<sst xmlns="http://schemas.openxmlformats.org/spreadsheetml/2006/main" count="174" uniqueCount="163">
  <si>
    <r>
      <t xml:space="preserve">    </t>
    </r>
    <r>
      <rPr>
        <b/>
        <sz val="14"/>
        <rFont val="Times New Roman"/>
        <family val="1"/>
      </rPr>
      <t xml:space="preserve"> ỦY BAN NHÂN DÂN
          TỈNH CÀ MAU</t>
    </r>
  </si>
  <si>
    <t>Biểu số 63/CK-NSNN</t>
  </si>
  <si>
    <t>QUYẾT TOÁN THU NGÂN SÁCH NHÀ NƯỚC NĂM 2018</t>
  </si>
  <si>
    <t>(Kèm theo Quyết định số:         /QĐ-UBND ngày    /12/2019 của UBND tỉnh Cà Mau)</t>
  </si>
  <si>
    <t>Đơn vị: triệu đồng.</t>
  </si>
  <si>
    <t>Dự toán năm 2018</t>
  </si>
  <si>
    <t>Quyết toán 2018</t>
  </si>
  <si>
    <t>Phân chia theo từng cấp ngân sách</t>
  </si>
  <si>
    <t>So sánh (%)</t>
  </si>
  <si>
    <t>Nội dung</t>
  </si>
  <si>
    <t>TW</t>
  </si>
  <si>
    <t>Tổng thu
NSNN</t>
  </si>
  <si>
    <t>Thu
NSĐP</t>
  </si>
  <si>
    <t>Tổng thu NSNN</t>
  </si>
  <si>
    <t>Thu NSĐP</t>
  </si>
  <si>
    <t xml:space="preserve">Thu NS </t>
  </si>
  <si>
    <t>Cùng kỳ</t>
  </si>
  <si>
    <t>giao</t>
  </si>
  <si>
    <t>Tỉnh</t>
  </si>
  <si>
    <t>Huyện</t>
  </si>
  <si>
    <t>Xã</t>
  </si>
  <si>
    <t>A</t>
  </si>
  <si>
    <t>5=3/1</t>
  </si>
  <si>
    <t>6=4/2</t>
  </si>
  <si>
    <t>TỔNG NGUỒN THU NSNN (A+B+C+D)</t>
  </si>
  <si>
    <t>thu địa phương hưởng theo pc</t>
  </si>
  <si>
    <t xml:space="preserve"> A/- TỔNG THU CÂN ĐỐI NSNN</t>
  </si>
  <si>
    <t>thu địa phương hưởng 100%</t>
  </si>
  <si>
    <t xml:space="preserve"> I/- Thu nội địa</t>
  </si>
  <si>
    <t>Thu phân chia nsđp hưởng theo tỷ lệ (gtgt, tndn, tncn, ttdb, bvmt)</t>
  </si>
  <si>
    <t xml:space="preserve"> 1/- Thu từ DNNN do Trung ương quản lý</t>
  </si>
  <si>
    <t xml:space="preserve">  1.1- Thuế giá trị gia tăng </t>
  </si>
  <si>
    <t>thu ns tỉnh hưởng theo pc</t>
  </si>
  <si>
    <t xml:space="preserve">  1.2- Thuế thu nhập doanh nghiệp</t>
  </si>
  <si>
    <t>thu ngân sách tỉnh hưởng 100%</t>
  </si>
  <si>
    <t xml:space="preserve">  1.3- Thuế tiêu thụ đặc biệt</t>
  </si>
  <si>
    <t>Thu phân chia ns tỉnh hưởng theo tỷ lệ</t>
  </si>
  <si>
    <t xml:space="preserve">  1.4- Thu nhập sau thuế thu nhập doanh nghiệp</t>
  </si>
  <si>
    <t>thu ngân sách huyện xã hưởng theo pc</t>
  </si>
  <si>
    <t xml:space="preserve">  1.5- Thuế tài nguyên</t>
  </si>
  <si>
    <t>thu ns huyện xã hưởng 100%</t>
  </si>
  <si>
    <t xml:space="preserve">  1.6- Thuế môn bài</t>
  </si>
  <si>
    <t>thu ns huyện xã hưởng theo tỷ lệ</t>
  </si>
  <si>
    <t xml:space="preserve">  1.7- Thu sử dụng vốn ngân sách</t>
  </si>
  <si>
    <t xml:space="preserve">  1.8- Thu khác</t>
  </si>
  <si>
    <t xml:space="preserve"> 2/- Thu từ DNNN do địa phương quản lý</t>
  </si>
  <si>
    <t xml:space="preserve">  2.1- Thuế giá trị gia tăng</t>
  </si>
  <si>
    <t xml:space="preserve">  2.2- Thuế thu nhập doanh nghiệp</t>
  </si>
  <si>
    <t xml:space="preserve">  2.3- Thuế tiêu thụ đặc biệt</t>
  </si>
  <si>
    <t xml:space="preserve">  2.4- Thu nhập sau thuế thu nhập doanh nghiệp</t>
  </si>
  <si>
    <t xml:space="preserve">  2.5- Thuế tài nguyên</t>
  </si>
  <si>
    <t xml:space="preserve">  2.6- Thuế môn bài</t>
  </si>
  <si>
    <t xml:space="preserve">  2.7- Thu sử dụng vốn ngân sách</t>
  </si>
  <si>
    <t xml:space="preserve">  2.8- Thu khác</t>
  </si>
  <si>
    <t xml:space="preserve"> 3/- Thu từ DN có vốn đầu tư nước ngoài</t>
  </si>
  <si>
    <t xml:space="preserve">  3.1- Thuế giá trị gia tăng</t>
  </si>
  <si>
    <t xml:space="preserve">  3.2- Thuế thu nhập doanh nghiệp</t>
  </si>
  <si>
    <t xml:space="preserve">  3.3- Thuế tiêu thụ đặc biệt</t>
  </si>
  <si>
    <t xml:space="preserve">  3.4- Thuế môn bài</t>
  </si>
  <si>
    <t xml:space="preserve">  3.5- Tiền thuê mặt đất, mặt nước, mặt biển</t>
  </si>
  <si>
    <t xml:space="preserve">  3.6- Thuế tài nguyên</t>
  </si>
  <si>
    <t xml:space="preserve">  3.7- Thu khác</t>
  </si>
  <si>
    <t xml:space="preserve"> 4/- Thu từ khu vực CTN - ngoài quốc doanh</t>
  </si>
  <si>
    <t>XL DT</t>
  </si>
  <si>
    <t xml:space="preserve">  4.1- Thuế giá trị gia tăng</t>
  </si>
  <si>
    <t xml:space="preserve">  4.2- Thuế thu nhập doanh nghiệp</t>
  </si>
  <si>
    <t xml:space="preserve">  4.3- Thuế tiêu thụ đặc biệt</t>
  </si>
  <si>
    <t xml:space="preserve">  4.4- Thuế tài nguyên</t>
  </si>
  <si>
    <t xml:space="preserve">  4.5- Thuế môn bài</t>
  </si>
  <si>
    <t xml:space="preserve">  4.6- Thu khác</t>
  </si>
  <si>
    <t xml:space="preserve"> 5/- Lệ phí trước bạ</t>
  </si>
  <si>
    <t xml:space="preserve"> 6/- Thuế sử dụng đất nông nghiệp</t>
  </si>
  <si>
    <t xml:space="preserve"> 7/- Thuế sử dụng đất phi nông nghiệp</t>
  </si>
  <si>
    <t xml:space="preserve"> 8/- Thuế thu nhập cá nhân</t>
  </si>
  <si>
    <t xml:space="preserve"> 9/- Thuế bảo vệ môi trường</t>
  </si>
  <si>
    <t xml:space="preserve"> 10/- Thu phí, lệ phí</t>
  </si>
  <si>
    <t xml:space="preserve">  10.1- Phí, lệ phí Trung ương</t>
  </si>
  <si>
    <t xml:space="preserve">  10.2- Phí, lệ phí Địa phương</t>
  </si>
  <si>
    <t xml:space="preserve"> 11/- Thu tiền sử dụng đất</t>
  </si>
  <si>
    <t xml:space="preserve"> 12/- Thu tiền thuê đất, mặt nước</t>
  </si>
  <si>
    <t xml:space="preserve"> 13/- Thu tiền sử dụng khu vực biển</t>
  </si>
  <si>
    <t xml:space="preserve"> 14/- Thu từ bán tài sản nhà nước</t>
  </si>
  <si>
    <t xml:space="preserve"> 15/- Thu từ tài sản được xác lập quyền sở hữu nhà nước</t>
  </si>
  <si>
    <t xml:space="preserve"> 16/- Thu tiền cho thuê và bán nhà ở thuộc sở hữu nhà nước</t>
  </si>
  <si>
    <t xml:space="preserve"> 17/- Thu khác ngân sách</t>
  </si>
  <si>
    <t xml:space="preserve"> 18/- Thu tiền cấp quyền khai thác khoáng sản</t>
  </si>
  <si>
    <t xml:space="preserve"> 19/- Thu từ quỹ đất công ích và thu hoa lợi công sản khác</t>
  </si>
  <si>
    <t xml:space="preserve"> 20/- Thu cổ tức và lợi nhuận sau thuế</t>
  </si>
  <si>
    <t xml:space="preserve"> 21/- Thu từ hoạt động xổ số kiến thiết</t>
  </si>
  <si>
    <t>tỉnh hưởng cao do có nguồn thu xổ số</t>
  </si>
  <si>
    <t xml:space="preserve"> 17/- Thu tại xã</t>
  </si>
  <si>
    <t xml:space="preserve">  17.1- Thu tiền cho thuê quầy hàng, bán hàng</t>
  </si>
  <si>
    <t xml:space="preserve">  17.2- Thu hồi các khoản chi năm trước (xã)</t>
  </si>
  <si>
    <t xml:space="preserve">  17.3- Thu phạt, tịch thu (xã)</t>
  </si>
  <si>
    <t xml:space="preserve">    Trong đó: Phạt an toàn giao thông</t>
  </si>
  <si>
    <t xml:space="preserve">  17.4- Thu khác (xã)</t>
  </si>
  <si>
    <t xml:space="preserve"> 18/- Các khoản thu về nhà, đất và khoáng sản</t>
  </si>
  <si>
    <t xml:space="preserve">  13.1- Thu thuế chuyển quyền sử dụng đất</t>
  </si>
  <si>
    <t xml:space="preserve">  13.2- Thu tiền cấp quyền khai thác khoáng sản</t>
  </si>
  <si>
    <t xml:space="preserve">    - Trong đó: Phạt an toàn giao thông</t>
  </si>
  <si>
    <t xml:space="preserve">  13.3- Thu tịch thu (không kể tịch thu tại xã)</t>
  </si>
  <si>
    <t xml:space="preserve">  13.4- Thu hồi các khoản chi năm trước</t>
  </si>
  <si>
    <t xml:space="preserve">  13.5- Thu khác còn lại (không kể thu khác tại xã)</t>
  </si>
  <si>
    <t xml:space="preserve"> 22/- Thu cố định tại xã</t>
  </si>
  <si>
    <t xml:space="preserve">  II/- Thu từ dầu thô</t>
  </si>
  <si>
    <t xml:space="preserve"> III/-Thu từ hoạt động xuất nhập khẩu</t>
  </si>
  <si>
    <t xml:space="preserve"> 1/- Thuế xuất khẩu</t>
  </si>
  <si>
    <t xml:space="preserve"> 2/- Thuế nhập khẩu</t>
  </si>
  <si>
    <t xml:space="preserve"> 3/-Thuế tiêu thụ đặt biệt hàng nhập khẩu</t>
  </si>
  <si>
    <t xml:space="preserve"> 3/- Thuế bảo vệ môi trường do CQ Hải quan thực hiện</t>
  </si>
  <si>
    <t xml:space="preserve"> 4/- Thuế giá trị gia tăng hàng nhập khẩu</t>
  </si>
  <si>
    <t xml:space="preserve"> 5/- Khác</t>
  </si>
  <si>
    <t xml:space="preserve"> IV/- Thu viện trợ</t>
  </si>
  <si>
    <t xml:space="preserve"> IV/- Các khoản huy động, đóng góp</t>
  </si>
  <si>
    <t>T</t>
  </si>
  <si>
    <t xml:space="preserve"> 1/- Các khoản huy động đóng góp xây dựng cơ sở hạ tầng</t>
  </si>
  <si>
    <t>KẾT DƯ</t>
  </si>
  <si>
    <t xml:space="preserve"> 2/- Các khoản huy động đóng góp khác</t>
  </si>
  <si>
    <t xml:space="preserve"> B/ THU TỪ QUỸ DỰ TRỮ TÀI CHÍNH </t>
  </si>
  <si>
    <t xml:space="preserve"> 1/- Thu từ bán cổ phần, vốn góp của
Nhà nước nộp ngân sách</t>
  </si>
  <si>
    <t xml:space="preserve"> 2/- Thu từ quỹ dự trữ tài chính</t>
  </si>
  <si>
    <t xml:space="preserve"> B/- VAY CỦA NGÂN SÁCH
ĐỊA PHƯƠNG</t>
  </si>
  <si>
    <t xml:space="preserve"> I/- Vay bù đắp bội chi NSĐP</t>
  </si>
  <si>
    <t xml:space="preserve"> 1/- Vay trong nước</t>
  </si>
  <si>
    <t xml:space="preserve"> 2/- Vay lại từ nguồn Chính phủ vay ngoài nước</t>
  </si>
  <si>
    <t xml:space="preserve"> II/- Vay để trả nợ gốc vay</t>
  </si>
  <si>
    <t xml:space="preserve"> C/- THU CHUYỂN GIAO NGÂN SÁCH</t>
  </si>
  <si>
    <t xml:space="preserve"> I/- Thu bổ sung từ ngân sách cấp trên</t>
  </si>
  <si>
    <t xml:space="preserve"> 1/- Bổ sung cân đối</t>
  </si>
  <si>
    <t xml:space="preserve"> 2/- Bổ sung có mục tiêu</t>
  </si>
  <si>
    <t xml:space="preserve"> 2.1/- Bổ sung có mục tiêu bằng nguồn vốn trong nước</t>
  </si>
  <si>
    <t xml:space="preserve"> 2.2/- Bổ sung có mục tiêu bằng nguồn vốn ngoài nước</t>
  </si>
  <si>
    <t xml:space="preserve"> II/- Thu từ ngân sách cấp dưới nộp lên</t>
  </si>
  <si>
    <t xml:space="preserve"> C/- THU CHUYỂN NGUỒN TỪ NĂM TRƯỚC</t>
  </si>
  <si>
    <t xml:space="preserve"> D/- THU KẾT DƯ NĂM TRƯỚC</t>
  </si>
  <si>
    <t xml:space="preserve"> IV/- THU TỪ QUỸ DỰ TRỮ TÀI CHÍNH</t>
  </si>
  <si>
    <t>CŨ TRỞ XuỐNG</t>
  </si>
  <si>
    <t xml:space="preserve"> V/- THU KẾT DƯ NGÂN SÁCH NĂM TRƯỚC</t>
  </si>
  <si>
    <t xml:space="preserve"> VI/- THU CHUYỂN NGUỒN</t>
  </si>
  <si>
    <t xml:space="preserve"> VII/- THU HUY ĐỘNG ĐẦU TƯ</t>
  </si>
  <si>
    <t xml:space="preserve"> B/- CÁC KHOẢN THU ĐƯỢC ĐỂ LẠI ĐƠN VỊ </t>
  </si>
  <si>
    <t>CHI QUẢN LÝ QUA NSNN</t>
  </si>
  <si>
    <t xml:space="preserve"> 1/- Học phí</t>
  </si>
  <si>
    <t xml:space="preserve"> 2/- Các khoản huy động, đóng góp xây dựng CSHT</t>
  </si>
  <si>
    <t xml:space="preserve"> 3/- Thu từ xổ số kiến thiết</t>
  </si>
  <si>
    <t xml:space="preserve">  3.3- Thu nhập sau thuế thu nhập doanh nghiệp</t>
  </si>
  <si>
    <t xml:space="preserve">  3.4- Thuế tiêu thụ đặc biệt hàng nội địa</t>
  </si>
  <si>
    <t xml:space="preserve">  3.5- Thuế môn bài</t>
  </si>
  <si>
    <t xml:space="preserve"> C/- THU BỔ SUNG TỪ NGÂN SÁCH CẤP TRÊN</t>
  </si>
  <si>
    <t xml:space="preserve">  1/- Bổ sung cân đối</t>
  </si>
  <si>
    <t xml:space="preserve">  2/- Bổ sung có mục tiêu</t>
  </si>
  <si>
    <t xml:space="preserve">    2.1- BS có mục tiêu bằng nguồn vốn trong nước</t>
  </si>
  <si>
    <t xml:space="preserve">    2.2- BS có mục tiêu bằng nguồn vốn ngoài nước</t>
  </si>
  <si>
    <t xml:space="preserve">    2.3- Tạm thu BS có mục tiêu (TW tạm ứng hụt thu và tạm ứng nguồn làm lương)</t>
  </si>
  <si>
    <t xml:space="preserve"> D/- THU TỪ NGÂN SÁCH CẤP DƯỚI NỘP LÊN</t>
  </si>
  <si>
    <t>TỔNG THU (A+B+C+D)</t>
  </si>
  <si>
    <t>F/- TẠM THU NGÂN SÁCH</t>
  </si>
  <si>
    <t>Ngày       tháng  9  năm 2019</t>
  </si>
  <si>
    <t>Ngày         tháng  9  năm 2019</t>
  </si>
  <si>
    <t>Giám đốc KBNN tỉnh Cà Mau</t>
  </si>
  <si>
    <t>Giám đốc Sở Tài chính</t>
  </si>
  <si>
    <t>TM. UBND tỉnh Cà Mau</t>
  </si>
  <si>
    <t>Chủ tịch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</si>
</sst>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\(0\)"/>
    <numFmt numFmtId="165" formatCode="_ * #,##0.00_)_v_n_d_ ;_ * \(#,##0.00\)_v_n_d_ ;_ * \-??_)_v_n_d_ ;_ @_ "/>
    <numFmt numFmtId="166" formatCode="_(* #,##0_);_(* \(#,##0\);_(* \-?_);_(@_)"/>
    <numFmt numFmtId="167" formatCode="_-* #,##0_-;\-* #,##0_-;_-* \-??_-;_-@_-"/>
    <numFmt numFmtId="168" formatCode="_(* #,##0.0_);_(* \(#,##0.0\);_(* \-?_);_(@_)"/>
    <numFmt numFmtId="169" formatCode="_ * #,##0_ ;_ * \-#,##0_ ;_ * \-_ ;_ @_ "/>
    <numFmt numFmtId="170" formatCode="_-* #,##0.00_-;\-* #,##0.00_-;_-* \-??_-;_-@_-"/>
    <numFmt numFmtId="171" formatCode="_(* #,##0_);_(* \(#,##0\);_(* \-??_);_(@_)"/>
    <numFmt numFmtId="172" formatCode="_-* #,##0.0_-;\-* #,##0.0_-;_-* \-??_-;_-@_-"/>
    <numFmt numFmtId="173" formatCode="#,##0.0000000000_);\(#,##0.0000000000\)"/>
  </numFmts>
  <fonts count="26">
    <font>
      <sz val="10"/>
      <name val="Arial"/>
      <family val="2"/>
    </font>
    <font>
      <sz val="12"/>
      <name val="Times New Roman"/>
      <family val="1"/>
      <charset val="1"/>
    </font>
    <font>
      <b/>
      <sz val="14"/>
      <name val="Times New Roman"/>
      <family val="1"/>
    </font>
    <font>
      <i/>
      <sz val="12"/>
      <name val="Times New Roman"/>
      <family val="1"/>
      <charset val="1"/>
    </font>
    <font>
      <b/>
      <sz val="15"/>
      <name val="Times New Roman"/>
      <family val="1"/>
      <charset val="1"/>
    </font>
    <font>
      <i/>
      <sz val="15"/>
      <name val="Times New Roman"/>
      <family val="1"/>
    </font>
    <font>
      <sz val="11"/>
      <name val="Times New Roman"/>
      <family val="1"/>
      <charset val="1"/>
    </font>
    <font>
      <b/>
      <sz val="9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name val="Mangal"/>
      <family val="2"/>
    </font>
    <font>
      <b/>
      <sz val="11"/>
      <color rgb="FFFF000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i/>
      <sz val="11"/>
      <name val="Times New Roman"/>
      <family val="1"/>
      <charset val="1"/>
    </font>
    <font>
      <b/>
      <sz val="10.5"/>
      <name val="Times New Roman"/>
      <family val="1"/>
      <charset val="1"/>
    </font>
    <font>
      <sz val="12"/>
      <name val="VN-NTime"/>
    </font>
    <font>
      <sz val="13"/>
      <name val="Times New Roman"/>
      <family val="1"/>
      <charset val="1"/>
    </font>
    <font>
      <b/>
      <sz val="13"/>
      <name val="Times New Roman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Tahoma"/>
      <family val="2"/>
      <charset val="1"/>
    </font>
    <font>
      <sz val="9"/>
      <color indexed="8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51"/>
      </patternFill>
    </fill>
    <fill>
      <patternFill patternType="solid">
        <fgColor indexed="9"/>
        <bgColor indexed="26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5" fontId="9" fillId="0" borderId="0" applyFill="0" applyBorder="0" applyAlignment="0" applyProtection="0"/>
    <xf numFmtId="0" fontId="19" fillId="0" borderId="0"/>
    <xf numFmtId="170" fontId="9" fillId="0" borderId="0" applyFill="0" applyBorder="0" applyAlignment="0" applyProtection="0"/>
  </cellStyleXfs>
  <cellXfs count="162">
    <xf numFmtId="0" fontId="0" fillId="0" borderId="0" xfId="0"/>
    <xf numFmtId="1" fontId="1" fillId="0" borderId="0" xfId="0" applyNumberFormat="1" applyFont="1" applyFill="1" applyAlignment="1">
      <alignment wrapText="1"/>
    </xf>
    <xf numFmtId="1" fontId="1" fillId="0" borderId="0" xfId="0" applyNumberFormat="1" applyFont="1" applyFill="1"/>
    <xf numFmtId="0" fontId="3" fillId="0" borderId="0" xfId="0" applyFont="1" applyFill="1" applyAlignment="1">
      <alignment horizontal="right"/>
    </xf>
    <xf numFmtId="4" fontId="1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4" fontId="1" fillId="2" borderId="0" xfId="0" applyNumberFormat="1" applyFont="1" applyFill="1"/>
    <xf numFmtId="1" fontId="1" fillId="0" borderId="1" xfId="0" applyNumberFormat="1" applyFont="1" applyFill="1" applyBorder="1"/>
    <xf numFmtId="1" fontId="6" fillId="0" borderId="2" xfId="0" applyNumberFormat="1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1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2" fontId="1" fillId="0" borderId="6" xfId="0" applyNumberFormat="1" applyFont="1" applyFill="1" applyBorder="1"/>
    <xf numFmtId="164" fontId="7" fillId="0" borderId="5" xfId="0" applyNumberFormat="1" applyFont="1" applyFill="1" applyBorder="1" applyAlignment="1">
      <alignment horizontal="center"/>
    </xf>
    <xf numFmtId="0" fontId="7" fillId="0" borderId="11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8" fillId="0" borderId="12" xfId="0" applyNumberFormat="1" applyFont="1" applyFill="1" applyBorder="1" applyAlignment="1">
      <alignment horizontal="center"/>
    </xf>
    <xf numFmtId="4" fontId="8" fillId="0" borderId="12" xfId="1" applyNumberFormat="1" applyFont="1" applyFill="1" applyBorder="1" applyAlignment="1" applyProtection="1"/>
    <xf numFmtId="4" fontId="8" fillId="0" borderId="13" xfId="1" applyNumberFormat="1" applyFont="1" applyFill="1" applyBorder="1" applyAlignment="1" applyProtection="1"/>
    <xf numFmtId="165" fontId="7" fillId="0" borderId="0" xfId="1" applyFont="1" applyFill="1" applyBorder="1" applyAlignment="1" applyProtection="1">
      <alignment horizontal="center"/>
    </xf>
    <xf numFmtId="1" fontId="8" fillId="0" borderId="13" xfId="0" applyNumberFormat="1" applyFont="1" applyFill="1" applyBorder="1"/>
    <xf numFmtId="4" fontId="10" fillId="0" borderId="13" xfId="1" applyNumberFormat="1" applyFont="1" applyFill="1" applyBorder="1" applyAlignment="1" applyProtection="1"/>
    <xf numFmtId="165" fontId="8" fillId="0" borderId="0" xfId="1" applyFont="1" applyFill="1" applyBorder="1" applyAlignment="1" applyProtection="1"/>
    <xf numFmtId="166" fontId="1" fillId="0" borderId="0" xfId="0" applyNumberFormat="1" applyFont="1" applyFill="1"/>
    <xf numFmtId="4" fontId="8" fillId="0" borderId="14" xfId="1" applyNumberFormat="1" applyFont="1" applyFill="1" applyBorder="1" applyAlignment="1" applyProtection="1"/>
    <xf numFmtId="0" fontId="1" fillId="0" borderId="0" xfId="0" applyFont="1" applyFill="1" applyBorder="1"/>
    <xf numFmtId="4" fontId="11" fillId="0" borderId="0" xfId="0" applyNumberFormat="1" applyFont="1" applyFill="1"/>
    <xf numFmtId="39" fontId="12" fillId="0" borderId="0" xfId="0" applyNumberFormat="1" applyFont="1" applyFill="1"/>
    <xf numFmtId="0" fontId="11" fillId="0" borderId="0" xfId="0" applyFont="1" applyFill="1"/>
    <xf numFmtId="4" fontId="8" fillId="0" borderId="13" xfId="1" applyNumberFormat="1" applyFont="1" applyFill="1" applyBorder="1" applyAlignment="1" applyProtection="1">
      <alignment horizontal="right"/>
    </xf>
    <xf numFmtId="166" fontId="6" fillId="0" borderId="13" xfId="1" applyNumberFormat="1" applyFont="1" applyFill="1" applyBorder="1" applyAlignment="1" applyProtection="1"/>
    <xf numFmtId="167" fontId="11" fillId="0" borderId="0" xfId="0" applyNumberFormat="1" applyFont="1" applyFill="1"/>
    <xf numFmtId="1" fontId="6" fillId="0" borderId="13" xfId="0" applyNumberFormat="1" applyFont="1" applyFill="1" applyBorder="1" applyAlignment="1">
      <alignment wrapText="1"/>
    </xf>
    <xf numFmtId="4" fontId="6" fillId="0" borderId="13" xfId="1" applyNumberFormat="1" applyFont="1" applyFill="1" applyBorder="1" applyAlignment="1" applyProtection="1"/>
    <xf numFmtId="4" fontId="13" fillId="0" borderId="13" xfId="1" applyNumberFormat="1" applyFont="1" applyFill="1" applyBorder="1" applyAlignment="1" applyProtection="1"/>
    <xf numFmtId="165" fontId="6" fillId="0" borderId="0" xfId="1" applyFont="1" applyFill="1" applyBorder="1" applyAlignment="1" applyProtection="1"/>
    <xf numFmtId="168" fontId="1" fillId="0" borderId="0" xfId="0" applyNumberFormat="1" applyFont="1" applyFill="1"/>
    <xf numFmtId="0" fontId="1" fillId="2" borderId="0" xfId="0" applyFont="1" applyFill="1"/>
    <xf numFmtId="1" fontId="6" fillId="0" borderId="13" xfId="0" applyNumberFormat="1" applyFont="1" applyFill="1" applyBorder="1"/>
    <xf numFmtId="39" fontId="6" fillId="0" borderId="13" xfId="1" applyNumberFormat="1" applyFont="1" applyFill="1" applyBorder="1" applyAlignment="1" applyProtection="1"/>
    <xf numFmtId="3" fontId="1" fillId="0" borderId="0" xfId="0" applyNumberFormat="1" applyFont="1" applyFill="1"/>
    <xf numFmtId="0" fontId="1" fillId="2" borderId="0" xfId="0" applyFont="1" applyFill="1" applyBorder="1"/>
    <xf numFmtId="39" fontId="1" fillId="0" borderId="0" xfId="0" applyNumberFormat="1" applyFont="1" applyFill="1"/>
    <xf numFmtId="4" fontId="14" fillId="0" borderId="13" xfId="1" applyNumberFormat="1" applyFont="1" applyFill="1" applyBorder="1" applyAlignment="1" applyProtection="1"/>
    <xf numFmtId="165" fontId="1" fillId="0" borderId="0" xfId="0" applyNumberFormat="1" applyFont="1" applyFill="1"/>
    <xf numFmtId="4" fontId="6" fillId="0" borderId="13" xfId="1" applyNumberFormat="1" applyFont="1" applyFill="1" applyBorder="1" applyAlignment="1" applyProtection="1">
      <alignment horizontal="right"/>
    </xf>
    <xf numFmtId="165" fontId="15" fillId="0" borderId="0" xfId="1" applyFont="1" applyFill="1" applyBorder="1" applyAlignment="1" applyProtection="1"/>
    <xf numFmtId="168" fontId="11" fillId="0" borderId="0" xfId="0" applyNumberFormat="1" applyFont="1" applyFill="1"/>
    <xf numFmtId="165" fontId="16" fillId="0" borderId="0" xfId="1" applyFont="1" applyFill="1" applyBorder="1" applyAlignment="1" applyProtection="1"/>
    <xf numFmtId="1" fontId="8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/>
    <xf numFmtId="166" fontId="13" fillId="0" borderId="13" xfId="1" applyNumberFormat="1" applyFont="1" applyFill="1" applyBorder="1" applyAlignment="1" applyProtection="1"/>
    <xf numFmtId="4" fontId="13" fillId="0" borderId="13" xfId="1" applyNumberFormat="1" applyFont="1" applyFill="1" applyBorder="1" applyAlignment="1" applyProtection="1">
      <alignment horizontal="right"/>
    </xf>
    <xf numFmtId="165" fontId="13" fillId="0" borderId="0" xfId="1" applyFont="1" applyFill="1" applyBorder="1" applyAlignment="1" applyProtection="1"/>
    <xf numFmtId="4" fontId="12" fillId="0" borderId="0" xfId="0" applyNumberFormat="1" applyFont="1" applyFill="1"/>
    <xf numFmtId="0" fontId="12" fillId="0" borderId="0" xfId="0" applyFont="1" applyFill="1"/>
    <xf numFmtId="1" fontId="8" fillId="0" borderId="13" xfId="0" applyNumberFormat="1" applyFont="1" applyFill="1" applyBorder="1" applyAlignment="1">
      <alignment wrapText="1"/>
    </xf>
    <xf numFmtId="1" fontId="8" fillId="2" borderId="13" xfId="0" applyNumberFormat="1" applyFont="1" applyFill="1" applyBorder="1"/>
    <xf numFmtId="4" fontId="8" fillId="2" borderId="13" xfId="1" applyNumberFormat="1" applyFont="1" applyFill="1" applyBorder="1" applyAlignment="1" applyProtection="1"/>
    <xf numFmtId="4" fontId="8" fillId="2" borderId="13" xfId="1" applyNumberFormat="1" applyFont="1" applyFill="1" applyBorder="1" applyAlignment="1" applyProtection="1">
      <alignment horizontal="right"/>
    </xf>
    <xf numFmtId="165" fontId="8" fillId="2" borderId="0" xfId="1" applyFont="1" applyFill="1" applyBorder="1" applyAlignment="1" applyProtection="1"/>
    <xf numFmtId="0" fontId="11" fillId="2" borderId="0" xfId="0" applyFont="1" applyFill="1"/>
    <xf numFmtId="1" fontId="6" fillId="2" borderId="13" xfId="0" applyNumberFormat="1" applyFont="1" applyFill="1" applyBorder="1"/>
    <xf numFmtId="166" fontId="6" fillId="2" borderId="13" xfId="1" applyNumberFormat="1" applyFont="1" applyFill="1" applyBorder="1" applyAlignment="1" applyProtection="1"/>
    <xf numFmtId="4" fontId="6" fillId="2" borderId="13" xfId="1" applyNumberFormat="1" applyFont="1" applyFill="1" applyBorder="1" applyAlignment="1" applyProtection="1"/>
    <xf numFmtId="165" fontId="6" fillId="2" borderId="0" xfId="1" applyFont="1" applyFill="1" applyBorder="1" applyAlignment="1" applyProtection="1"/>
    <xf numFmtId="1" fontId="17" fillId="2" borderId="13" xfId="0" applyNumberFormat="1" applyFont="1" applyFill="1" applyBorder="1"/>
    <xf numFmtId="4" fontId="17" fillId="2" borderId="13" xfId="1" applyNumberFormat="1" applyFont="1" applyFill="1" applyBorder="1" applyAlignment="1" applyProtection="1"/>
    <xf numFmtId="4" fontId="6" fillId="2" borderId="13" xfId="1" applyNumberFormat="1" applyFont="1" applyFill="1" applyBorder="1" applyAlignment="1" applyProtection="1">
      <alignment horizontal="right"/>
    </xf>
    <xf numFmtId="1" fontId="17" fillId="3" borderId="13" xfId="0" applyNumberFormat="1" applyFont="1" applyFill="1" applyBorder="1"/>
    <xf numFmtId="4" fontId="17" fillId="3" borderId="13" xfId="1" applyNumberFormat="1" applyFont="1" applyFill="1" applyBorder="1" applyAlignment="1" applyProtection="1"/>
    <xf numFmtId="4" fontId="17" fillId="3" borderId="13" xfId="1" applyNumberFormat="1" applyFont="1" applyFill="1" applyBorder="1" applyAlignment="1" applyProtection="1">
      <alignment horizontal="right"/>
    </xf>
    <xf numFmtId="165" fontId="6" fillId="3" borderId="0" xfId="1" applyFont="1" applyFill="1" applyBorder="1" applyAlignment="1" applyProtection="1"/>
    <xf numFmtId="0" fontId="1" fillId="3" borderId="0" xfId="0" applyFont="1" applyFill="1"/>
    <xf numFmtId="1" fontId="6" fillId="3" borderId="13" xfId="0" applyNumberFormat="1" applyFont="1" applyFill="1" applyBorder="1"/>
    <xf numFmtId="4" fontId="6" fillId="3" borderId="13" xfId="1" applyNumberFormat="1" applyFont="1" applyFill="1" applyBorder="1" applyAlignment="1" applyProtection="1"/>
    <xf numFmtId="4" fontId="6" fillId="3" borderId="13" xfId="1" applyNumberFormat="1" applyFont="1" applyFill="1" applyBorder="1" applyAlignment="1" applyProtection="1">
      <alignment horizontal="right"/>
    </xf>
    <xf numFmtId="166" fontId="8" fillId="0" borderId="13" xfId="1" applyNumberFormat="1" applyFont="1" applyFill="1" applyBorder="1" applyAlignment="1" applyProtection="1"/>
    <xf numFmtId="1" fontId="8" fillId="0" borderId="13" xfId="0" applyNumberFormat="1" applyFont="1" applyFill="1" applyBorder="1" applyAlignment="1">
      <alignment vertical="center" wrapText="1"/>
    </xf>
    <xf numFmtId="1" fontId="8" fillId="0" borderId="15" xfId="0" applyNumberFormat="1" applyFont="1" applyFill="1" applyBorder="1"/>
    <xf numFmtId="166" fontId="8" fillId="0" borderId="15" xfId="1" applyNumberFormat="1" applyFont="1" applyFill="1" applyBorder="1" applyAlignment="1" applyProtection="1"/>
    <xf numFmtId="4" fontId="8" fillId="0" borderId="15" xfId="1" applyNumberFormat="1" applyFont="1" applyFill="1" applyBorder="1" applyAlignment="1" applyProtection="1"/>
    <xf numFmtId="4" fontId="8" fillId="0" borderId="15" xfId="1" applyNumberFormat="1" applyFont="1" applyFill="1" applyBorder="1" applyAlignment="1" applyProtection="1">
      <alignment horizontal="right"/>
    </xf>
    <xf numFmtId="166" fontId="6" fillId="0" borderId="15" xfId="1" applyNumberFormat="1" applyFont="1" applyFill="1" applyBorder="1" applyAlignment="1" applyProtection="1"/>
    <xf numFmtId="1" fontId="8" fillId="0" borderId="2" xfId="0" applyNumberFormat="1" applyFont="1" applyFill="1" applyBorder="1"/>
    <xf numFmtId="166" fontId="8" fillId="0" borderId="3" xfId="1" applyNumberFormat="1" applyFont="1" applyFill="1" applyBorder="1" applyAlignment="1" applyProtection="1"/>
    <xf numFmtId="4" fontId="8" fillId="0" borderId="16" xfId="1" applyNumberFormat="1" applyFont="1" applyFill="1" applyBorder="1" applyAlignment="1" applyProtection="1"/>
    <xf numFmtId="4" fontId="8" fillId="0" borderId="3" xfId="1" applyNumberFormat="1" applyFont="1" applyFill="1" applyBorder="1" applyAlignment="1" applyProtection="1"/>
    <xf numFmtId="4" fontId="8" fillId="0" borderId="4" xfId="1" applyNumberFormat="1" applyFont="1" applyFill="1" applyBorder="1" applyAlignment="1" applyProtection="1"/>
    <xf numFmtId="4" fontId="8" fillId="0" borderId="5" xfId="1" applyNumberFormat="1" applyFont="1" applyFill="1" applyBorder="1" applyAlignment="1" applyProtection="1">
      <alignment horizontal="right"/>
    </xf>
    <xf numFmtId="4" fontId="8" fillId="0" borderId="5" xfId="1" applyNumberFormat="1" applyFont="1" applyFill="1" applyBorder="1" applyAlignment="1" applyProtection="1"/>
    <xf numFmtId="4" fontId="8" fillId="0" borderId="2" xfId="1" applyNumberFormat="1" applyFont="1" applyFill="1" applyBorder="1" applyAlignment="1" applyProtection="1"/>
    <xf numFmtId="166" fontId="6" fillId="0" borderId="3" xfId="1" applyNumberFormat="1" applyFont="1" applyFill="1" applyBorder="1" applyAlignment="1" applyProtection="1"/>
    <xf numFmtId="1" fontId="18" fillId="3" borderId="5" xfId="0" applyNumberFormat="1" applyFont="1" applyFill="1" applyBorder="1"/>
    <xf numFmtId="4" fontId="8" fillId="3" borderId="11" xfId="1" applyNumberFormat="1" applyFont="1" applyFill="1" applyBorder="1" applyAlignment="1" applyProtection="1"/>
    <xf numFmtId="4" fontId="8" fillId="3" borderId="5" xfId="1" applyNumberFormat="1" applyFont="1" applyFill="1" applyBorder="1" applyAlignment="1" applyProtection="1"/>
    <xf numFmtId="4" fontId="8" fillId="3" borderId="5" xfId="1" applyNumberFormat="1" applyFont="1" applyFill="1" applyBorder="1" applyAlignment="1" applyProtection="1">
      <alignment horizontal="right"/>
    </xf>
    <xf numFmtId="4" fontId="6" fillId="0" borderId="11" xfId="1" applyNumberFormat="1" applyFont="1" applyFill="1" applyBorder="1" applyAlignment="1" applyProtection="1"/>
    <xf numFmtId="165" fontId="8" fillId="3" borderId="0" xfId="1" applyFont="1" applyFill="1" applyBorder="1" applyAlignment="1" applyProtection="1"/>
    <xf numFmtId="0" fontId="11" fillId="3" borderId="0" xfId="0" applyFont="1" applyFill="1"/>
    <xf numFmtId="1" fontId="18" fillId="0" borderId="5" xfId="0" applyNumberFormat="1" applyFont="1" applyFill="1" applyBorder="1"/>
    <xf numFmtId="4" fontId="6" fillId="0" borderId="5" xfId="1" applyNumberFormat="1" applyFont="1" applyFill="1" applyBorder="1" applyAlignment="1" applyProtection="1"/>
    <xf numFmtId="4" fontId="6" fillId="0" borderId="5" xfId="1" applyNumberFormat="1" applyFont="1" applyFill="1" applyBorder="1" applyAlignment="1" applyProtection="1">
      <alignment horizontal="right"/>
    </xf>
    <xf numFmtId="1" fontId="6" fillId="0" borderId="5" xfId="0" applyNumberFormat="1" applyFont="1" applyFill="1" applyBorder="1"/>
    <xf numFmtId="4" fontId="6" fillId="0" borderId="5" xfId="1" applyNumberFormat="1" applyFont="1" applyFill="1" applyBorder="1" applyAlignment="1" applyProtection="1">
      <alignment vertical="center"/>
    </xf>
    <xf numFmtId="169" fontId="6" fillId="0" borderId="5" xfId="1" applyNumberFormat="1" applyFont="1" applyFill="1" applyBorder="1" applyAlignment="1" applyProtection="1"/>
    <xf numFmtId="0" fontId="6" fillId="0" borderId="5" xfId="2" applyFont="1" applyFill="1" applyBorder="1"/>
    <xf numFmtId="4" fontId="6" fillId="4" borderId="5" xfId="1" applyNumberFormat="1" applyFont="1" applyFill="1" applyBorder="1" applyAlignment="1" applyProtection="1"/>
    <xf numFmtId="4" fontId="6" fillId="4" borderId="5" xfId="1" applyNumberFormat="1" applyFont="1" applyFill="1" applyBorder="1" applyAlignment="1" applyProtection="1">
      <alignment horizontal="right"/>
    </xf>
    <xf numFmtId="170" fontId="6" fillId="0" borderId="0" xfId="3" applyFont="1" applyFill="1" applyBorder="1" applyAlignment="1" applyProtection="1"/>
    <xf numFmtId="0" fontId="6" fillId="0" borderId="5" xfId="2" applyFont="1" applyFill="1" applyBorder="1" applyAlignment="1">
      <alignment vertical="center" wrapText="1"/>
    </xf>
    <xf numFmtId="169" fontId="6" fillId="0" borderId="5" xfId="1" applyNumberFormat="1" applyFont="1" applyFill="1" applyBorder="1" applyAlignment="1" applyProtection="1">
      <alignment vertical="center" wrapText="1"/>
    </xf>
    <xf numFmtId="4" fontId="6" fillId="0" borderId="5" xfId="1" applyNumberFormat="1" applyFont="1" applyFill="1" applyBorder="1" applyAlignment="1" applyProtection="1">
      <alignment vertical="center" wrapText="1"/>
    </xf>
    <xf numFmtId="4" fontId="6" fillId="0" borderId="5" xfId="1" applyNumberFormat="1" applyFont="1" applyFill="1" applyBorder="1" applyAlignment="1" applyProtection="1">
      <alignment horizontal="right" vertical="center" wrapText="1"/>
    </xf>
    <xf numFmtId="170" fontId="6" fillId="0" borderId="0" xfId="3" applyFont="1" applyFill="1" applyBorder="1" applyAlignment="1" applyProtection="1">
      <alignment vertical="center" wrapText="1"/>
    </xf>
    <xf numFmtId="0" fontId="1" fillId="0" borderId="0" xfId="0" applyFont="1" applyFill="1" applyAlignment="1">
      <alignment vertical="center" wrapText="1"/>
    </xf>
    <xf numFmtId="4" fontId="1" fillId="0" borderId="0" xfId="0" applyNumberFormat="1" applyFont="1" applyFill="1" applyAlignment="1">
      <alignment vertical="center" wrapText="1"/>
    </xf>
    <xf numFmtId="0" fontId="18" fillId="0" borderId="5" xfId="2" applyFont="1" applyFill="1" applyBorder="1"/>
    <xf numFmtId="169" fontId="8" fillId="0" borderId="5" xfId="1" applyNumberFormat="1" applyFont="1" applyFill="1" applyBorder="1" applyAlignment="1" applyProtection="1"/>
    <xf numFmtId="170" fontId="8" fillId="0" borderId="0" xfId="3" applyFont="1" applyFill="1" applyBorder="1" applyAlignment="1" applyProtection="1"/>
    <xf numFmtId="1" fontId="8" fillId="0" borderId="5" xfId="0" applyNumberFormat="1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left"/>
    </xf>
    <xf numFmtId="167" fontId="8" fillId="0" borderId="5" xfId="3" applyNumberFormat="1" applyFont="1" applyFill="1" applyBorder="1" applyAlignment="1" applyProtection="1"/>
    <xf numFmtId="171" fontId="8" fillId="0" borderId="5" xfId="1" applyNumberFormat="1" applyFont="1" applyFill="1" applyBorder="1" applyAlignment="1" applyProtection="1"/>
    <xf numFmtId="172" fontId="8" fillId="0" borderId="5" xfId="3" applyNumberFormat="1" applyFont="1" applyFill="1" applyBorder="1" applyAlignment="1" applyProtection="1"/>
    <xf numFmtId="170" fontId="6" fillId="0" borderId="5" xfId="3" applyFont="1" applyFill="1" applyBorder="1" applyAlignment="1" applyProtection="1"/>
    <xf numFmtId="1" fontId="8" fillId="0" borderId="0" xfId="0" applyNumberFormat="1" applyFont="1" applyFill="1" applyBorder="1" applyAlignment="1">
      <alignment horizontal="center"/>
    </xf>
    <xf numFmtId="167" fontId="8" fillId="0" borderId="0" xfId="3" applyNumberFormat="1" applyFont="1" applyFill="1" applyBorder="1" applyAlignment="1" applyProtection="1"/>
    <xf numFmtId="171" fontId="8" fillId="0" borderId="0" xfId="1" applyNumberFormat="1" applyFont="1" applyFill="1" applyBorder="1" applyAlignment="1" applyProtection="1"/>
    <xf numFmtId="172" fontId="8" fillId="0" borderId="0" xfId="3" applyNumberFormat="1" applyFont="1" applyFill="1" applyBorder="1" applyAlignment="1" applyProtection="1"/>
    <xf numFmtId="1" fontId="20" fillId="0" borderId="0" xfId="0" applyNumberFormat="1" applyFont="1" applyFill="1" applyBorder="1" applyAlignment="1">
      <alignment horizontal="center"/>
    </xf>
    <xf numFmtId="172" fontId="20" fillId="0" borderId="0" xfId="3" applyNumberFormat="1" applyFont="1" applyFill="1" applyBorder="1" applyAlignment="1" applyProtection="1">
      <alignment horizontal="center"/>
    </xf>
    <xf numFmtId="1" fontId="21" fillId="0" borderId="0" xfId="0" applyNumberFormat="1" applyFont="1" applyFill="1" applyBorder="1" applyAlignment="1">
      <alignment horizontal="center"/>
    </xf>
    <xf numFmtId="172" fontId="21" fillId="0" borderId="0" xfId="3" applyNumberFormat="1" applyFont="1" applyFill="1" applyBorder="1" applyAlignment="1" applyProtection="1">
      <alignment horizontal="center"/>
    </xf>
    <xf numFmtId="172" fontId="21" fillId="0" borderId="0" xfId="3" applyNumberFormat="1" applyFont="1" applyFill="1" applyBorder="1" applyAlignment="1" applyProtection="1"/>
    <xf numFmtId="1" fontId="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" fontId="11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/>
    <xf numFmtId="0" fontId="8" fillId="0" borderId="0" xfId="0" applyFont="1" applyFill="1"/>
    <xf numFmtId="171" fontId="1" fillId="0" borderId="0" xfId="1" applyNumberFormat="1" applyFont="1" applyFill="1" applyBorder="1" applyAlignment="1" applyProtection="1"/>
    <xf numFmtId="173" fontId="1" fillId="0" borderId="0" xfId="1" applyNumberFormat="1" applyFont="1" applyFill="1" applyBorder="1" applyAlignment="1" applyProtection="1"/>
    <xf numFmtId="167" fontId="20" fillId="0" borderId="0" xfId="3" applyNumberFormat="1" applyFont="1" applyFill="1" applyBorder="1" applyAlignment="1" applyProtection="1">
      <alignment horizontal="center"/>
    </xf>
    <xf numFmtId="167" fontId="21" fillId="0" borderId="0" xfId="3" applyNumberFormat="1" applyFont="1" applyFill="1" applyBorder="1" applyAlignment="1" applyProtection="1">
      <alignment horizontal="center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right"/>
    </xf>
    <xf numFmtId="1" fontId="6" fillId="0" borderId="3" xfId="0" applyNumberFormat="1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</cellXfs>
  <cellStyles count="4">
    <cellStyle name="Comma" xfId="1" builtinId="3"/>
    <cellStyle name="Comma_QT tong hop 2004 goi Bo TC" xfId="3"/>
    <cellStyle name="Normal" xfId="0" builtinId="0"/>
    <cellStyle name="Normal_THCT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649431</xdr:colOff>
      <xdr:row>1</xdr:row>
      <xdr:rowOff>17318</xdr:rowOff>
    </xdr:from>
    <xdr:to>
      <xdr:col>0</xdr:col>
      <xdr:colOff>1489363</xdr:colOff>
      <xdr:row>1</xdr:row>
      <xdr:rowOff>17318</xdr:rowOff>
    </xdr:to>
    <xdr:cxnSp macro="">
      <xdr:nvCxnSpPr>
        <xdr:cNvPr id="2" name="Straight Connector 1"/>
        <xdr:cNvCxnSpPr/>
      </xdr:nvCxnSpPr>
      <xdr:spPr bwMode="auto">
        <a:xfrm>
          <a:off x="649431" y="560243"/>
          <a:ext cx="83993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Excel\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 DOI_60_342 BTC"/>
      <sheetName val="CAN DOI_60_342"/>
      <sheetName val="CAN DOI 49_ND31"/>
      <sheetName val="TH THU_61_342_50_31"/>
      <sheetName val="TH CHI_62_342_BTC"/>
      <sheetName val="BIEU 62_CK_NSNN"/>
      <sheetName val="BIEU_63_CK NSNN"/>
      <sheetName val="CAN DOI 48_ND31_BC"/>
      <sheetName val="TH THU_50_ND31_BC"/>
      <sheetName val="BIEU 64  CK NSNN"/>
      <sheetName val="BIEU 65 CK NSNN"/>
      <sheetName val="BIEU 66_CK NSNN"/>
      <sheetName val="BIEU 67 CK NSNN"/>
      <sheetName val="BIEU 68 CK NSNN"/>
      <sheetName val="TH CHI 51 ND31"/>
      <sheetName val="TH CHI 53 ND31 BC"/>
      <sheetName val="TRA NO VAY"/>
      <sheetName val="CHI HUYEN 58_31"/>
      <sheetName val="DAU TU"/>
      <sheetName val="TH CHI_62_342_51_52_53_31"/>
      <sheetName val="TM DP, TT 68_342"/>
      <sheetName val="TM THIEN TAI 67_342"/>
      <sheetName val="TM QLHC 66_342"/>
      <sheetName val="KIEM TOAN 69_342"/>
      <sheetName val="CHUYEN NGUON 70_342"/>
      <sheetName val="MAU 59_342"/>
      <sheetName val="MAU 58_34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08">
          <cell r="F108">
            <v>10505673.049837999</v>
          </cell>
          <cell r="I108">
            <v>4987347.1970929997</v>
          </cell>
          <cell r="L108">
            <v>1158332.789295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8"/>
  <sheetViews>
    <sheetView tabSelected="1" topLeftCell="A57" zoomScale="110" zoomScaleNormal="110" workbookViewId="0">
      <selection activeCell="A59" sqref="A59"/>
    </sheetView>
  </sheetViews>
  <sheetFormatPr defaultRowHeight="15.75"/>
  <cols>
    <col min="1" max="1" width="40.7109375" style="2" customWidth="1"/>
    <col min="2" max="2" width="13.28515625" style="2" hidden="1" customWidth="1"/>
    <col min="3" max="3" width="12.28515625" style="2" customWidth="1"/>
    <col min="4" max="4" width="13.28515625" style="2" customWidth="1"/>
    <col min="5" max="5" width="12.5703125" style="2" customWidth="1"/>
    <col min="6" max="6" width="13" style="2" customWidth="1"/>
    <col min="7" max="7" width="12" style="2" hidden="1" customWidth="1"/>
    <col min="8" max="8" width="14" style="2" hidden="1" customWidth="1"/>
    <col min="9" max="9" width="13" style="2" hidden="1" customWidth="1"/>
    <col min="10" max="10" width="13.42578125" style="2" hidden="1" customWidth="1"/>
    <col min="11" max="11" width="7.5703125" style="2" customWidth="1"/>
    <col min="12" max="12" width="8.140625" style="5" customWidth="1"/>
    <col min="13" max="13" width="0" style="5" hidden="1" customWidth="1"/>
    <col min="14" max="14" width="16" style="5" hidden="1" customWidth="1"/>
    <col min="15" max="15" width="17" style="5" hidden="1" customWidth="1"/>
    <col min="16" max="16" width="17.5703125" style="5" hidden="1" customWidth="1"/>
    <col min="17" max="17" width="16" style="5" hidden="1" customWidth="1"/>
    <col min="18" max="19" width="13.7109375" style="5" hidden="1" customWidth="1"/>
    <col min="20" max="20" width="0" style="5" hidden="1" customWidth="1"/>
    <col min="21" max="16384" width="9.140625" style="5"/>
  </cols>
  <sheetData>
    <row r="1" spans="1:19" ht="42.75" customHeight="1">
      <c r="A1" s="1" t="s">
        <v>0</v>
      </c>
      <c r="F1" s="155" t="s">
        <v>1</v>
      </c>
      <c r="G1" s="155"/>
      <c r="H1" s="155"/>
      <c r="I1" s="155"/>
      <c r="J1" s="155"/>
      <c r="K1" s="155"/>
      <c r="L1" s="155"/>
      <c r="M1" s="3"/>
      <c r="N1" s="4">
        <v>14244945.773980999</v>
      </c>
      <c r="O1" s="4">
        <v>8530937.6147980001</v>
      </c>
      <c r="P1" s="4">
        <f>+O2-O1</f>
        <v>21016.874656999484</v>
      </c>
      <c r="Q1" s="4">
        <f>+H9-O1</f>
        <v>1980878.8323480021</v>
      </c>
    </row>
    <row r="2" spans="1:19" ht="29.25" customHeight="1">
      <c r="A2" s="156" t="s">
        <v>2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6"/>
      <c r="N2" s="7">
        <f>E9-N1</f>
        <v>-8164473.0924840001</v>
      </c>
      <c r="O2" s="5">
        <v>8551954.4894549996</v>
      </c>
      <c r="P2" s="5">
        <v>3214</v>
      </c>
    </row>
    <row r="3" spans="1:19" ht="24" customHeight="1">
      <c r="A3" s="157" t="s">
        <v>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6"/>
      <c r="N3" s="7"/>
    </row>
    <row r="4" spans="1:19" ht="22.5" customHeight="1">
      <c r="F4" s="158" t="s">
        <v>4</v>
      </c>
      <c r="G4" s="158"/>
      <c r="H4" s="158"/>
      <c r="I4" s="158"/>
      <c r="J4" s="158"/>
      <c r="K4" s="158"/>
      <c r="L4" s="158"/>
      <c r="M4" s="3"/>
      <c r="O4" s="4">
        <f>+H9-O1</f>
        <v>1980878.8323480021</v>
      </c>
      <c r="P4" s="4">
        <f>+P1+P2</f>
        <v>24230.874656999484</v>
      </c>
    </row>
    <row r="5" spans="1:19">
      <c r="A5" s="8"/>
      <c r="B5" s="9"/>
      <c r="C5" s="159" t="s">
        <v>5</v>
      </c>
      <c r="D5" s="159"/>
      <c r="E5" s="159" t="s">
        <v>6</v>
      </c>
      <c r="F5" s="159"/>
      <c r="G5" s="160" t="s">
        <v>7</v>
      </c>
      <c r="H5" s="161"/>
      <c r="I5" s="161"/>
      <c r="J5" s="161"/>
      <c r="K5" s="161" t="s">
        <v>8</v>
      </c>
      <c r="L5" s="161"/>
      <c r="M5" s="10"/>
      <c r="N5" s="5">
        <v>1695</v>
      </c>
      <c r="O5" s="5">
        <f>+P5+Q5+R5+S5</f>
        <v>17122262.622806001</v>
      </c>
      <c r="P5" s="5">
        <v>363259.21860899997</v>
      </c>
      <c r="Q5" s="5">
        <v>10496742.447146</v>
      </c>
      <c r="R5" s="5">
        <v>5077232.2499320004</v>
      </c>
      <c r="S5" s="5">
        <v>1185028.7071189999</v>
      </c>
    </row>
    <row r="6" spans="1:19" ht="22.5" customHeight="1">
      <c r="A6" s="11" t="s">
        <v>9</v>
      </c>
      <c r="B6" s="12" t="s">
        <v>10</v>
      </c>
      <c r="C6" s="149" t="s">
        <v>11</v>
      </c>
      <c r="D6" s="149" t="s">
        <v>12</v>
      </c>
      <c r="E6" s="149" t="s">
        <v>13</v>
      </c>
      <c r="F6" s="151" t="s">
        <v>14</v>
      </c>
      <c r="G6" s="13" t="s">
        <v>15</v>
      </c>
      <c r="H6" s="14" t="s">
        <v>15</v>
      </c>
      <c r="I6" s="14" t="s">
        <v>15</v>
      </c>
      <c r="J6" s="14" t="s">
        <v>15</v>
      </c>
      <c r="K6" s="153" t="s">
        <v>11</v>
      </c>
      <c r="L6" s="153" t="s">
        <v>14</v>
      </c>
      <c r="M6" s="14" t="s">
        <v>16</v>
      </c>
      <c r="N6" s="4">
        <f>+E11-N5</f>
        <v>4684272.9937059991</v>
      </c>
      <c r="O6" s="4">
        <f>+C9+50000</f>
        <v>4252000</v>
      </c>
      <c r="P6" s="4">
        <f>+P5-G9</f>
        <v>0</v>
      </c>
      <c r="Q6" s="4">
        <f>+Q5-H9</f>
        <v>-15074.000000001863</v>
      </c>
      <c r="R6" s="4">
        <f>+R5-I9</f>
        <v>0</v>
      </c>
      <c r="S6" s="4">
        <f>+S5-J9</f>
        <v>0</v>
      </c>
    </row>
    <row r="7" spans="1:19" ht="24" customHeight="1">
      <c r="A7" s="15"/>
      <c r="B7" s="12" t="s">
        <v>17</v>
      </c>
      <c r="C7" s="150"/>
      <c r="D7" s="150"/>
      <c r="E7" s="150"/>
      <c r="F7" s="152"/>
      <c r="G7" s="13" t="s">
        <v>10</v>
      </c>
      <c r="H7" s="14" t="s">
        <v>18</v>
      </c>
      <c r="I7" s="14" t="s">
        <v>19</v>
      </c>
      <c r="J7" s="14" t="s">
        <v>20</v>
      </c>
      <c r="K7" s="154"/>
      <c r="L7" s="154"/>
      <c r="M7" s="6">
        <v>2009</v>
      </c>
      <c r="N7" s="5">
        <v>4387998.603162</v>
      </c>
      <c r="O7" s="4">
        <f>I9-N7</f>
        <v>689233.64677000046</v>
      </c>
      <c r="R7" s="4"/>
    </row>
    <row r="8" spans="1:19">
      <c r="A8" s="16" t="s">
        <v>21</v>
      </c>
      <c r="B8" s="16">
        <v>1</v>
      </c>
      <c r="C8" s="17">
        <v>1</v>
      </c>
      <c r="D8" s="17">
        <v>2</v>
      </c>
      <c r="E8" s="17">
        <v>3</v>
      </c>
      <c r="F8" s="17">
        <v>4</v>
      </c>
      <c r="G8" s="18"/>
      <c r="H8" s="18"/>
      <c r="I8" s="18"/>
      <c r="J8" s="18"/>
      <c r="K8" s="18" t="s">
        <v>22</v>
      </c>
      <c r="L8" s="18" t="s">
        <v>23</v>
      </c>
      <c r="M8" s="19"/>
      <c r="O8" s="4"/>
      <c r="Q8" s="4"/>
      <c r="R8" s="4"/>
    </row>
    <row r="9" spans="1:19" ht="18" customHeight="1">
      <c r="A9" s="20" t="s">
        <v>24</v>
      </c>
      <c r="B9" s="21">
        <f>B10+B93+B100+B107+B108+B131</f>
        <v>4042000</v>
      </c>
      <c r="C9" s="21">
        <f>C10+C93+C100+C107+C108</f>
        <v>4202000</v>
      </c>
      <c r="D9" s="21">
        <f>D10+D93+D100+D107+D108</f>
        <v>3922000</v>
      </c>
      <c r="E9" s="21">
        <f>+E10+E90+E107+E108</f>
        <v>6080472.6814969992</v>
      </c>
      <c r="F9" s="21">
        <f>+F10+F90+F107+F108</f>
        <v>5722427.4628880005</v>
      </c>
      <c r="G9" s="21">
        <f>G10+G93+G100+G107+G108+G131</f>
        <v>363259.21860900003</v>
      </c>
      <c r="H9" s="21">
        <f>H10+H93+H100+H107+H108+H131</f>
        <v>10511816.447146002</v>
      </c>
      <c r="I9" s="21">
        <f>I10+I93+I100+I107+I108+I131</f>
        <v>5077232.2499320004</v>
      </c>
      <c r="J9" s="21">
        <f>J10+J93+J100+J107+J108+J131</f>
        <v>1185028.7071189999</v>
      </c>
      <c r="K9" s="22">
        <f t="shared" ref="K9:L14" si="0">E9/C9*100</f>
        <v>144.70425229645406</v>
      </c>
      <c r="L9" s="22">
        <f t="shared" si="0"/>
        <v>145.90585066007139</v>
      </c>
      <c r="M9" s="23"/>
      <c r="O9" s="4" t="s">
        <v>25</v>
      </c>
      <c r="P9" s="4"/>
      <c r="Q9" s="4">
        <f>E11-G11</f>
        <v>4357005.0339459991</v>
      </c>
    </row>
    <row r="10" spans="1:19" ht="18" customHeight="1">
      <c r="A10" s="24" t="s">
        <v>26</v>
      </c>
      <c r="B10" s="22">
        <f>B11+B79+B86+B87+B90</f>
        <v>4042000</v>
      </c>
      <c r="C10" s="22">
        <f>+C11+C79</f>
        <v>4202000</v>
      </c>
      <c r="D10" s="22">
        <f>+D11+D79</f>
        <v>3922000</v>
      </c>
      <c r="E10" s="22">
        <f>+E11+E79+E86</f>
        <v>4715050.2525549987</v>
      </c>
      <c r="F10" s="22">
        <f>+F11+F79+F86</f>
        <v>4357005.033946</v>
      </c>
      <c r="G10" s="25">
        <f>G11+G79+G86+G87+G90</f>
        <v>358045.21860900003</v>
      </c>
      <c r="H10" s="22">
        <f>H11+H79+H86+H87+H90</f>
        <v>3650425.3862910001</v>
      </c>
      <c r="I10" s="22">
        <f>I11+I79+I86+I87+I90</f>
        <v>659396.85408099997</v>
      </c>
      <c r="J10" s="22">
        <f>J11+J79+J86+J87+J90</f>
        <v>83845.859574000002</v>
      </c>
      <c r="K10" s="22">
        <f t="shared" si="0"/>
        <v>112.20966807603519</v>
      </c>
      <c r="L10" s="22">
        <f t="shared" si="0"/>
        <v>111.09140831070883</v>
      </c>
      <c r="M10" s="26">
        <f>+(E11+E79)/(C11+C79)*100</f>
        <v>112.20966807603519</v>
      </c>
      <c r="N10" s="27"/>
      <c r="O10" s="27" t="s">
        <v>27</v>
      </c>
      <c r="P10" s="4"/>
      <c r="Q10" s="4">
        <f>+Q9-Q11</f>
        <v>1653659.9229969992</v>
      </c>
      <c r="R10" s="4"/>
    </row>
    <row r="11" spans="1:19" s="32" customFormat="1" ht="18" customHeight="1">
      <c r="A11" s="24" t="s">
        <v>28</v>
      </c>
      <c r="B11" s="22">
        <f>B12+B21+B30+B38+B46+B47+B48+B49+B50+B53+B54+B58+B59+B61+B63+B64+B45+B70+B62</f>
        <v>4031000</v>
      </c>
      <c r="C11" s="22">
        <f>+C12+C21+C30+C38+C45+C46+C47+C48+C49+C50+C53+C54+C59+C61+C63+C64+C62+C77</f>
        <v>4191000</v>
      </c>
      <c r="D11" s="22">
        <f>+D12+D21+D30+D38+D45+D46+D47+D48+D49+D50+D53+D54+D59+D61+D63+D64+D62+D77</f>
        <v>3922000</v>
      </c>
      <c r="E11" s="22">
        <f t="shared" ref="E11:J11" si="1">E12+E21+E30+E38+E46+E47+E48+E49+E50+E53+E54+E58+E59+E61+E63+E64+E45+E70+E55+E56+E57+E60+E62</f>
        <v>4685967.9937059991</v>
      </c>
      <c r="F11" s="22">
        <f t="shared" si="1"/>
        <v>4357005.033946</v>
      </c>
      <c r="G11" s="22">
        <f t="shared" si="1"/>
        <v>328962.95976000006</v>
      </c>
      <c r="H11" s="22">
        <f t="shared" si="1"/>
        <v>3630953.3862910001</v>
      </c>
      <c r="I11" s="22">
        <f t="shared" si="1"/>
        <v>653749.42008099996</v>
      </c>
      <c r="J11" s="22">
        <f t="shared" si="1"/>
        <v>72302.227574000004</v>
      </c>
      <c r="K11" s="22">
        <f t="shared" si="0"/>
        <v>111.81025993094724</v>
      </c>
      <c r="L11" s="22">
        <f t="shared" si="0"/>
        <v>111.09140831070883</v>
      </c>
      <c r="M11" s="26" t="e">
        <f>E11/"#REF!*100"</f>
        <v>#VALUE!</v>
      </c>
      <c r="N11" s="28"/>
      <c r="O11" s="29" t="s">
        <v>29</v>
      </c>
      <c r="P11" s="30"/>
      <c r="Q11" s="31">
        <f>H13+H14+H15+H22+H23+H24+I22+I23+H31+H32+H39+I39+H40+H41+I40+H48+H49</f>
        <v>2703345.1109489999</v>
      </c>
      <c r="R11" s="30"/>
    </row>
    <row r="12" spans="1:19" s="32" customFormat="1" ht="18" customHeight="1">
      <c r="A12" s="24" t="s">
        <v>30</v>
      </c>
      <c r="B12" s="22">
        <f>SUM(B13:B20)</f>
        <v>1191000</v>
      </c>
      <c r="C12" s="22">
        <f>SUM(C13:C20)</f>
        <v>1191000</v>
      </c>
      <c r="D12" s="22">
        <f>C12</f>
        <v>1191000</v>
      </c>
      <c r="E12" s="22">
        <f>+G12+H12+I12+J12</f>
        <v>1546024.2765840001</v>
      </c>
      <c r="F12" s="22">
        <f>H12+I12+J12</f>
        <v>1546024.2765840001</v>
      </c>
      <c r="G12" s="22">
        <f>SUM(G13:G20)</f>
        <v>0</v>
      </c>
      <c r="H12" s="33">
        <f>SUM(H13:H20)</f>
        <v>1546024.2765840001</v>
      </c>
      <c r="I12" s="34">
        <f>SUM(I13:I20)</f>
        <v>0</v>
      </c>
      <c r="J12" s="34">
        <f>SUM(J13:J20)</f>
        <v>0</v>
      </c>
      <c r="K12" s="22">
        <f t="shared" si="0"/>
        <v>129.80892330680101</v>
      </c>
      <c r="L12" s="22">
        <f t="shared" si="0"/>
        <v>129.80892330680101</v>
      </c>
      <c r="M12" s="26" t="e">
        <f>E12/"#REF!*100"</f>
        <v>#VALUE!</v>
      </c>
      <c r="N12" s="35"/>
      <c r="P12" s="30"/>
    </row>
    <row r="13" spans="1:19">
      <c r="A13" s="36" t="s">
        <v>31</v>
      </c>
      <c r="B13" s="37">
        <v>963150</v>
      </c>
      <c r="C13" s="37">
        <v>963150</v>
      </c>
      <c r="D13" s="38">
        <f t="shared" ref="D13:D20" si="2">C13</f>
        <v>963150</v>
      </c>
      <c r="E13" s="37">
        <f>+G13+H13+I13+J13</f>
        <v>1228346.5174159999</v>
      </c>
      <c r="F13" s="38">
        <f>H13+I13+J13</f>
        <v>1228346.5174159999</v>
      </c>
      <c r="G13" s="34">
        <v>0</v>
      </c>
      <c r="H13" s="37">
        <v>1228346.5174159999</v>
      </c>
      <c r="I13" s="34">
        <v>0</v>
      </c>
      <c r="J13" s="34">
        <v>0</v>
      </c>
      <c r="K13" s="38">
        <f t="shared" si="0"/>
        <v>127.53429034065304</v>
      </c>
      <c r="L13" s="38">
        <f t="shared" si="0"/>
        <v>127.53429034065304</v>
      </c>
      <c r="M13" s="39" t="e">
        <f>E13/"#REF!*100"</f>
        <v>#VALUE!</v>
      </c>
      <c r="N13" s="40"/>
      <c r="O13" s="41" t="s">
        <v>32</v>
      </c>
      <c r="Q13" s="4">
        <f>+H11</f>
        <v>3630953.3862910001</v>
      </c>
      <c r="R13" s="4"/>
      <c r="S13" s="5">
        <v>4751713.32</v>
      </c>
    </row>
    <row r="14" spans="1:19" ht="18" customHeight="1">
      <c r="A14" s="42" t="s">
        <v>33</v>
      </c>
      <c r="B14" s="43">
        <v>227000</v>
      </c>
      <c r="C14" s="43">
        <v>227000</v>
      </c>
      <c r="D14" s="38">
        <f t="shared" si="2"/>
        <v>227000</v>
      </c>
      <c r="E14" s="37">
        <f>+G14+H14+I14+J14</f>
        <v>314104.28264500003</v>
      </c>
      <c r="F14" s="38">
        <f>H14+I14+J14</f>
        <v>314104.28264500003</v>
      </c>
      <c r="G14" s="34">
        <v>0</v>
      </c>
      <c r="H14" s="37">
        <v>314104.28264500003</v>
      </c>
      <c r="I14" s="34">
        <v>0</v>
      </c>
      <c r="J14" s="34">
        <v>0</v>
      </c>
      <c r="K14" s="38">
        <f t="shared" si="0"/>
        <v>138.37193068061674</v>
      </c>
      <c r="L14" s="38">
        <f t="shared" si="0"/>
        <v>138.37193068061674</v>
      </c>
      <c r="M14" s="39"/>
      <c r="N14" s="44"/>
      <c r="O14" s="7" t="s">
        <v>34</v>
      </c>
      <c r="P14" s="4"/>
      <c r="Q14" s="4">
        <f>+Q10-Q17</f>
        <v>1223411.8926109993</v>
      </c>
      <c r="R14" s="4"/>
      <c r="S14" s="4">
        <f>+S13-E10</f>
        <v>36663.067445001565</v>
      </c>
    </row>
    <row r="15" spans="1:19" ht="18" customHeight="1">
      <c r="A15" s="42" t="s">
        <v>35</v>
      </c>
      <c r="B15" s="34">
        <v>0</v>
      </c>
      <c r="C15" s="34">
        <v>0</v>
      </c>
      <c r="D15" s="38">
        <f t="shared" si="2"/>
        <v>0</v>
      </c>
      <c r="E15" s="34">
        <f t="shared" ref="E15:E69" si="3">+G15+H15+I15+J15</f>
        <v>0</v>
      </c>
      <c r="F15" s="38">
        <f t="shared" ref="F15:F77" si="4">H15+I15+J15</f>
        <v>0</v>
      </c>
      <c r="G15" s="34">
        <v>0</v>
      </c>
      <c r="H15" s="34">
        <v>0</v>
      </c>
      <c r="I15" s="34">
        <v>0</v>
      </c>
      <c r="J15" s="34">
        <v>0</v>
      </c>
      <c r="K15" s="38">
        <v>0</v>
      </c>
      <c r="L15" s="38">
        <v>0</v>
      </c>
      <c r="M15" s="39" t="e">
        <f>E15/"#REF!*100"</f>
        <v>#VALUE!</v>
      </c>
      <c r="N15" s="40"/>
      <c r="O15" s="45" t="s">
        <v>36</v>
      </c>
      <c r="Q15" s="4">
        <f>+Q11-Q18</f>
        <v>2407541.4936799998</v>
      </c>
      <c r="R15" s="4">
        <f>+H13+H14+H15+H22+H23+H24+H31+H32+H39+H40+H41+H48+H49</f>
        <v>2407541.4936800003</v>
      </c>
    </row>
    <row r="16" spans="1:19" ht="18" customHeight="1">
      <c r="A16" s="42" t="s">
        <v>37</v>
      </c>
      <c r="B16" s="34">
        <v>0</v>
      </c>
      <c r="C16" s="34">
        <v>0</v>
      </c>
      <c r="D16" s="38">
        <f t="shared" si="2"/>
        <v>0</v>
      </c>
      <c r="E16" s="34">
        <f t="shared" si="3"/>
        <v>0</v>
      </c>
      <c r="F16" s="38">
        <f t="shared" si="4"/>
        <v>0</v>
      </c>
      <c r="G16" s="34">
        <v>0</v>
      </c>
      <c r="H16" s="34">
        <v>0</v>
      </c>
      <c r="I16" s="34">
        <v>0</v>
      </c>
      <c r="J16" s="34">
        <v>0</v>
      </c>
      <c r="K16" s="38">
        <v>0</v>
      </c>
      <c r="L16" s="38">
        <v>0</v>
      </c>
      <c r="M16" s="39"/>
      <c r="N16" s="46"/>
      <c r="O16" s="4" t="s">
        <v>38</v>
      </c>
      <c r="P16" s="4"/>
      <c r="Q16" s="4">
        <f>+I11+J11</f>
        <v>726051.64765499998</v>
      </c>
      <c r="S16" s="5">
        <f>17191.07+19472</f>
        <v>36663.07</v>
      </c>
    </row>
    <row r="17" spans="1:18" ht="18" customHeight="1">
      <c r="A17" s="42" t="s">
        <v>39</v>
      </c>
      <c r="B17" s="37">
        <v>850</v>
      </c>
      <c r="C17" s="37">
        <v>850</v>
      </c>
      <c r="D17" s="38">
        <f t="shared" si="2"/>
        <v>850</v>
      </c>
      <c r="E17" s="37">
        <f t="shared" si="3"/>
        <v>3573.4765229999998</v>
      </c>
      <c r="F17" s="38">
        <f t="shared" si="4"/>
        <v>3573.4765229999998</v>
      </c>
      <c r="G17" s="34">
        <v>0</v>
      </c>
      <c r="H17" s="37">
        <v>3573.4765229999998</v>
      </c>
      <c r="I17" s="34">
        <v>0</v>
      </c>
      <c r="J17" s="34">
        <v>0</v>
      </c>
      <c r="K17" s="38">
        <f t="shared" ref="K17:L77" si="5">E17/C17*100</f>
        <v>420.40900270588236</v>
      </c>
      <c r="L17" s="38">
        <f>F17/D17*100</f>
        <v>420.40900270588236</v>
      </c>
      <c r="M17" s="39"/>
      <c r="O17" s="5" t="s">
        <v>40</v>
      </c>
      <c r="P17" s="4"/>
      <c r="Q17" s="4">
        <f>+Q16-Q18</f>
        <v>430248.030386</v>
      </c>
    </row>
    <row r="18" spans="1:18" ht="18" customHeight="1">
      <c r="A18" s="42" t="s">
        <v>41</v>
      </c>
      <c r="B18" s="34">
        <v>0</v>
      </c>
      <c r="C18" s="34">
        <v>0</v>
      </c>
      <c r="D18" s="38">
        <f t="shared" si="2"/>
        <v>0</v>
      </c>
      <c r="E18" s="34">
        <f t="shared" si="3"/>
        <v>0</v>
      </c>
      <c r="F18" s="38">
        <f t="shared" si="4"/>
        <v>0</v>
      </c>
      <c r="G18" s="34">
        <v>0</v>
      </c>
      <c r="H18" s="34">
        <v>0</v>
      </c>
      <c r="I18" s="34">
        <v>0</v>
      </c>
      <c r="J18" s="34">
        <v>0</v>
      </c>
      <c r="K18" s="38">
        <v>0</v>
      </c>
      <c r="L18" s="38">
        <v>0</v>
      </c>
      <c r="M18" s="39" t="e">
        <f>E18/"#REF!*100"</f>
        <v>#VALUE!</v>
      </c>
      <c r="O18" s="4" t="s">
        <v>42</v>
      </c>
      <c r="P18" s="4"/>
      <c r="Q18" s="4">
        <f>+I22+I23+I39+I40</f>
        <v>295803.61726899998</v>
      </c>
      <c r="R18" s="4"/>
    </row>
    <row r="19" spans="1:18" ht="18" customHeight="1">
      <c r="A19" s="42" t="s">
        <v>43</v>
      </c>
      <c r="B19" s="34">
        <v>0</v>
      </c>
      <c r="C19" s="34">
        <v>0</v>
      </c>
      <c r="D19" s="38">
        <f t="shared" si="2"/>
        <v>0</v>
      </c>
      <c r="E19" s="34">
        <f t="shared" si="3"/>
        <v>0</v>
      </c>
      <c r="F19" s="38">
        <f t="shared" si="4"/>
        <v>0</v>
      </c>
      <c r="G19" s="34">
        <v>0</v>
      </c>
      <c r="H19" s="34">
        <v>0</v>
      </c>
      <c r="I19" s="34">
        <v>0</v>
      </c>
      <c r="J19" s="34">
        <v>0</v>
      </c>
      <c r="K19" s="38">
        <v>0</v>
      </c>
      <c r="L19" s="38">
        <v>0</v>
      </c>
      <c r="M19" s="39"/>
    </row>
    <row r="20" spans="1:18" ht="18" customHeight="1">
      <c r="A20" s="42" t="s">
        <v>44</v>
      </c>
      <c r="B20" s="34">
        <v>0</v>
      </c>
      <c r="C20" s="34">
        <v>0</v>
      </c>
      <c r="D20" s="38">
        <f t="shared" si="2"/>
        <v>0</v>
      </c>
      <c r="E20" s="34">
        <f>+G20+H20+I20+J20</f>
        <v>0</v>
      </c>
      <c r="F20" s="38">
        <f t="shared" si="4"/>
        <v>0</v>
      </c>
      <c r="G20" s="34">
        <v>0</v>
      </c>
      <c r="H20" s="34">
        <v>0</v>
      </c>
      <c r="I20" s="34">
        <v>0</v>
      </c>
      <c r="J20" s="34">
        <v>0</v>
      </c>
      <c r="K20" s="38">
        <v>0</v>
      </c>
      <c r="L20" s="38">
        <v>0</v>
      </c>
      <c r="M20" s="39" t="e">
        <f>E20/"#REF!*100"</f>
        <v>#VALUE!</v>
      </c>
      <c r="N20" s="4"/>
      <c r="O20" s="4">
        <f>+D10-3922000</f>
        <v>0</v>
      </c>
      <c r="P20" s="4"/>
    </row>
    <row r="21" spans="1:18" s="32" customFormat="1" ht="18" customHeight="1">
      <c r="A21" s="24" t="s">
        <v>45</v>
      </c>
      <c r="B21" s="22">
        <f>SUM(B22:B29)</f>
        <v>155000</v>
      </c>
      <c r="C21" s="22">
        <f>SUM(C22:C29)</f>
        <v>155000</v>
      </c>
      <c r="D21" s="22">
        <f>+C21</f>
        <v>155000</v>
      </c>
      <c r="E21" s="22">
        <f>+G21+H21+I21+J21</f>
        <v>84102.993558999995</v>
      </c>
      <c r="F21" s="22">
        <f t="shared" si="4"/>
        <v>84102.993558999995</v>
      </c>
      <c r="G21" s="34">
        <f>SUM(G22:G29)</f>
        <v>0</v>
      </c>
      <c r="H21" s="33">
        <f>SUM(H22:H29)</f>
        <v>82776.833870000002</v>
      </c>
      <c r="I21" s="22">
        <f>SUM(I22:I29)</f>
        <v>1326.1596890000001</v>
      </c>
      <c r="J21" s="34">
        <f>SUM(J22:J29)</f>
        <v>0</v>
      </c>
      <c r="K21" s="47">
        <f t="shared" si="5"/>
        <v>54.259995844516126</v>
      </c>
      <c r="L21" s="22">
        <f>F21/D21*100</f>
        <v>54.259995844516126</v>
      </c>
      <c r="M21" s="26" t="e">
        <f>E21/"#REF!*100"</f>
        <v>#VALUE!</v>
      </c>
      <c r="O21" s="30">
        <f>+E9-F9</f>
        <v>358045.21860899869</v>
      </c>
      <c r="P21" s="30"/>
    </row>
    <row r="22" spans="1:18" ht="18" customHeight="1">
      <c r="A22" s="42" t="s">
        <v>46</v>
      </c>
      <c r="B22" s="37">
        <v>72200</v>
      </c>
      <c r="C22" s="37">
        <v>72200</v>
      </c>
      <c r="D22" s="38">
        <f t="shared" ref="D22:D29" si="6">+C22</f>
        <v>72200</v>
      </c>
      <c r="E22" s="37">
        <f>+G22+H22+I22+J22</f>
        <v>45091.352215999999</v>
      </c>
      <c r="F22" s="38">
        <f t="shared" si="4"/>
        <v>45091.352215999999</v>
      </c>
      <c r="G22" s="34">
        <v>0</v>
      </c>
      <c r="H22" s="37">
        <v>44770.108957999997</v>
      </c>
      <c r="I22" s="37">
        <v>321.24325800000003</v>
      </c>
      <c r="J22" s="34">
        <v>0</v>
      </c>
      <c r="K22" s="38">
        <f t="shared" si="5"/>
        <v>62.453396421052631</v>
      </c>
      <c r="L22" s="38">
        <f>F22/D22*100</f>
        <v>62.453396421052631</v>
      </c>
      <c r="M22" s="39" t="e">
        <f>E22/"#REF!*100"</f>
        <v>#VALUE!</v>
      </c>
      <c r="O22" s="4"/>
      <c r="P22" s="4">
        <f>+E11-E10</f>
        <v>-29082.258848999627</v>
      </c>
    </row>
    <row r="23" spans="1:18" ht="18" customHeight="1">
      <c r="A23" s="42" t="s">
        <v>47</v>
      </c>
      <c r="B23" s="37">
        <v>75000</v>
      </c>
      <c r="C23" s="37">
        <v>75000</v>
      </c>
      <c r="D23" s="38">
        <f t="shared" si="6"/>
        <v>75000</v>
      </c>
      <c r="E23" s="37">
        <f t="shared" si="3"/>
        <v>35288.194295000001</v>
      </c>
      <c r="F23" s="38">
        <f t="shared" si="4"/>
        <v>35288.194295000001</v>
      </c>
      <c r="G23" s="34">
        <v>0</v>
      </c>
      <c r="H23" s="37">
        <v>34283.277864000003</v>
      </c>
      <c r="I23" s="37">
        <v>1004.916431</v>
      </c>
      <c r="J23" s="34">
        <v>0</v>
      </c>
      <c r="K23" s="38">
        <f t="shared" si="5"/>
        <v>47.050925726666669</v>
      </c>
      <c r="L23" s="38">
        <f>F23/D23*100</f>
        <v>47.050925726666669</v>
      </c>
      <c r="M23" s="39" t="e">
        <f>E23/"#REF!*100"</f>
        <v>#VALUE!</v>
      </c>
      <c r="N23" s="4"/>
      <c r="O23" s="4">
        <f>+G9-O21</f>
        <v>5214.0000000013388</v>
      </c>
      <c r="P23" s="4"/>
    </row>
    <row r="24" spans="1:18" ht="18" customHeight="1">
      <c r="A24" s="42" t="s">
        <v>48</v>
      </c>
      <c r="B24" s="37">
        <v>300</v>
      </c>
      <c r="C24" s="37">
        <v>300</v>
      </c>
      <c r="D24" s="38">
        <f t="shared" si="6"/>
        <v>300</v>
      </c>
      <c r="E24" s="37">
        <f t="shared" si="3"/>
        <v>526.56280900000002</v>
      </c>
      <c r="F24" s="38">
        <f t="shared" si="4"/>
        <v>526.56280900000002</v>
      </c>
      <c r="G24" s="34">
        <v>0</v>
      </c>
      <c r="H24" s="37">
        <v>526.56280900000002</v>
      </c>
      <c r="I24" s="34">
        <v>0</v>
      </c>
      <c r="J24" s="34">
        <v>0</v>
      </c>
      <c r="K24" s="38">
        <f t="shared" si="5"/>
        <v>175.52093633333334</v>
      </c>
      <c r="L24" s="38">
        <f>F24/D24*100</f>
        <v>175.52093633333334</v>
      </c>
      <c r="M24" s="39" t="e">
        <f>E24/"#REF!*100"</f>
        <v>#VALUE!</v>
      </c>
      <c r="O24" s="4"/>
    </row>
    <row r="25" spans="1:18" ht="18" customHeight="1">
      <c r="A25" s="42" t="s">
        <v>49</v>
      </c>
      <c r="B25" s="34">
        <v>0</v>
      </c>
      <c r="C25" s="34">
        <v>0</v>
      </c>
      <c r="D25" s="38">
        <f t="shared" si="6"/>
        <v>0</v>
      </c>
      <c r="E25" s="34">
        <f t="shared" si="3"/>
        <v>0</v>
      </c>
      <c r="F25" s="38">
        <f t="shared" si="4"/>
        <v>0</v>
      </c>
      <c r="G25" s="34">
        <v>0</v>
      </c>
      <c r="H25" s="34">
        <v>0</v>
      </c>
      <c r="I25" s="34">
        <v>0</v>
      </c>
      <c r="J25" s="34">
        <v>0</v>
      </c>
      <c r="K25" s="38">
        <v>0</v>
      </c>
      <c r="L25" s="38">
        <v>0</v>
      </c>
      <c r="M25" s="39"/>
      <c r="O25" s="48"/>
      <c r="P25" s="4"/>
    </row>
    <row r="26" spans="1:18" ht="18" customHeight="1">
      <c r="A26" s="42" t="s">
        <v>50</v>
      </c>
      <c r="B26" s="37">
        <v>7500</v>
      </c>
      <c r="C26" s="37">
        <v>7500</v>
      </c>
      <c r="D26" s="38">
        <f t="shared" si="6"/>
        <v>7500</v>
      </c>
      <c r="E26" s="37">
        <f t="shared" si="3"/>
        <v>3196.884239</v>
      </c>
      <c r="F26" s="38">
        <f t="shared" si="4"/>
        <v>3196.884239</v>
      </c>
      <c r="G26" s="34">
        <v>0</v>
      </c>
      <c r="H26" s="49">
        <v>3196.884239</v>
      </c>
      <c r="I26" s="34">
        <v>0</v>
      </c>
      <c r="J26" s="34">
        <v>0</v>
      </c>
      <c r="K26" s="38">
        <f t="shared" si="5"/>
        <v>42.62512318666667</v>
      </c>
      <c r="L26" s="38">
        <f t="shared" si="5"/>
        <v>42.62512318666667</v>
      </c>
      <c r="M26" s="39" t="e">
        <f t="shared" ref="M26:M35" si="7">E26/"#REF!*100"</f>
        <v>#VALUE!</v>
      </c>
      <c r="O26" s="48"/>
      <c r="P26" s="4"/>
    </row>
    <row r="27" spans="1:18" ht="18" customHeight="1">
      <c r="A27" s="42" t="s">
        <v>51</v>
      </c>
      <c r="B27" s="34">
        <v>0</v>
      </c>
      <c r="C27" s="34">
        <v>0</v>
      </c>
      <c r="D27" s="38">
        <f t="shared" si="6"/>
        <v>0</v>
      </c>
      <c r="E27" s="34">
        <f t="shared" si="3"/>
        <v>0</v>
      </c>
      <c r="F27" s="38">
        <f t="shared" si="4"/>
        <v>0</v>
      </c>
      <c r="G27" s="34">
        <v>0</v>
      </c>
      <c r="H27" s="34">
        <v>0</v>
      </c>
      <c r="I27" s="34">
        <v>0</v>
      </c>
      <c r="J27" s="34">
        <v>0</v>
      </c>
      <c r="K27" s="38">
        <v>0</v>
      </c>
      <c r="L27" s="38">
        <v>0</v>
      </c>
      <c r="M27" s="39" t="e">
        <f t="shared" si="7"/>
        <v>#VALUE!</v>
      </c>
      <c r="O27" s="4"/>
    </row>
    <row r="28" spans="1:18" ht="18" customHeight="1">
      <c r="A28" s="42" t="s">
        <v>52</v>
      </c>
      <c r="B28" s="34">
        <v>0</v>
      </c>
      <c r="C28" s="34">
        <v>0</v>
      </c>
      <c r="D28" s="38">
        <f t="shared" si="6"/>
        <v>0</v>
      </c>
      <c r="E28" s="34">
        <f t="shared" si="3"/>
        <v>0</v>
      </c>
      <c r="F28" s="38">
        <f t="shared" si="4"/>
        <v>0</v>
      </c>
      <c r="G28" s="34">
        <v>0</v>
      </c>
      <c r="H28" s="34">
        <v>0</v>
      </c>
      <c r="I28" s="34">
        <v>0</v>
      </c>
      <c r="J28" s="34">
        <v>0</v>
      </c>
      <c r="K28" s="38">
        <v>0</v>
      </c>
      <c r="L28" s="38">
        <v>0</v>
      </c>
      <c r="M28" s="39" t="e">
        <f t="shared" si="7"/>
        <v>#VALUE!</v>
      </c>
    </row>
    <row r="29" spans="1:18" ht="18" customHeight="1">
      <c r="A29" s="42" t="s">
        <v>53</v>
      </c>
      <c r="B29" s="34">
        <v>0</v>
      </c>
      <c r="C29" s="34">
        <v>0</v>
      </c>
      <c r="D29" s="38">
        <f t="shared" si="6"/>
        <v>0</v>
      </c>
      <c r="E29" s="34">
        <f t="shared" si="3"/>
        <v>0</v>
      </c>
      <c r="F29" s="38">
        <f t="shared" si="4"/>
        <v>0</v>
      </c>
      <c r="G29" s="34">
        <v>0</v>
      </c>
      <c r="H29" s="34">
        <v>0</v>
      </c>
      <c r="I29" s="34">
        <v>0</v>
      </c>
      <c r="J29" s="34">
        <v>0</v>
      </c>
      <c r="K29" s="38">
        <v>0</v>
      </c>
      <c r="L29" s="38">
        <v>0</v>
      </c>
      <c r="M29" s="39" t="e">
        <f t="shared" si="7"/>
        <v>#VALUE!</v>
      </c>
    </row>
    <row r="30" spans="1:18" s="32" customFormat="1" ht="18" customHeight="1">
      <c r="A30" s="24" t="s">
        <v>54</v>
      </c>
      <c r="B30" s="22">
        <f>SUM(B31:B37)</f>
        <v>10000</v>
      </c>
      <c r="C30" s="22">
        <f>SUM(C31:C37)</f>
        <v>10000</v>
      </c>
      <c r="D30" s="22">
        <f>+C30</f>
        <v>10000</v>
      </c>
      <c r="E30" s="22">
        <f>+G30+H30+I30+J30</f>
        <v>71510.326986</v>
      </c>
      <c r="F30" s="22">
        <f t="shared" si="4"/>
        <v>71510.326986</v>
      </c>
      <c r="G30" s="22">
        <f>SUM(G31:G37)</f>
        <v>0</v>
      </c>
      <c r="H30" s="33">
        <f>SUM(H31:H37)</f>
        <v>71510.326986</v>
      </c>
      <c r="I30" s="34">
        <f>SUM(I31:I37)</f>
        <v>0</v>
      </c>
      <c r="J30" s="34">
        <f>SUM(J31:J37)</f>
        <v>0</v>
      </c>
      <c r="K30" s="47">
        <f t="shared" si="5"/>
        <v>715.10326985999995</v>
      </c>
      <c r="L30" s="22">
        <f t="shared" si="5"/>
        <v>715.10326985999995</v>
      </c>
      <c r="M30" s="50" t="e">
        <f t="shared" si="7"/>
        <v>#VALUE!</v>
      </c>
      <c r="N30" s="51"/>
      <c r="P30" s="30"/>
    </row>
    <row r="31" spans="1:18" ht="18" customHeight="1">
      <c r="A31" s="42" t="s">
        <v>55</v>
      </c>
      <c r="B31" s="37">
        <v>5450</v>
      </c>
      <c r="C31" s="37">
        <v>5450</v>
      </c>
      <c r="D31" s="38">
        <f t="shared" ref="D31:D37" si="8">+C31</f>
        <v>5450</v>
      </c>
      <c r="E31" s="37">
        <f t="shared" si="3"/>
        <v>26602.593685</v>
      </c>
      <c r="F31" s="38">
        <f t="shared" si="4"/>
        <v>26602.593685</v>
      </c>
      <c r="G31" s="34">
        <v>0</v>
      </c>
      <c r="H31" s="49">
        <v>26602.593685</v>
      </c>
      <c r="I31" s="34">
        <v>0</v>
      </c>
      <c r="J31" s="34">
        <v>0</v>
      </c>
      <c r="K31" s="38">
        <f t="shared" si="5"/>
        <v>488.12098504587152</v>
      </c>
      <c r="L31" s="38">
        <f t="shared" si="5"/>
        <v>488.12098504587152</v>
      </c>
      <c r="M31" s="39" t="e">
        <f t="shared" si="7"/>
        <v>#VALUE!</v>
      </c>
      <c r="P31" s="4"/>
    </row>
    <row r="32" spans="1:18" ht="18" customHeight="1">
      <c r="A32" s="42" t="s">
        <v>56</v>
      </c>
      <c r="B32" s="37">
        <v>4500</v>
      </c>
      <c r="C32" s="37">
        <v>4500</v>
      </c>
      <c r="D32" s="38">
        <f t="shared" si="8"/>
        <v>4500</v>
      </c>
      <c r="E32" s="37">
        <f t="shared" si="3"/>
        <v>44900.533301000003</v>
      </c>
      <c r="F32" s="38">
        <f t="shared" si="4"/>
        <v>44900.533301000003</v>
      </c>
      <c r="G32" s="34">
        <v>0</v>
      </c>
      <c r="H32" s="49">
        <v>44900.533301000003</v>
      </c>
      <c r="I32" s="34">
        <v>0</v>
      </c>
      <c r="J32" s="34">
        <v>0</v>
      </c>
      <c r="K32" s="38">
        <f t="shared" si="5"/>
        <v>997.78962891111109</v>
      </c>
      <c r="L32" s="38">
        <f t="shared" si="5"/>
        <v>997.78962891111109</v>
      </c>
      <c r="M32" s="52" t="e">
        <f t="shared" si="7"/>
        <v>#VALUE!</v>
      </c>
    </row>
    <row r="33" spans="1:16" ht="18" customHeight="1">
      <c r="A33" s="42" t="s">
        <v>57</v>
      </c>
      <c r="B33" s="34">
        <v>0</v>
      </c>
      <c r="C33" s="34">
        <v>0</v>
      </c>
      <c r="D33" s="38">
        <f t="shared" si="8"/>
        <v>0</v>
      </c>
      <c r="E33" s="34">
        <v>0</v>
      </c>
      <c r="F33" s="38">
        <f t="shared" si="4"/>
        <v>0</v>
      </c>
      <c r="G33" s="34">
        <v>0</v>
      </c>
      <c r="H33" s="34">
        <v>0</v>
      </c>
      <c r="I33" s="34">
        <v>0</v>
      </c>
      <c r="J33" s="34">
        <v>0</v>
      </c>
      <c r="K33" s="38">
        <v>0</v>
      </c>
      <c r="L33" s="38">
        <v>0</v>
      </c>
      <c r="M33" s="52"/>
    </row>
    <row r="34" spans="1:16" ht="18" customHeight="1">
      <c r="A34" s="42" t="s">
        <v>58</v>
      </c>
      <c r="B34" s="34">
        <v>0</v>
      </c>
      <c r="C34" s="34">
        <v>0</v>
      </c>
      <c r="D34" s="38">
        <f t="shared" si="8"/>
        <v>0</v>
      </c>
      <c r="E34" s="34">
        <f t="shared" si="3"/>
        <v>0</v>
      </c>
      <c r="F34" s="38">
        <f t="shared" si="4"/>
        <v>0</v>
      </c>
      <c r="G34" s="34">
        <v>0</v>
      </c>
      <c r="H34" s="34">
        <v>0</v>
      </c>
      <c r="I34" s="34">
        <v>0</v>
      </c>
      <c r="J34" s="34">
        <v>0</v>
      </c>
      <c r="K34" s="38">
        <v>0</v>
      </c>
      <c r="L34" s="38">
        <v>0</v>
      </c>
      <c r="M34" s="39" t="e">
        <f t="shared" si="7"/>
        <v>#VALUE!</v>
      </c>
      <c r="P34" s="4">
        <f>+C39+C40+C41+C42</f>
        <v>597640</v>
      </c>
    </row>
    <row r="35" spans="1:16" ht="18" customHeight="1">
      <c r="A35" s="42" t="s">
        <v>59</v>
      </c>
      <c r="B35" s="37">
        <v>50</v>
      </c>
      <c r="C35" s="37">
        <v>50</v>
      </c>
      <c r="D35" s="38">
        <f t="shared" si="8"/>
        <v>50</v>
      </c>
      <c r="E35" s="34">
        <f t="shared" si="3"/>
        <v>0</v>
      </c>
      <c r="F35" s="38">
        <f t="shared" si="4"/>
        <v>0</v>
      </c>
      <c r="G35" s="34">
        <v>0</v>
      </c>
      <c r="H35" s="34">
        <v>0</v>
      </c>
      <c r="I35" s="34">
        <v>0</v>
      </c>
      <c r="J35" s="34">
        <v>0</v>
      </c>
      <c r="K35" s="38">
        <f t="shared" si="5"/>
        <v>0</v>
      </c>
      <c r="L35" s="38">
        <f t="shared" si="5"/>
        <v>0</v>
      </c>
      <c r="M35" s="39" t="e">
        <f t="shared" si="7"/>
        <v>#VALUE!</v>
      </c>
    </row>
    <row r="36" spans="1:16" ht="18" customHeight="1">
      <c r="A36" s="42" t="s">
        <v>60</v>
      </c>
      <c r="B36" s="34">
        <v>0</v>
      </c>
      <c r="C36" s="34">
        <v>0</v>
      </c>
      <c r="D36" s="38">
        <f t="shared" si="8"/>
        <v>0</v>
      </c>
      <c r="E36" s="37">
        <f t="shared" si="3"/>
        <v>7.2</v>
      </c>
      <c r="F36" s="38">
        <f t="shared" si="4"/>
        <v>7.2</v>
      </c>
      <c r="G36" s="34">
        <v>0</v>
      </c>
      <c r="H36" s="49">
        <v>7.2</v>
      </c>
      <c r="I36" s="34">
        <v>0</v>
      </c>
      <c r="J36" s="34">
        <v>0</v>
      </c>
      <c r="K36" s="38">
        <v>0</v>
      </c>
      <c r="L36" s="38">
        <v>0</v>
      </c>
      <c r="M36" s="39"/>
      <c r="O36" s="4"/>
    </row>
    <row r="37" spans="1:16" ht="18" customHeight="1">
      <c r="A37" s="42" t="s">
        <v>61</v>
      </c>
      <c r="B37" s="34">
        <v>0</v>
      </c>
      <c r="C37" s="34">
        <v>0</v>
      </c>
      <c r="D37" s="38">
        <f t="shared" si="8"/>
        <v>0</v>
      </c>
      <c r="E37" s="34">
        <f t="shared" si="3"/>
        <v>0</v>
      </c>
      <c r="F37" s="38">
        <f t="shared" si="4"/>
        <v>0</v>
      </c>
      <c r="G37" s="34">
        <v>0</v>
      </c>
      <c r="H37" s="34">
        <v>0</v>
      </c>
      <c r="I37" s="34">
        <v>0</v>
      </c>
      <c r="J37" s="34">
        <v>0</v>
      </c>
      <c r="K37" s="38">
        <v>0</v>
      </c>
      <c r="L37" s="38">
        <v>0</v>
      </c>
      <c r="M37" s="39" t="e">
        <f>E37/"#REF!*100"</f>
        <v>#VALUE!</v>
      </c>
    </row>
    <row r="38" spans="1:16" s="32" customFormat="1" ht="18" customHeight="1">
      <c r="A38" s="24" t="s">
        <v>62</v>
      </c>
      <c r="B38" s="22">
        <f>SUM(B39:B44)</f>
        <v>601000</v>
      </c>
      <c r="C38" s="22">
        <f>SUM(C39:C44)</f>
        <v>601000</v>
      </c>
      <c r="D38" s="22">
        <f>SUM(D39:D44)</f>
        <v>596640</v>
      </c>
      <c r="E38" s="22">
        <f t="shared" si="3"/>
        <v>556933.40420400002</v>
      </c>
      <c r="F38" s="22">
        <f t="shared" si="4"/>
        <v>556474.66227199999</v>
      </c>
      <c r="G38" s="22">
        <f>SUM(G39:G44)</f>
        <v>458.74193200000002</v>
      </c>
      <c r="H38" s="33">
        <f>SUM(H39:H44)</f>
        <v>261997.204692</v>
      </c>
      <c r="I38" s="22">
        <f>SUM(I39:I44)</f>
        <v>294477.45757999999</v>
      </c>
      <c r="J38" s="34">
        <f>SUM(J39:J44)</f>
        <v>0</v>
      </c>
      <c r="K38" s="47">
        <f t="shared" si="5"/>
        <v>92.667787721131461</v>
      </c>
      <c r="L38" s="22">
        <f t="shared" si="5"/>
        <v>93.268078283722176</v>
      </c>
      <c r="M38" s="26" t="e">
        <f>E38/"#REF!*100"</f>
        <v>#VALUE!</v>
      </c>
      <c r="N38" s="32">
        <v>543050.16736399999</v>
      </c>
      <c r="O38" s="32" t="s">
        <v>63</v>
      </c>
    </row>
    <row r="39" spans="1:16" ht="18" customHeight="1">
      <c r="A39" s="42" t="s">
        <v>64</v>
      </c>
      <c r="B39" s="37">
        <v>471700</v>
      </c>
      <c r="C39" s="37">
        <v>482410</v>
      </c>
      <c r="D39" s="37">
        <f>+C39-1000</f>
        <v>481410</v>
      </c>
      <c r="E39" s="37">
        <f>+G39+H39+I39+J39</f>
        <v>362517.98718499998</v>
      </c>
      <c r="F39" s="38">
        <f t="shared" si="4"/>
        <v>362517.98718499998</v>
      </c>
      <c r="G39" s="37">
        <v>0</v>
      </c>
      <c r="H39" s="49">
        <v>118928.622932</v>
      </c>
      <c r="I39" s="37">
        <v>243589.36425300001</v>
      </c>
      <c r="J39" s="34">
        <v>0</v>
      </c>
      <c r="K39" s="38">
        <f t="shared" si="5"/>
        <v>75.147278701726734</v>
      </c>
      <c r="L39" s="38">
        <f t="shared" si="5"/>
        <v>75.303376993622891</v>
      </c>
      <c r="M39" s="39" t="e">
        <f>E39/"#REF!*100"</f>
        <v>#VALUE!</v>
      </c>
      <c r="N39" s="4">
        <f>+E38-N38</f>
        <v>13883.236840000027</v>
      </c>
      <c r="P39" s="4">
        <f>+B39+B40+B41</f>
        <v>596500</v>
      </c>
    </row>
    <row r="40" spans="1:16" ht="18" customHeight="1">
      <c r="A40" s="42" t="s">
        <v>65</v>
      </c>
      <c r="B40" s="37">
        <v>123000</v>
      </c>
      <c r="C40" s="37">
        <v>109150</v>
      </c>
      <c r="D40" s="37">
        <f>+C40</f>
        <v>109150</v>
      </c>
      <c r="E40" s="37">
        <f t="shared" si="3"/>
        <v>184195.147069</v>
      </c>
      <c r="F40" s="38">
        <f t="shared" si="4"/>
        <v>184195.147069</v>
      </c>
      <c r="G40" s="37">
        <v>0</v>
      </c>
      <c r="H40" s="49">
        <v>133307.05374199999</v>
      </c>
      <c r="I40" s="37">
        <v>50888.093327000002</v>
      </c>
      <c r="J40" s="34">
        <v>0</v>
      </c>
      <c r="K40" s="38">
        <f t="shared" si="5"/>
        <v>168.75414298579935</v>
      </c>
      <c r="L40" s="38">
        <f t="shared" si="5"/>
        <v>168.75414298579935</v>
      </c>
      <c r="M40" s="39" t="e">
        <f>E40/"#REF!*100"</f>
        <v>#VALUE!</v>
      </c>
      <c r="P40" s="4">
        <f>+C39+C40+C41+C44</f>
        <v>596545</v>
      </c>
    </row>
    <row r="41" spans="1:16" ht="18" customHeight="1">
      <c r="A41" s="42" t="s">
        <v>66</v>
      </c>
      <c r="B41" s="37">
        <v>1800</v>
      </c>
      <c r="C41" s="37">
        <v>1625</v>
      </c>
      <c r="D41" s="37">
        <f>+C41</f>
        <v>1625</v>
      </c>
      <c r="E41" s="37">
        <f t="shared" si="3"/>
        <v>1709.2983829999998</v>
      </c>
      <c r="F41" s="38">
        <f t="shared" si="4"/>
        <v>1250.5564509999999</v>
      </c>
      <c r="G41" s="34">
        <v>458.74193200000002</v>
      </c>
      <c r="H41" s="49">
        <v>1250.5564509999999</v>
      </c>
      <c r="I41" s="34">
        <v>0</v>
      </c>
      <c r="J41" s="34">
        <v>0</v>
      </c>
      <c r="K41" s="38">
        <f t="shared" si="5"/>
        <v>105.18759279999999</v>
      </c>
      <c r="L41" s="38">
        <f t="shared" si="5"/>
        <v>76.957320061538454</v>
      </c>
      <c r="M41" s="39" t="e">
        <f>E41/"#REF!*100"</f>
        <v>#VALUE!</v>
      </c>
    </row>
    <row r="42" spans="1:16" ht="18" customHeight="1">
      <c r="A42" s="42" t="s">
        <v>67</v>
      </c>
      <c r="B42" s="37">
        <v>4500</v>
      </c>
      <c r="C42" s="37">
        <v>4455</v>
      </c>
      <c r="D42" s="37">
        <f>+C42</f>
        <v>4455</v>
      </c>
      <c r="E42" s="37">
        <f t="shared" si="3"/>
        <v>8510.9715670000005</v>
      </c>
      <c r="F42" s="38">
        <f t="shared" si="4"/>
        <v>8510.9715670000005</v>
      </c>
      <c r="G42" s="34">
        <v>0</v>
      </c>
      <c r="H42" s="49">
        <v>8510.9715670000005</v>
      </c>
      <c r="I42" s="34">
        <v>0</v>
      </c>
      <c r="J42" s="34">
        <v>0</v>
      </c>
      <c r="K42" s="38">
        <f t="shared" si="5"/>
        <v>191.0431328170595</v>
      </c>
      <c r="L42" s="38">
        <f t="shared" si="5"/>
        <v>191.0431328170595</v>
      </c>
      <c r="M42" s="39"/>
    </row>
    <row r="43" spans="1:16" ht="18" customHeight="1">
      <c r="A43" s="42" t="s">
        <v>68</v>
      </c>
      <c r="B43" s="34">
        <v>0</v>
      </c>
      <c r="C43" s="34">
        <v>0</v>
      </c>
      <c r="D43" s="34"/>
      <c r="E43" s="34">
        <f t="shared" si="3"/>
        <v>0</v>
      </c>
      <c r="F43" s="38">
        <f t="shared" si="4"/>
        <v>0</v>
      </c>
      <c r="G43" s="34">
        <v>0</v>
      </c>
      <c r="H43" s="34">
        <v>0</v>
      </c>
      <c r="I43" s="34">
        <v>0</v>
      </c>
      <c r="J43" s="34">
        <v>0</v>
      </c>
      <c r="K43" s="38">
        <v>0</v>
      </c>
      <c r="L43" s="38">
        <v>0</v>
      </c>
      <c r="M43" s="39" t="e">
        <f>E43/"#REF!*100"</f>
        <v>#VALUE!</v>
      </c>
    </row>
    <row r="44" spans="1:16" ht="18" customHeight="1">
      <c r="A44" s="42" t="s">
        <v>69</v>
      </c>
      <c r="B44" s="34">
        <v>0</v>
      </c>
      <c r="C44" s="37">
        <v>3360</v>
      </c>
      <c r="D44" s="37"/>
      <c r="E44" s="34">
        <f t="shared" si="3"/>
        <v>0</v>
      </c>
      <c r="F44" s="38">
        <f t="shared" si="4"/>
        <v>0</v>
      </c>
      <c r="G44" s="34">
        <v>0</v>
      </c>
      <c r="H44" s="34">
        <v>0</v>
      </c>
      <c r="I44" s="34">
        <v>0</v>
      </c>
      <c r="J44" s="34">
        <v>0</v>
      </c>
      <c r="K44" s="38">
        <f t="shared" si="5"/>
        <v>0</v>
      </c>
      <c r="L44" s="38">
        <v>0</v>
      </c>
      <c r="M44" s="39" t="e">
        <f>E44/"#REF!*100"</f>
        <v>#VALUE!</v>
      </c>
    </row>
    <row r="45" spans="1:16" s="32" customFormat="1" ht="18" customHeight="1">
      <c r="A45" s="24" t="s">
        <v>70</v>
      </c>
      <c r="B45" s="22">
        <v>160000</v>
      </c>
      <c r="C45" s="22">
        <v>150000</v>
      </c>
      <c r="D45" s="22">
        <f>+C45</f>
        <v>150000</v>
      </c>
      <c r="E45" s="22">
        <f t="shared" si="3"/>
        <v>150901.529974</v>
      </c>
      <c r="F45" s="22">
        <f t="shared" si="4"/>
        <v>150901.529974</v>
      </c>
      <c r="G45" s="34">
        <v>0</v>
      </c>
      <c r="H45" s="34">
        <v>0</v>
      </c>
      <c r="I45" s="22">
        <v>132842.06804700001</v>
      </c>
      <c r="J45" s="22">
        <v>18059.461927</v>
      </c>
      <c r="K45" s="47">
        <f t="shared" si="5"/>
        <v>100.60101998266666</v>
      </c>
      <c r="L45" s="22">
        <f t="shared" si="5"/>
        <v>100.60101998266666</v>
      </c>
      <c r="M45" s="26"/>
      <c r="O45" s="30"/>
    </row>
    <row r="46" spans="1:16" s="32" customFormat="1" ht="18" customHeight="1">
      <c r="A46" s="24" t="s">
        <v>71</v>
      </c>
      <c r="B46" s="22">
        <v>7000</v>
      </c>
      <c r="C46" s="22">
        <v>7000</v>
      </c>
      <c r="D46" s="22">
        <f>+C46</f>
        <v>7000</v>
      </c>
      <c r="E46" s="22">
        <f t="shared" si="3"/>
        <v>1730.911349</v>
      </c>
      <c r="F46" s="22">
        <f t="shared" si="4"/>
        <v>1730.911349</v>
      </c>
      <c r="G46" s="34">
        <v>0</v>
      </c>
      <c r="H46" s="33">
        <v>105.08002500000001</v>
      </c>
      <c r="I46" s="22">
        <v>1195.704158</v>
      </c>
      <c r="J46" s="22">
        <v>430.12716599999999</v>
      </c>
      <c r="K46" s="47">
        <f t="shared" si="5"/>
        <v>24.727304985714284</v>
      </c>
      <c r="L46" s="22">
        <f t="shared" si="5"/>
        <v>24.727304985714284</v>
      </c>
      <c r="M46" s="26" t="e">
        <f>E46/"#REF!*100"</f>
        <v>#VALUE!</v>
      </c>
      <c r="N46" s="51">
        <v>10220.554547</v>
      </c>
      <c r="O46" s="30">
        <f>+N46-E46</f>
        <v>8489.6431979999998</v>
      </c>
    </row>
    <row r="47" spans="1:16" s="32" customFormat="1" ht="18" customHeight="1">
      <c r="A47" s="24" t="s">
        <v>72</v>
      </c>
      <c r="B47" s="22">
        <v>3000</v>
      </c>
      <c r="C47" s="22">
        <v>3000</v>
      </c>
      <c r="D47" s="22">
        <f>+C47</f>
        <v>3000</v>
      </c>
      <c r="E47" s="22">
        <f t="shared" si="3"/>
        <v>5392.989818</v>
      </c>
      <c r="F47" s="22">
        <f t="shared" si="4"/>
        <v>5392.989818</v>
      </c>
      <c r="G47" s="34">
        <v>0</v>
      </c>
      <c r="H47" s="34">
        <v>0</v>
      </c>
      <c r="I47" s="22">
        <v>8.9236909999999998</v>
      </c>
      <c r="J47" s="22">
        <v>5384.0661270000001</v>
      </c>
      <c r="K47" s="47">
        <f t="shared" si="5"/>
        <v>179.76632726666665</v>
      </c>
      <c r="L47" s="22">
        <f t="shared" si="5"/>
        <v>179.76632726666665</v>
      </c>
      <c r="M47" s="26"/>
      <c r="N47" s="51"/>
    </row>
    <row r="48" spans="1:16" s="32" customFormat="1" ht="18" customHeight="1">
      <c r="A48" s="24" t="s">
        <v>73</v>
      </c>
      <c r="B48" s="22">
        <v>310000</v>
      </c>
      <c r="C48" s="22">
        <v>310000</v>
      </c>
      <c r="D48" s="22">
        <f>+C48</f>
        <v>310000</v>
      </c>
      <c r="E48" s="22">
        <f t="shared" si="3"/>
        <v>311532.13652399997</v>
      </c>
      <c r="F48" s="22">
        <f t="shared" si="4"/>
        <v>311532.13652399997</v>
      </c>
      <c r="G48" s="34">
        <v>0</v>
      </c>
      <c r="H48" s="22">
        <v>311532.13652399997</v>
      </c>
      <c r="I48" s="34">
        <v>0</v>
      </c>
      <c r="J48" s="34">
        <v>0</v>
      </c>
      <c r="K48" s="47">
        <f t="shared" si="5"/>
        <v>100.49423758838709</v>
      </c>
      <c r="L48" s="22">
        <f t="shared" si="5"/>
        <v>100.49423758838709</v>
      </c>
      <c r="M48" s="26" t="e">
        <f>E48/"#REF!*100"</f>
        <v>#VALUE!</v>
      </c>
    </row>
    <row r="49" spans="1:14" s="32" customFormat="1" ht="18" customHeight="1">
      <c r="A49" s="53" t="s">
        <v>74</v>
      </c>
      <c r="B49" s="22">
        <v>320000</v>
      </c>
      <c r="C49" s="22">
        <v>320000</v>
      </c>
      <c r="D49" s="22">
        <v>127760</v>
      </c>
      <c r="E49" s="22">
        <f t="shared" si="3"/>
        <v>400508.77685800003</v>
      </c>
      <c r="F49" s="22">
        <f t="shared" si="4"/>
        <v>148989.24735300001</v>
      </c>
      <c r="G49" s="22">
        <v>251519.52950500001</v>
      </c>
      <c r="H49" s="33">
        <v>148989.24735300001</v>
      </c>
      <c r="I49" s="34">
        <v>0</v>
      </c>
      <c r="J49" s="34">
        <v>0</v>
      </c>
      <c r="K49" s="47">
        <f t="shared" si="5"/>
        <v>125.15899276812502</v>
      </c>
      <c r="L49" s="22">
        <f t="shared" si="5"/>
        <v>116.61650544223545</v>
      </c>
      <c r="M49" s="26"/>
    </row>
    <row r="50" spans="1:14" s="32" customFormat="1" ht="18" customHeight="1">
      <c r="A50" s="24" t="s">
        <v>75</v>
      </c>
      <c r="B50" s="22">
        <f>+B51+B52</f>
        <v>65000</v>
      </c>
      <c r="C50" s="22">
        <v>75000</v>
      </c>
      <c r="D50" s="22">
        <f>+D52</f>
        <v>59000</v>
      </c>
      <c r="E50" s="22">
        <f t="shared" si="3"/>
        <v>84442.454005999985</v>
      </c>
      <c r="F50" s="22">
        <f t="shared" si="4"/>
        <v>62779.633491999994</v>
      </c>
      <c r="G50" s="22">
        <f>+G51+G52</f>
        <v>21662.820513999999</v>
      </c>
      <c r="H50" s="33">
        <f>+H51+H52</f>
        <v>31158.494369999997</v>
      </c>
      <c r="I50" s="22">
        <f>+I51+I52</f>
        <v>12022.111008</v>
      </c>
      <c r="J50" s="22">
        <f>+J51+J52</f>
        <v>19599.028114000001</v>
      </c>
      <c r="K50" s="47">
        <f t="shared" si="5"/>
        <v>112.58993867466664</v>
      </c>
      <c r="L50" s="22">
        <f t="shared" si="5"/>
        <v>106.40615846101693</v>
      </c>
      <c r="M50" s="26" t="e">
        <f>E50/"#REF!*100"</f>
        <v>#VALUE!</v>
      </c>
      <c r="N50" s="30">
        <v>84442.454006</v>
      </c>
    </row>
    <row r="51" spans="1:14" s="59" customFormat="1" ht="18" customHeight="1">
      <c r="A51" s="54" t="s">
        <v>76</v>
      </c>
      <c r="B51" s="38">
        <v>16000</v>
      </c>
      <c r="C51" s="55">
        <v>16000</v>
      </c>
      <c r="D51" s="55"/>
      <c r="E51" s="38">
        <f t="shared" si="3"/>
        <v>21877.146172999997</v>
      </c>
      <c r="F51" s="38">
        <f t="shared" si="4"/>
        <v>214.325659</v>
      </c>
      <c r="G51" s="38">
        <v>21662.820513999999</v>
      </c>
      <c r="H51" s="56">
        <v>214.325659</v>
      </c>
      <c r="I51" s="55">
        <v>0</v>
      </c>
      <c r="J51" s="55">
        <v>0</v>
      </c>
      <c r="K51" s="38">
        <f t="shared" si="5"/>
        <v>136.73216358124998</v>
      </c>
      <c r="L51" s="38">
        <v>0</v>
      </c>
      <c r="M51" s="57" t="e">
        <f>E51/"#REF!*100"</f>
        <v>#VALUE!</v>
      </c>
      <c r="N51" s="58">
        <f>+N50-E50</f>
        <v>0</v>
      </c>
    </row>
    <row r="52" spans="1:14" s="59" customFormat="1" ht="18" customHeight="1">
      <c r="A52" s="54" t="s">
        <v>77</v>
      </c>
      <c r="B52" s="38">
        <v>49000</v>
      </c>
      <c r="C52" s="55">
        <v>59000</v>
      </c>
      <c r="D52" s="55">
        <f>+C52</f>
        <v>59000</v>
      </c>
      <c r="E52" s="38">
        <f t="shared" si="3"/>
        <v>62565.307832999999</v>
      </c>
      <c r="F52" s="38">
        <f t="shared" si="4"/>
        <v>62565.307832999999</v>
      </c>
      <c r="G52" s="55">
        <v>0</v>
      </c>
      <c r="H52" s="56">
        <v>30944.168710999998</v>
      </c>
      <c r="I52" s="38">
        <v>12022.111008</v>
      </c>
      <c r="J52" s="38">
        <f>9410.941742+10188.086372</f>
        <v>19599.028114000001</v>
      </c>
      <c r="K52" s="38">
        <f t="shared" si="5"/>
        <v>106.04289463220337</v>
      </c>
      <c r="L52" s="38">
        <f t="shared" si="5"/>
        <v>106.04289463220337</v>
      </c>
      <c r="M52" s="57" t="e">
        <f>E52/"#REF!*100"</f>
        <v>#VALUE!</v>
      </c>
      <c r="N52" s="58"/>
    </row>
    <row r="53" spans="1:14" s="32" customFormat="1" ht="18" customHeight="1">
      <c r="A53" s="24" t="s">
        <v>78</v>
      </c>
      <c r="B53" s="22">
        <v>150000</v>
      </c>
      <c r="C53" s="22">
        <v>310000</v>
      </c>
      <c r="D53" s="22">
        <f>+C53</f>
        <v>310000</v>
      </c>
      <c r="E53" s="22">
        <f t="shared" si="3"/>
        <v>323196.48060300003</v>
      </c>
      <c r="F53" s="22">
        <f t="shared" si="4"/>
        <v>323196.48060300003</v>
      </c>
      <c r="G53" s="34">
        <v>0</v>
      </c>
      <c r="H53" s="33">
        <v>135292.369145</v>
      </c>
      <c r="I53" s="22">
        <v>187904.111458</v>
      </c>
      <c r="J53" s="22"/>
      <c r="K53" s="47">
        <f t="shared" si="5"/>
        <v>104.2569292267742</v>
      </c>
      <c r="L53" s="22">
        <f t="shared" si="5"/>
        <v>104.2569292267742</v>
      </c>
      <c r="M53" s="26"/>
      <c r="N53" s="30"/>
    </row>
    <row r="54" spans="1:14" s="32" customFormat="1" ht="18" customHeight="1">
      <c r="A54" s="24" t="s">
        <v>79</v>
      </c>
      <c r="B54" s="22">
        <v>20000</v>
      </c>
      <c r="C54" s="22">
        <v>20000</v>
      </c>
      <c r="D54" s="22">
        <f>+C54</f>
        <v>20000</v>
      </c>
      <c r="E54" s="22">
        <f t="shared" si="3"/>
        <v>103962.54725799999</v>
      </c>
      <c r="F54" s="22">
        <f t="shared" si="4"/>
        <v>103962.54725799999</v>
      </c>
      <c r="G54" s="34">
        <v>0</v>
      </c>
      <c r="H54" s="33">
        <v>103528.94525999999</v>
      </c>
      <c r="I54" s="22">
        <v>430.96199799999999</v>
      </c>
      <c r="J54" s="22">
        <v>2.64</v>
      </c>
      <c r="K54" s="47">
        <f t="shared" si="5"/>
        <v>519.81273628999998</v>
      </c>
      <c r="L54" s="22">
        <f t="shared" si="5"/>
        <v>519.81273628999998</v>
      </c>
      <c r="M54" s="26"/>
      <c r="N54" s="30"/>
    </row>
    <row r="55" spans="1:14" s="32" customFormat="1" ht="18" customHeight="1">
      <c r="A55" s="24" t="s">
        <v>80</v>
      </c>
      <c r="B55" s="34">
        <v>0</v>
      </c>
      <c r="C55" s="34">
        <v>0</v>
      </c>
      <c r="D55" s="34">
        <v>0</v>
      </c>
      <c r="E55" s="34">
        <f>+G55+H55+I55+J55</f>
        <v>0</v>
      </c>
      <c r="F55" s="22">
        <f t="shared" si="4"/>
        <v>0</v>
      </c>
      <c r="G55" s="34">
        <v>0</v>
      </c>
      <c r="H55" s="34">
        <v>0</v>
      </c>
      <c r="I55" s="34">
        <v>0</v>
      </c>
      <c r="J55" s="34">
        <v>0</v>
      </c>
      <c r="K55" s="38">
        <v>0</v>
      </c>
      <c r="L55" s="38">
        <v>0</v>
      </c>
      <c r="M55" s="26"/>
      <c r="N55" s="30"/>
    </row>
    <row r="56" spans="1:14" s="32" customFormat="1" ht="18" customHeight="1">
      <c r="A56" s="24" t="s">
        <v>81</v>
      </c>
      <c r="B56" s="34">
        <v>0</v>
      </c>
      <c r="C56" s="34">
        <v>0</v>
      </c>
      <c r="D56" s="34">
        <v>0</v>
      </c>
      <c r="E56" s="34">
        <f>+G56+H56+I56+J56</f>
        <v>0</v>
      </c>
      <c r="F56" s="22">
        <f t="shared" si="4"/>
        <v>0</v>
      </c>
      <c r="G56" s="34">
        <v>0</v>
      </c>
      <c r="H56" s="34">
        <v>0</v>
      </c>
      <c r="I56" s="34">
        <v>0</v>
      </c>
      <c r="J56" s="34">
        <v>0</v>
      </c>
      <c r="K56" s="38">
        <v>0</v>
      </c>
      <c r="L56" s="38">
        <v>0</v>
      </c>
      <c r="M56" s="26"/>
      <c r="N56" s="30"/>
    </row>
    <row r="57" spans="1:14" s="32" customFormat="1" ht="18" customHeight="1">
      <c r="A57" s="24" t="s">
        <v>82</v>
      </c>
      <c r="B57" s="34">
        <v>0</v>
      </c>
      <c r="C57" s="34">
        <v>0</v>
      </c>
      <c r="D57" s="34">
        <v>0</v>
      </c>
      <c r="E57" s="34">
        <f>+G57+H57+I57+J57</f>
        <v>0</v>
      </c>
      <c r="F57" s="22">
        <f t="shared" si="4"/>
        <v>0</v>
      </c>
      <c r="G57" s="34">
        <v>0</v>
      </c>
      <c r="H57" s="34">
        <v>0</v>
      </c>
      <c r="I57" s="34">
        <v>0</v>
      </c>
      <c r="J57" s="34">
        <v>0</v>
      </c>
      <c r="K57" s="38">
        <v>0</v>
      </c>
      <c r="L57" s="38">
        <v>0</v>
      </c>
      <c r="M57" s="26"/>
      <c r="N57" s="30"/>
    </row>
    <row r="58" spans="1:14" s="32" customFormat="1" ht="30.75" customHeight="1">
      <c r="A58" s="60" t="s">
        <v>83</v>
      </c>
      <c r="B58" s="34">
        <v>0</v>
      </c>
      <c r="C58" s="34">
        <v>0</v>
      </c>
      <c r="D58" s="34">
        <v>0</v>
      </c>
      <c r="E58" s="22">
        <f t="shared" si="3"/>
        <v>5867.3799369999997</v>
      </c>
      <c r="F58" s="22">
        <f t="shared" si="4"/>
        <v>5867.3799369999997</v>
      </c>
      <c r="G58" s="34">
        <v>0</v>
      </c>
      <c r="H58" s="33">
        <v>5867.3799369999997</v>
      </c>
      <c r="I58" s="34">
        <v>0</v>
      </c>
      <c r="J58" s="34">
        <v>0</v>
      </c>
      <c r="K58" s="47">
        <v>0</v>
      </c>
      <c r="L58" s="38">
        <v>0</v>
      </c>
      <c r="M58" s="26"/>
      <c r="N58" s="30"/>
    </row>
    <row r="59" spans="1:14" s="32" customFormat="1" ht="20.25" customHeight="1">
      <c r="A59" s="60" t="s">
        <v>84</v>
      </c>
      <c r="B59" s="22">
        <v>152000</v>
      </c>
      <c r="C59" s="22">
        <f>152000</f>
        <v>152000</v>
      </c>
      <c r="D59" s="22">
        <v>95600</v>
      </c>
      <c r="E59" s="22">
        <f t="shared" si="3"/>
        <v>166853.37051400001</v>
      </c>
      <c r="F59" s="22">
        <f t="shared" si="4"/>
        <v>111531.50270499999</v>
      </c>
      <c r="G59" s="22">
        <v>55321.867809000003</v>
      </c>
      <c r="H59" s="33">
        <v>60417.985012999998</v>
      </c>
      <c r="I59" s="22">
        <v>23541.922451999999</v>
      </c>
      <c r="J59" s="22">
        <v>27571.595239999999</v>
      </c>
      <c r="K59" s="47">
        <f t="shared" si="5"/>
        <v>109.77195428552633</v>
      </c>
      <c r="L59" s="22">
        <f t="shared" si="5"/>
        <v>116.66475178347279</v>
      </c>
      <c r="M59" s="26"/>
      <c r="N59" s="30">
        <v>24230.874657</v>
      </c>
    </row>
    <row r="60" spans="1:14" s="32" customFormat="1" ht="20.25" customHeight="1">
      <c r="A60" s="60" t="s">
        <v>85</v>
      </c>
      <c r="B60" s="34">
        <v>0</v>
      </c>
      <c r="C60" s="34">
        <v>0</v>
      </c>
      <c r="D60" s="34">
        <v>0</v>
      </c>
      <c r="E60" s="22">
        <f t="shared" si="3"/>
        <v>1909.098751</v>
      </c>
      <c r="F60" s="22">
        <f t="shared" si="4"/>
        <v>1909.098751</v>
      </c>
      <c r="G60" s="34">
        <v>0</v>
      </c>
      <c r="H60" s="33">
        <v>1909.098751</v>
      </c>
      <c r="I60" s="34">
        <v>0</v>
      </c>
      <c r="J60" s="34">
        <v>0</v>
      </c>
      <c r="K60" s="47">
        <v>0</v>
      </c>
      <c r="L60" s="38">
        <v>0</v>
      </c>
      <c r="M60" s="26"/>
      <c r="N60" s="30"/>
    </row>
    <row r="61" spans="1:14" s="32" customFormat="1" ht="29.25">
      <c r="A61" s="60" t="s">
        <v>86</v>
      </c>
      <c r="B61" s="22">
        <v>27000</v>
      </c>
      <c r="C61" s="22">
        <v>0</v>
      </c>
      <c r="D61" s="22">
        <v>0</v>
      </c>
      <c r="E61" s="22">
        <f t="shared" si="3"/>
        <v>2316.415563</v>
      </c>
      <c r="F61" s="22">
        <f t="shared" si="4"/>
        <v>2316.415563</v>
      </c>
      <c r="G61" s="34">
        <v>0</v>
      </c>
      <c r="H61" s="33">
        <v>1061.1065630000001</v>
      </c>
      <c r="I61" s="34">
        <v>0</v>
      </c>
      <c r="J61" s="22">
        <v>1255.309</v>
      </c>
      <c r="K61" s="47">
        <v>0</v>
      </c>
      <c r="L61" s="38">
        <v>0</v>
      </c>
      <c r="M61" s="26"/>
      <c r="N61" s="30"/>
    </row>
    <row r="62" spans="1:14" s="32" customFormat="1">
      <c r="A62" s="60" t="s">
        <v>87</v>
      </c>
      <c r="B62" s="22">
        <v>30000</v>
      </c>
      <c r="C62" s="22">
        <v>30000</v>
      </c>
      <c r="D62" s="22">
        <f>+C62</f>
        <v>30000</v>
      </c>
      <c r="E62" s="22">
        <f t="shared" si="3"/>
        <v>18258.358273999998</v>
      </c>
      <c r="F62" s="22">
        <f t="shared" si="4"/>
        <v>18258.358273999998</v>
      </c>
      <c r="G62" s="34">
        <v>0</v>
      </c>
      <c r="H62" s="33">
        <v>18258.358273999998</v>
      </c>
      <c r="I62" s="34">
        <v>0</v>
      </c>
      <c r="J62" s="22">
        <v>0</v>
      </c>
      <c r="K62" s="47">
        <f t="shared" si="5"/>
        <v>60.861194246666663</v>
      </c>
      <c r="L62" s="22">
        <f t="shared" si="5"/>
        <v>60.861194246666663</v>
      </c>
      <c r="M62" s="26"/>
      <c r="N62" s="30"/>
    </row>
    <row r="63" spans="1:14" s="32" customFormat="1">
      <c r="A63" s="60" t="s">
        <v>88</v>
      </c>
      <c r="B63" s="22">
        <v>830000</v>
      </c>
      <c r="C63" s="22">
        <v>830000</v>
      </c>
      <c r="D63" s="22">
        <f t="shared" ref="D63:D77" si="9">+C63</f>
        <v>830000</v>
      </c>
      <c r="E63" s="22">
        <f t="shared" si="3"/>
        <v>850524.54294399999</v>
      </c>
      <c r="F63" s="22">
        <f t="shared" si="4"/>
        <v>850524.54294399999</v>
      </c>
      <c r="G63" s="34">
        <v>0</v>
      </c>
      <c r="H63" s="33">
        <v>850524.54294399999</v>
      </c>
      <c r="I63" s="34">
        <v>0</v>
      </c>
      <c r="J63" s="34">
        <v>0</v>
      </c>
      <c r="K63" s="47">
        <f t="shared" si="5"/>
        <v>102.47283649927709</v>
      </c>
      <c r="L63" s="22">
        <f t="shared" si="5"/>
        <v>102.47283649927709</v>
      </c>
      <c r="M63" s="26"/>
      <c r="N63" s="30" t="s">
        <v>89</v>
      </c>
    </row>
    <row r="64" spans="1:14" s="65" customFormat="1" ht="18" hidden="1" customHeight="1">
      <c r="A64" s="61" t="s">
        <v>90</v>
      </c>
      <c r="B64" s="62">
        <f>B65+B66+B67+B69</f>
        <v>0</v>
      </c>
      <c r="C64" s="62">
        <v>0</v>
      </c>
      <c r="D64" s="22">
        <f t="shared" si="9"/>
        <v>0</v>
      </c>
      <c r="E64" s="62">
        <f t="shared" si="3"/>
        <v>0</v>
      </c>
      <c r="F64" s="22">
        <f t="shared" si="4"/>
        <v>0</v>
      </c>
      <c r="G64" s="34">
        <f>SUM(G65:G69)-G68</f>
        <v>0</v>
      </c>
      <c r="H64" s="63">
        <f>SUM(H65:H69)-H68</f>
        <v>0</v>
      </c>
      <c r="I64" s="34">
        <f>SUM(I65:I69)-I68</f>
        <v>0</v>
      </c>
      <c r="J64" s="34">
        <f>J65+J66+J67+J69</f>
        <v>0</v>
      </c>
      <c r="K64" s="47" t="e">
        <f t="shared" si="5"/>
        <v>#DIV/0!</v>
      </c>
      <c r="L64" s="22" t="e">
        <f t="shared" si="5"/>
        <v>#DIV/0!</v>
      </c>
      <c r="M64" s="64" t="e">
        <f>E64/"#REF!*100"</f>
        <v>#VALUE!</v>
      </c>
    </row>
    <row r="65" spans="1:14" s="41" customFormat="1" ht="18" hidden="1" customHeight="1">
      <c r="A65" s="66" t="s">
        <v>91</v>
      </c>
      <c r="B65" s="67">
        <v>0</v>
      </c>
      <c r="C65" s="67">
        <v>0</v>
      </c>
      <c r="D65" s="22">
        <f t="shared" si="9"/>
        <v>0</v>
      </c>
      <c r="E65" s="68">
        <f t="shared" si="3"/>
        <v>0</v>
      </c>
      <c r="F65" s="22">
        <f t="shared" si="4"/>
        <v>0</v>
      </c>
      <c r="G65" s="34">
        <v>0</v>
      </c>
      <c r="H65" s="67">
        <v>0</v>
      </c>
      <c r="I65" s="34">
        <v>0</v>
      </c>
      <c r="J65" s="34"/>
      <c r="K65" s="47" t="e">
        <f t="shared" si="5"/>
        <v>#DIV/0!</v>
      </c>
      <c r="L65" s="22" t="e">
        <f t="shared" si="5"/>
        <v>#DIV/0!</v>
      </c>
      <c r="M65" s="69" t="e">
        <f>E65/"#REF!*100"</f>
        <v>#VALUE!</v>
      </c>
    </row>
    <row r="66" spans="1:14" s="41" customFormat="1" ht="18" hidden="1" customHeight="1">
      <c r="A66" s="66" t="s">
        <v>92</v>
      </c>
      <c r="B66" s="67">
        <v>0</v>
      </c>
      <c r="C66" s="67">
        <v>0</v>
      </c>
      <c r="D66" s="22">
        <f t="shared" si="9"/>
        <v>0</v>
      </c>
      <c r="E66" s="68">
        <f t="shared" si="3"/>
        <v>0</v>
      </c>
      <c r="F66" s="22">
        <f t="shared" si="4"/>
        <v>0</v>
      </c>
      <c r="G66" s="34">
        <v>0</v>
      </c>
      <c r="H66" s="67">
        <v>0</v>
      </c>
      <c r="I66" s="34">
        <v>0</v>
      </c>
      <c r="J66" s="34"/>
      <c r="K66" s="47" t="e">
        <f t="shared" si="5"/>
        <v>#DIV/0!</v>
      </c>
      <c r="L66" s="22" t="e">
        <f t="shared" si="5"/>
        <v>#DIV/0!</v>
      </c>
      <c r="M66" s="69" t="e">
        <f>E66/"#REF!*100"</f>
        <v>#VALUE!</v>
      </c>
    </row>
    <row r="67" spans="1:14" s="41" customFormat="1" ht="18" hidden="1" customHeight="1">
      <c r="A67" s="66" t="s">
        <v>93</v>
      </c>
      <c r="B67" s="67">
        <v>0</v>
      </c>
      <c r="C67" s="67">
        <v>0</v>
      </c>
      <c r="D67" s="22">
        <f t="shared" si="9"/>
        <v>0</v>
      </c>
      <c r="E67" s="68">
        <f t="shared" si="3"/>
        <v>0</v>
      </c>
      <c r="F67" s="22">
        <f t="shared" si="4"/>
        <v>0</v>
      </c>
      <c r="G67" s="34">
        <v>0</v>
      </c>
      <c r="H67" s="67">
        <v>0</v>
      </c>
      <c r="I67" s="34">
        <v>0</v>
      </c>
      <c r="J67" s="34"/>
      <c r="K67" s="47" t="e">
        <f t="shared" si="5"/>
        <v>#DIV/0!</v>
      </c>
      <c r="L67" s="22" t="e">
        <f t="shared" si="5"/>
        <v>#DIV/0!</v>
      </c>
      <c r="M67" s="69" t="e">
        <f>E67/"#REF!*100"</f>
        <v>#VALUE!</v>
      </c>
    </row>
    <row r="68" spans="1:14" s="41" customFormat="1" ht="18" hidden="1" customHeight="1">
      <c r="A68" s="70" t="s">
        <v>94</v>
      </c>
      <c r="B68" s="67">
        <v>0</v>
      </c>
      <c r="C68" s="67">
        <v>0</v>
      </c>
      <c r="D68" s="22">
        <f t="shared" si="9"/>
        <v>0</v>
      </c>
      <c r="E68" s="71">
        <f t="shared" si="3"/>
        <v>0</v>
      </c>
      <c r="F68" s="22">
        <f t="shared" si="4"/>
        <v>0</v>
      </c>
      <c r="G68" s="34">
        <v>0</v>
      </c>
      <c r="H68" s="67">
        <v>0</v>
      </c>
      <c r="I68" s="34">
        <v>0</v>
      </c>
      <c r="J68" s="34"/>
      <c r="K68" s="47" t="e">
        <f t="shared" si="5"/>
        <v>#DIV/0!</v>
      </c>
      <c r="L68" s="22" t="e">
        <f t="shared" si="5"/>
        <v>#DIV/0!</v>
      </c>
      <c r="M68" s="69"/>
    </row>
    <row r="69" spans="1:14" s="41" customFormat="1" ht="18" hidden="1" customHeight="1">
      <c r="A69" s="66" t="s">
        <v>95</v>
      </c>
      <c r="B69" s="67">
        <v>0</v>
      </c>
      <c r="C69" s="67">
        <v>0</v>
      </c>
      <c r="D69" s="22">
        <f t="shared" si="9"/>
        <v>0</v>
      </c>
      <c r="E69" s="68">
        <f t="shared" si="3"/>
        <v>0</v>
      </c>
      <c r="F69" s="22">
        <f t="shared" si="4"/>
        <v>0</v>
      </c>
      <c r="G69" s="34">
        <v>0</v>
      </c>
      <c r="H69" s="67">
        <v>0</v>
      </c>
      <c r="I69" s="34">
        <v>0</v>
      </c>
      <c r="J69" s="34"/>
      <c r="K69" s="47" t="e">
        <f t="shared" si="5"/>
        <v>#DIV/0!</v>
      </c>
      <c r="L69" s="22" t="e">
        <f t="shared" si="5"/>
        <v>#DIV/0!</v>
      </c>
      <c r="M69" s="69" t="e">
        <f>E69/"#REF!*100"</f>
        <v>#VALUE!</v>
      </c>
    </row>
    <row r="70" spans="1:14" s="65" customFormat="1" ht="18" hidden="1" customHeight="1">
      <c r="A70" s="61" t="s">
        <v>96</v>
      </c>
      <c r="B70" s="67">
        <v>0</v>
      </c>
      <c r="C70" s="67">
        <v>0</v>
      </c>
      <c r="D70" s="22">
        <f t="shared" si="9"/>
        <v>0</v>
      </c>
      <c r="E70" s="62">
        <f>E71+E72+E74+E75+E76</f>
        <v>0</v>
      </c>
      <c r="F70" s="22">
        <f t="shared" si="4"/>
        <v>0</v>
      </c>
      <c r="G70" s="34">
        <f>G71+G72+G74+G75+G76</f>
        <v>0</v>
      </c>
      <c r="H70" s="63">
        <f>+H71+H72+H74+H75+H76</f>
        <v>0</v>
      </c>
      <c r="I70" s="34">
        <f>+I71+I72+I74+I75+I76</f>
        <v>0</v>
      </c>
      <c r="J70" s="34">
        <f>J71+J72+J74+J75+J76</f>
        <v>0</v>
      </c>
      <c r="K70" s="47" t="e">
        <f t="shared" si="5"/>
        <v>#DIV/0!</v>
      </c>
      <c r="L70" s="22" t="e">
        <f t="shared" si="5"/>
        <v>#DIV/0!</v>
      </c>
      <c r="M70" s="64" t="e">
        <f>E70/"#REF!*100"</f>
        <v>#VALUE!</v>
      </c>
    </row>
    <row r="71" spans="1:14" s="41" customFormat="1" ht="18" hidden="1" customHeight="1">
      <c r="A71" s="66" t="s">
        <v>97</v>
      </c>
      <c r="B71" s="67">
        <v>0</v>
      </c>
      <c r="C71" s="67">
        <v>0</v>
      </c>
      <c r="D71" s="22">
        <f t="shared" si="9"/>
        <v>0</v>
      </c>
      <c r="E71" s="68">
        <f t="shared" ref="E71:E76" si="10">+G71+H71+I71+J71</f>
        <v>0</v>
      </c>
      <c r="F71" s="22">
        <f t="shared" si="4"/>
        <v>0</v>
      </c>
      <c r="G71" s="34"/>
      <c r="H71" s="72"/>
      <c r="I71" s="34"/>
      <c r="J71" s="34"/>
      <c r="K71" s="47" t="e">
        <f t="shared" si="5"/>
        <v>#DIV/0!</v>
      </c>
      <c r="L71" s="22" t="e">
        <f t="shared" si="5"/>
        <v>#DIV/0!</v>
      </c>
      <c r="M71" s="69" t="e">
        <f>E71/"#REF!*100"</f>
        <v>#VALUE!</v>
      </c>
    </row>
    <row r="72" spans="1:14" s="41" customFormat="1" ht="18" hidden="1" customHeight="1">
      <c r="A72" s="66" t="s">
        <v>98</v>
      </c>
      <c r="B72" s="67">
        <v>0</v>
      </c>
      <c r="C72" s="67">
        <v>0</v>
      </c>
      <c r="D72" s="22">
        <f t="shared" si="9"/>
        <v>0</v>
      </c>
      <c r="E72" s="68">
        <f t="shared" si="10"/>
        <v>0</v>
      </c>
      <c r="F72" s="22">
        <f t="shared" si="4"/>
        <v>0</v>
      </c>
      <c r="G72" s="34"/>
      <c r="H72" s="72"/>
      <c r="I72" s="34"/>
      <c r="J72" s="34"/>
      <c r="K72" s="47" t="e">
        <f t="shared" si="5"/>
        <v>#DIV/0!</v>
      </c>
      <c r="L72" s="22" t="e">
        <f t="shared" si="5"/>
        <v>#DIV/0!</v>
      </c>
      <c r="M72" s="69" t="e">
        <f>E72/"#REF!*100"</f>
        <v>#VALUE!</v>
      </c>
    </row>
    <row r="73" spans="1:14" s="77" customFormat="1" ht="18" hidden="1" customHeight="1">
      <c r="A73" s="73" t="s">
        <v>99</v>
      </c>
      <c r="B73" s="74"/>
      <c r="C73" s="74"/>
      <c r="D73" s="22">
        <f t="shared" si="9"/>
        <v>0</v>
      </c>
      <c r="E73" s="74">
        <f t="shared" si="10"/>
        <v>0</v>
      </c>
      <c r="F73" s="22">
        <f t="shared" si="4"/>
        <v>0</v>
      </c>
      <c r="G73" s="34"/>
      <c r="H73" s="75"/>
      <c r="I73" s="34"/>
      <c r="J73" s="34"/>
      <c r="K73" s="47" t="e">
        <f t="shared" si="5"/>
        <v>#DIV/0!</v>
      </c>
      <c r="L73" s="22" t="e">
        <f t="shared" si="5"/>
        <v>#DIV/0!</v>
      </c>
      <c r="M73" s="76"/>
    </row>
    <row r="74" spans="1:14" s="77" customFormat="1" ht="18" hidden="1" customHeight="1">
      <c r="A74" s="78" t="s">
        <v>100</v>
      </c>
      <c r="B74" s="79"/>
      <c r="C74" s="79"/>
      <c r="D74" s="22">
        <f t="shared" si="9"/>
        <v>0</v>
      </c>
      <c r="E74" s="79">
        <f t="shared" si="10"/>
        <v>0</v>
      </c>
      <c r="F74" s="22">
        <f t="shared" si="4"/>
        <v>0</v>
      </c>
      <c r="G74" s="34"/>
      <c r="H74" s="80"/>
      <c r="I74" s="34"/>
      <c r="J74" s="34"/>
      <c r="K74" s="47" t="e">
        <f t="shared" si="5"/>
        <v>#DIV/0!</v>
      </c>
      <c r="L74" s="22" t="e">
        <f t="shared" si="5"/>
        <v>#DIV/0!</v>
      </c>
      <c r="M74" s="76" t="e">
        <f t="shared" ref="M74:M84" si="11">E74/"#REF!*100"</f>
        <v>#VALUE!</v>
      </c>
    </row>
    <row r="75" spans="1:14" s="77" customFormat="1" ht="18" hidden="1" customHeight="1">
      <c r="A75" s="78" t="s">
        <v>101</v>
      </c>
      <c r="B75" s="79"/>
      <c r="C75" s="79"/>
      <c r="D75" s="22">
        <f t="shared" si="9"/>
        <v>0</v>
      </c>
      <c r="E75" s="79">
        <f t="shared" si="10"/>
        <v>0</v>
      </c>
      <c r="F75" s="22">
        <f t="shared" si="4"/>
        <v>0</v>
      </c>
      <c r="G75" s="34"/>
      <c r="H75" s="80"/>
      <c r="I75" s="34"/>
      <c r="J75" s="34"/>
      <c r="K75" s="47" t="e">
        <f t="shared" si="5"/>
        <v>#DIV/0!</v>
      </c>
      <c r="L75" s="22" t="e">
        <f t="shared" si="5"/>
        <v>#DIV/0!</v>
      </c>
      <c r="M75" s="76" t="e">
        <f t="shared" si="11"/>
        <v>#VALUE!</v>
      </c>
    </row>
    <row r="76" spans="1:14" s="77" customFormat="1" ht="18" hidden="1" customHeight="1">
      <c r="A76" s="78" t="s">
        <v>102</v>
      </c>
      <c r="B76" s="79"/>
      <c r="C76" s="79"/>
      <c r="D76" s="22">
        <f t="shared" si="9"/>
        <v>0</v>
      </c>
      <c r="E76" s="79">
        <f t="shared" si="10"/>
        <v>0</v>
      </c>
      <c r="F76" s="22">
        <f t="shared" si="4"/>
        <v>0</v>
      </c>
      <c r="G76" s="34"/>
      <c r="H76" s="80"/>
      <c r="I76" s="34"/>
      <c r="J76" s="34"/>
      <c r="K76" s="47" t="e">
        <f t="shared" si="5"/>
        <v>#DIV/0!</v>
      </c>
      <c r="L76" s="22" t="e">
        <f t="shared" si="5"/>
        <v>#DIV/0!</v>
      </c>
      <c r="M76" s="76" t="e">
        <f t="shared" si="11"/>
        <v>#VALUE!</v>
      </c>
    </row>
    <row r="77" spans="1:14" s="32" customFormat="1" ht="18" customHeight="1">
      <c r="A77" s="60" t="s">
        <v>103</v>
      </c>
      <c r="B77" s="34">
        <v>0</v>
      </c>
      <c r="C77" s="22">
        <v>27000</v>
      </c>
      <c r="D77" s="22">
        <f t="shared" si="9"/>
        <v>27000</v>
      </c>
      <c r="E77" s="34">
        <v>0</v>
      </c>
      <c r="F77" s="22">
        <f t="shared" si="4"/>
        <v>0</v>
      </c>
      <c r="G77" s="34">
        <v>0</v>
      </c>
      <c r="H77" s="34">
        <v>0</v>
      </c>
      <c r="I77" s="34">
        <v>0</v>
      </c>
      <c r="J77" s="34">
        <v>0</v>
      </c>
      <c r="K77" s="47">
        <f t="shared" si="5"/>
        <v>0</v>
      </c>
      <c r="L77" s="38">
        <f t="shared" si="5"/>
        <v>0</v>
      </c>
      <c r="M77" s="26"/>
    </row>
    <row r="78" spans="1:14" s="32" customFormat="1" ht="18" customHeight="1">
      <c r="A78" s="60" t="s">
        <v>104</v>
      </c>
      <c r="B78" s="34"/>
      <c r="C78" s="22"/>
      <c r="D78" s="22">
        <v>0</v>
      </c>
      <c r="E78" s="34">
        <v>0</v>
      </c>
      <c r="F78" s="22">
        <v>0</v>
      </c>
      <c r="G78" s="34"/>
      <c r="H78" s="34"/>
      <c r="I78" s="34"/>
      <c r="J78" s="34"/>
      <c r="K78" s="47">
        <v>0</v>
      </c>
      <c r="L78" s="38">
        <v>0</v>
      </c>
      <c r="M78" s="26"/>
    </row>
    <row r="79" spans="1:14" s="32" customFormat="1" ht="18" customHeight="1">
      <c r="A79" s="24" t="s">
        <v>105</v>
      </c>
      <c r="B79" s="22">
        <f>+B80+B81+B83+B84+B85</f>
        <v>11000</v>
      </c>
      <c r="C79" s="22">
        <v>11000</v>
      </c>
      <c r="D79" s="22">
        <v>0</v>
      </c>
      <c r="E79" s="22">
        <f>E80+E81+E83+E84+E85+E82</f>
        <v>29082.258848999998</v>
      </c>
      <c r="F79" s="22">
        <f t="shared" ref="F79:F99" si="12">H79+I79+J79</f>
        <v>0</v>
      </c>
      <c r="G79" s="22">
        <f>G80+G81+G83+G84+G85+G82</f>
        <v>29082.258848999998</v>
      </c>
      <c r="H79" s="34">
        <f>H80+H81+H83+H84+H85</f>
        <v>0</v>
      </c>
      <c r="I79" s="34">
        <f>I80+I81+I83+I84+I85</f>
        <v>0</v>
      </c>
      <c r="J79" s="34">
        <f>J80+J81+J83+J84+J85</f>
        <v>0</v>
      </c>
      <c r="K79" s="47">
        <f>E79/C79*100</f>
        <v>264.38417135454546</v>
      </c>
      <c r="L79" s="38">
        <v>0</v>
      </c>
      <c r="M79" s="26" t="e">
        <f t="shared" si="11"/>
        <v>#VALUE!</v>
      </c>
      <c r="N79" s="32">
        <v>16903.514629000001</v>
      </c>
    </row>
    <row r="80" spans="1:14" ht="18" customHeight="1">
      <c r="A80" s="42" t="s">
        <v>106</v>
      </c>
      <c r="B80" s="34">
        <v>0</v>
      </c>
      <c r="C80" s="34">
        <v>0</v>
      </c>
      <c r="D80" s="34">
        <v>0</v>
      </c>
      <c r="E80" s="37">
        <f t="shared" ref="E80:E86" si="13">+G80+H80+I80+J80</f>
        <v>0</v>
      </c>
      <c r="F80" s="34">
        <f t="shared" si="12"/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81">
        <v>0</v>
      </c>
      <c r="M80" s="39" t="e">
        <f t="shared" si="11"/>
        <v>#VALUE!</v>
      </c>
      <c r="N80" s="4">
        <f>+N79-E79</f>
        <v>-12178.744219999997</v>
      </c>
    </row>
    <row r="81" spans="1:17" ht="18" customHeight="1">
      <c r="A81" s="42" t="s">
        <v>107</v>
      </c>
      <c r="B81" s="37">
        <v>1420</v>
      </c>
      <c r="C81" s="34">
        <v>0</v>
      </c>
      <c r="D81" s="34">
        <v>0</v>
      </c>
      <c r="E81" s="37">
        <f>+G81+H81+I81+J81</f>
        <v>846.65086299999996</v>
      </c>
      <c r="F81" s="34">
        <f t="shared" si="12"/>
        <v>0</v>
      </c>
      <c r="G81" s="34">
        <v>846.65086299999996</v>
      </c>
      <c r="H81" s="34">
        <v>0</v>
      </c>
      <c r="I81" s="34">
        <v>0</v>
      </c>
      <c r="J81" s="34">
        <v>0</v>
      </c>
      <c r="K81" s="34">
        <v>0</v>
      </c>
      <c r="L81" s="81">
        <v>0</v>
      </c>
      <c r="M81" s="39" t="e">
        <f t="shared" si="11"/>
        <v>#VALUE!</v>
      </c>
    </row>
    <row r="82" spans="1:17" ht="18" customHeight="1">
      <c r="A82" s="42" t="s">
        <v>108</v>
      </c>
      <c r="B82" s="34">
        <v>0</v>
      </c>
      <c r="C82" s="34">
        <v>0</v>
      </c>
      <c r="D82" s="34">
        <v>0</v>
      </c>
      <c r="E82" s="37">
        <f>+G82+H82+I82+J82</f>
        <v>100.896101</v>
      </c>
      <c r="F82" s="34">
        <f t="shared" si="12"/>
        <v>0</v>
      </c>
      <c r="G82" s="34">
        <v>100.896101</v>
      </c>
      <c r="H82" s="34">
        <v>0</v>
      </c>
      <c r="I82" s="34">
        <v>0</v>
      </c>
      <c r="J82" s="34">
        <v>0</v>
      </c>
      <c r="K82" s="34">
        <v>0</v>
      </c>
      <c r="L82" s="81">
        <v>0</v>
      </c>
      <c r="M82" s="39"/>
    </row>
    <row r="83" spans="1:17" ht="18" customHeight="1">
      <c r="A83" s="42" t="s">
        <v>109</v>
      </c>
      <c r="B83" s="37">
        <v>80</v>
      </c>
      <c r="C83" s="34">
        <v>0</v>
      </c>
      <c r="D83" s="34">
        <v>0</v>
      </c>
      <c r="E83" s="37">
        <f t="shared" si="13"/>
        <v>386.70600000000002</v>
      </c>
      <c r="F83" s="34">
        <f t="shared" si="12"/>
        <v>0</v>
      </c>
      <c r="G83" s="34">
        <v>386.70600000000002</v>
      </c>
      <c r="H83" s="34">
        <v>0</v>
      </c>
      <c r="I83" s="34">
        <v>0</v>
      </c>
      <c r="J83" s="34">
        <v>0</v>
      </c>
      <c r="K83" s="34">
        <v>0</v>
      </c>
      <c r="L83" s="81">
        <v>0</v>
      </c>
      <c r="M83" s="39" t="e">
        <f t="shared" si="11"/>
        <v>#VALUE!</v>
      </c>
    </row>
    <row r="84" spans="1:17" ht="18" customHeight="1">
      <c r="A84" s="42" t="s">
        <v>110</v>
      </c>
      <c r="B84" s="37">
        <v>9500</v>
      </c>
      <c r="C84" s="34">
        <v>0</v>
      </c>
      <c r="D84" s="34">
        <v>0</v>
      </c>
      <c r="E84" s="37">
        <f t="shared" si="13"/>
        <v>27722.228384999999</v>
      </c>
      <c r="F84" s="34">
        <f t="shared" si="12"/>
        <v>0</v>
      </c>
      <c r="G84" s="34">
        <v>27722.228384999999</v>
      </c>
      <c r="H84" s="34">
        <v>0</v>
      </c>
      <c r="I84" s="34">
        <v>0</v>
      </c>
      <c r="J84" s="34">
        <v>0</v>
      </c>
      <c r="K84" s="34">
        <v>0</v>
      </c>
      <c r="L84" s="81">
        <v>0</v>
      </c>
      <c r="M84" s="39" t="e">
        <f t="shared" si="11"/>
        <v>#VALUE!</v>
      </c>
      <c r="N84" s="5">
        <f>27900/1000000</f>
        <v>2.7900000000000001E-2</v>
      </c>
    </row>
    <row r="85" spans="1:17" ht="18" customHeight="1">
      <c r="A85" s="42" t="s">
        <v>111</v>
      </c>
      <c r="B85" s="34">
        <v>0</v>
      </c>
      <c r="C85" s="34">
        <v>0</v>
      </c>
      <c r="D85" s="34">
        <v>0</v>
      </c>
      <c r="E85" s="37">
        <f t="shared" si="13"/>
        <v>25.7775</v>
      </c>
      <c r="F85" s="34">
        <f t="shared" si="12"/>
        <v>0</v>
      </c>
      <c r="G85" s="34">
        <v>25.7775</v>
      </c>
      <c r="H85" s="34">
        <v>0</v>
      </c>
      <c r="I85" s="34">
        <v>0</v>
      </c>
      <c r="J85" s="34">
        <v>0</v>
      </c>
      <c r="K85" s="34">
        <v>0</v>
      </c>
      <c r="L85" s="81">
        <v>0</v>
      </c>
      <c r="M85" s="39"/>
    </row>
    <row r="86" spans="1:17" ht="18" customHeight="1">
      <c r="A86" s="24" t="s">
        <v>112</v>
      </c>
      <c r="B86" s="34">
        <v>0</v>
      </c>
      <c r="C86" s="34">
        <v>0</v>
      </c>
      <c r="D86" s="34">
        <v>0</v>
      </c>
      <c r="E86" s="22">
        <f t="shared" si="13"/>
        <v>0</v>
      </c>
      <c r="F86" s="34">
        <f t="shared" si="12"/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81">
        <v>0</v>
      </c>
      <c r="M86" s="39"/>
    </row>
    <row r="87" spans="1:17" s="32" customFormat="1" ht="18" hidden="1" customHeight="1">
      <c r="A87" s="24" t="s">
        <v>113</v>
      </c>
      <c r="B87" s="34">
        <f>B88+B89</f>
        <v>0</v>
      </c>
      <c r="C87" s="34">
        <f>C88+C89</f>
        <v>0</v>
      </c>
      <c r="D87" s="34"/>
      <c r="E87" s="22">
        <f>G87+H87+I87+J87</f>
        <v>17191.065999999999</v>
      </c>
      <c r="F87" s="22">
        <f t="shared" si="12"/>
        <v>17191.065999999999</v>
      </c>
      <c r="G87" s="81">
        <f>G88+G89</f>
        <v>0</v>
      </c>
      <c r="H87" s="81">
        <f>H88+H89</f>
        <v>0</v>
      </c>
      <c r="I87" s="22">
        <f>I88+I89</f>
        <v>5647.4340000000002</v>
      </c>
      <c r="J87" s="22">
        <f>J88+J89</f>
        <v>11543.632</v>
      </c>
      <c r="K87" s="38">
        <v>0</v>
      </c>
      <c r="L87" s="81">
        <v>0</v>
      </c>
      <c r="M87" s="26"/>
      <c r="O87" s="32" t="s">
        <v>114</v>
      </c>
    </row>
    <row r="88" spans="1:17" ht="30" hidden="1">
      <c r="A88" s="36" t="s">
        <v>115</v>
      </c>
      <c r="B88" s="34">
        <v>0</v>
      </c>
      <c r="C88" s="34">
        <v>0</v>
      </c>
      <c r="D88" s="34"/>
      <c r="E88" s="37">
        <f t="shared" ref="E88:E106" si="14">G88+H88+I88+J88</f>
        <v>16631.394</v>
      </c>
      <c r="F88" s="22">
        <f t="shared" si="12"/>
        <v>16631.394</v>
      </c>
      <c r="G88" s="81">
        <v>0</v>
      </c>
      <c r="H88" s="81">
        <v>0</v>
      </c>
      <c r="I88" s="37">
        <v>5647.4340000000002</v>
      </c>
      <c r="J88" s="37">
        <v>10983.96</v>
      </c>
      <c r="K88" s="38">
        <v>0</v>
      </c>
      <c r="L88" s="81">
        <v>0</v>
      </c>
      <c r="M88" s="39"/>
      <c r="N88" s="5" t="s">
        <v>116</v>
      </c>
      <c r="O88" s="4">
        <f>H9-'[1]TH CHI_62_342_51_52_53_31'!F108</f>
        <v>6143.3973080031574</v>
      </c>
      <c r="P88" s="4">
        <f>I9-'[1]TH CHI_62_342_51_52_53_31'!I108</f>
        <v>89885.052839000709</v>
      </c>
      <c r="Q88" s="4">
        <f>J9-'[1]TH CHI_62_342_51_52_53_31'!L108</f>
        <v>26695.917823999887</v>
      </c>
    </row>
    <row r="89" spans="1:17" ht="18" hidden="1" customHeight="1">
      <c r="A89" s="42" t="s">
        <v>117</v>
      </c>
      <c r="B89" s="34">
        <v>0</v>
      </c>
      <c r="C89" s="34">
        <v>0</v>
      </c>
      <c r="D89" s="34"/>
      <c r="E89" s="37">
        <f t="shared" si="14"/>
        <v>559.67200000000003</v>
      </c>
      <c r="F89" s="22">
        <f t="shared" si="12"/>
        <v>559.67200000000003</v>
      </c>
      <c r="G89" s="81">
        <v>0</v>
      </c>
      <c r="H89" s="81">
        <v>0</v>
      </c>
      <c r="I89" s="81">
        <v>0</v>
      </c>
      <c r="J89" s="37">
        <v>559.67200000000003</v>
      </c>
      <c r="K89" s="38">
        <v>0</v>
      </c>
      <c r="L89" s="81">
        <v>0</v>
      </c>
      <c r="M89" s="39"/>
      <c r="N89" s="4">
        <f>O88+P88+Q88</f>
        <v>122724.36797100375</v>
      </c>
    </row>
    <row r="90" spans="1:17" s="32" customFormat="1">
      <c r="A90" s="82" t="s">
        <v>118</v>
      </c>
      <c r="B90" s="81">
        <f>B91+B92</f>
        <v>0</v>
      </c>
      <c r="C90" s="81">
        <f>C91+C92</f>
        <v>0</v>
      </c>
      <c r="D90" s="81">
        <v>0</v>
      </c>
      <c r="E90" s="22">
        <f t="shared" si="14"/>
        <v>19472</v>
      </c>
      <c r="F90" s="22">
        <f t="shared" si="12"/>
        <v>19472</v>
      </c>
      <c r="G90" s="81">
        <f>G91+G92</f>
        <v>0</v>
      </c>
      <c r="H90" s="22">
        <f>H91+H92</f>
        <v>19472</v>
      </c>
      <c r="I90" s="81">
        <f>I91+I92</f>
        <v>0</v>
      </c>
      <c r="J90" s="81">
        <f>J91+J92</f>
        <v>0</v>
      </c>
      <c r="K90" s="34">
        <v>0</v>
      </c>
      <c r="L90" s="81">
        <v>0</v>
      </c>
      <c r="M90" s="26"/>
      <c r="P90" s="30">
        <f>+P88+Q88</f>
        <v>116580.9706630006</v>
      </c>
    </row>
    <row r="91" spans="1:17" ht="30" hidden="1">
      <c r="A91" s="36" t="s">
        <v>119</v>
      </c>
      <c r="B91" s="81">
        <v>0</v>
      </c>
      <c r="C91" s="81">
        <v>0</v>
      </c>
      <c r="D91" s="81"/>
      <c r="E91" s="37">
        <f t="shared" si="14"/>
        <v>0</v>
      </c>
      <c r="F91" s="22">
        <f t="shared" si="12"/>
        <v>0</v>
      </c>
      <c r="G91" s="81">
        <v>0</v>
      </c>
      <c r="H91" s="81">
        <v>0</v>
      </c>
      <c r="I91" s="81">
        <v>0</v>
      </c>
      <c r="J91" s="81">
        <v>0</v>
      </c>
      <c r="K91" s="34">
        <v>0</v>
      </c>
      <c r="L91" s="81">
        <v>0</v>
      </c>
      <c r="M91" s="39"/>
      <c r="P91" s="5">
        <v>370846.62238399964</v>
      </c>
    </row>
    <row r="92" spans="1:17" ht="18" hidden="1" customHeight="1">
      <c r="A92" s="42" t="s">
        <v>120</v>
      </c>
      <c r="B92" s="81">
        <v>0</v>
      </c>
      <c r="C92" s="81">
        <v>0</v>
      </c>
      <c r="D92" s="81"/>
      <c r="E92" s="37">
        <f t="shared" si="14"/>
        <v>19472</v>
      </c>
      <c r="F92" s="22">
        <f t="shared" si="12"/>
        <v>19472</v>
      </c>
      <c r="G92" s="81">
        <v>0</v>
      </c>
      <c r="H92" s="49">
        <v>19472</v>
      </c>
      <c r="I92" s="81">
        <v>0</v>
      </c>
      <c r="J92" s="81">
        <v>0</v>
      </c>
      <c r="K92" s="34">
        <v>0</v>
      </c>
      <c r="L92" s="81">
        <v>0</v>
      </c>
      <c r="M92" s="39"/>
    </row>
    <row r="93" spans="1:17" s="32" customFormat="1" ht="32.25" hidden="1" customHeight="1">
      <c r="A93" s="60" t="s">
        <v>121</v>
      </c>
      <c r="B93" s="81">
        <f>B94+B97</f>
        <v>0</v>
      </c>
      <c r="C93" s="81">
        <f>C94+C97</f>
        <v>0</v>
      </c>
      <c r="D93" s="81"/>
      <c r="E93" s="81">
        <f t="shared" si="14"/>
        <v>0</v>
      </c>
      <c r="F93" s="22">
        <f t="shared" si="12"/>
        <v>0</v>
      </c>
      <c r="G93" s="81">
        <f>G94+G97</f>
        <v>0</v>
      </c>
      <c r="H93" s="81">
        <f>H94+H97</f>
        <v>0</v>
      </c>
      <c r="I93" s="81">
        <f>I94+I97</f>
        <v>0</v>
      </c>
      <c r="J93" s="81">
        <f>J94+J97</f>
        <v>0</v>
      </c>
      <c r="K93" s="34">
        <v>0</v>
      </c>
      <c r="L93" s="81">
        <v>0</v>
      </c>
      <c r="M93" s="26"/>
      <c r="P93" s="30">
        <f>+P91-P90</f>
        <v>254265.65172099904</v>
      </c>
    </row>
    <row r="94" spans="1:17" s="32" customFormat="1" ht="18.75" hidden="1" customHeight="1">
      <c r="A94" s="24" t="s">
        <v>122</v>
      </c>
      <c r="B94" s="81">
        <f>B95+B96</f>
        <v>0</v>
      </c>
      <c r="C94" s="81">
        <f>C95+C96</f>
        <v>0</v>
      </c>
      <c r="D94" s="81"/>
      <c r="E94" s="81">
        <f t="shared" si="14"/>
        <v>0</v>
      </c>
      <c r="F94" s="22">
        <f t="shared" si="12"/>
        <v>0</v>
      </c>
      <c r="G94" s="81">
        <f>G95+G96</f>
        <v>0</v>
      </c>
      <c r="H94" s="81">
        <f>H95+H96</f>
        <v>0</v>
      </c>
      <c r="I94" s="81">
        <f>I95+I96</f>
        <v>0</v>
      </c>
      <c r="J94" s="81">
        <f>J95+J96</f>
        <v>0</v>
      </c>
      <c r="K94" s="34">
        <v>0</v>
      </c>
      <c r="L94" s="81">
        <v>0</v>
      </c>
      <c r="M94" s="26"/>
    </row>
    <row r="95" spans="1:17" ht="18.75" hidden="1" customHeight="1">
      <c r="A95" s="42" t="s">
        <v>123</v>
      </c>
      <c r="B95" s="81">
        <v>0</v>
      </c>
      <c r="C95" s="81">
        <v>0</v>
      </c>
      <c r="D95" s="81"/>
      <c r="E95" s="81">
        <f t="shared" si="14"/>
        <v>0</v>
      </c>
      <c r="F95" s="22">
        <f t="shared" si="12"/>
        <v>0</v>
      </c>
      <c r="G95" s="81">
        <v>0</v>
      </c>
      <c r="H95" s="81">
        <v>0</v>
      </c>
      <c r="I95" s="81">
        <v>0</v>
      </c>
      <c r="J95" s="81">
        <v>0</v>
      </c>
      <c r="K95" s="34">
        <v>0</v>
      </c>
      <c r="L95" s="81">
        <v>0</v>
      </c>
      <c r="M95" s="39"/>
    </row>
    <row r="96" spans="1:17" ht="18.75" hidden="1" customHeight="1">
      <c r="A96" s="42" t="s">
        <v>124</v>
      </c>
      <c r="B96" s="81">
        <v>0</v>
      </c>
      <c r="C96" s="81">
        <v>0</v>
      </c>
      <c r="D96" s="81"/>
      <c r="E96" s="81">
        <f t="shared" si="14"/>
        <v>0</v>
      </c>
      <c r="F96" s="22">
        <f t="shared" si="12"/>
        <v>0</v>
      </c>
      <c r="G96" s="81">
        <v>0</v>
      </c>
      <c r="H96" s="81">
        <v>0</v>
      </c>
      <c r="I96" s="81">
        <v>0</v>
      </c>
      <c r="J96" s="81">
        <v>0</v>
      </c>
      <c r="K96" s="34">
        <v>0</v>
      </c>
      <c r="L96" s="81">
        <v>0</v>
      </c>
      <c r="M96" s="39"/>
    </row>
    <row r="97" spans="1:15" s="32" customFormat="1" ht="18" hidden="1" customHeight="1">
      <c r="A97" s="24" t="s">
        <v>125</v>
      </c>
      <c r="B97" s="81">
        <f>B98+B99</f>
        <v>0</v>
      </c>
      <c r="C97" s="81">
        <f>C98+C99</f>
        <v>0</v>
      </c>
      <c r="D97" s="81"/>
      <c r="E97" s="81">
        <f t="shared" si="14"/>
        <v>0</v>
      </c>
      <c r="F97" s="22">
        <f t="shared" si="12"/>
        <v>0</v>
      </c>
      <c r="G97" s="81">
        <f>G98+G99</f>
        <v>0</v>
      </c>
      <c r="H97" s="81">
        <f>H98+H99</f>
        <v>0</v>
      </c>
      <c r="I97" s="81">
        <f>I98+I99</f>
        <v>0</v>
      </c>
      <c r="J97" s="81">
        <f>J98+J99</f>
        <v>0</v>
      </c>
      <c r="K97" s="34">
        <v>0</v>
      </c>
      <c r="L97" s="81">
        <v>0</v>
      </c>
      <c r="M97" s="26"/>
    </row>
    <row r="98" spans="1:15" ht="18.75" hidden="1" customHeight="1">
      <c r="A98" s="42" t="s">
        <v>123</v>
      </c>
      <c r="B98" s="81">
        <v>0</v>
      </c>
      <c r="C98" s="81">
        <v>0</v>
      </c>
      <c r="D98" s="81"/>
      <c r="E98" s="81">
        <f t="shared" si="14"/>
        <v>0</v>
      </c>
      <c r="F98" s="22">
        <f t="shared" si="12"/>
        <v>0</v>
      </c>
      <c r="G98" s="81">
        <v>0</v>
      </c>
      <c r="H98" s="81">
        <v>0</v>
      </c>
      <c r="I98" s="81">
        <v>0</v>
      </c>
      <c r="J98" s="81">
        <v>0</v>
      </c>
      <c r="K98" s="34">
        <v>0</v>
      </c>
      <c r="L98" s="81">
        <v>0</v>
      </c>
      <c r="M98" s="39"/>
    </row>
    <row r="99" spans="1:15" hidden="1">
      <c r="A99" s="42" t="s">
        <v>124</v>
      </c>
      <c r="B99" s="81">
        <v>0</v>
      </c>
      <c r="C99" s="81">
        <v>0</v>
      </c>
      <c r="D99" s="81"/>
      <c r="E99" s="81">
        <f t="shared" si="14"/>
        <v>0</v>
      </c>
      <c r="F99" s="22">
        <f t="shared" si="12"/>
        <v>0</v>
      </c>
      <c r="G99" s="81">
        <v>0</v>
      </c>
      <c r="H99" s="81">
        <v>0</v>
      </c>
      <c r="I99" s="81">
        <v>0</v>
      </c>
      <c r="J99" s="81">
        <v>0</v>
      </c>
      <c r="K99" s="34">
        <v>0</v>
      </c>
      <c r="L99" s="81">
        <v>0</v>
      </c>
      <c r="M99" s="39"/>
      <c r="N99" s="4">
        <f>H106+I106</f>
        <v>1815.826802</v>
      </c>
    </row>
    <row r="100" spans="1:15" s="32" customFormat="1" ht="18" hidden="1" customHeight="1">
      <c r="A100" s="24" t="s">
        <v>126</v>
      </c>
      <c r="B100" s="81">
        <f>B101+B106</f>
        <v>0</v>
      </c>
      <c r="C100" s="81">
        <f>C101+C106</f>
        <v>0</v>
      </c>
      <c r="D100" s="81"/>
      <c r="E100" s="22">
        <v>0</v>
      </c>
      <c r="F100" s="22">
        <v>0</v>
      </c>
      <c r="G100" s="22">
        <f>G101+G106</f>
        <v>5214</v>
      </c>
      <c r="H100" s="22">
        <f>H101+H106</f>
        <v>5831628.8268020004</v>
      </c>
      <c r="I100" s="22">
        <f>I101+I106</f>
        <v>4169359.5692720003</v>
      </c>
      <c r="J100" s="22">
        <f>J101+J106</f>
        <v>1033470.479235</v>
      </c>
      <c r="K100" s="34">
        <v>0</v>
      </c>
      <c r="L100" s="81">
        <v>0</v>
      </c>
      <c r="M100" s="26"/>
    </row>
    <row r="101" spans="1:15" s="32" customFormat="1" ht="18" hidden="1" customHeight="1">
      <c r="A101" s="24" t="s">
        <v>127</v>
      </c>
      <c r="B101" s="81">
        <f>B102+B103</f>
        <v>0</v>
      </c>
      <c r="C101" s="81">
        <f>C102+C103</f>
        <v>0</v>
      </c>
      <c r="D101" s="81"/>
      <c r="E101" s="22">
        <f t="shared" si="14"/>
        <v>11032643.048507001</v>
      </c>
      <c r="F101" s="22">
        <f t="shared" ref="F101:F106" si="15">+H101</f>
        <v>5829813</v>
      </c>
      <c r="G101" s="81">
        <f>G102+G103</f>
        <v>0</v>
      </c>
      <c r="H101" s="22">
        <f>H102+H103</f>
        <v>5829813</v>
      </c>
      <c r="I101" s="22">
        <f>I102+I103</f>
        <v>4169359.5692720003</v>
      </c>
      <c r="J101" s="22">
        <f>J102+J103</f>
        <v>1033470.479235</v>
      </c>
      <c r="K101" s="34">
        <v>0</v>
      </c>
      <c r="L101" s="81">
        <v>0</v>
      </c>
      <c r="M101" s="26"/>
    </row>
    <row r="102" spans="1:15" s="32" customFormat="1" ht="18" hidden="1" customHeight="1">
      <c r="A102" s="24" t="s">
        <v>128</v>
      </c>
      <c r="B102" s="81">
        <v>0</v>
      </c>
      <c r="C102" s="81">
        <v>0</v>
      </c>
      <c r="D102" s="81"/>
      <c r="E102" s="22">
        <f t="shared" si="14"/>
        <v>6777662.2131140009</v>
      </c>
      <c r="F102" s="22">
        <f t="shared" si="15"/>
        <v>3398277</v>
      </c>
      <c r="G102" s="81">
        <v>0</v>
      </c>
      <c r="H102" s="33">
        <v>3398277</v>
      </c>
      <c r="I102" s="22">
        <v>2795442.0380000002</v>
      </c>
      <c r="J102" s="22">
        <v>583943.17511399998</v>
      </c>
      <c r="K102" s="34">
        <v>0</v>
      </c>
      <c r="L102" s="81">
        <v>0</v>
      </c>
      <c r="M102" s="26"/>
    </row>
    <row r="103" spans="1:15" s="32" customFormat="1" ht="18" hidden="1" customHeight="1">
      <c r="A103" s="24" t="s">
        <v>129</v>
      </c>
      <c r="B103" s="81">
        <f>B104+B105</f>
        <v>0</v>
      </c>
      <c r="C103" s="81">
        <f>C104+C105</f>
        <v>0</v>
      </c>
      <c r="D103" s="81"/>
      <c r="E103" s="22">
        <f t="shared" si="14"/>
        <v>4254980.8353929995</v>
      </c>
      <c r="F103" s="22">
        <f t="shared" si="15"/>
        <v>2431536</v>
      </c>
      <c r="G103" s="81">
        <f>G104+G105</f>
        <v>0</v>
      </c>
      <c r="H103" s="22">
        <f>H104+H105</f>
        <v>2431536</v>
      </c>
      <c r="I103" s="22">
        <f>I104+I105</f>
        <v>1373917.5312719999</v>
      </c>
      <c r="J103" s="22">
        <f>J104+J105</f>
        <v>449527.30412099999</v>
      </c>
      <c r="K103" s="34">
        <v>0</v>
      </c>
      <c r="L103" s="81">
        <v>0</v>
      </c>
      <c r="M103" s="26"/>
    </row>
    <row r="104" spans="1:15" ht="18" hidden="1" customHeight="1">
      <c r="A104" s="42" t="s">
        <v>130</v>
      </c>
      <c r="B104" s="81">
        <v>0</v>
      </c>
      <c r="C104" s="81">
        <v>0</v>
      </c>
      <c r="D104" s="81"/>
      <c r="E104" s="37">
        <f>G104+H104+I104+J104</f>
        <v>4254980.8353929995</v>
      </c>
      <c r="F104" s="22">
        <f t="shared" si="15"/>
        <v>2431536</v>
      </c>
      <c r="G104" s="81">
        <v>0</v>
      </c>
      <c r="H104" s="49">
        <f>2416462+15074</f>
        <v>2431536</v>
      </c>
      <c r="I104" s="37">
        <v>1373917.5312719999</v>
      </c>
      <c r="J104" s="37">
        <v>449527.30412099999</v>
      </c>
      <c r="K104" s="34">
        <v>0</v>
      </c>
      <c r="L104" s="81">
        <v>0</v>
      </c>
      <c r="M104" s="39"/>
      <c r="N104" s="4">
        <f>H104+H105</f>
        <v>2431536</v>
      </c>
    </row>
    <row r="105" spans="1:15" ht="18" hidden="1" customHeight="1">
      <c r="A105" s="42" t="s">
        <v>131</v>
      </c>
      <c r="B105" s="81">
        <v>0</v>
      </c>
      <c r="C105" s="81">
        <v>0</v>
      </c>
      <c r="D105" s="81"/>
      <c r="E105" s="81">
        <f>G105+H105+I105+J105</f>
        <v>0</v>
      </c>
      <c r="F105" s="22">
        <f t="shared" si="15"/>
        <v>0</v>
      </c>
      <c r="G105" s="81">
        <v>0</v>
      </c>
      <c r="H105" s="81">
        <v>0</v>
      </c>
      <c r="I105" s="81">
        <v>0</v>
      </c>
      <c r="J105" s="81">
        <v>0</v>
      </c>
      <c r="K105" s="34">
        <v>0</v>
      </c>
      <c r="L105" s="81">
        <v>0</v>
      </c>
      <c r="M105" s="39"/>
      <c r="N105" s="5">
        <v>1664334.9840579999</v>
      </c>
      <c r="O105" s="4">
        <f>N104-N105</f>
        <v>767201.01594200009</v>
      </c>
    </row>
    <row r="106" spans="1:15" s="32" customFormat="1" ht="18" hidden="1" customHeight="1">
      <c r="A106" s="24" t="s">
        <v>132</v>
      </c>
      <c r="B106" s="81">
        <v>0</v>
      </c>
      <c r="C106" s="81">
        <v>0</v>
      </c>
      <c r="D106" s="81"/>
      <c r="E106" s="22">
        <f t="shared" si="14"/>
        <v>7029.8268019999996</v>
      </c>
      <c r="F106" s="22">
        <f t="shared" si="15"/>
        <v>1815.826802</v>
      </c>
      <c r="G106" s="22">
        <v>5214</v>
      </c>
      <c r="H106" s="33">
        <v>1815.826802</v>
      </c>
      <c r="I106" s="81">
        <v>0</v>
      </c>
      <c r="J106" s="81">
        <v>0</v>
      </c>
      <c r="K106" s="34">
        <v>0</v>
      </c>
      <c r="L106" s="81">
        <v>0</v>
      </c>
      <c r="M106" s="26"/>
    </row>
    <row r="107" spans="1:15" s="32" customFormat="1" ht="18" customHeight="1">
      <c r="A107" s="83" t="s">
        <v>133</v>
      </c>
      <c r="B107" s="84">
        <v>0</v>
      </c>
      <c r="C107" s="84">
        <v>0</v>
      </c>
      <c r="D107" s="84">
        <v>0</v>
      </c>
      <c r="E107" s="85">
        <f>G107+H107+I107+J107</f>
        <v>1076220.2512020001</v>
      </c>
      <c r="F107" s="85">
        <f>+H107+I107+J107</f>
        <v>1076220.2512020001</v>
      </c>
      <c r="G107" s="81">
        <v>0</v>
      </c>
      <c r="H107" s="86">
        <v>868431.32582499995</v>
      </c>
      <c r="I107" s="85">
        <v>168512.56127999999</v>
      </c>
      <c r="J107" s="85">
        <v>39276.364096999998</v>
      </c>
      <c r="K107" s="87">
        <v>0</v>
      </c>
      <c r="L107" s="84">
        <v>0</v>
      </c>
      <c r="M107" s="26"/>
      <c r="N107" s="32">
        <v>988742.91058799997</v>
      </c>
      <c r="O107" s="30">
        <f>+N107-E107</f>
        <v>-87477.340614000103</v>
      </c>
    </row>
    <row r="108" spans="1:15" s="32" customFormat="1" ht="18" customHeight="1">
      <c r="A108" s="88" t="s">
        <v>134</v>
      </c>
      <c r="B108" s="89">
        <v>0</v>
      </c>
      <c r="C108" s="89">
        <v>0</v>
      </c>
      <c r="D108" s="89">
        <v>0</v>
      </c>
      <c r="E108" s="90">
        <f>G108+H108+I108+J108</f>
        <v>269730.17774000001</v>
      </c>
      <c r="F108" s="91">
        <f>+H108+I108+J108</f>
        <v>269730.17774000001</v>
      </c>
      <c r="G108" s="92">
        <v>0</v>
      </c>
      <c r="H108" s="93">
        <v>161330.90822799999</v>
      </c>
      <c r="I108" s="94">
        <v>79963.265299000006</v>
      </c>
      <c r="J108" s="95">
        <v>28436.004213</v>
      </c>
      <c r="K108" s="96">
        <v>0</v>
      </c>
      <c r="L108" s="89">
        <v>0</v>
      </c>
      <c r="M108" s="26"/>
    </row>
    <row r="109" spans="1:15" s="103" customFormat="1" ht="18" hidden="1" customHeight="1">
      <c r="A109" s="97" t="s">
        <v>135</v>
      </c>
      <c r="B109" s="98">
        <v>0</v>
      </c>
      <c r="C109" s="98">
        <v>0</v>
      </c>
      <c r="D109" s="98"/>
      <c r="E109" s="99">
        <f>+G109+H109+I109+J109</f>
        <v>0</v>
      </c>
      <c r="F109" s="98"/>
      <c r="G109" s="99">
        <v>0</v>
      </c>
      <c r="H109" s="100"/>
      <c r="I109" s="99">
        <v>0</v>
      </c>
      <c r="J109" s="99"/>
      <c r="K109" s="101"/>
      <c r="L109" s="98"/>
      <c r="M109" s="102"/>
      <c r="N109" s="103" t="s">
        <v>136</v>
      </c>
    </row>
    <row r="110" spans="1:15" s="32" customFormat="1" ht="18" hidden="1" customHeight="1">
      <c r="A110" s="104" t="s">
        <v>137</v>
      </c>
      <c r="B110" s="94"/>
      <c r="C110" s="94"/>
      <c r="D110" s="94"/>
      <c r="E110" s="94">
        <f>+G110+H110+I110+J110</f>
        <v>0</v>
      </c>
      <c r="F110" s="94"/>
      <c r="G110" s="94"/>
      <c r="H110" s="93"/>
      <c r="I110" s="94"/>
      <c r="J110" s="94"/>
      <c r="K110" s="105"/>
      <c r="L110" s="94"/>
      <c r="M110" s="26" t="e">
        <f>E110/"#REF!*100"</f>
        <v>#VALUE!</v>
      </c>
    </row>
    <row r="111" spans="1:15" s="32" customFormat="1" ht="18" hidden="1" customHeight="1">
      <c r="A111" s="104" t="s">
        <v>138</v>
      </c>
      <c r="B111" s="94">
        <v>0</v>
      </c>
      <c r="C111" s="94">
        <v>0</v>
      </c>
      <c r="D111" s="94"/>
      <c r="E111" s="94">
        <f>+G111+H111+I111+J111</f>
        <v>0</v>
      </c>
      <c r="F111" s="94"/>
      <c r="G111" s="94"/>
      <c r="H111" s="93"/>
      <c r="I111" s="94"/>
      <c r="J111" s="94"/>
      <c r="K111" s="105"/>
      <c r="L111" s="94"/>
      <c r="M111" s="26" t="e">
        <f>E111/"#REF!*100"</f>
        <v>#VALUE!</v>
      </c>
    </row>
    <row r="112" spans="1:15" s="32" customFormat="1" ht="18" hidden="1" customHeight="1">
      <c r="A112" s="104" t="s">
        <v>139</v>
      </c>
      <c r="B112" s="94">
        <v>0</v>
      </c>
      <c r="C112" s="94"/>
      <c r="D112" s="94"/>
      <c r="E112" s="94">
        <f>+G112+H112+I112+J112</f>
        <v>0</v>
      </c>
      <c r="F112" s="94"/>
      <c r="G112" s="94"/>
      <c r="H112" s="93"/>
      <c r="I112" s="94"/>
      <c r="J112" s="94"/>
      <c r="K112" s="105"/>
      <c r="L112" s="94"/>
      <c r="M112" s="26" t="e">
        <f>E112/"#REF!*100"</f>
        <v>#VALUE!</v>
      </c>
    </row>
    <row r="113" spans="1:15" ht="18" hidden="1" customHeight="1">
      <c r="A113" s="104" t="s">
        <v>140</v>
      </c>
      <c r="B113" s="94">
        <f>SUM(B115:B116)</f>
        <v>0</v>
      </c>
      <c r="C113" s="94">
        <f>+C115+C116+C117</f>
        <v>0</v>
      </c>
      <c r="D113" s="94"/>
      <c r="E113" s="93">
        <f>+E115+E116+E117</f>
        <v>0</v>
      </c>
      <c r="F113" s="93"/>
      <c r="G113" s="94">
        <f>G115+G116+G117</f>
        <v>0</v>
      </c>
      <c r="H113" s="93">
        <f>H115+H116+H117</f>
        <v>0</v>
      </c>
      <c r="I113" s="94">
        <f>I115+I116+I117</f>
        <v>0</v>
      </c>
      <c r="J113" s="94">
        <f>J115+J116+J117</f>
        <v>0</v>
      </c>
      <c r="K113" s="105"/>
      <c r="L113" s="94" t="e">
        <f>+E113/C113*100</f>
        <v>#DIV/0!</v>
      </c>
      <c r="M113" s="26" t="e">
        <f>E113/"#REF!*100"</f>
        <v>#VALUE!</v>
      </c>
    </row>
    <row r="114" spans="1:15" ht="18" hidden="1" customHeight="1">
      <c r="A114" s="104" t="s">
        <v>141</v>
      </c>
      <c r="B114" s="105"/>
      <c r="C114" s="105"/>
      <c r="D114" s="105"/>
      <c r="E114" s="94"/>
      <c r="F114" s="94"/>
      <c r="G114" s="105"/>
      <c r="H114" s="106"/>
      <c r="I114" s="105"/>
      <c r="J114" s="105"/>
      <c r="K114" s="105"/>
      <c r="L114" s="105"/>
      <c r="M114" s="39"/>
    </row>
    <row r="115" spans="1:15" ht="18" hidden="1" customHeight="1">
      <c r="A115" s="107" t="s">
        <v>142</v>
      </c>
      <c r="B115" s="105">
        <v>0</v>
      </c>
      <c r="C115" s="108"/>
      <c r="D115" s="108"/>
      <c r="E115" s="105">
        <f>H115+I115+J115</f>
        <v>0</v>
      </c>
      <c r="F115" s="105"/>
      <c r="G115" s="105"/>
      <c r="H115" s="106"/>
      <c r="I115" s="105"/>
      <c r="J115" s="105"/>
      <c r="K115" s="105"/>
      <c r="L115" s="105"/>
      <c r="M115" s="39" t="e">
        <f t="shared" ref="M115:M121" si="16">E115/"#REF!*100"</f>
        <v>#VALUE!</v>
      </c>
      <c r="N115" s="4">
        <f>+E115+E116</f>
        <v>0</v>
      </c>
    </row>
    <row r="116" spans="1:15" ht="18" hidden="1" customHeight="1">
      <c r="A116" s="107" t="s">
        <v>143</v>
      </c>
      <c r="B116" s="105">
        <v>0</v>
      </c>
      <c r="C116" s="105">
        <v>0</v>
      </c>
      <c r="D116" s="105"/>
      <c r="E116" s="105">
        <f t="shared" ref="E116:E122" si="17">H116+I116+J116</f>
        <v>0</v>
      </c>
      <c r="F116" s="105"/>
      <c r="G116" s="105"/>
      <c r="H116" s="106"/>
      <c r="I116" s="105"/>
      <c r="J116" s="105"/>
      <c r="K116" s="105"/>
      <c r="L116" s="105"/>
      <c r="M116" s="39" t="e">
        <f t="shared" si="16"/>
        <v>#VALUE!</v>
      </c>
    </row>
    <row r="117" spans="1:15" ht="18" hidden="1" customHeight="1">
      <c r="A117" s="107" t="s">
        <v>144</v>
      </c>
      <c r="B117" s="105"/>
      <c r="C117" s="105"/>
      <c r="D117" s="105"/>
      <c r="E117" s="106">
        <f>+E118+E119+E120+E121+E122</f>
        <v>0</v>
      </c>
      <c r="F117" s="106"/>
      <c r="G117" s="105">
        <f>SUM(G118:G121)</f>
        <v>0</v>
      </c>
      <c r="H117" s="106">
        <f>+H118+H119+H120+H121+H122</f>
        <v>0</v>
      </c>
      <c r="I117" s="105">
        <f>SUM(I118:I121)</f>
        <v>0</v>
      </c>
      <c r="J117" s="105">
        <f>SUM(J118:J121)</f>
        <v>0</v>
      </c>
      <c r="K117" s="105"/>
      <c r="L117" s="105" t="e">
        <f>+E117/C117*100</f>
        <v>#DIV/0!</v>
      </c>
      <c r="M117" s="39" t="e">
        <f t="shared" si="16"/>
        <v>#VALUE!</v>
      </c>
    </row>
    <row r="118" spans="1:15" ht="18" hidden="1" customHeight="1">
      <c r="A118" s="107" t="s">
        <v>55</v>
      </c>
      <c r="B118" s="105"/>
      <c r="C118" s="105"/>
      <c r="D118" s="105"/>
      <c r="E118" s="105">
        <f t="shared" si="17"/>
        <v>0</v>
      </c>
      <c r="F118" s="105"/>
      <c r="G118" s="105"/>
      <c r="H118" s="106"/>
      <c r="I118" s="105"/>
      <c r="J118" s="105"/>
      <c r="K118" s="105"/>
      <c r="L118" s="105"/>
      <c r="M118" s="39" t="e">
        <f t="shared" si="16"/>
        <v>#VALUE!</v>
      </c>
    </row>
    <row r="119" spans="1:15" ht="18" hidden="1" customHeight="1">
      <c r="A119" s="107" t="s">
        <v>56</v>
      </c>
      <c r="B119" s="105"/>
      <c r="C119" s="105"/>
      <c r="D119" s="105"/>
      <c r="E119" s="105">
        <f t="shared" si="17"/>
        <v>0</v>
      </c>
      <c r="F119" s="105"/>
      <c r="G119" s="105"/>
      <c r="H119" s="106"/>
      <c r="I119" s="105"/>
      <c r="J119" s="105"/>
      <c r="K119" s="105"/>
      <c r="L119" s="105"/>
      <c r="M119" s="39" t="e">
        <f t="shared" si="16"/>
        <v>#VALUE!</v>
      </c>
    </row>
    <row r="120" spans="1:15" ht="18" hidden="1" customHeight="1">
      <c r="A120" s="107" t="s">
        <v>145</v>
      </c>
      <c r="B120" s="105"/>
      <c r="C120" s="105"/>
      <c r="D120" s="105"/>
      <c r="E120" s="105">
        <f t="shared" si="17"/>
        <v>0</v>
      </c>
      <c r="F120" s="105"/>
      <c r="G120" s="105"/>
      <c r="H120" s="106"/>
      <c r="I120" s="105"/>
      <c r="J120" s="105"/>
      <c r="K120" s="105"/>
      <c r="L120" s="105"/>
      <c r="M120" s="39" t="e">
        <f t="shared" si="16"/>
        <v>#VALUE!</v>
      </c>
    </row>
    <row r="121" spans="1:15" ht="18" hidden="1" customHeight="1">
      <c r="A121" s="107" t="s">
        <v>146</v>
      </c>
      <c r="B121" s="105"/>
      <c r="C121" s="105"/>
      <c r="D121" s="105"/>
      <c r="E121" s="105">
        <f t="shared" si="17"/>
        <v>0</v>
      </c>
      <c r="F121" s="105"/>
      <c r="G121" s="105"/>
      <c r="H121" s="106"/>
      <c r="I121" s="105"/>
      <c r="J121" s="105"/>
      <c r="K121" s="105"/>
      <c r="L121" s="105"/>
      <c r="M121" s="39" t="e">
        <f t="shared" si="16"/>
        <v>#VALUE!</v>
      </c>
    </row>
    <row r="122" spans="1:15" ht="18" hidden="1" customHeight="1">
      <c r="A122" s="107" t="s">
        <v>147</v>
      </c>
      <c r="B122" s="105"/>
      <c r="C122" s="105"/>
      <c r="D122" s="105"/>
      <c r="E122" s="105">
        <f t="shared" si="17"/>
        <v>0</v>
      </c>
      <c r="F122" s="105"/>
      <c r="G122" s="105"/>
      <c r="H122" s="106"/>
      <c r="I122" s="105"/>
      <c r="J122" s="105"/>
      <c r="K122" s="105"/>
      <c r="L122" s="105"/>
      <c r="M122" s="39"/>
    </row>
    <row r="123" spans="1:15" ht="18" hidden="1" customHeight="1">
      <c r="A123" s="104" t="s">
        <v>148</v>
      </c>
      <c r="B123" s="109">
        <f>+B124+B125</f>
        <v>0</v>
      </c>
      <c r="C123" s="109">
        <f>+C124+C125</f>
        <v>0</v>
      </c>
      <c r="D123" s="109"/>
      <c r="E123" s="94">
        <f t="shared" ref="E123:E129" si="18">+G123+H123+I123+J123</f>
        <v>3841252.2598970002</v>
      </c>
      <c r="F123" s="94"/>
      <c r="G123" s="94">
        <f>+G124+G125</f>
        <v>0</v>
      </c>
      <c r="H123" s="93">
        <f>+H124+H125+H128</f>
        <v>2359441.4879370001</v>
      </c>
      <c r="I123" s="94">
        <f>+I124+I125</f>
        <v>1110290.815073</v>
      </c>
      <c r="J123" s="94">
        <f>+J124+J125</f>
        <v>371519.95688700001</v>
      </c>
      <c r="K123" s="105"/>
      <c r="L123" s="94"/>
      <c r="M123" s="26" t="e">
        <f>E123/"#REF!*100"</f>
        <v>#VALUE!</v>
      </c>
      <c r="N123" s="4">
        <f>+E123+E129</f>
        <v>3847415.88136</v>
      </c>
    </row>
    <row r="124" spans="1:15" ht="18" hidden="1" customHeight="1">
      <c r="A124" s="110" t="s">
        <v>149</v>
      </c>
      <c r="B124" s="109">
        <v>0</v>
      </c>
      <c r="C124" s="109">
        <v>0</v>
      </c>
      <c r="D124" s="109"/>
      <c r="E124" s="105">
        <f t="shared" si="18"/>
        <v>0</v>
      </c>
      <c r="F124" s="105"/>
      <c r="G124" s="105"/>
      <c r="H124" s="106"/>
      <c r="I124" s="111"/>
      <c r="J124" s="105"/>
      <c r="K124" s="105"/>
      <c r="L124" s="105"/>
      <c r="M124" s="39" t="e">
        <f>E124/"#REF!*100"</f>
        <v>#VALUE!</v>
      </c>
    </row>
    <row r="125" spans="1:15" ht="18" hidden="1" customHeight="1">
      <c r="A125" s="110" t="s">
        <v>150</v>
      </c>
      <c r="B125" s="109">
        <f>+B126+B127</f>
        <v>0</v>
      </c>
      <c r="C125" s="109">
        <f>+C126+C127</f>
        <v>0</v>
      </c>
      <c r="D125" s="109"/>
      <c r="E125" s="105">
        <f t="shared" si="18"/>
        <v>3841252.2598970002</v>
      </c>
      <c r="F125" s="105"/>
      <c r="G125" s="105">
        <f>+G126+G127</f>
        <v>0</v>
      </c>
      <c r="H125" s="106">
        <f>+H126+H127</f>
        <v>2359441.4879370001</v>
      </c>
      <c r="I125" s="112">
        <f>+I126+I127</f>
        <v>1110290.815073</v>
      </c>
      <c r="J125" s="112">
        <f>+J126+J127</f>
        <v>371519.95688700001</v>
      </c>
      <c r="K125" s="105"/>
      <c r="L125" s="105"/>
      <c r="M125" s="113" t="e">
        <f>E125/"#REF!*100"</f>
        <v>#VALUE!</v>
      </c>
    </row>
    <row r="126" spans="1:15" ht="18" hidden="1" customHeight="1">
      <c r="A126" s="110" t="s">
        <v>151</v>
      </c>
      <c r="B126" s="109">
        <v>0</v>
      </c>
      <c r="C126" s="109">
        <v>0</v>
      </c>
      <c r="D126" s="109"/>
      <c r="E126" s="105">
        <f t="shared" si="18"/>
        <v>3623885.4719600007</v>
      </c>
      <c r="F126" s="105"/>
      <c r="G126" s="105"/>
      <c r="H126" s="106">
        <f>2006074.7+136000+26176-26176</f>
        <v>2142074.7000000002</v>
      </c>
      <c r="I126" s="111">
        <v>1110290.815073</v>
      </c>
      <c r="J126" s="105">
        <v>371519.95688700001</v>
      </c>
      <c r="K126" s="105"/>
      <c r="L126" s="105"/>
      <c r="M126" s="113" t="e">
        <f>E126/"#REF!*100"</f>
        <v>#VALUE!</v>
      </c>
    </row>
    <row r="127" spans="1:15" ht="18" hidden="1" customHeight="1">
      <c r="A127" s="110" t="s">
        <v>152</v>
      </c>
      <c r="B127" s="109">
        <v>0</v>
      </c>
      <c r="C127" s="109">
        <v>0</v>
      </c>
      <c r="D127" s="109"/>
      <c r="E127" s="105">
        <f t="shared" si="18"/>
        <v>217366.78793699999</v>
      </c>
      <c r="F127" s="105"/>
      <c r="G127" s="105"/>
      <c r="H127" s="112">
        <v>217366.78793699999</v>
      </c>
      <c r="I127" s="105"/>
      <c r="J127" s="105"/>
      <c r="K127" s="105"/>
      <c r="L127" s="105"/>
      <c r="M127" s="113" t="e">
        <f>E127/"#REF!*100"</f>
        <v>#VALUE!</v>
      </c>
      <c r="N127" s="5">
        <v>46547</v>
      </c>
      <c r="O127" s="4">
        <v>170729.78793699999</v>
      </c>
    </row>
    <row r="128" spans="1:15" s="119" customFormat="1" ht="30" hidden="1">
      <c r="A128" s="114" t="s">
        <v>153</v>
      </c>
      <c r="B128" s="115"/>
      <c r="C128" s="115"/>
      <c r="D128" s="115"/>
      <c r="E128" s="116">
        <f t="shared" si="18"/>
        <v>0</v>
      </c>
      <c r="F128" s="116"/>
      <c r="G128" s="116"/>
      <c r="H128" s="117"/>
      <c r="I128" s="116"/>
      <c r="J128" s="116"/>
      <c r="K128" s="105"/>
      <c r="L128" s="116"/>
      <c r="M128" s="118"/>
      <c r="O128" s="120"/>
    </row>
    <row r="129" spans="1:15" s="32" customFormat="1" ht="18" hidden="1" customHeight="1">
      <c r="A129" s="121" t="s">
        <v>154</v>
      </c>
      <c r="B129" s="122">
        <v>0</v>
      </c>
      <c r="C129" s="122">
        <v>0</v>
      </c>
      <c r="D129" s="122"/>
      <c r="E129" s="94">
        <f t="shared" si="18"/>
        <v>6163.6214630000004</v>
      </c>
      <c r="F129" s="94"/>
      <c r="G129" s="94"/>
      <c r="H129" s="93">
        <v>6163.6214630000004</v>
      </c>
      <c r="I129" s="94"/>
      <c r="J129" s="94">
        <v>0</v>
      </c>
      <c r="K129" s="105"/>
      <c r="L129" s="94"/>
      <c r="M129" s="123" t="e">
        <f>E129/"#REF!*100"</f>
        <v>#VALUE!</v>
      </c>
    </row>
    <row r="130" spans="1:15" ht="18" hidden="1" customHeight="1">
      <c r="A130" s="124" t="s">
        <v>155</v>
      </c>
      <c r="B130" s="94">
        <f>B9</f>
        <v>4042000</v>
      </c>
      <c r="C130" s="94">
        <f t="shared" ref="C130:J130" si="19">C10+C113+C123+C129</f>
        <v>4202000</v>
      </c>
      <c r="D130" s="94"/>
      <c r="E130" s="94">
        <f t="shared" si="19"/>
        <v>8562466.1339149997</v>
      </c>
      <c r="F130" s="94"/>
      <c r="G130" s="94">
        <f t="shared" si="19"/>
        <v>358045.21860900003</v>
      </c>
      <c r="H130" s="93">
        <f t="shared" si="19"/>
        <v>6016030.4956910005</v>
      </c>
      <c r="I130" s="94">
        <f t="shared" si="19"/>
        <v>1769687.669154</v>
      </c>
      <c r="J130" s="94">
        <f t="shared" si="19"/>
        <v>455365.81646100001</v>
      </c>
      <c r="K130" s="105"/>
      <c r="L130" s="94">
        <f>+H130/C130*100</f>
        <v>143.17064482843884</v>
      </c>
      <c r="M130" s="113"/>
    </row>
    <row r="131" spans="1:15" ht="17.100000000000001" hidden="1" customHeight="1">
      <c r="A131" s="125" t="s">
        <v>156</v>
      </c>
      <c r="B131" s="126"/>
      <c r="C131" s="126"/>
      <c r="D131" s="126"/>
      <c r="E131" s="94">
        <f>G131+H131+I131+J131</f>
        <v>0</v>
      </c>
      <c r="F131" s="94"/>
      <c r="G131" s="127"/>
      <c r="H131" s="128"/>
      <c r="I131" s="128"/>
      <c r="J131" s="128"/>
      <c r="K131" s="105"/>
      <c r="L131" s="129"/>
      <c r="M131" s="113"/>
    </row>
    <row r="132" spans="1:15" ht="17.100000000000001" customHeight="1">
      <c r="A132" s="130"/>
      <c r="B132" s="131"/>
      <c r="C132" s="131"/>
      <c r="D132" s="131"/>
      <c r="E132" s="131"/>
      <c r="F132" s="131"/>
      <c r="G132" s="132"/>
      <c r="H132" s="133"/>
      <c r="I132" s="133"/>
      <c r="J132" s="133"/>
      <c r="K132" s="123"/>
      <c r="L132" s="113"/>
      <c r="M132" s="113"/>
    </row>
    <row r="133" spans="1:15" ht="17.100000000000001" hidden="1" customHeight="1">
      <c r="A133" s="134" t="s">
        <v>157</v>
      </c>
      <c r="B133" s="131"/>
      <c r="C133" s="147" t="s">
        <v>157</v>
      </c>
      <c r="D133" s="147"/>
      <c r="E133" s="147"/>
      <c r="F133" s="147"/>
      <c r="G133" s="147"/>
      <c r="H133" s="147"/>
      <c r="I133" s="133"/>
      <c r="J133" s="135" t="s">
        <v>158</v>
      </c>
      <c r="K133" s="123"/>
      <c r="L133" s="113"/>
      <c r="M133" s="113"/>
    </row>
    <row r="134" spans="1:15" ht="17.100000000000001" hidden="1" customHeight="1">
      <c r="A134" s="136" t="s">
        <v>159</v>
      </c>
      <c r="B134" s="131"/>
      <c r="C134" s="148" t="s">
        <v>160</v>
      </c>
      <c r="D134" s="148"/>
      <c r="E134" s="148"/>
      <c r="F134" s="148"/>
      <c r="G134" s="148"/>
      <c r="H134" s="148"/>
      <c r="I134" s="133"/>
      <c r="J134" s="137" t="s">
        <v>161</v>
      </c>
      <c r="K134" s="123"/>
      <c r="L134" s="113"/>
      <c r="M134" s="113"/>
    </row>
    <row r="135" spans="1:15" ht="17.100000000000001" hidden="1" customHeight="1">
      <c r="A135" s="130"/>
      <c r="B135" s="131"/>
      <c r="C135" s="131"/>
      <c r="D135" s="131"/>
      <c r="E135" s="131"/>
      <c r="F135" s="131"/>
      <c r="G135" s="132"/>
      <c r="H135" s="133"/>
      <c r="I135" s="133"/>
      <c r="J135" s="138" t="s">
        <v>162</v>
      </c>
      <c r="K135" s="123"/>
      <c r="L135" s="113"/>
      <c r="M135" s="113"/>
    </row>
    <row r="136" spans="1:15" ht="17.100000000000001" hidden="1" customHeight="1">
      <c r="A136" s="130"/>
      <c r="B136" s="131"/>
      <c r="C136" s="131"/>
      <c r="D136" s="131"/>
      <c r="E136" s="131"/>
      <c r="F136" s="131"/>
      <c r="G136" s="132"/>
      <c r="H136" s="133"/>
      <c r="I136" s="133"/>
      <c r="J136" s="133"/>
      <c r="K136" s="123"/>
      <c r="L136" s="113"/>
      <c r="M136" s="113"/>
    </row>
    <row r="137" spans="1:15" ht="17.100000000000001" customHeight="1">
      <c r="A137" s="130"/>
      <c r="B137" s="131"/>
      <c r="C137" s="131"/>
      <c r="D137" s="131"/>
      <c r="E137" s="131"/>
      <c r="F137" s="131"/>
      <c r="G137" s="132"/>
      <c r="H137" s="133"/>
      <c r="I137" s="133"/>
      <c r="J137" s="133"/>
      <c r="K137" s="123"/>
      <c r="L137" s="113"/>
      <c r="M137" s="113"/>
    </row>
    <row r="138" spans="1:15" ht="17.100000000000001" customHeight="1">
      <c r="A138" s="130"/>
      <c r="B138" s="131"/>
      <c r="C138" s="131"/>
      <c r="D138" s="131"/>
      <c r="E138" s="131"/>
      <c r="F138" s="131"/>
      <c r="G138" s="132"/>
      <c r="H138" s="133"/>
      <c r="I138" s="133"/>
      <c r="J138" s="133"/>
      <c r="K138" s="123"/>
      <c r="L138" s="113"/>
      <c r="M138" s="113"/>
      <c r="N138" s="4"/>
      <c r="O138" s="4"/>
    </row>
    <row r="139" spans="1:15">
      <c r="A139" s="139"/>
      <c r="B139" s="139"/>
      <c r="E139" s="139"/>
      <c r="F139" s="139"/>
      <c r="I139" s="139"/>
      <c r="J139" s="139"/>
      <c r="K139" s="139"/>
    </row>
    <row r="140" spans="1:15">
      <c r="A140" s="140"/>
      <c r="B140" s="141"/>
      <c r="E140" s="142"/>
      <c r="F140" s="142"/>
      <c r="G140" s="143"/>
      <c r="H140" s="141"/>
      <c r="I140" s="140"/>
      <c r="J140" s="142"/>
      <c r="K140" s="141"/>
      <c r="L140" s="144"/>
      <c r="M140" s="144"/>
    </row>
    <row r="141" spans="1:15">
      <c r="I141" s="142"/>
      <c r="J141" s="140"/>
    </row>
    <row r="142" spans="1:15">
      <c r="A142" s="145"/>
      <c r="E142" s="145"/>
      <c r="F142" s="145"/>
    </row>
    <row r="143" spans="1:15">
      <c r="A143" s="146"/>
      <c r="E143" s="145"/>
      <c r="F143" s="145"/>
    </row>
    <row r="144" spans="1:15">
      <c r="A144" s="146"/>
      <c r="E144" s="145"/>
      <c r="F144" s="145"/>
      <c r="N144" s="4"/>
    </row>
    <row r="145" spans="1:19">
      <c r="A145" s="145"/>
      <c r="N145" s="4"/>
    </row>
    <row r="146" spans="1:19">
      <c r="A146" s="145"/>
    </row>
    <row r="147" spans="1:19" s="2" customFormat="1">
      <c r="A147" s="145"/>
      <c r="L147" s="5"/>
      <c r="M147" s="5"/>
      <c r="N147" s="5"/>
      <c r="O147" s="5"/>
      <c r="P147" s="5"/>
      <c r="Q147" s="5"/>
      <c r="R147" s="5"/>
      <c r="S147" s="5"/>
    </row>
    <row r="148" spans="1:19" s="2" customFormat="1">
      <c r="L148" s="5"/>
      <c r="M148" s="5"/>
      <c r="N148" s="5"/>
      <c r="O148" s="5"/>
      <c r="P148" s="5"/>
      <c r="Q148" s="5"/>
      <c r="R148" s="5"/>
      <c r="S148" s="5"/>
    </row>
  </sheetData>
  <sheetProtection selectLockedCells="1" selectUnlockedCells="1"/>
  <mergeCells count="16">
    <mergeCell ref="K6:K7"/>
    <mergeCell ref="L6:L7"/>
    <mergeCell ref="F1:L1"/>
    <mergeCell ref="A2:L2"/>
    <mergeCell ref="A3:L3"/>
    <mergeCell ref="F4:L4"/>
    <mergeCell ref="C5:D5"/>
    <mergeCell ref="E5:F5"/>
    <mergeCell ref="G5:J5"/>
    <mergeCell ref="K5:L5"/>
    <mergeCell ref="C133:H133"/>
    <mergeCell ref="C134:H134"/>
    <mergeCell ref="C6:C7"/>
    <mergeCell ref="D6:D7"/>
    <mergeCell ref="E6:E7"/>
    <mergeCell ref="F6:F7"/>
  </mergeCells>
  <pageMargins left="0" right="0" top="0.5" bottom="0.5" header="0" footer="0"/>
  <pageSetup paperSize="9" scale="95" firstPageNumber="0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C96406-965D-450A-AB5B-3CEFDFC661A4}"/>
</file>

<file path=customXml/itemProps2.xml><?xml version="1.0" encoding="utf-8"?>
<ds:datastoreItem xmlns:ds="http://schemas.openxmlformats.org/officeDocument/2006/customXml" ds:itemID="{A263C5CF-3578-4425-8ADE-493F9E33FEF5}"/>
</file>

<file path=customXml/itemProps3.xml><?xml version="1.0" encoding="utf-8"?>
<ds:datastoreItem xmlns:ds="http://schemas.openxmlformats.org/officeDocument/2006/customXml" ds:itemID="{56E2F911-1EA8-40B6-B2D9-1F816BFA21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BIEU_63_CK NSNN</vt:lpstr>
      <vt:lpstr>'BIEU_63_CK NSNN'!__xlnm.Print_Area</vt:lpstr>
      <vt:lpstr>'BIEU_63_CK NSNN'!__xlnm.Print_Titles</vt:lpstr>
      <vt:lpstr>'BIEU_63_CK NSNN'!Print_Area</vt:lpstr>
      <vt:lpstr>'BIEU_63_CK NSNN'!Print_Titles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2020-01-13T03:17:41Z</dcterms:created>
  <dcterms:modified xsi:type="dcterms:W3CDTF">2020-02-25T08:11:26Z</dcterms:modified>
</cp:coreProperties>
</file>