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ÀNG LAN 2018\NỘP BÁO CÁO\QUYẾT TOÁN\Năm 2018\"/>
    </mc:Choice>
  </mc:AlternateContent>
  <bookViews>
    <workbookView xWindow="0" yWindow="0" windowWidth="28770" windowHeight="12300"/>
  </bookViews>
  <sheets>
    <sheet name="63" sheetId="1" r:id="rId1"/>
  </sheets>
  <externalReferences>
    <externalReference r:id="rId2"/>
  </externalReferences>
  <definedNames>
    <definedName name="_xlnm.Print_Titles" localSheetId="0">'63'!$5:$9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" l="1"/>
  <c r="E59" i="1"/>
  <c r="D59" i="1"/>
  <c r="C59" i="1"/>
  <c r="G59" i="1" s="1"/>
  <c r="B58" i="1"/>
  <c r="F52" i="1"/>
  <c r="H52" i="1" s="1"/>
  <c r="E52" i="1"/>
  <c r="G52" i="1" s="1"/>
  <c r="D52" i="1"/>
  <c r="C52" i="1"/>
  <c r="A38" i="1"/>
  <c r="A41" i="1" s="1"/>
  <c r="A42" i="1" s="1"/>
  <c r="A46" i="1" s="1"/>
  <c r="A47" i="1" s="1"/>
  <c r="A48" i="1" s="1"/>
  <c r="A49" i="1" s="1"/>
  <c r="A50" i="1" s="1"/>
  <c r="A51" i="1" s="1"/>
  <c r="A52" i="1" s="1"/>
  <c r="A55" i="1" s="1"/>
  <c r="A56" i="1" s="1"/>
  <c r="A57" i="1" s="1"/>
  <c r="F30" i="1"/>
  <c r="H30" i="1" s="1"/>
  <c r="E30" i="1"/>
  <c r="G30" i="1" s="1"/>
  <c r="D30" i="1"/>
  <c r="C30" i="1"/>
  <c r="B29" i="1"/>
  <c r="F27" i="1"/>
  <c r="E27" i="1"/>
  <c r="G27" i="1" s="1"/>
  <c r="D27" i="1"/>
  <c r="H27" i="1" s="1"/>
  <c r="C27" i="1"/>
  <c r="F20" i="1"/>
  <c r="H20" i="1" s="1"/>
  <c r="E20" i="1"/>
  <c r="D20" i="1"/>
  <c r="C20" i="1"/>
  <c r="C12" i="1" s="1"/>
  <c r="C11" i="1" s="1"/>
  <c r="C10" i="1" s="1"/>
  <c r="B20" i="1"/>
  <c r="F13" i="1"/>
  <c r="H13" i="1" s="1"/>
  <c r="E13" i="1"/>
  <c r="G13" i="1" s="1"/>
  <c r="D13" i="1"/>
  <c r="C13" i="1"/>
  <c r="B13" i="1"/>
  <c r="D12" i="1"/>
  <c r="D11" i="1" s="1"/>
  <c r="D10" i="1" s="1"/>
  <c r="D9" i="1"/>
  <c r="E9" i="1" s="1"/>
  <c r="F9" i="1" s="1"/>
  <c r="E12" i="1" l="1"/>
  <c r="G20" i="1"/>
  <c r="F12" i="1"/>
  <c r="H12" i="1" l="1"/>
  <c r="F11" i="1"/>
  <c r="G12" i="1"/>
  <c r="E11" i="1"/>
  <c r="G11" i="1" l="1"/>
  <c r="E10" i="1"/>
  <c r="G10" i="1" s="1"/>
  <c r="H11" i="1"/>
  <c r="F10" i="1"/>
  <c r="H10" i="1" s="1"/>
</calcChain>
</file>

<file path=xl/sharedStrings.xml><?xml version="1.0" encoding="utf-8"?>
<sst xmlns="http://schemas.openxmlformats.org/spreadsheetml/2006/main" count="94" uniqueCount="71">
  <si>
    <t>UBND TỈNH HÀ GIANG</t>
  </si>
  <si>
    <t>Biểu số 63/CK-NSNN</t>
  </si>
  <si>
    <t>QUYẾT TOÁN THU NGÂN SÁCH NHÀ NƯỚC NĂM 2018</t>
  </si>
  <si>
    <t>(Quyết toán đã được HĐND phê chuẩn tại Nghị quyết số 25/NQ-HĐND ngày 11/12/2018)</t>
  </si>
  <si>
    <t>Đơn vị: Triệu đồng</t>
  </si>
  <si>
    <t>STT</t>
  </si>
  <si>
    <t>Nội dung</t>
  </si>
  <si>
    <t>Quyết toán</t>
  </si>
  <si>
    <t>So sánh (%)</t>
  </si>
  <si>
    <t>Tổng thu NSNN</t>
  </si>
  <si>
    <t>Thu NSĐP</t>
  </si>
  <si>
    <t>A</t>
  </si>
  <si>
    <t>B</t>
  </si>
  <si>
    <t>5=3/1</t>
  </si>
  <si>
    <t>6=4/2</t>
  </si>
  <si>
    <t>TỔNG NGUỒN THU NSNN (A+B+C+D+Đ)</t>
  </si>
  <si>
    <t>TỔNG THU CÂN ĐỐI NSNN</t>
  </si>
  <si>
    <t>I</t>
  </si>
  <si>
    <t>Thu nội địa</t>
  </si>
  <si>
    <t>- Thuế giá trị gia tăng</t>
  </si>
  <si>
    <t>- Thuế thu nhập doanh nghiệp</t>
  </si>
  <si>
    <t>- Thuế tiêu thụ đặc biệt</t>
  </si>
  <si>
    <t>- Thuế tài nguyên</t>
  </si>
  <si>
    <t xml:space="preserve"> - Thuế môn bài</t>
  </si>
  <si>
    <t xml:space="preserve"> - Thu khác</t>
  </si>
  <si>
    <t xml:space="preserve">Thu từ khu vực doanh nghiệp có vốn đầu tư nước ngoài </t>
  </si>
  <si>
    <t xml:space="preserve">Thu từ khu vực kinh tế ngoài quốc doanh </t>
  </si>
  <si>
    <t>Thuế thu nhập cá nhân</t>
  </si>
  <si>
    <t>Thuế bảo vệ môi trường</t>
  </si>
  <si>
    <t>-</t>
  </si>
  <si>
    <t>Thuế  BVMT thu từ hàng hóa sản xuất, kinh doanh trong nước</t>
  </si>
  <si>
    <t>Thuế  BVMT thu từ hàng hóa nhập khẩu</t>
  </si>
  <si>
    <t>Lệ phí trước bạ</t>
  </si>
  <si>
    <t xml:space="preserve">Thu phí, lệ phí </t>
  </si>
  <si>
    <t>Bao gồm: - Phí, lệ phí do cơ quan nhà nước trung ương thu</t>
  </si>
  <si>
    <t>- Phí, lệ phí do cơ quan nhà nước địa phương thu</t>
  </si>
  <si>
    <t>Trong đó: phí bảo vệ môi trường đối với khai thác khoáng sản</t>
  </si>
  <si>
    <t>Thuế sử dụng đất nông nghiệp</t>
  </si>
  <si>
    <t>Thuế sử dụng đất phi nông nghiệp</t>
  </si>
  <si>
    <t>Tiền cho thuê đất, thuê mặt nước</t>
  </si>
  <si>
    <t>Thu tiền sử dụng đất</t>
  </si>
  <si>
    <t>Tiền cho thuê và tiền bán nhà ở thuộc sở hữu nhà nước</t>
  </si>
  <si>
    <t>Thu từ hoạt động xổ số kiến thiết</t>
  </si>
  <si>
    <t>Thu tiền cấp quyền khai thác khoáng sản</t>
  </si>
  <si>
    <t>Trong đó: - Giấy phép do Trung ương cấp</t>
  </si>
  <si>
    <t>- Giấy phép do Ủy ban nhân dân cấp tỉnh cấp</t>
  </si>
  <si>
    <t>Thu khác ngân sách</t>
  </si>
  <si>
    <t>Thu từ quỹ đất công ích, hoa lợi công sản khác</t>
  </si>
  <si>
    <t>Thu từ bán tài sản nhà nước</t>
  </si>
  <si>
    <t>II</t>
  </si>
  <si>
    <t>Thu Hải quan</t>
  </si>
  <si>
    <t>Thuế xuất khẩu</t>
  </si>
  <si>
    <t>Thuế nhập khẩu</t>
  </si>
  <si>
    <t>Thuế tiêu thụ đặc biệt hàng nhập khẩu</t>
  </si>
  <si>
    <t>Thuế giá trị gia tăng hàng nhập khẩu</t>
  </si>
  <si>
    <t>Thuế bảo vệ môi trường do cơ quan hải quan thực hiện</t>
  </si>
  <si>
    <t>Thu khác</t>
  </si>
  <si>
    <t>III</t>
  </si>
  <si>
    <t>Thu viện trợ</t>
  </si>
  <si>
    <t>IV</t>
  </si>
  <si>
    <t>Các khoản huy động, đóng góp</t>
  </si>
  <si>
    <t>Các khoản huy động đóng góp xây dựng cơ sở hạ tầng</t>
  </si>
  <si>
    <t>Các khoản huy động đóng góp khác</t>
  </si>
  <si>
    <t>THU KẾT DƯ NĂM TRƯỚC</t>
  </si>
  <si>
    <t>C</t>
  </si>
  <si>
    <t>THU CHUYỂN NGUỒN TỪ NĂM TRƯỚC CHUYỂN SANG</t>
  </si>
  <si>
    <t>D</t>
  </si>
  <si>
    <t>THU NGÂN SÁCH CẤP DƯỚI NỘP</t>
  </si>
  <si>
    <t>Đ</t>
  </si>
  <si>
    <t>THU VAY LẠI VỐN VAY CHÍNH PHỦ THỰC HIỆN DỰ ÁN ODA</t>
  </si>
  <si>
    <t>Dự toán HĐND 
tỉnh giao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</si>
</sst>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49">
    <xf numFmtId="0" fontId="0" fillId="0" borderId="0" xfId="0"/>
    <xf numFmtId="0" fontId="3" fillId="2" borderId="0" xfId="0" applyFont="1" applyFill="1" applyAlignment="1">
      <alignment horizontal="left"/>
    </xf>
    <xf numFmtId="0" fontId="4" fillId="0" borderId="0" xfId="0" applyFont="1"/>
    <xf numFmtId="0" fontId="6" fillId="2" borderId="0" xfId="0" applyFont="1" applyFill="1"/>
    <xf numFmtId="0" fontId="6" fillId="0" borderId="0" xfId="2" applyFont="1" applyAlignment="1">
      <alignment horizontal="left"/>
    </xf>
    <xf numFmtId="0" fontId="7" fillId="0" borderId="0" xfId="2" applyFont="1"/>
    <xf numFmtId="0" fontId="7" fillId="0" borderId="2" xfId="2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3" fontId="3" fillId="0" borderId="5" xfId="2" applyNumberFormat="1" applyFont="1" applyBorder="1" applyAlignment="1">
      <alignment vertical="center" wrapText="1"/>
    </xf>
    <xf numFmtId="9" fontId="3" fillId="0" borderId="5" xfId="1" applyFont="1" applyBorder="1" applyAlignment="1">
      <alignment vertical="center" wrapText="1"/>
    </xf>
    <xf numFmtId="0" fontId="5" fillId="0" borderId="0" xfId="0" applyFont="1"/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3" fontId="3" fillId="0" borderId="6" xfId="2" applyNumberFormat="1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8" fillId="2" borderId="6" xfId="0" applyFont="1" applyFill="1" applyBorder="1" applyAlignment="1">
      <alignment vertical="center" wrapText="1"/>
    </xf>
    <xf numFmtId="3" fontId="7" fillId="0" borderId="6" xfId="2" applyNumberFormat="1" applyFont="1" applyBorder="1" applyAlignment="1">
      <alignment vertical="center" wrapText="1"/>
    </xf>
    <xf numFmtId="9" fontId="7" fillId="0" borderId="5" xfId="1" applyFont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9" fontId="3" fillId="0" borderId="5" xfId="1" applyFont="1" applyBorder="1" applyAlignment="1">
      <alignment horizontal="right" vertical="center" wrapText="1"/>
    </xf>
    <xf numFmtId="3" fontId="8" fillId="2" borderId="6" xfId="0" applyNumberFormat="1" applyFont="1" applyFill="1" applyBorder="1" applyAlignment="1">
      <alignment horizontal="right" vertical="center" wrapText="1"/>
    </xf>
    <xf numFmtId="9" fontId="7" fillId="0" borderId="5" xfId="1" applyFont="1" applyBorder="1" applyAlignment="1">
      <alignment horizontal="right" vertical="center" wrapText="1"/>
    </xf>
    <xf numFmtId="0" fontId="6" fillId="0" borderId="6" xfId="0" quotePrefix="1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3" fontId="9" fillId="2" borderId="6" xfId="0" applyNumberFormat="1" applyFont="1" applyFill="1" applyBorder="1" applyAlignment="1">
      <alignment horizontal="right" vertical="center" wrapText="1"/>
    </xf>
    <xf numFmtId="0" fontId="10" fillId="2" borderId="6" xfId="0" applyFont="1" applyFill="1" applyBorder="1" applyAlignment="1">
      <alignment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3" fontId="6" fillId="0" borderId="6" xfId="2" applyNumberFormat="1" applyFont="1" applyBorder="1" applyAlignment="1">
      <alignment vertical="center" wrapText="1"/>
    </xf>
    <xf numFmtId="9" fontId="6" fillId="0" borderId="5" xfId="1" applyFont="1" applyBorder="1" applyAlignment="1">
      <alignment horizontal="right" vertical="center" wrapText="1"/>
    </xf>
    <xf numFmtId="0" fontId="11" fillId="0" borderId="0" xfId="0" applyFont="1"/>
    <xf numFmtId="0" fontId="6" fillId="0" borderId="6" xfId="0" applyFont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left" vertical="center" wrapText="1"/>
    </xf>
    <xf numFmtId="9" fontId="3" fillId="0" borderId="6" xfId="1" applyFont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NumberFormat="1" applyFont="1" applyFill="1" applyBorder="1" applyAlignment="1">
      <alignment horizontal="left" vertical="center" wrapText="1"/>
    </xf>
    <xf numFmtId="3" fontId="3" fillId="0" borderId="7" xfId="2" applyNumberFormat="1" applyFont="1" applyBorder="1" applyAlignment="1">
      <alignment vertical="center" wrapText="1"/>
    </xf>
    <xf numFmtId="9" fontId="3" fillId="0" borderId="7" xfId="1" applyFont="1" applyBorder="1" applyAlignment="1">
      <alignment vertical="center" wrapText="1"/>
    </xf>
    <xf numFmtId="0" fontId="3" fillId="0" borderId="1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0" borderId="0" xfId="2" applyFont="1" applyBorder="1" applyAlignment="1">
      <alignment horizontal="right"/>
    </xf>
    <xf numFmtId="0" fontId="3" fillId="0" borderId="3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oangthuhien\AppData\Roaming\eOffice\CacheFiles\317229\Cac%20bieu%20QT%20theo%20thong%20tu%20342%20gui%20BT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60"/>
      <sheetName val="bieu 61"/>
      <sheetName val="bieu 62"/>
      <sheetName val="Bieu 67"/>
      <sheetName val="Bieu so 68"/>
      <sheetName val="Bieu so 69"/>
      <sheetName val="Bieu so 70"/>
      <sheetName val="Bieu vay tra no"/>
      <sheetName val="Sheet1"/>
    </sheetNames>
    <sheetDataSet>
      <sheetData sheetId="0" refreshError="1"/>
      <sheetData sheetId="1" refreshError="1">
        <row r="11">
          <cell r="B11" t="str">
            <v>Thu từ khu vực doanh nghiệp NN do TW quản lý</v>
          </cell>
        </row>
        <row r="18">
          <cell r="B18" t="str">
            <v>Thu từ khu vực doanh nghiệp NN do địa phương quản lý</v>
          </cell>
        </row>
        <row r="27">
          <cell r="B27" t="str">
            <v>- Thuế thu nhập doanh nghiệp</v>
          </cell>
        </row>
        <row r="59">
          <cell r="B59" t="str">
            <v>Thu hồi vốn, lợi nhuận sau thuế, chênh lệch thu chi của NHNN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selection activeCell="L5" sqref="L5"/>
    </sheetView>
  </sheetViews>
  <sheetFormatPr defaultRowHeight="15"/>
  <cols>
    <col min="1" max="1" width="6.140625" style="2" customWidth="1"/>
    <col min="2" max="2" width="30.7109375" style="2" customWidth="1"/>
    <col min="3" max="3" width="10.28515625" style="2" customWidth="1"/>
    <col min="4" max="4" width="11" style="2" customWidth="1"/>
    <col min="5" max="5" width="10.7109375" style="2" customWidth="1"/>
    <col min="6" max="6" width="11.140625" style="2" customWidth="1"/>
    <col min="7" max="7" width="10.140625" style="2" customWidth="1"/>
    <col min="8" max="8" width="8.85546875" style="2" customWidth="1"/>
    <col min="9" max="256" width="9.140625" style="2"/>
    <col min="257" max="257" width="6.140625" style="2" customWidth="1"/>
    <col min="258" max="258" width="34.85546875" style="2" customWidth="1"/>
    <col min="259" max="262" width="11.7109375" style="2" customWidth="1"/>
    <col min="263" max="264" width="10.140625" style="2" customWidth="1"/>
    <col min="265" max="512" width="9.140625" style="2"/>
    <col min="513" max="513" width="6.140625" style="2" customWidth="1"/>
    <col min="514" max="514" width="34.85546875" style="2" customWidth="1"/>
    <col min="515" max="518" width="11.7109375" style="2" customWidth="1"/>
    <col min="519" max="520" width="10.140625" style="2" customWidth="1"/>
    <col min="521" max="768" width="9.140625" style="2"/>
    <col min="769" max="769" width="6.140625" style="2" customWidth="1"/>
    <col min="770" max="770" width="34.85546875" style="2" customWidth="1"/>
    <col min="771" max="774" width="11.7109375" style="2" customWidth="1"/>
    <col min="775" max="776" width="10.140625" style="2" customWidth="1"/>
    <col min="777" max="1024" width="9.140625" style="2"/>
    <col min="1025" max="1025" width="6.140625" style="2" customWidth="1"/>
    <col min="1026" max="1026" width="34.85546875" style="2" customWidth="1"/>
    <col min="1027" max="1030" width="11.7109375" style="2" customWidth="1"/>
    <col min="1031" max="1032" width="10.140625" style="2" customWidth="1"/>
    <col min="1033" max="1280" width="9.140625" style="2"/>
    <col min="1281" max="1281" width="6.140625" style="2" customWidth="1"/>
    <col min="1282" max="1282" width="34.85546875" style="2" customWidth="1"/>
    <col min="1283" max="1286" width="11.7109375" style="2" customWidth="1"/>
    <col min="1287" max="1288" width="10.140625" style="2" customWidth="1"/>
    <col min="1289" max="1536" width="9.140625" style="2"/>
    <col min="1537" max="1537" width="6.140625" style="2" customWidth="1"/>
    <col min="1538" max="1538" width="34.85546875" style="2" customWidth="1"/>
    <col min="1539" max="1542" width="11.7109375" style="2" customWidth="1"/>
    <col min="1543" max="1544" width="10.140625" style="2" customWidth="1"/>
    <col min="1545" max="1792" width="9.140625" style="2"/>
    <col min="1793" max="1793" width="6.140625" style="2" customWidth="1"/>
    <col min="1794" max="1794" width="34.85546875" style="2" customWidth="1"/>
    <col min="1795" max="1798" width="11.7109375" style="2" customWidth="1"/>
    <col min="1799" max="1800" width="10.140625" style="2" customWidth="1"/>
    <col min="1801" max="2048" width="9.140625" style="2"/>
    <col min="2049" max="2049" width="6.140625" style="2" customWidth="1"/>
    <col min="2050" max="2050" width="34.85546875" style="2" customWidth="1"/>
    <col min="2051" max="2054" width="11.7109375" style="2" customWidth="1"/>
    <col min="2055" max="2056" width="10.140625" style="2" customWidth="1"/>
    <col min="2057" max="2304" width="9.140625" style="2"/>
    <col min="2305" max="2305" width="6.140625" style="2" customWidth="1"/>
    <col min="2306" max="2306" width="34.85546875" style="2" customWidth="1"/>
    <col min="2307" max="2310" width="11.7109375" style="2" customWidth="1"/>
    <col min="2311" max="2312" width="10.140625" style="2" customWidth="1"/>
    <col min="2313" max="2560" width="9.140625" style="2"/>
    <col min="2561" max="2561" width="6.140625" style="2" customWidth="1"/>
    <col min="2562" max="2562" width="34.85546875" style="2" customWidth="1"/>
    <col min="2563" max="2566" width="11.7109375" style="2" customWidth="1"/>
    <col min="2567" max="2568" width="10.140625" style="2" customWidth="1"/>
    <col min="2569" max="2816" width="9.140625" style="2"/>
    <col min="2817" max="2817" width="6.140625" style="2" customWidth="1"/>
    <col min="2818" max="2818" width="34.85546875" style="2" customWidth="1"/>
    <col min="2819" max="2822" width="11.7109375" style="2" customWidth="1"/>
    <col min="2823" max="2824" width="10.140625" style="2" customWidth="1"/>
    <col min="2825" max="3072" width="9.140625" style="2"/>
    <col min="3073" max="3073" width="6.140625" style="2" customWidth="1"/>
    <col min="3074" max="3074" width="34.85546875" style="2" customWidth="1"/>
    <col min="3075" max="3078" width="11.7109375" style="2" customWidth="1"/>
    <col min="3079" max="3080" width="10.140625" style="2" customWidth="1"/>
    <col min="3081" max="3328" width="9.140625" style="2"/>
    <col min="3329" max="3329" width="6.140625" style="2" customWidth="1"/>
    <col min="3330" max="3330" width="34.85546875" style="2" customWidth="1"/>
    <col min="3331" max="3334" width="11.7109375" style="2" customWidth="1"/>
    <col min="3335" max="3336" width="10.140625" style="2" customWidth="1"/>
    <col min="3337" max="3584" width="9.140625" style="2"/>
    <col min="3585" max="3585" width="6.140625" style="2" customWidth="1"/>
    <col min="3586" max="3586" width="34.85546875" style="2" customWidth="1"/>
    <col min="3587" max="3590" width="11.7109375" style="2" customWidth="1"/>
    <col min="3591" max="3592" width="10.140625" style="2" customWidth="1"/>
    <col min="3593" max="3840" width="9.140625" style="2"/>
    <col min="3841" max="3841" width="6.140625" style="2" customWidth="1"/>
    <col min="3842" max="3842" width="34.85546875" style="2" customWidth="1"/>
    <col min="3843" max="3846" width="11.7109375" style="2" customWidth="1"/>
    <col min="3847" max="3848" width="10.140625" style="2" customWidth="1"/>
    <col min="3849" max="4096" width="9.140625" style="2"/>
    <col min="4097" max="4097" width="6.140625" style="2" customWidth="1"/>
    <col min="4098" max="4098" width="34.85546875" style="2" customWidth="1"/>
    <col min="4099" max="4102" width="11.7109375" style="2" customWidth="1"/>
    <col min="4103" max="4104" width="10.140625" style="2" customWidth="1"/>
    <col min="4105" max="4352" width="9.140625" style="2"/>
    <col min="4353" max="4353" width="6.140625" style="2" customWidth="1"/>
    <col min="4354" max="4354" width="34.85546875" style="2" customWidth="1"/>
    <col min="4355" max="4358" width="11.7109375" style="2" customWidth="1"/>
    <col min="4359" max="4360" width="10.140625" style="2" customWidth="1"/>
    <col min="4361" max="4608" width="9.140625" style="2"/>
    <col min="4609" max="4609" width="6.140625" style="2" customWidth="1"/>
    <col min="4610" max="4610" width="34.85546875" style="2" customWidth="1"/>
    <col min="4611" max="4614" width="11.7109375" style="2" customWidth="1"/>
    <col min="4615" max="4616" width="10.140625" style="2" customWidth="1"/>
    <col min="4617" max="4864" width="9.140625" style="2"/>
    <col min="4865" max="4865" width="6.140625" style="2" customWidth="1"/>
    <col min="4866" max="4866" width="34.85546875" style="2" customWidth="1"/>
    <col min="4867" max="4870" width="11.7109375" style="2" customWidth="1"/>
    <col min="4871" max="4872" width="10.140625" style="2" customWidth="1"/>
    <col min="4873" max="5120" width="9.140625" style="2"/>
    <col min="5121" max="5121" width="6.140625" style="2" customWidth="1"/>
    <col min="5122" max="5122" width="34.85546875" style="2" customWidth="1"/>
    <col min="5123" max="5126" width="11.7109375" style="2" customWidth="1"/>
    <col min="5127" max="5128" width="10.140625" style="2" customWidth="1"/>
    <col min="5129" max="5376" width="9.140625" style="2"/>
    <col min="5377" max="5377" width="6.140625" style="2" customWidth="1"/>
    <col min="5378" max="5378" width="34.85546875" style="2" customWidth="1"/>
    <col min="5379" max="5382" width="11.7109375" style="2" customWidth="1"/>
    <col min="5383" max="5384" width="10.140625" style="2" customWidth="1"/>
    <col min="5385" max="5632" width="9.140625" style="2"/>
    <col min="5633" max="5633" width="6.140625" style="2" customWidth="1"/>
    <col min="5634" max="5634" width="34.85546875" style="2" customWidth="1"/>
    <col min="5635" max="5638" width="11.7109375" style="2" customWidth="1"/>
    <col min="5639" max="5640" width="10.140625" style="2" customWidth="1"/>
    <col min="5641" max="5888" width="9.140625" style="2"/>
    <col min="5889" max="5889" width="6.140625" style="2" customWidth="1"/>
    <col min="5890" max="5890" width="34.85546875" style="2" customWidth="1"/>
    <col min="5891" max="5894" width="11.7109375" style="2" customWidth="1"/>
    <col min="5895" max="5896" width="10.140625" style="2" customWidth="1"/>
    <col min="5897" max="6144" width="9.140625" style="2"/>
    <col min="6145" max="6145" width="6.140625" style="2" customWidth="1"/>
    <col min="6146" max="6146" width="34.85546875" style="2" customWidth="1"/>
    <col min="6147" max="6150" width="11.7109375" style="2" customWidth="1"/>
    <col min="6151" max="6152" width="10.140625" style="2" customWidth="1"/>
    <col min="6153" max="6400" width="9.140625" style="2"/>
    <col min="6401" max="6401" width="6.140625" style="2" customWidth="1"/>
    <col min="6402" max="6402" width="34.85546875" style="2" customWidth="1"/>
    <col min="6403" max="6406" width="11.7109375" style="2" customWidth="1"/>
    <col min="6407" max="6408" width="10.140625" style="2" customWidth="1"/>
    <col min="6409" max="6656" width="9.140625" style="2"/>
    <col min="6657" max="6657" width="6.140625" style="2" customWidth="1"/>
    <col min="6658" max="6658" width="34.85546875" style="2" customWidth="1"/>
    <col min="6659" max="6662" width="11.7109375" style="2" customWidth="1"/>
    <col min="6663" max="6664" width="10.140625" style="2" customWidth="1"/>
    <col min="6665" max="6912" width="9.140625" style="2"/>
    <col min="6913" max="6913" width="6.140625" style="2" customWidth="1"/>
    <col min="6914" max="6914" width="34.85546875" style="2" customWidth="1"/>
    <col min="6915" max="6918" width="11.7109375" style="2" customWidth="1"/>
    <col min="6919" max="6920" width="10.140625" style="2" customWidth="1"/>
    <col min="6921" max="7168" width="9.140625" style="2"/>
    <col min="7169" max="7169" width="6.140625" style="2" customWidth="1"/>
    <col min="7170" max="7170" width="34.85546875" style="2" customWidth="1"/>
    <col min="7171" max="7174" width="11.7109375" style="2" customWidth="1"/>
    <col min="7175" max="7176" width="10.140625" style="2" customWidth="1"/>
    <col min="7177" max="7424" width="9.140625" style="2"/>
    <col min="7425" max="7425" width="6.140625" style="2" customWidth="1"/>
    <col min="7426" max="7426" width="34.85546875" style="2" customWidth="1"/>
    <col min="7427" max="7430" width="11.7109375" style="2" customWidth="1"/>
    <col min="7431" max="7432" width="10.140625" style="2" customWidth="1"/>
    <col min="7433" max="7680" width="9.140625" style="2"/>
    <col min="7681" max="7681" width="6.140625" style="2" customWidth="1"/>
    <col min="7682" max="7682" width="34.85546875" style="2" customWidth="1"/>
    <col min="7683" max="7686" width="11.7109375" style="2" customWidth="1"/>
    <col min="7687" max="7688" width="10.140625" style="2" customWidth="1"/>
    <col min="7689" max="7936" width="9.140625" style="2"/>
    <col min="7937" max="7937" width="6.140625" style="2" customWidth="1"/>
    <col min="7938" max="7938" width="34.85546875" style="2" customWidth="1"/>
    <col min="7939" max="7942" width="11.7109375" style="2" customWidth="1"/>
    <col min="7943" max="7944" width="10.140625" style="2" customWidth="1"/>
    <col min="7945" max="8192" width="9.140625" style="2"/>
    <col min="8193" max="8193" width="6.140625" style="2" customWidth="1"/>
    <col min="8194" max="8194" width="34.85546875" style="2" customWidth="1"/>
    <col min="8195" max="8198" width="11.7109375" style="2" customWidth="1"/>
    <col min="8199" max="8200" width="10.140625" style="2" customWidth="1"/>
    <col min="8201" max="8448" width="9.140625" style="2"/>
    <col min="8449" max="8449" width="6.140625" style="2" customWidth="1"/>
    <col min="8450" max="8450" width="34.85546875" style="2" customWidth="1"/>
    <col min="8451" max="8454" width="11.7109375" style="2" customWidth="1"/>
    <col min="8455" max="8456" width="10.140625" style="2" customWidth="1"/>
    <col min="8457" max="8704" width="9.140625" style="2"/>
    <col min="8705" max="8705" width="6.140625" style="2" customWidth="1"/>
    <col min="8706" max="8706" width="34.85546875" style="2" customWidth="1"/>
    <col min="8707" max="8710" width="11.7109375" style="2" customWidth="1"/>
    <col min="8711" max="8712" width="10.140625" style="2" customWidth="1"/>
    <col min="8713" max="8960" width="9.140625" style="2"/>
    <col min="8961" max="8961" width="6.140625" style="2" customWidth="1"/>
    <col min="8962" max="8962" width="34.85546875" style="2" customWidth="1"/>
    <col min="8963" max="8966" width="11.7109375" style="2" customWidth="1"/>
    <col min="8967" max="8968" width="10.140625" style="2" customWidth="1"/>
    <col min="8969" max="9216" width="9.140625" style="2"/>
    <col min="9217" max="9217" width="6.140625" style="2" customWidth="1"/>
    <col min="9218" max="9218" width="34.85546875" style="2" customWidth="1"/>
    <col min="9219" max="9222" width="11.7109375" style="2" customWidth="1"/>
    <col min="9223" max="9224" width="10.140625" style="2" customWidth="1"/>
    <col min="9225" max="9472" width="9.140625" style="2"/>
    <col min="9473" max="9473" width="6.140625" style="2" customWidth="1"/>
    <col min="9474" max="9474" width="34.85546875" style="2" customWidth="1"/>
    <col min="9475" max="9478" width="11.7109375" style="2" customWidth="1"/>
    <col min="9479" max="9480" width="10.140625" style="2" customWidth="1"/>
    <col min="9481" max="9728" width="9.140625" style="2"/>
    <col min="9729" max="9729" width="6.140625" style="2" customWidth="1"/>
    <col min="9730" max="9730" width="34.85546875" style="2" customWidth="1"/>
    <col min="9731" max="9734" width="11.7109375" style="2" customWidth="1"/>
    <col min="9735" max="9736" width="10.140625" style="2" customWidth="1"/>
    <col min="9737" max="9984" width="9.140625" style="2"/>
    <col min="9985" max="9985" width="6.140625" style="2" customWidth="1"/>
    <col min="9986" max="9986" width="34.85546875" style="2" customWidth="1"/>
    <col min="9987" max="9990" width="11.7109375" style="2" customWidth="1"/>
    <col min="9991" max="9992" width="10.140625" style="2" customWidth="1"/>
    <col min="9993" max="10240" width="9.140625" style="2"/>
    <col min="10241" max="10241" width="6.140625" style="2" customWidth="1"/>
    <col min="10242" max="10242" width="34.85546875" style="2" customWidth="1"/>
    <col min="10243" max="10246" width="11.7109375" style="2" customWidth="1"/>
    <col min="10247" max="10248" width="10.140625" style="2" customWidth="1"/>
    <col min="10249" max="10496" width="9.140625" style="2"/>
    <col min="10497" max="10497" width="6.140625" style="2" customWidth="1"/>
    <col min="10498" max="10498" width="34.85546875" style="2" customWidth="1"/>
    <col min="10499" max="10502" width="11.7109375" style="2" customWidth="1"/>
    <col min="10503" max="10504" width="10.140625" style="2" customWidth="1"/>
    <col min="10505" max="10752" width="9.140625" style="2"/>
    <col min="10753" max="10753" width="6.140625" style="2" customWidth="1"/>
    <col min="10754" max="10754" width="34.85546875" style="2" customWidth="1"/>
    <col min="10755" max="10758" width="11.7109375" style="2" customWidth="1"/>
    <col min="10759" max="10760" width="10.140625" style="2" customWidth="1"/>
    <col min="10761" max="11008" width="9.140625" style="2"/>
    <col min="11009" max="11009" width="6.140625" style="2" customWidth="1"/>
    <col min="11010" max="11010" width="34.85546875" style="2" customWidth="1"/>
    <col min="11011" max="11014" width="11.7109375" style="2" customWidth="1"/>
    <col min="11015" max="11016" width="10.140625" style="2" customWidth="1"/>
    <col min="11017" max="11264" width="9.140625" style="2"/>
    <col min="11265" max="11265" width="6.140625" style="2" customWidth="1"/>
    <col min="11266" max="11266" width="34.85546875" style="2" customWidth="1"/>
    <col min="11267" max="11270" width="11.7109375" style="2" customWidth="1"/>
    <col min="11271" max="11272" width="10.140625" style="2" customWidth="1"/>
    <col min="11273" max="11520" width="9.140625" style="2"/>
    <col min="11521" max="11521" width="6.140625" style="2" customWidth="1"/>
    <col min="11522" max="11522" width="34.85546875" style="2" customWidth="1"/>
    <col min="11523" max="11526" width="11.7109375" style="2" customWidth="1"/>
    <col min="11527" max="11528" width="10.140625" style="2" customWidth="1"/>
    <col min="11529" max="11776" width="9.140625" style="2"/>
    <col min="11777" max="11777" width="6.140625" style="2" customWidth="1"/>
    <col min="11778" max="11778" width="34.85546875" style="2" customWidth="1"/>
    <col min="11779" max="11782" width="11.7109375" style="2" customWidth="1"/>
    <col min="11783" max="11784" width="10.140625" style="2" customWidth="1"/>
    <col min="11785" max="12032" width="9.140625" style="2"/>
    <col min="12033" max="12033" width="6.140625" style="2" customWidth="1"/>
    <col min="12034" max="12034" width="34.85546875" style="2" customWidth="1"/>
    <col min="12035" max="12038" width="11.7109375" style="2" customWidth="1"/>
    <col min="12039" max="12040" width="10.140625" style="2" customWidth="1"/>
    <col min="12041" max="12288" width="9.140625" style="2"/>
    <col min="12289" max="12289" width="6.140625" style="2" customWidth="1"/>
    <col min="12290" max="12290" width="34.85546875" style="2" customWidth="1"/>
    <col min="12291" max="12294" width="11.7109375" style="2" customWidth="1"/>
    <col min="12295" max="12296" width="10.140625" style="2" customWidth="1"/>
    <col min="12297" max="12544" width="9.140625" style="2"/>
    <col min="12545" max="12545" width="6.140625" style="2" customWidth="1"/>
    <col min="12546" max="12546" width="34.85546875" style="2" customWidth="1"/>
    <col min="12547" max="12550" width="11.7109375" style="2" customWidth="1"/>
    <col min="12551" max="12552" width="10.140625" style="2" customWidth="1"/>
    <col min="12553" max="12800" width="9.140625" style="2"/>
    <col min="12801" max="12801" width="6.140625" style="2" customWidth="1"/>
    <col min="12802" max="12802" width="34.85546875" style="2" customWidth="1"/>
    <col min="12803" max="12806" width="11.7109375" style="2" customWidth="1"/>
    <col min="12807" max="12808" width="10.140625" style="2" customWidth="1"/>
    <col min="12809" max="13056" width="9.140625" style="2"/>
    <col min="13057" max="13057" width="6.140625" style="2" customWidth="1"/>
    <col min="13058" max="13058" width="34.85546875" style="2" customWidth="1"/>
    <col min="13059" max="13062" width="11.7109375" style="2" customWidth="1"/>
    <col min="13063" max="13064" width="10.140625" style="2" customWidth="1"/>
    <col min="13065" max="13312" width="9.140625" style="2"/>
    <col min="13313" max="13313" width="6.140625" style="2" customWidth="1"/>
    <col min="13314" max="13314" width="34.85546875" style="2" customWidth="1"/>
    <col min="13315" max="13318" width="11.7109375" style="2" customWidth="1"/>
    <col min="13319" max="13320" width="10.140625" style="2" customWidth="1"/>
    <col min="13321" max="13568" width="9.140625" style="2"/>
    <col min="13569" max="13569" width="6.140625" style="2" customWidth="1"/>
    <col min="13570" max="13570" width="34.85546875" style="2" customWidth="1"/>
    <col min="13571" max="13574" width="11.7109375" style="2" customWidth="1"/>
    <col min="13575" max="13576" width="10.140625" style="2" customWidth="1"/>
    <col min="13577" max="13824" width="9.140625" style="2"/>
    <col min="13825" max="13825" width="6.140625" style="2" customWidth="1"/>
    <col min="13826" max="13826" width="34.85546875" style="2" customWidth="1"/>
    <col min="13827" max="13830" width="11.7109375" style="2" customWidth="1"/>
    <col min="13831" max="13832" width="10.140625" style="2" customWidth="1"/>
    <col min="13833" max="14080" width="9.140625" style="2"/>
    <col min="14081" max="14081" width="6.140625" style="2" customWidth="1"/>
    <col min="14082" max="14082" width="34.85546875" style="2" customWidth="1"/>
    <col min="14083" max="14086" width="11.7109375" style="2" customWidth="1"/>
    <col min="14087" max="14088" width="10.140625" style="2" customWidth="1"/>
    <col min="14089" max="14336" width="9.140625" style="2"/>
    <col min="14337" max="14337" width="6.140625" style="2" customWidth="1"/>
    <col min="14338" max="14338" width="34.85546875" style="2" customWidth="1"/>
    <col min="14339" max="14342" width="11.7109375" style="2" customWidth="1"/>
    <col min="14343" max="14344" width="10.140625" style="2" customWidth="1"/>
    <col min="14345" max="14592" width="9.140625" style="2"/>
    <col min="14593" max="14593" width="6.140625" style="2" customWidth="1"/>
    <col min="14594" max="14594" width="34.85546875" style="2" customWidth="1"/>
    <col min="14595" max="14598" width="11.7109375" style="2" customWidth="1"/>
    <col min="14599" max="14600" width="10.140625" style="2" customWidth="1"/>
    <col min="14601" max="14848" width="9.140625" style="2"/>
    <col min="14849" max="14849" width="6.140625" style="2" customWidth="1"/>
    <col min="14850" max="14850" width="34.85546875" style="2" customWidth="1"/>
    <col min="14851" max="14854" width="11.7109375" style="2" customWidth="1"/>
    <col min="14855" max="14856" width="10.140625" style="2" customWidth="1"/>
    <col min="14857" max="15104" width="9.140625" style="2"/>
    <col min="15105" max="15105" width="6.140625" style="2" customWidth="1"/>
    <col min="15106" max="15106" width="34.85546875" style="2" customWidth="1"/>
    <col min="15107" max="15110" width="11.7109375" style="2" customWidth="1"/>
    <col min="15111" max="15112" width="10.140625" style="2" customWidth="1"/>
    <col min="15113" max="15360" width="9.140625" style="2"/>
    <col min="15361" max="15361" width="6.140625" style="2" customWidth="1"/>
    <col min="15362" max="15362" width="34.85546875" style="2" customWidth="1"/>
    <col min="15363" max="15366" width="11.7109375" style="2" customWidth="1"/>
    <col min="15367" max="15368" width="10.140625" style="2" customWidth="1"/>
    <col min="15369" max="15616" width="9.140625" style="2"/>
    <col min="15617" max="15617" width="6.140625" style="2" customWidth="1"/>
    <col min="15618" max="15618" width="34.85546875" style="2" customWidth="1"/>
    <col min="15619" max="15622" width="11.7109375" style="2" customWidth="1"/>
    <col min="15623" max="15624" width="10.140625" style="2" customWidth="1"/>
    <col min="15625" max="15872" width="9.140625" style="2"/>
    <col min="15873" max="15873" width="6.140625" style="2" customWidth="1"/>
    <col min="15874" max="15874" width="34.85546875" style="2" customWidth="1"/>
    <col min="15875" max="15878" width="11.7109375" style="2" customWidth="1"/>
    <col min="15879" max="15880" width="10.140625" style="2" customWidth="1"/>
    <col min="15881" max="16128" width="9.140625" style="2"/>
    <col min="16129" max="16129" width="6.140625" style="2" customWidth="1"/>
    <col min="16130" max="16130" width="34.85546875" style="2" customWidth="1"/>
    <col min="16131" max="16134" width="11.7109375" style="2" customWidth="1"/>
    <col min="16135" max="16136" width="10.140625" style="2" customWidth="1"/>
    <col min="16137" max="16384" width="9.140625" style="2"/>
  </cols>
  <sheetData>
    <row r="1" spans="1:8" ht="18.75" customHeight="1">
      <c r="A1" s="1" t="s">
        <v>0</v>
      </c>
      <c r="F1" s="43" t="s">
        <v>1</v>
      </c>
      <c r="G1" s="43"/>
      <c r="H1" s="43"/>
    </row>
    <row r="2" spans="1:8" ht="22.5" customHeight="1">
      <c r="A2" s="44" t="s">
        <v>2</v>
      </c>
      <c r="B2" s="44"/>
      <c r="C2" s="44"/>
      <c r="D2" s="44"/>
      <c r="E2" s="44"/>
      <c r="F2" s="44"/>
      <c r="G2" s="44"/>
      <c r="H2" s="44"/>
    </row>
    <row r="3" spans="1:8" s="3" customFormat="1" ht="21" customHeight="1">
      <c r="A3" s="45" t="s">
        <v>3</v>
      </c>
      <c r="B3" s="45"/>
      <c r="C3" s="45"/>
      <c r="D3" s="45"/>
      <c r="E3" s="45"/>
      <c r="F3" s="45"/>
      <c r="G3" s="45"/>
      <c r="H3" s="45"/>
    </row>
    <row r="4" spans="1:8">
      <c r="A4" s="4"/>
      <c r="B4" s="4"/>
      <c r="C4" s="5"/>
      <c r="D4" s="5"/>
      <c r="E4" s="5"/>
      <c r="F4" s="5"/>
      <c r="G4" s="46" t="s">
        <v>4</v>
      </c>
      <c r="H4" s="46"/>
    </row>
    <row r="5" spans="1:8" ht="21.75" customHeight="1">
      <c r="A5" s="41" t="s">
        <v>5</v>
      </c>
      <c r="B5" s="48" t="s">
        <v>6</v>
      </c>
      <c r="C5" s="48" t="s">
        <v>70</v>
      </c>
      <c r="D5" s="48"/>
      <c r="E5" s="48" t="s">
        <v>7</v>
      </c>
      <c r="F5" s="48"/>
      <c r="G5" s="48" t="s">
        <v>8</v>
      </c>
      <c r="H5" s="48"/>
    </row>
    <row r="6" spans="1:8">
      <c r="A6" s="47"/>
      <c r="B6" s="48"/>
      <c r="C6" s="48"/>
      <c r="D6" s="48"/>
      <c r="E6" s="48"/>
      <c r="F6" s="48"/>
      <c r="G6" s="48"/>
      <c r="H6" s="48"/>
    </row>
    <row r="7" spans="1:8">
      <c r="A7" s="47"/>
      <c r="B7" s="48"/>
      <c r="C7" s="41" t="s">
        <v>9</v>
      </c>
      <c r="D7" s="41" t="s">
        <v>10</v>
      </c>
      <c r="E7" s="41" t="s">
        <v>9</v>
      </c>
      <c r="F7" s="41" t="s">
        <v>10</v>
      </c>
      <c r="G7" s="41" t="s">
        <v>9</v>
      </c>
      <c r="H7" s="41" t="s">
        <v>10</v>
      </c>
    </row>
    <row r="8" spans="1:8" ht="19.5" customHeight="1">
      <c r="A8" s="42"/>
      <c r="B8" s="48"/>
      <c r="C8" s="42"/>
      <c r="D8" s="42"/>
      <c r="E8" s="42"/>
      <c r="F8" s="42"/>
      <c r="G8" s="42"/>
      <c r="H8" s="42"/>
    </row>
    <row r="9" spans="1:8" ht="21.75" customHeight="1">
      <c r="A9" s="6" t="s">
        <v>11</v>
      </c>
      <c r="B9" s="6" t="s">
        <v>12</v>
      </c>
      <c r="C9" s="6">
        <v>1</v>
      </c>
      <c r="D9" s="6">
        <f>C9+1</f>
        <v>2</v>
      </c>
      <c r="E9" s="6">
        <f>D9+1</f>
        <v>3</v>
      </c>
      <c r="F9" s="6">
        <f>E9+1</f>
        <v>4</v>
      </c>
      <c r="G9" s="6" t="s">
        <v>13</v>
      </c>
      <c r="H9" s="6" t="s">
        <v>14</v>
      </c>
    </row>
    <row r="10" spans="1:8" s="11" customFormat="1" ht="35.25" customHeight="1">
      <c r="A10" s="7"/>
      <c r="B10" s="8" t="s">
        <v>15</v>
      </c>
      <c r="C10" s="9">
        <f>C11+C70+C71+C72+C73</f>
        <v>2158000</v>
      </c>
      <c r="D10" s="9">
        <f>D11+D70+D71+D72+D73</f>
        <v>1769240</v>
      </c>
      <c r="E10" s="9">
        <f>E11+E70+E71+E72+E73</f>
        <v>3783539.8066000002</v>
      </c>
      <c r="F10" s="9">
        <f>F11+F70+F71+F72+F73</f>
        <v>3309593.9936000002</v>
      </c>
      <c r="G10" s="10">
        <f t="shared" ref="G10:H13" si="0">E10/C10</f>
        <v>1.7532621902687675</v>
      </c>
      <c r="H10" s="10">
        <f t="shared" si="0"/>
        <v>1.8706303235287469</v>
      </c>
    </row>
    <row r="11" spans="1:8" s="11" customFormat="1" ht="24" customHeight="1">
      <c r="A11" s="12" t="s">
        <v>11</v>
      </c>
      <c r="B11" s="13" t="s">
        <v>16</v>
      </c>
      <c r="C11" s="14">
        <f>C12+C59+C66+C67</f>
        <v>2158000</v>
      </c>
      <c r="D11" s="14">
        <f>D12+D59+D66+D67</f>
        <v>1769240</v>
      </c>
      <c r="E11" s="14">
        <f>E12+E59+E66+E67</f>
        <v>2080743.0329999998</v>
      </c>
      <c r="F11" s="14">
        <f>F12+F59+F66+F67</f>
        <v>1704782.9200000002</v>
      </c>
      <c r="G11" s="10">
        <f t="shared" si="0"/>
        <v>0.96419973725671915</v>
      </c>
      <c r="H11" s="10">
        <f t="shared" si="0"/>
        <v>0.96356792747168285</v>
      </c>
    </row>
    <row r="12" spans="1:8" s="11" customFormat="1" ht="24" customHeight="1">
      <c r="A12" s="12" t="s">
        <v>17</v>
      </c>
      <c r="B12" s="13" t="s">
        <v>18</v>
      </c>
      <c r="C12" s="14">
        <f>C20+C27+C30+C37+C38+C41+C42+C46+C47+C48+C49+C50+C51+C52+C55+C56+C57+C58+C13</f>
        <v>1878000</v>
      </c>
      <c r="D12" s="14">
        <f>D20+D27+D30+D37+D38+D41+D42+D46+D47+D48+D49+D50+D51+D52+D55+D56+D57+D58+D13</f>
        <v>1719240</v>
      </c>
      <c r="E12" s="14">
        <f>E20+E27+E30+E37+E38+E41+E42+E46+E47+E48+E49+E50+E51+E52+E55+E56+E57+E58+E13</f>
        <v>1829770.7049999998</v>
      </c>
      <c r="F12" s="14">
        <f>F20+F27+F30+F37+F38+F41+F42+F46+F47+F48+F49+F50+F51+F52+F55+F56+F57+F58+F13</f>
        <v>1654808.3750000002</v>
      </c>
      <c r="G12" s="10">
        <f t="shared" si="0"/>
        <v>0.97431879925452602</v>
      </c>
      <c r="H12" s="10">
        <f t="shared" si="0"/>
        <v>0.96252319338777614</v>
      </c>
    </row>
    <row r="13" spans="1:8" s="11" customFormat="1" ht="43.5" customHeight="1">
      <c r="A13" s="12">
        <v>1</v>
      </c>
      <c r="B13" s="13" t="str">
        <f>'[1]bieu 61'!$B$11</f>
        <v>Thu từ khu vực doanh nghiệp NN do TW quản lý</v>
      </c>
      <c r="C13" s="14">
        <f>SUM(C14:C19)</f>
        <v>90000</v>
      </c>
      <c r="D13" s="14">
        <f>SUM(D14:D19)</f>
        <v>90000</v>
      </c>
      <c r="E13" s="14">
        <f>SUM(E14:E19)</f>
        <v>135117.66899999999</v>
      </c>
      <c r="F13" s="14">
        <f>SUM(F14:F19)</f>
        <v>135117.66899999999</v>
      </c>
      <c r="G13" s="10">
        <f t="shared" si="0"/>
        <v>1.5013074333333332</v>
      </c>
      <c r="H13" s="10">
        <f t="shared" si="0"/>
        <v>1.5013074333333332</v>
      </c>
    </row>
    <row r="14" spans="1:8" ht="20.25" customHeight="1">
      <c r="A14" s="15"/>
      <c r="B14" s="16" t="s">
        <v>19</v>
      </c>
      <c r="C14" s="17">
        <v>60040</v>
      </c>
      <c r="D14" s="17">
        <v>60040</v>
      </c>
      <c r="E14" s="17">
        <v>97031.473000000013</v>
      </c>
      <c r="F14" s="17">
        <v>97031.473000000013</v>
      </c>
      <c r="G14" s="18">
        <v>1.6161138074616923</v>
      </c>
      <c r="H14" s="18">
        <v>1.6161138074616923</v>
      </c>
    </row>
    <row r="15" spans="1:8" ht="20.25" customHeight="1">
      <c r="A15" s="15"/>
      <c r="B15" s="16" t="s">
        <v>20</v>
      </c>
      <c r="C15" s="17">
        <v>3000</v>
      </c>
      <c r="D15" s="17">
        <v>3000</v>
      </c>
      <c r="E15" s="17">
        <v>4830.3320000000003</v>
      </c>
      <c r="F15" s="17">
        <v>4830.3320000000003</v>
      </c>
      <c r="G15" s="18">
        <v>1.6101106666666667</v>
      </c>
      <c r="H15" s="18">
        <v>1.6101106666666667</v>
      </c>
    </row>
    <row r="16" spans="1:8" ht="20.25" hidden="1" customHeight="1">
      <c r="A16" s="15"/>
      <c r="B16" s="16" t="s">
        <v>21</v>
      </c>
      <c r="C16" s="17"/>
      <c r="D16" s="17"/>
      <c r="E16" s="17"/>
      <c r="F16" s="17"/>
      <c r="G16" s="18"/>
      <c r="H16" s="18"/>
    </row>
    <row r="17" spans="1:8" ht="20.25" customHeight="1">
      <c r="A17" s="15"/>
      <c r="B17" s="16" t="s">
        <v>22</v>
      </c>
      <c r="C17" s="17">
        <v>20954</v>
      </c>
      <c r="D17" s="17">
        <v>20954</v>
      </c>
      <c r="E17" s="17">
        <v>33255.864000000001</v>
      </c>
      <c r="F17" s="17">
        <v>33255.864000000001</v>
      </c>
      <c r="G17" s="18">
        <v>1.5870890522096019</v>
      </c>
      <c r="H17" s="18">
        <v>1.5870890522096019</v>
      </c>
    </row>
    <row r="18" spans="1:8" ht="20.25" hidden="1" customHeight="1">
      <c r="A18" s="15"/>
      <c r="B18" s="16" t="s">
        <v>23</v>
      </c>
      <c r="C18" s="17"/>
      <c r="D18" s="17"/>
      <c r="E18" s="17"/>
      <c r="F18" s="17"/>
      <c r="G18" s="18"/>
      <c r="H18" s="18"/>
    </row>
    <row r="19" spans="1:8" ht="20.25" customHeight="1">
      <c r="A19" s="15"/>
      <c r="B19" s="16" t="s">
        <v>24</v>
      </c>
      <c r="C19" s="17">
        <v>6006</v>
      </c>
      <c r="D19" s="17">
        <v>6006</v>
      </c>
      <c r="E19" s="17"/>
      <c r="F19" s="17"/>
      <c r="G19" s="18"/>
      <c r="H19" s="18"/>
    </row>
    <row r="20" spans="1:8" s="11" customFormat="1" ht="44.25" customHeight="1">
      <c r="A20" s="12">
        <v>2</v>
      </c>
      <c r="B20" s="13" t="str">
        <f>'[1]bieu 61'!$B$18</f>
        <v>Thu từ khu vực doanh nghiệp NN do địa phương quản lý</v>
      </c>
      <c r="C20" s="14">
        <f>SUM(C21:C26)</f>
        <v>15000</v>
      </c>
      <c r="D20" s="14">
        <f>SUM(D21:D26)</f>
        <v>15000</v>
      </c>
      <c r="E20" s="14">
        <f>SUM(E21:E26)</f>
        <v>10756.375</v>
      </c>
      <c r="F20" s="14">
        <f>SUM(F21:F26)</f>
        <v>10756.375</v>
      </c>
      <c r="G20" s="10">
        <f>E20/C20</f>
        <v>0.71709166666666668</v>
      </c>
      <c r="H20" s="10">
        <f>F20/D20</f>
        <v>0.71709166666666668</v>
      </c>
    </row>
    <row r="21" spans="1:8" ht="20.25" customHeight="1">
      <c r="A21" s="15"/>
      <c r="B21" s="16" t="s">
        <v>19</v>
      </c>
      <c r="C21" s="17">
        <v>10522</v>
      </c>
      <c r="D21" s="17">
        <v>10522</v>
      </c>
      <c r="E21" s="17">
        <v>7208.4049999999997</v>
      </c>
      <c r="F21" s="17">
        <v>7208.4049999999997</v>
      </c>
      <c r="G21" s="18">
        <v>0.68507935753658999</v>
      </c>
      <c r="H21" s="18">
        <v>0.68507935753658999</v>
      </c>
    </row>
    <row r="22" spans="1:8" ht="20.25" customHeight="1">
      <c r="A22" s="15"/>
      <c r="B22" s="16" t="s">
        <v>20</v>
      </c>
      <c r="C22" s="17">
        <v>3749</v>
      </c>
      <c r="D22" s="17">
        <v>3749</v>
      </c>
      <c r="E22" s="17">
        <v>3263.02</v>
      </c>
      <c r="F22" s="17">
        <v>3263.02</v>
      </c>
      <c r="G22" s="18">
        <v>0.87037076553747661</v>
      </c>
      <c r="H22" s="18">
        <v>0.87037076553747661</v>
      </c>
    </row>
    <row r="23" spans="1:8" ht="20.25" hidden="1" customHeight="1">
      <c r="A23" s="15"/>
      <c r="B23" s="16" t="s">
        <v>21</v>
      </c>
      <c r="C23" s="17"/>
      <c r="D23" s="17"/>
      <c r="E23" s="17"/>
      <c r="F23" s="17"/>
      <c r="G23" s="18"/>
      <c r="H23" s="18"/>
    </row>
    <row r="24" spans="1:8" ht="20.25" customHeight="1">
      <c r="A24" s="15"/>
      <c r="B24" s="16" t="s">
        <v>22</v>
      </c>
      <c r="C24" s="17">
        <v>706</v>
      </c>
      <c r="D24" s="17">
        <v>706</v>
      </c>
      <c r="E24" s="17">
        <v>284.95</v>
      </c>
      <c r="F24" s="17">
        <v>284.95</v>
      </c>
      <c r="G24" s="18">
        <v>0.40361189801699715</v>
      </c>
      <c r="H24" s="18">
        <v>0.40361189801699715</v>
      </c>
    </row>
    <row r="25" spans="1:8" ht="20.25" hidden="1" customHeight="1">
      <c r="A25" s="15"/>
      <c r="B25" s="16" t="s">
        <v>23</v>
      </c>
      <c r="C25" s="17"/>
      <c r="D25" s="17"/>
      <c r="E25" s="17"/>
      <c r="F25" s="17"/>
      <c r="G25" s="18"/>
      <c r="H25" s="18"/>
    </row>
    <row r="26" spans="1:8" ht="20.25" customHeight="1">
      <c r="A26" s="15"/>
      <c r="B26" s="16" t="s">
        <v>24</v>
      </c>
      <c r="C26" s="17">
        <v>23</v>
      </c>
      <c r="D26" s="17">
        <v>23</v>
      </c>
      <c r="E26" s="17"/>
      <c r="F26" s="17"/>
      <c r="G26" s="18"/>
      <c r="H26" s="18"/>
    </row>
    <row r="27" spans="1:8" s="11" customFormat="1" ht="36" customHeight="1">
      <c r="A27" s="12">
        <v>3</v>
      </c>
      <c r="B27" s="19" t="s">
        <v>25</v>
      </c>
      <c r="C27" s="14">
        <f>SUM(C28:C29)</f>
        <v>200</v>
      </c>
      <c r="D27" s="14">
        <f>SUM(D28:D29)</f>
        <v>200</v>
      </c>
      <c r="E27" s="14">
        <f>SUM(E28:E29)</f>
        <v>10693.07</v>
      </c>
      <c r="F27" s="14">
        <f>SUM(F28:F29)</f>
        <v>10693.07</v>
      </c>
      <c r="G27" s="20">
        <f>E27/C27</f>
        <v>53.465350000000001</v>
      </c>
      <c r="H27" s="20">
        <f>F27/D27</f>
        <v>53.465350000000001</v>
      </c>
    </row>
    <row r="28" spans="1:8" ht="24" customHeight="1">
      <c r="A28" s="15"/>
      <c r="B28" s="16" t="s">
        <v>19</v>
      </c>
      <c r="C28" s="21">
        <v>200</v>
      </c>
      <c r="D28" s="17">
        <v>200</v>
      </c>
      <c r="E28" s="17">
        <v>3729.8799999999997</v>
      </c>
      <c r="F28" s="17">
        <v>3729.8799999999997</v>
      </c>
      <c r="G28" s="22">
        <v>18.6494</v>
      </c>
      <c r="H28" s="22">
        <v>18.6494</v>
      </c>
    </row>
    <row r="29" spans="1:8" ht="24" customHeight="1">
      <c r="A29" s="15"/>
      <c r="B29" s="16" t="str">
        <f>'[1]bieu 61'!$B$27</f>
        <v>- Thuế thu nhập doanh nghiệp</v>
      </c>
      <c r="C29" s="21"/>
      <c r="D29" s="17"/>
      <c r="E29" s="17">
        <v>6963.19</v>
      </c>
      <c r="F29" s="17">
        <v>6963.19</v>
      </c>
      <c r="G29" s="22"/>
      <c r="H29" s="22"/>
    </row>
    <row r="30" spans="1:8" s="11" customFormat="1" ht="36.75" customHeight="1">
      <c r="A30" s="12">
        <v>4</v>
      </c>
      <c r="B30" s="13" t="s">
        <v>26</v>
      </c>
      <c r="C30" s="14">
        <f>SUM(C31:C36)</f>
        <v>1080000</v>
      </c>
      <c r="D30" s="14">
        <f>SUM(D31:D36)</f>
        <v>1080000</v>
      </c>
      <c r="E30" s="14">
        <f>SUM(E31:E36)</f>
        <v>1016007.558</v>
      </c>
      <c r="F30" s="14">
        <f>SUM(F31:F36)</f>
        <v>1016007.4340000001</v>
      </c>
      <c r="G30" s="20">
        <f>E30/C30</f>
        <v>0.94074773888888885</v>
      </c>
      <c r="H30" s="20">
        <f>F30/D30</f>
        <v>0.9407476240740742</v>
      </c>
    </row>
    <row r="31" spans="1:8" ht="21.75" customHeight="1">
      <c r="A31" s="15"/>
      <c r="B31" s="16" t="s">
        <v>19</v>
      </c>
      <c r="C31" s="17">
        <v>670828</v>
      </c>
      <c r="D31" s="17">
        <v>670828</v>
      </c>
      <c r="E31" s="17">
        <v>576842.20200000005</v>
      </c>
      <c r="F31" s="17">
        <v>576842.20200000005</v>
      </c>
      <c r="G31" s="22">
        <v>0.85989583320910878</v>
      </c>
      <c r="H31" s="22">
        <v>0.85989583320910878</v>
      </c>
    </row>
    <row r="32" spans="1:8" ht="21.75" customHeight="1">
      <c r="A32" s="15"/>
      <c r="B32" s="16" t="s">
        <v>20</v>
      </c>
      <c r="C32" s="17">
        <v>73398</v>
      </c>
      <c r="D32" s="17">
        <v>73398</v>
      </c>
      <c r="E32" s="17">
        <v>119814.38800000001</v>
      </c>
      <c r="F32" s="17">
        <v>119814.38800000001</v>
      </c>
      <c r="G32" s="22">
        <v>1.6323930897299654</v>
      </c>
      <c r="H32" s="22">
        <v>1.6323930897299654</v>
      </c>
    </row>
    <row r="33" spans="1:8" ht="21.75" customHeight="1">
      <c r="A33" s="15"/>
      <c r="B33" s="16" t="s">
        <v>21</v>
      </c>
      <c r="C33" s="17">
        <v>4031</v>
      </c>
      <c r="D33" s="17">
        <v>4031</v>
      </c>
      <c r="E33" s="17">
        <v>2230.2539999999999</v>
      </c>
      <c r="F33" s="17">
        <v>2230.13</v>
      </c>
      <c r="G33" s="22">
        <v>0.55327561399156533</v>
      </c>
      <c r="H33" s="22">
        <v>0.55324485239394694</v>
      </c>
    </row>
    <row r="34" spans="1:8" ht="21.75" customHeight="1">
      <c r="A34" s="15"/>
      <c r="B34" s="16" t="s">
        <v>22</v>
      </c>
      <c r="C34" s="17">
        <v>325083</v>
      </c>
      <c r="D34" s="17">
        <v>325083</v>
      </c>
      <c r="E34" s="17">
        <v>317120.71399999998</v>
      </c>
      <c r="F34" s="17">
        <v>317120.71399999998</v>
      </c>
      <c r="G34" s="22">
        <v>0.97550691361898334</v>
      </c>
      <c r="H34" s="22">
        <v>0.97550691361898334</v>
      </c>
    </row>
    <row r="35" spans="1:8" ht="21.75" hidden="1" customHeight="1">
      <c r="A35" s="15"/>
      <c r="B35" s="16" t="s">
        <v>23</v>
      </c>
      <c r="C35" s="17"/>
      <c r="D35" s="17"/>
      <c r="E35" s="17"/>
      <c r="F35" s="17"/>
      <c r="G35" s="22"/>
      <c r="H35" s="22"/>
    </row>
    <row r="36" spans="1:8" ht="21.75" customHeight="1">
      <c r="A36" s="15"/>
      <c r="B36" s="16" t="s">
        <v>24</v>
      </c>
      <c r="C36" s="17">
        <v>6660</v>
      </c>
      <c r="D36" s="17">
        <v>6660</v>
      </c>
      <c r="E36" s="17"/>
      <c r="F36" s="17"/>
      <c r="G36" s="22">
        <v>0</v>
      </c>
      <c r="H36" s="22">
        <v>0</v>
      </c>
    </row>
    <row r="37" spans="1:8" s="11" customFormat="1" ht="20.25" customHeight="1">
      <c r="A37" s="12">
        <v>5</v>
      </c>
      <c r="B37" s="13" t="s">
        <v>27</v>
      </c>
      <c r="C37" s="14">
        <v>64000</v>
      </c>
      <c r="D37" s="14">
        <v>64000</v>
      </c>
      <c r="E37" s="14">
        <v>61693.853000000003</v>
      </c>
      <c r="F37" s="14">
        <v>61693.853000000003</v>
      </c>
      <c r="G37" s="20">
        <v>0.96396645312500007</v>
      </c>
      <c r="H37" s="20">
        <v>0.96396645312500007</v>
      </c>
    </row>
    <row r="38" spans="1:8" s="11" customFormat="1" ht="20.25" customHeight="1">
      <c r="A38" s="12">
        <f>A37+1</f>
        <v>6</v>
      </c>
      <c r="B38" s="13" t="s">
        <v>28</v>
      </c>
      <c r="C38" s="14">
        <v>190000</v>
      </c>
      <c r="D38" s="14">
        <v>70680</v>
      </c>
      <c r="E38" s="14">
        <v>206273.41999999998</v>
      </c>
      <c r="F38" s="14">
        <v>76734.03</v>
      </c>
      <c r="G38" s="20">
        <v>1.0856495789473684</v>
      </c>
      <c r="H38" s="20">
        <v>1.0856540747028862</v>
      </c>
    </row>
    <row r="39" spans="1:8" ht="38.25" customHeight="1">
      <c r="A39" s="23" t="s">
        <v>29</v>
      </c>
      <c r="B39" s="24" t="s">
        <v>30</v>
      </c>
      <c r="C39" s="17"/>
      <c r="D39" s="17"/>
      <c r="E39" s="17">
        <v>129539.39</v>
      </c>
      <c r="F39" s="17"/>
      <c r="G39" s="22"/>
      <c r="H39" s="22"/>
    </row>
    <row r="40" spans="1:8" ht="38.25" customHeight="1">
      <c r="A40" s="23" t="s">
        <v>29</v>
      </c>
      <c r="B40" s="24" t="s">
        <v>31</v>
      </c>
      <c r="C40" s="17"/>
      <c r="D40" s="17"/>
      <c r="E40" s="17">
        <v>76734.03</v>
      </c>
      <c r="F40" s="17">
        <v>76734.03</v>
      </c>
      <c r="G40" s="22"/>
      <c r="H40" s="22"/>
    </row>
    <row r="41" spans="1:8" s="11" customFormat="1" ht="24.75" customHeight="1">
      <c r="A41" s="12">
        <f>A38+1</f>
        <v>7</v>
      </c>
      <c r="B41" s="13" t="s">
        <v>32</v>
      </c>
      <c r="C41" s="25">
        <v>93000</v>
      </c>
      <c r="D41" s="25">
        <v>93000</v>
      </c>
      <c r="E41" s="14">
        <v>79267.179999999993</v>
      </c>
      <c r="F41" s="14">
        <v>79267.179999999993</v>
      </c>
      <c r="G41" s="20">
        <v>0.85233526881720423</v>
      </c>
      <c r="H41" s="20">
        <v>0.85233526881720423</v>
      </c>
    </row>
    <row r="42" spans="1:8" s="11" customFormat="1" ht="24.75" customHeight="1">
      <c r="A42" s="12">
        <f>A41+1</f>
        <v>8</v>
      </c>
      <c r="B42" s="13" t="s">
        <v>33</v>
      </c>
      <c r="C42" s="14">
        <v>105000</v>
      </c>
      <c r="D42" s="14">
        <v>96500</v>
      </c>
      <c r="E42" s="14">
        <v>87596.813999999998</v>
      </c>
      <c r="F42" s="14">
        <v>81443.106999999989</v>
      </c>
      <c r="G42" s="20">
        <v>0.83425537142857142</v>
      </c>
      <c r="H42" s="20">
        <v>0.84397002072538851</v>
      </c>
    </row>
    <row r="43" spans="1:8" s="30" customFormat="1" ht="36.75" customHeight="1">
      <c r="A43" s="23" t="s">
        <v>29</v>
      </c>
      <c r="B43" s="26" t="s">
        <v>34</v>
      </c>
      <c r="C43" s="27">
        <v>0</v>
      </c>
      <c r="D43" s="27"/>
      <c r="E43" s="28">
        <v>6584.7470000000003</v>
      </c>
      <c r="F43" s="28">
        <v>431.04</v>
      </c>
      <c r="G43" s="29"/>
      <c r="H43" s="29"/>
    </row>
    <row r="44" spans="1:8" s="30" customFormat="1" ht="36" customHeight="1">
      <c r="A44" s="23" t="s">
        <v>29</v>
      </c>
      <c r="B44" s="26" t="s">
        <v>35</v>
      </c>
      <c r="C44" s="27"/>
      <c r="D44" s="27"/>
      <c r="E44" s="28">
        <v>81012.066999999995</v>
      </c>
      <c r="F44" s="28">
        <v>81012.066999999995</v>
      </c>
      <c r="G44" s="29"/>
      <c r="H44" s="29"/>
    </row>
    <row r="45" spans="1:8" s="30" customFormat="1" ht="48" customHeight="1">
      <c r="A45" s="23" t="s">
        <v>29</v>
      </c>
      <c r="B45" s="26" t="s">
        <v>36</v>
      </c>
      <c r="C45" s="27">
        <v>48030</v>
      </c>
      <c r="D45" s="27">
        <v>48030</v>
      </c>
      <c r="E45" s="28">
        <v>45270.661</v>
      </c>
      <c r="F45" s="28">
        <v>45270.661</v>
      </c>
      <c r="G45" s="29">
        <v>0.94254967728503014</v>
      </c>
      <c r="H45" s="29">
        <v>0.94254967728503014</v>
      </c>
    </row>
    <row r="46" spans="1:8" s="11" customFormat="1" ht="24" customHeight="1">
      <c r="A46" s="12">
        <f>A42+1</f>
        <v>9</v>
      </c>
      <c r="B46" s="13" t="s">
        <v>37</v>
      </c>
      <c r="C46" s="25">
        <v>0</v>
      </c>
      <c r="D46" s="25"/>
      <c r="E46" s="14">
        <v>235.6</v>
      </c>
      <c r="F46" s="14">
        <v>235.6</v>
      </c>
      <c r="G46" s="20"/>
      <c r="H46" s="20"/>
    </row>
    <row r="47" spans="1:8" s="11" customFormat="1" ht="33.75" customHeight="1">
      <c r="A47" s="12">
        <f>A46+1</f>
        <v>10</v>
      </c>
      <c r="B47" s="13" t="s">
        <v>38</v>
      </c>
      <c r="C47" s="25">
        <v>200</v>
      </c>
      <c r="D47" s="25">
        <v>200</v>
      </c>
      <c r="E47" s="14">
        <v>388.51600000000002</v>
      </c>
      <c r="F47" s="14">
        <v>388.51600000000002</v>
      </c>
      <c r="G47" s="20">
        <v>1.9425800000000002</v>
      </c>
      <c r="H47" s="20">
        <v>1.9425800000000002</v>
      </c>
    </row>
    <row r="48" spans="1:8" s="11" customFormat="1" ht="32.25" customHeight="1">
      <c r="A48" s="12">
        <f t="shared" ref="A48:A57" si="1">A47+1</f>
        <v>11</v>
      </c>
      <c r="B48" s="13" t="s">
        <v>39</v>
      </c>
      <c r="C48" s="25">
        <v>17100</v>
      </c>
      <c r="D48" s="25">
        <v>17100</v>
      </c>
      <c r="E48" s="14">
        <v>7454.7469999999994</v>
      </c>
      <c r="F48" s="14">
        <v>7454.7469999999994</v>
      </c>
      <c r="G48" s="20">
        <v>0.43595011695906427</v>
      </c>
      <c r="H48" s="20">
        <v>0.43595011695906427</v>
      </c>
    </row>
    <row r="49" spans="1:8" s="11" customFormat="1" ht="20.25" customHeight="1">
      <c r="A49" s="12">
        <f t="shared" si="1"/>
        <v>12</v>
      </c>
      <c r="B49" s="13" t="s">
        <v>40</v>
      </c>
      <c r="C49" s="25">
        <v>100000</v>
      </c>
      <c r="D49" s="25">
        <v>100000</v>
      </c>
      <c r="E49" s="14">
        <v>85335.514999999999</v>
      </c>
      <c r="F49" s="14">
        <v>85335.514999999999</v>
      </c>
      <c r="G49" s="20">
        <v>0.85335514999999995</v>
      </c>
      <c r="H49" s="20">
        <v>0.85335514999999995</v>
      </c>
    </row>
    <row r="50" spans="1:8" s="11" customFormat="1" ht="39" customHeight="1">
      <c r="A50" s="12">
        <f t="shared" si="1"/>
        <v>13</v>
      </c>
      <c r="B50" s="13" t="s">
        <v>41</v>
      </c>
      <c r="C50" s="14">
        <v>0</v>
      </c>
      <c r="D50" s="14"/>
      <c r="E50" s="14">
        <v>789.3</v>
      </c>
      <c r="F50" s="14">
        <v>789.3</v>
      </c>
      <c r="G50" s="10"/>
      <c r="H50" s="10"/>
    </row>
    <row r="51" spans="1:8" s="11" customFormat="1" ht="33" customHeight="1">
      <c r="A51" s="12">
        <f t="shared" si="1"/>
        <v>14</v>
      </c>
      <c r="B51" s="13" t="s">
        <v>42</v>
      </c>
      <c r="C51" s="25">
        <v>20000</v>
      </c>
      <c r="D51" s="25">
        <v>20000</v>
      </c>
      <c r="E51" s="14">
        <v>21144.146000000001</v>
      </c>
      <c r="F51" s="14">
        <v>21144.146000000001</v>
      </c>
      <c r="G51" s="20">
        <v>1.0572073</v>
      </c>
      <c r="H51" s="20">
        <v>1.0572073</v>
      </c>
    </row>
    <row r="52" spans="1:8" s="11" customFormat="1" ht="36" customHeight="1">
      <c r="A52" s="12">
        <f>A51+1</f>
        <v>15</v>
      </c>
      <c r="B52" s="13" t="s">
        <v>43</v>
      </c>
      <c r="C52" s="14">
        <f>SUM(C53:C54)</f>
        <v>46500</v>
      </c>
      <c r="D52" s="14">
        <f>SUM(D53:D54)</f>
        <v>36560</v>
      </c>
      <c r="E52" s="14">
        <f>SUM(E53:E54)</f>
        <v>33724.398000000001</v>
      </c>
      <c r="F52" s="14">
        <f>SUM(F53:F54)</f>
        <v>14012.067999999999</v>
      </c>
      <c r="G52" s="20">
        <f>E52/C52</f>
        <v>0.72525587096774191</v>
      </c>
      <c r="H52" s="20">
        <f>F52/D52</f>
        <v>0.38326225382932166</v>
      </c>
    </row>
    <row r="53" spans="1:8" s="30" customFormat="1" ht="38.25" customHeight="1">
      <c r="A53" s="31"/>
      <c r="B53" s="26" t="s">
        <v>44</v>
      </c>
      <c r="C53" s="27">
        <v>14200</v>
      </c>
      <c r="D53" s="27">
        <v>4260</v>
      </c>
      <c r="E53" s="28">
        <v>28160.471000000001</v>
      </c>
      <c r="F53" s="28">
        <v>8448.1409999999996</v>
      </c>
      <c r="G53" s="29">
        <v>1.9831317605633805</v>
      </c>
      <c r="H53" s="29">
        <v>1.9831316901408449</v>
      </c>
    </row>
    <row r="54" spans="1:8" s="30" customFormat="1" ht="40.5" customHeight="1">
      <c r="A54" s="31"/>
      <c r="B54" s="26" t="s">
        <v>45</v>
      </c>
      <c r="C54" s="27">
        <v>32300</v>
      </c>
      <c r="D54" s="27">
        <v>32300</v>
      </c>
      <c r="E54" s="28">
        <v>5563.9269999999997</v>
      </c>
      <c r="F54" s="28">
        <v>5563.9269999999997</v>
      </c>
      <c r="G54" s="29">
        <v>0.17225780185758513</v>
      </c>
      <c r="H54" s="29">
        <v>0.17225780185758513</v>
      </c>
    </row>
    <row r="55" spans="1:8" s="11" customFormat="1" ht="24" customHeight="1">
      <c r="A55" s="12">
        <f>A52+1</f>
        <v>16</v>
      </c>
      <c r="B55" s="13" t="s">
        <v>46</v>
      </c>
      <c r="C55" s="14">
        <v>55500</v>
      </c>
      <c r="D55" s="14">
        <v>34500</v>
      </c>
      <c r="E55" s="14">
        <v>64593.555</v>
      </c>
      <c r="F55" s="14">
        <v>45280.776000000005</v>
      </c>
      <c r="G55" s="20">
        <v>1.1638478378378379</v>
      </c>
      <c r="H55" s="20">
        <v>1.3124862608695653</v>
      </c>
    </row>
    <row r="56" spans="1:8" s="11" customFormat="1" ht="36.75" customHeight="1">
      <c r="A56" s="12">
        <f t="shared" si="1"/>
        <v>17</v>
      </c>
      <c r="B56" s="13" t="s">
        <v>47</v>
      </c>
      <c r="C56" s="14">
        <v>1500</v>
      </c>
      <c r="D56" s="14">
        <v>1500</v>
      </c>
      <c r="E56" s="14">
        <v>93.42</v>
      </c>
      <c r="F56" s="14">
        <v>93.42</v>
      </c>
      <c r="G56" s="10"/>
      <c r="H56" s="10"/>
    </row>
    <row r="57" spans="1:8" s="11" customFormat="1" ht="20.25" customHeight="1">
      <c r="A57" s="12">
        <f t="shared" si="1"/>
        <v>18</v>
      </c>
      <c r="B57" s="13" t="s">
        <v>48</v>
      </c>
      <c r="C57" s="14"/>
      <c r="D57" s="14"/>
      <c r="E57" s="14">
        <v>6998.5219999999999</v>
      </c>
      <c r="F57" s="14">
        <v>6754.5219999999999</v>
      </c>
      <c r="G57" s="10"/>
      <c r="H57" s="10"/>
    </row>
    <row r="58" spans="1:8" s="11" customFormat="1" ht="41.25" customHeight="1">
      <c r="A58" s="12">
        <v>19</v>
      </c>
      <c r="B58" s="13" t="str">
        <f>'[1]bieu 61'!$B$59</f>
        <v>Thu hồi vốn, lợi nhuận sau thuế, chênh lệch thu chi của NHNN</v>
      </c>
      <c r="C58" s="14">
        <v>0</v>
      </c>
      <c r="D58" s="14"/>
      <c r="E58" s="14">
        <v>1607.047</v>
      </c>
      <c r="F58" s="14">
        <v>1607.047</v>
      </c>
      <c r="G58" s="20"/>
      <c r="H58" s="20"/>
    </row>
    <row r="59" spans="1:8" s="11" customFormat="1" ht="24" customHeight="1">
      <c r="A59" s="12" t="s">
        <v>49</v>
      </c>
      <c r="B59" s="13" t="s">
        <v>50</v>
      </c>
      <c r="C59" s="14">
        <f>SUM(C60:C65)</f>
        <v>230000</v>
      </c>
      <c r="D59" s="14">
        <f>SUM(D60:D65)</f>
        <v>0</v>
      </c>
      <c r="E59" s="14">
        <f>SUM(E60:E65)</f>
        <v>185336.97300000003</v>
      </c>
      <c r="F59" s="14">
        <f>SUM(F60:F65)</f>
        <v>6.4</v>
      </c>
      <c r="G59" s="20">
        <f>E59/C59</f>
        <v>0.80581292608695665</v>
      </c>
      <c r="H59" s="20"/>
    </row>
    <row r="60" spans="1:8" ht="23.25" customHeight="1">
      <c r="A60" s="12"/>
      <c r="B60" s="16" t="s">
        <v>51</v>
      </c>
      <c r="C60" s="17">
        <v>13000</v>
      </c>
      <c r="D60" s="17"/>
      <c r="E60" s="17">
        <v>15391.343000000001</v>
      </c>
      <c r="F60" s="17"/>
      <c r="G60" s="22">
        <v>1.1839494615384616</v>
      </c>
      <c r="H60" s="22"/>
    </row>
    <row r="61" spans="1:8" ht="23.25" customHeight="1">
      <c r="A61" s="12"/>
      <c r="B61" s="16" t="s">
        <v>52</v>
      </c>
      <c r="C61" s="17">
        <v>8000</v>
      </c>
      <c r="D61" s="17"/>
      <c r="E61" s="17">
        <v>6666.19</v>
      </c>
      <c r="F61" s="17"/>
      <c r="G61" s="18"/>
      <c r="H61" s="18"/>
    </row>
    <row r="62" spans="1:8" ht="34.5" customHeight="1">
      <c r="A62" s="12"/>
      <c r="B62" s="16" t="s">
        <v>53</v>
      </c>
      <c r="C62" s="21"/>
      <c r="D62" s="17"/>
      <c r="E62" s="17">
        <v>10.198</v>
      </c>
      <c r="F62" s="17"/>
      <c r="G62" s="18"/>
      <c r="H62" s="18"/>
    </row>
    <row r="63" spans="1:8" ht="35.25" customHeight="1">
      <c r="A63" s="12"/>
      <c r="B63" s="16" t="s">
        <v>54</v>
      </c>
      <c r="C63" s="21">
        <v>209000</v>
      </c>
      <c r="D63" s="21"/>
      <c r="E63" s="17">
        <v>163191.32500000001</v>
      </c>
      <c r="F63" s="17"/>
      <c r="G63" s="22">
        <v>0.78081973684210537</v>
      </c>
      <c r="H63" s="22"/>
    </row>
    <row r="64" spans="1:8" ht="33.75" customHeight="1">
      <c r="A64" s="12"/>
      <c r="B64" s="16" t="s">
        <v>55</v>
      </c>
      <c r="C64" s="17"/>
      <c r="D64" s="17"/>
      <c r="E64" s="17">
        <v>2.2570000000000001</v>
      </c>
      <c r="F64" s="17"/>
      <c r="G64" s="18"/>
      <c r="H64" s="18"/>
    </row>
    <row r="65" spans="1:8" ht="22.5" customHeight="1">
      <c r="A65" s="12"/>
      <c r="B65" s="16" t="s">
        <v>56</v>
      </c>
      <c r="C65" s="17"/>
      <c r="D65" s="17"/>
      <c r="E65" s="17">
        <v>75.660000000000011</v>
      </c>
      <c r="F65" s="17">
        <v>6.4</v>
      </c>
      <c r="G65" s="18"/>
      <c r="H65" s="18"/>
    </row>
    <row r="66" spans="1:8" s="11" customFormat="1" ht="24.75" customHeight="1">
      <c r="A66" s="12" t="s">
        <v>57</v>
      </c>
      <c r="B66" s="13" t="s">
        <v>58</v>
      </c>
      <c r="C66" s="14"/>
      <c r="D66" s="14"/>
      <c r="E66" s="14">
        <v>17116.169999999998</v>
      </c>
      <c r="F66" s="14">
        <v>1448.96</v>
      </c>
      <c r="G66" s="10"/>
      <c r="H66" s="10"/>
    </row>
    <row r="67" spans="1:8" s="11" customFormat="1" ht="24.75" customHeight="1">
      <c r="A67" s="32" t="s">
        <v>59</v>
      </c>
      <c r="B67" s="19" t="s">
        <v>60</v>
      </c>
      <c r="C67" s="14">
        <v>50000</v>
      </c>
      <c r="D67" s="14">
        <v>50000</v>
      </c>
      <c r="E67" s="14">
        <v>48519.184999999998</v>
      </c>
      <c r="F67" s="14">
        <v>48519.184999999998</v>
      </c>
      <c r="G67" s="20">
        <v>0.97038369999999996</v>
      </c>
      <c r="H67" s="20">
        <v>0.97038369999999996</v>
      </c>
    </row>
    <row r="68" spans="1:8" ht="37.5" customHeight="1">
      <c r="A68" s="33">
        <v>1</v>
      </c>
      <c r="B68" s="16" t="s">
        <v>61</v>
      </c>
      <c r="C68" s="14"/>
      <c r="D68" s="14"/>
      <c r="E68" s="17">
        <v>20725</v>
      </c>
      <c r="F68" s="17">
        <v>20725</v>
      </c>
      <c r="G68" s="22"/>
      <c r="H68" s="22"/>
    </row>
    <row r="69" spans="1:8" ht="33" customHeight="1">
      <c r="A69" s="33">
        <v>2</v>
      </c>
      <c r="B69" s="16" t="s">
        <v>62</v>
      </c>
      <c r="C69" s="14"/>
      <c r="D69" s="14"/>
      <c r="E69" s="17">
        <v>27794.184999999998</v>
      </c>
      <c r="F69" s="17">
        <v>27794.184999999998</v>
      </c>
      <c r="G69" s="18"/>
      <c r="H69" s="18"/>
    </row>
    <row r="70" spans="1:8" s="11" customFormat="1" ht="26.25" customHeight="1">
      <c r="A70" s="34" t="s">
        <v>12</v>
      </c>
      <c r="B70" s="35" t="s">
        <v>63</v>
      </c>
      <c r="C70" s="14"/>
      <c r="D70" s="14"/>
      <c r="E70" s="14">
        <v>24279.160599999999</v>
      </c>
      <c r="F70" s="14">
        <v>24279.160599999999</v>
      </c>
      <c r="G70" s="36"/>
      <c r="H70" s="36"/>
    </row>
    <row r="71" spans="1:8" s="11" customFormat="1" ht="49.5" customHeight="1">
      <c r="A71" s="34" t="s">
        <v>64</v>
      </c>
      <c r="B71" s="35" t="s">
        <v>65</v>
      </c>
      <c r="C71" s="14"/>
      <c r="D71" s="14"/>
      <c r="E71" s="14">
        <v>1550728.4839999999</v>
      </c>
      <c r="F71" s="14">
        <v>1550728.4839999999</v>
      </c>
      <c r="G71" s="36"/>
      <c r="H71" s="36"/>
    </row>
    <row r="72" spans="1:8" s="11" customFormat="1" ht="54.75" customHeight="1">
      <c r="A72" s="34" t="s">
        <v>66</v>
      </c>
      <c r="B72" s="35" t="s">
        <v>67</v>
      </c>
      <c r="C72" s="14"/>
      <c r="D72" s="14"/>
      <c r="E72" s="14">
        <v>113234.711</v>
      </c>
      <c r="F72" s="14">
        <v>15269.210999999999</v>
      </c>
      <c r="G72" s="36"/>
      <c r="H72" s="36"/>
    </row>
    <row r="73" spans="1:8" s="11" customFormat="1" ht="48" customHeight="1">
      <c r="A73" s="37" t="s">
        <v>68</v>
      </c>
      <c r="B73" s="38" t="s">
        <v>69</v>
      </c>
      <c r="C73" s="39"/>
      <c r="D73" s="39"/>
      <c r="E73" s="39">
        <v>14554.418000000001</v>
      </c>
      <c r="F73" s="39">
        <v>14534.218000000001</v>
      </c>
      <c r="G73" s="40"/>
      <c r="H73" s="40"/>
    </row>
  </sheetData>
  <mergeCells count="15">
    <mergeCell ref="F1:H1"/>
    <mergeCell ref="A2:H2"/>
    <mergeCell ref="A3:H3"/>
    <mergeCell ref="G4:H4"/>
    <mergeCell ref="A5:A8"/>
    <mergeCell ref="B5:B8"/>
    <mergeCell ref="C5:D6"/>
    <mergeCell ref="E5:F6"/>
    <mergeCell ref="G5:H6"/>
    <mergeCell ref="C7:C8"/>
    <mergeCell ref="D7:D8"/>
    <mergeCell ref="E7:E8"/>
    <mergeCell ref="F7:F8"/>
    <mergeCell ref="G7:G8"/>
    <mergeCell ref="H7:H8"/>
  </mergeCells>
  <pageMargins left="0.28000000000000003" right="0.2" top="0.72" bottom="0.75" header="0.3" footer="0.2"/>
  <pageSetup paperSize="9" orientation="portrait" verticalDpi="0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2CF6C-8849-48D1-90F9-84EDFFCA59D1}"/>
</file>

<file path=customXml/itemProps2.xml><?xml version="1.0" encoding="utf-8"?>
<ds:datastoreItem xmlns:ds="http://schemas.openxmlformats.org/officeDocument/2006/customXml" ds:itemID="{254F2AD1-44BE-4B95-8254-5D5B39722B06}"/>
</file>

<file path=customXml/itemProps3.xml><?xml version="1.0" encoding="utf-8"?>
<ds:datastoreItem xmlns:ds="http://schemas.openxmlformats.org/officeDocument/2006/customXml" ds:itemID="{2759D87E-2157-44AA-B1FC-82B049DF89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63</vt:lpstr>
      <vt:lpstr>'63'!Print_Titles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STC Nguyen Thi The Nhan</dc:creator>
  <cp:lastModifiedBy>STC Nguyen Thi The Nhan</cp:lastModifiedBy>
  <cp:lastPrinted>2020-03-04T04:00:36Z</cp:lastPrinted>
  <dcterms:created xsi:type="dcterms:W3CDTF">2020-03-02T03:02:56Z</dcterms:created>
  <dcterms:modified xsi:type="dcterms:W3CDTF">2020-03-04T04:00:45Z</dcterms:modified>
</cp:coreProperties>
</file>