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 dia D\#Phanleloanthao\THẢO 2019\11 CÔNG KHAI NS-TT343\4 CK QUYET TOAN 2018\"/>
    </mc:Choice>
  </mc:AlternateContent>
  <bookViews>
    <workbookView xWindow="0" yWindow="0" windowWidth="24000" windowHeight="8730"/>
  </bookViews>
  <sheets>
    <sheet name="Bao cao" sheetId="1" r:id="rId1"/>
  </sheets>
  <definedNames>
    <definedName name="_xlnm.Print_Titles" localSheetId="0">'Bao cao'!$8:$9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1" l="1"/>
  <c r="H13" i="1"/>
  <c r="H14" i="1"/>
  <c r="H15" i="1"/>
  <c r="H16" i="1"/>
  <c r="H17" i="1"/>
  <c r="H18" i="1"/>
  <c r="H19" i="1"/>
  <c r="H21" i="1"/>
  <c r="H22" i="1"/>
  <c r="H23" i="1"/>
  <c r="H24" i="1"/>
  <c r="H25" i="1"/>
  <c r="H26" i="1"/>
  <c r="H27" i="1"/>
  <c r="H29" i="1"/>
  <c r="H30" i="1"/>
  <c r="H31" i="1"/>
  <c r="H32" i="1"/>
  <c r="H33" i="1"/>
  <c r="H34" i="1"/>
  <c r="H35" i="1"/>
  <c r="H36" i="1"/>
  <c r="H37" i="1"/>
  <c r="H44" i="1"/>
  <c r="H45" i="1"/>
  <c r="H46" i="1"/>
  <c r="H47" i="1"/>
  <c r="H52" i="1"/>
  <c r="H53" i="1"/>
  <c r="H54" i="1"/>
  <c r="H55" i="1"/>
  <c r="H11" i="1"/>
  <c r="G63" i="1"/>
  <c r="G62" i="1"/>
  <c r="G60" i="1"/>
  <c r="G59" i="1"/>
  <c r="G58" i="1"/>
  <c r="G55" i="1"/>
  <c r="G54" i="1"/>
  <c r="G53" i="1"/>
  <c r="G52" i="1"/>
  <c r="G47" i="1"/>
  <c r="G46" i="1"/>
  <c r="G45" i="1"/>
  <c r="G44" i="1"/>
  <c r="G37" i="1"/>
  <c r="G36" i="1"/>
  <c r="G35" i="1"/>
  <c r="G34" i="1"/>
  <c r="G33" i="1"/>
  <c r="G32" i="1"/>
  <c r="G31" i="1"/>
  <c r="G30" i="1"/>
  <c r="G29" i="1"/>
  <c r="G27" i="1"/>
  <c r="G26" i="1"/>
  <c r="G25" i="1"/>
  <c r="G24" i="1"/>
  <c r="G23" i="1"/>
  <c r="G22" i="1"/>
  <c r="G21" i="1"/>
  <c r="G19" i="1"/>
  <c r="G18" i="1"/>
  <c r="G17" i="1"/>
  <c r="G16" i="1"/>
  <c r="G15" i="1"/>
  <c r="G14" i="1"/>
  <c r="G13" i="1"/>
  <c r="G12" i="1"/>
  <c r="G11" i="1"/>
  <c r="F12" i="1"/>
  <c r="F11" i="1"/>
  <c r="E11" i="1"/>
  <c r="D11" i="1"/>
  <c r="C11" i="1"/>
  <c r="E12" i="1"/>
  <c r="D12" i="1"/>
  <c r="C12" i="1"/>
  <c r="F13" i="1"/>
  <c r="E13" i="1"/>
  <c r="D13" i="1"/>
  <c r="C13" i="1"/>
  <c r="F66" i="1"/>
  <c r="E66" i="1"/>
  <c r="D66" i="1"/>
  <c r="C66" i="1"/>
  <c r="F58" i="1"/>
  <c r="E58" i="1"/>
  <c r="D58" i="1"/>
  <c r="C58" i="1"/>
  <c r="F47" i="1"/>
  <c r="E47" i="1"/>
  <c r="F29" i="1"/>
  <c r="E29" i="1"/>
  <c r="D29" i="1"/>
  <c r="C29" i="1"/>
  <c r="F23" i="1"/>
  <c r="E23" i="1"/>
  <c r="D23" i="1"/>
  <c r="C23" i="1"/>
  <c r="F18" i="1"/>
  <c r="E18" i="1"/>
  <c r="D18" i="1"/>
  <c r="C18" i="1"/>
  <c r="F14" i="1"/>
  <c r="E14" i="1"/>
  <c r="D14" i="1"/>
  <c r="C14" i="1"/>
</calcChain>
</file>

<file path=xl/sharedStrings.xml><?xml version="1.0" encoding="utf-8"?>
<sst xmlns="http://schemas.openxmlformats.org/spreadsheetml/2006/main" count="106" uniqueCount="80">
  <si>
    <t>ỦY BAN NHÂN DÂN</t>
  </si>
  <si>
    <t>CỘNG HÒA XÃ HỘI CHỦ NGHĨA VIỆT NAM</t>
  </si>
  <si>
    <t>Biểu mẫu số 63/CK-NSNN</t>
  </si>
  <si>
    <t>TỈNH KIÊN GIANG</t>
  </si>
  <si>
    <t>Độc lập - Tự do - Hạnh phúc</t>
  </si>
  <si>
    <t>Đơn vị tính: Triệu đồng.</t>
  </si>
  <si>
    <t>STT</t>
  </si>
  <si>
    <t>Nội dung</t>
  </si>
  <si>
    <t>Dự toán</t>
  </si>
  <si>
    <t xml:space="preserve">Quyết toán </t>
  </si>
  <si>
    <t>So sánh (%)</t>
  </si>
  <si>
    <t>A</t>
  </si>
  <si>
    <t>B</t>
  </si>
  <si>
    <t>5=3/1</t>
  </si>
  <si>
    <t>6=4/2</t>
  </si>
  <si>
    <t>I</t>
  </si>
  <si>
    <t>THU NỘI ĐỊA</t>
  </si>
  <si>
    <t>- Thuế giá trị gia tăng</t>
  </si>
  <si>
    <t>- Thuế tiêu thụ đặc biệt</t>
  </si>
  <si>
    <t>- Thuế thu nhập doanh nghiệp</t>
  </si>
  <si>
    <t>- Thuế tài nguyên</t>
  </si>
  <si>
    <t>Thu từ khu vực doanh nghiệp có vốn đầu tư nước ngoài</t>
  </si>
  <si>
    <t>- Tiền thuê mặt đất, mặt nước</t>
  </si>
  <si>
    <t>Thu từ khu vực kinh tế ngoài quốc doanh</t>
  </si>
  <si>
    <t>Thuế sử dụng đất nông nghiệp</t>
  </si>
  <si>
    <t>Thuế thu nhập cá nhân</t>
  </si>
  <si>
    <t>Lệ phí trước bạ</t>
  </si>
  <si>
    <t>Thuế bảo vệ môi trường</t>
  </si>
  <si>
    <t>Phí, lệ phí</t>
  </si>
  <si>
    <t>Thuế sử dụng đất phi nông nghiệp</t>
  </si>
  <si>
    <t>Thu tiền thuê đất, mặt nước</t>
  </si>
  <si>
    <t>Thu tiền cấp quyền khai thác khoáng sản</t>
  </si>
  <si>
    <t>Thu tiền cho thuê và bán nhà ở thuộc sở hữu nhà nước</t>
  </si>
  <si>
    <t>Thu từ quỹ đất công ích và thu hoa lợi công sản khác</t>
  </si>
  <si>
    <t>Thu khác ngân sách</t>
  </si>
  <si>
    <t xml:space="preserve">Thu từ hoạt động xổ số kiến thiết </t>
  </si>
  <si>
    <t>II</t>
  </si>
  <si>
    <t>Thuế xuất khẩu</t>
  </si>
  <si>
    <t>Thuế nhập khẩu</t>
  </si>
  <si>
    <t>Thu khác</t>
  </si>
  <si>
    <t>III</t>
  </si>
  <si>
    <t>THU VIỆN TRỢ</t>
  </si>
  <si>
    <t>IV</t>
  </si>
  <si>
    <t>CÁC KHOẢN HUY ĐỘNG, ĐÓNG GÓP</t>
  </si>
  <si>
    <t>Các khoản huy động đóng góp xây dựng cơ sở hạ tầng</t>
  </si>
  <si>
    <t>Các khoản huy động đóng góp khác</t>
  </si>
  <si>
    <t>V</t>
  </si>
  <si>
    <t>C</t>
  </si>
  <si>
    <t>D</t>
  </si>
  <si>
    <t>1. Các khoản thu NSĐP được hưởng 100%</t>
  </si>
  <si>
    <t>Các khoản thu phân chia theo tỷ lệ phần trăm</t>
  </si>
  <si>
    <t>QUYẾT TOÁN THU NGÂN SÁCH NHÀ NƯỚC NĂM 2017</t>
  </si>
  <si>
    <t>Tổng thu NSNN</t>
  </si>
  <si>
    <t>Thu NSĐP</t>
  </si>
  <si>
    <t>TỔNG NGUỒN THU NSNN</t>
  </si>
  <si>
    <t>TỔNG THU CÂN ĐỐI NSNN</t>
  </si>
  <si>
    <t>Thu từ khu vực DNNN do Trung ương quản lý</t>
  </si>
  <si>
    <t>Thu từ khu vực DNNN do Địa phương quản lý</t>
  </si>
  <si>
    <t>Phí và lệ phí trung ương</t>
  </si>
  <si>
    <t>Phí và lệ phí tỉnh</t>
  </si>
  <si>
    <t>Phí và lệ phí huyện</t>
  </si>
  <si>
    <t>Phí và lệ phí xã, phường</t>
  </si>
  <si>
    <t>Thu tiền sử dụng đất</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</si>
  <si>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</si>
  <si>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</si>
  <si>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</si>
  <si>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tiêu thụ đặc biệt thu từ hàng hóa nhập khẩu</t>
  </si>
  <si>
    <t>Thuế bảo vệ môi trường thu từ hàng hóa nhập khẩu</t>
  </si>
  <si>
    <t>THU TỪ QUỸ DỰ TRỮ TÀI CHÍNH</t>
  </si>
  <si>
    <t>THU KẾT DƯ NĂM TRƯỚC</t>
  </si>
  <si>
    <t>THU CHUYỂN NGUỒN TỪ NĂM TRƯỚC CHUYỂN SANG</t>
  </si>
  <si>
    <t>-</t>
  </si>
  <si>
    <t xml:space="preserve"> Thuế giá trị gia tăng</t>
  </si>
  <si>
    <t xml:space="preserve"> Thuế thu nhập doanh nghiệp</t>
  </si>
  <si>
    <t xml:space="preserve"> Thuế tài nguyên</t>
  </si>
  <si>
    <t xml:space="preserve"> Thuế tiêu thụ đặc biệt</t>
  </si>
  <si>
    <t>- Thu từ thu nhập sau thuế</t>
  </si>
  <si>
    <t>Thu từ tài sản được xác lập quyền sở hữu của nhà nước</t>
  </si>
  <si>
    <t>Thuế giá trị gia tăng thu từ hàng hóa nhập khẩu</t>
  </si>
  <si>
    <t>(Kèm theo Quyết định số          /QĐ-UBND ngày           tháng       năm 2020  của UBND tỉnh Kiên Giang)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</si>
</sst>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
  </numFmts>
  <fonts count="19" x14ac:knownFonts="1">
    <font>
      <sz val="11"/>
      <color theme="1"/>
      <name val="Calibri"/>
      <family val="2"/>
      <charset val="163"/>
      <scheme val="minor"/>
    </font>
    <font>
      <sz val="11"/>
      <color theme="1"/>
      <name val="Calibri"/>
      <family val="2"/>
      <charset val="163"/>
      <scheme val="minor"/>
    </font>
    <font>
      <b/>
      <sz val="12"/>
      <color rgb="FF000000"/>
      <name val="Times New Roman"/>
      <family val="1"/>
    </font>
    <font>
      <sz val="12"/>
      <color theme="1"/>
      <name val="Times New Roman"/>
      <family val="1"/>
    </font>
    <font>
      <b/>
      <sz val="12"/>
      <color theme="1"/>
      <name val="Times New Roman"/>
      <family val="1"/>
    </font>
    <font>
      <b/>
      <sz val="12"/>
      <name val="Times New Roman"/>
      <family val="1"/>
    </font>
    <font>
      <b/>
      <sz val="13"/>
      <color rgb="FF000000"/>
      <name val="Times New Roman"/>
      <family val="1"/>
    </font>
    <font>
      <sz val="13"/>
      <color theme="1"/>
      <name val="Times New Roman"/>
      <family val="1"/>
    </font>
    <font>
      <b/>
      <sz val="13"/>
      <color theme="1"/>
      <name val="Times New Roman"/>
      <family val="1"/>
    </font>
    <font>
      <i/>
      <sz val="11"/>
      <color rgb="FF000000"/>
      <name val="Times New Roman"/>
      <family val="1"/>
    </font>
    <font>
      <i/>
      <sz val="12"/>
      <color rgb="FF000000"/>
      <name val="Times New Roman"/>
      <family val="1"/>
    </font>
    <font>
      <i/>
      <sz val="11"/>
      <color theme="1"/>
      <name val="Calibri"/>
      <family val="2"/>
      <scheme val="minor"/>
    </font>
    <font>
      <b/>
      <sz val="10"/>
      <color rgb="FF000000"/>
      <name val="Times New Roman"/>
      <family val="1"/>
    </font>
    <font>
      <sz val="10"/>
      <color theme="1"/>
      <name val="Times New Roman"/>
      <family val="1"/>
    </font>
    <font>
      <sz val="12"/>
      <color rgb="FF000000"/>
      <name val="Times New Roman"/>
      <family val="1"/>
    </font>
    <font>
      <b/>
      <sz val="14"/>
      <color theme="1"/>
      <name val="Times New Roman"/>
      <family val="1"/>
    </font>
    <font>
      <sz val="10"/>
      <name val="Arial"/>
      <family val="2"/>
    </font>
    <font>
      <b/>
      <sz val="11"/>
      <color theme="1"/>
      <name val="Calibri"/>
      <family val="2"/>
      <charset val="163"/>
      <scheme val="minor"/>
    </font>
    <font>
      <i/>
      <sz val="11"/>
      <color theme="1"/>
      <name val="Calibri"/>
      <family val="2"/>
      <charset val="163"/>
      <scheme val="minor"/>
    </font>
  </fonts>
  <fills count="2">
    <fill>
      <patternFill patternType="none"/>
    </fill>
    <fill>
      <patternFill patternType="gray125"/>
    </fill>
  </fills>
  <borders count="19">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double">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medium">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medium">
        <color indexed="64"/>
      </left>
      <right style="thin">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style="medium">
        <color indexed="64"/>
      </right>
      <top style="dashed">
        <color indexed="64"/>
      </top>
      <bottom style="medium">
        <color indexed="64"/>
      </bottom>
      <diagonal/>
    </border>
    <border>
      <left style="thin">
        <color indexed="64"/>
      </left>
      <right style="thin">
        <color indexed="64"/>
      </right>
      <top/>
      <bottom style="dashed">
        <color indexed="64"/>
      </bottom>
      <diagonal/>
    </border>
    <border>
      <left style="thin">
        <color indexed="64"/>
      </left>
      <right style="medium">
        <color indexed="64"/>
      </right>
      <top/>
      <bottom style="dashed">
        <color indexed="64"/>
      </bottom>
      <diagonal/>
    </border>
    <border>
      <left style="medium">
        <color indexed="64"/>
      </left>
      <right style="thin">
        <color indexed="64"/>
      </right>
      <top/>
      <bottom style="dashed">
        <color indexed="64"/>
      </bottom>
      <diagonal/>
    </border>
    <border>
      <left style="medium">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cellStyleXfs>
  <cellXfs count="82">
    <xf numFmtId="0" fontId="0" fillId="0" borderId="0" xfId="0"/>
    <xf numFmtId="0" fontId="3" fillId="0" borderId="0" xfId="0" applyFont="1" applyAlignment="1"/>
    <xf numFmtId="0" fontId="5" fillId="0" borderId="0" xfId="0" applyFont="1" applyAlignment="1">
      <alignment vertical="center"/>
    </xf>
    <xf numFmtId="0" fontId="7" fillId="0" borderId="0" xfId="0" applyFont="1"/>
    <xf numFmtId="0" fontId="6" fillId="0" borderId="0" xfId="0" applyFont="1" applyAlignment="1">
      <alignment horizontal="center" vertical="center"/>
    </xf>
    <xf numFmtId="0" fontId="8" fillId="0" borderId="0" xfId="0" applyFont="1" applyAlignment="1">
      <alignment horizontal="center"/>
    </xf>
    <xf numFmtId="9" fontId="8" fillId="0" borderId="0" xfId="2" applyFont="1" applyAlignment="1">
      <alignment horizontal="center"/>
    </xf>
    <xf numFmtId="0" fontId="10" fillId="0" borderId="0" xfId="0" applyFont="1" applyAlignment="1">
      <alignment horizontal="center" vertical="center"/>
    </xf>
    <xf numFmtId="9" fontId="10" fillId="0" borderId="0" xfId="2" applyFont="1" applyAlignment="1">
      <alignment horizontal="center" vertical="center"/>
    </xf>
    <xf numFmtId="9" fontId="10" fillId="0" borderId="0" xfId="2" applyFont="1" applyAlignment="1">
      <alignment horizontal="right" vertical="center"/>
    </xf>
    <xf numFmtId="0" fontId="2" fillId="0" borderId="3" xfId="0" applyFont="1" applyBorder="1" applyAlignment="1">
      <alignment horizontal="center" vertical="center" wrapText="1"/>
    </xf>
    <xf numFmtId="0" fontId="13" fillId="0" borderId="0" xfId="0" applyFont="1"/>
    <xf numFmtId="164" fontId="0" fillId="0" borderId="0" xfId="0" applyNumberFormat="1"/>
    <xf numFmtId="0" fontId="14" fillId="0" borderId="0" xfId="0" applyFont="1" applyBorder="1" applyAlignment="1">
      <alignment vertical="center"/>
    </xf>
    <xf numFmtId="0" fontId="0" fillId="0" borderId="0" xfId="0" applyBorder="1"/>
    <xf numFmtId="9" fontId="0" fillId="0" borderId="0" xfId="2" applyFont="1" applyBorder="1"/>
    <xf numFmtId="0" fontId="10" fillId="0" borderId="0" xfId="0" applyFont="1" applyAlignment="1">
      <alignment horizontal="center" vertical="center" wrapText="1"/>
    </xf>
    <xf numFmtId="9" fontId="10" fillId="0" borderId="0" xfId="2" applyFont="1" applyAlignment="1">
      <alignment horizontal="center" vertical="center" wrapText="1"/>
    </xf>
    <xf numFmtId="0" fontId="5" fillId="0" borderId="5" xfId="3" applyFont="1" applyFill="1" applyBorder="1"/>
    <xf numFmtId="0" fontId="10" fillId="0" borderId="0" xfId="0" applyFont="1" applyAlignment="1">
      <alignment vertical="center"/>
    </xf>
    <xf numFmtId="0" fontId="5" fillId="0" borderId="0" xfId="0" applyFont="1" applyFill="1" applyBorder="1" applyAlignment="1">
      <alignment horizontal="left" indent="1"/>
    </xf>
    <xf numFmtId="9" fontId="0" fillId="0" borderId="0" xfId="2" applyFont="1"/>
    <xf numFmtId="0" fontId="8" fillId="0" borderId="0" xfId="0" applyFont="1" applyFill="1" applyAlignment="1">
      <alignment horizontal="center"/>
    </xf>
    <xf numFmtId="9" fontId="8" fillId="0" borderId="0" xfId="2" applyFont="1" applyFill="1" applyAlignment="1">
      <alignment horizontal="center"/>
    </xf>
    <xf numFmtId="0" fontId="10" fillId="0" borderId="0" xfId="0" applyFont="1" applyFill="1" applyAlignment="1">
      <alignment horizontal="center" vertical="center"/>
    </xf>
    <xf numFmtId="9" fontId="10" fillId="0" borderId="0" xfId="2" applyFont="1" applyFill="1" applyAlignment="1">
      <alignment horizontal="center" vertical="center"/>
    </xf>
    <xf numFmtId="0" fontId="0" fillId="0" borderId="0" xfId="0" applyFill="1"/>
    <xf numFmtId="9" fontId="11" fillId="0" borderId="0" xfId="2" applyFont="1" applyFill="1"/>
    <xf numFmtId="0" fontId="2" fillId="0" borderId="3" xfId="0" applyFont="1" applyFill="1" applyBorder="1" applyAlignment="1">
      <alignment horizontal="center" vertical="center" wrapText="1"/>
    </xf>
    <xf numFmtId="0" fontId="0" fillId="0" borderId="0" xfId="0" applyFill="1" applyBorder="1"/>
    <xf numFmtId="9" fontId="0" fillId="0" borderId="0" xfId="2" applyFont="1" applyFill="1" applyBorder="1"/>
    <xf numFmtId="0" fontId="10" fillId="0" borderId="0" xfId="0" applyFont="1" applyFill="1" applyAlignment="1">
      <alignment horizontal="center" vertical="center" wrapText="1"/>
    </xf>
    <xf numFmtId="9" fontId="10" fillId="0" borderId="0" xfId="2" applyFont="1" applyFill="1" applyAlignment="1">
      <alignment horizontal="center" vertical="center" wrapText="1"/>
    </xf>
    <xf numFmtId="9" fontId="0" fillId="0" borderId="0" xfId="2" applyFont="1" applyFill="1"/>
    <xf numFmtId="0" fontId="0" fillId="0" borderId="0" xfId="0" applyFont="1"/>
    <xf numFmtId="0" fontId="17" fillId="0" borderId="0" xfId="0" applyFont="1"/>
    <xf numFmtId="0" fontId="18" fillId="0" borderId="0" xfId="0" applyFont="1"/>
    <xf numFmtId="0" fontId="14" fillId="0" borderId="8" xfId="0" applyFont="1" applyBorder="1" applyAlignment="1">
      <alignment horizontal="center" vertical="center" wrapText="1"/>
    </xf>
    <xf numFmtId="0" fontId="2" fillId="0" borderId="9" xfId="0" applyFont="1" applyBorder="1" applyAlignment="1">
      <alignment horizontal="left" vertical="center" wrapText="1"/>
    </xf>
    <xf numFmtId="164" fontId="2" fillId="0" borderId="9" xfId="1" applyNumberFormat="1" applyFont="1" applyBorder="1" applyAlignment="1">
      <alignment horizontal="center" vertical="center" wrapText="1"/>
    </xf>
    <xf numFmtId="165" fontId="2" fillId="0" borderId="9" xfId="2" applyNumberFormat="1" applyFont="1" applyFill="1" applyBorder="1" applyAlignment="1">
      <alignment horizontal="center" vertical="center" wrapText="1"/>
    </xf>
    <xf numFmtId="165" fontId="2" fillId="0" borderId="10" xfId="2"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vertical="center" wrapText="1"/>
    </xf>
    <xf numFmtId="0" fontId="14" fillId="0" borderId="8" xfId="0" quotePrefix="1" applyFont="1" applyBorder="1" applyAlignment="1">
      <alignment horizontal="center" vertical="center" wrapText="1"/>
    </xf>
    <xf numFmtId="0" fontId="14" fillId="0" borderId="9" xfId="0" applyFont="1" applyBorder="1" applyAlignment="1">
      <alignment vertical="center" wrapText="1"/>
    </xf>
    <xf numFmtId="164" fontId="14" fillId="0" borderId="9" xfId="1" applyNumberFormat="1" applyFont="1" applyBorder="1" applyAlignment="1">
      <alignment horizontal="center" vertical="center" wrapText="1"/>
    </xf>
    <xf numFmtId="164" fontId="14" fillId="0" borderId="9" xfId="1" applyNumberFormat="1" applyFont="1" applyFill="1" applyBorder="1" applyAlignment="1">
      <alignment horizontal="center" vertical="center" wrapText="1"/>
    </xf>
    <xf numFmtId="165" fontId="14" fillId="0" borderId="9" xfId="2" applyNumberFormat="1" applyFont="1" applyFill="1" applyBorder="1" applyAlignment="1">
      <alignment horizontal="center" vertical="center" wrapText="1"/>
    </xf>
    <xf numFmtId="165" fontId="14" fillId="0" borderId="10" xfId="2" applyNumberFormat="1" applyFont="1" applyBorder="1" applyAlignment="1">
      <alignment horizontal="center" vertical="center" wrapText="1"/>
    </xf>
    <xf numFmtId="0" fontId="14" fillId="0" borderId="9" xfId="0" quotePrefix="1" applyFont="1" applyBorder="1" applyAlignment="1">
      <alignment vertical="center" wrapText="1"/>
    </xf>
    <xf numFmtId="164" fontId="2" fillId="0" borderId="9" xfId="1" applyNumberFormat="1" applyFont="1" applyFill="1" applyBorder="1" applyAlignment="1">
      <alignment horizontal="center" vertical="center" wrapText="1"/>
    </xf>
    <xf numFmtId="0" fontId="10" fillId="0" borderId="8" xfId="0" quotePrefix="1" applyFont="1" applyBorder="1" applyAlignment="1">
      <alignment horizontal="center" vertical="center" wrapText="1"/>
    </xf>
    <xf numFmtId="0" fontId="10" fillId="0" borderId="9" xfId="0" quotePrefix="1" applyFont="1" applyBorder="1" applyAlignment="1">
      <alignment vertical="center" wrapText="1"/>
    </xf>
    <xf numFmtId="164" fontId="10" fillId="0" borderId="9" xfId="1" applyNumberFormat="1" applyFont="1" applyBorder="1" applyAlignment="1">
      <alignment horizontal="center" vertical="center" wrapText="1"/>
    </xf>
    <xf numFmtId="164" fontId="10" fillId="0" borderId="9" xfId="1" applyNumberFormat="1" applyFont="1" applyFill="1" applyBorder="1" applyAlignment="1">
      <alignment horizontal="center" vertical="center" wrapText="1"/>
    </xf>
    <xf numFmtId="0" fontId="14" fillId="0" borderId="11" xfId="0" applyFont="1" applyBorder="1" applyAlignment="1">
      <alignment vertical="center"/>
    </xf>
    <xf numFmtId="0" fontId="0" fillId="0" borderId="12" xfId="0" applyBorder="1"/>
    <xf numFmtId="0" fontId="0" fillId="0" borderId="12" xfId="0" applyFill="1" applyBorder="1"/>
    <xf numFmtId="9" fontId="0" fillId="0" borderId="12" xfId="2" applyFont="1" applyFill="1" applyBorder="1"/>
    <xf numFmtId="9" fontId="0" fillId="0" borderId="13" xfId="2" applyFont="1" applyBorder="1"/>
    <xf numFmtId="0" fontId="12" fillId="0" borderId="16"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4" xfId="0" applyFont="1" applyFill="1" applyBorder="1" applyAlignment="1">
      <alignment horizontal="center" vertical="center" wrapText="1"/>
    </xf>
    <xf numFmtId="9" fontId="12" fillId="0" borderId="14" xfId="2" applyFont="1" applyFill="1" applyBorder="1" applyAlignment="1">
      <alignment horizontal="center" vertical="center" wrapText="1"/>
    </xf>
    <xf numFmtId="9" fontId="12" fillId="0" borderId="15" xfId="2" applyFont="1" applyBorder="1" applyAlignment="1">
      <alignment horizontal="center" vertical="center" wrapText="1"/>
    </xf>
    <xf numFmtId="0" fontId="2" fillId="0" borderId="4"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5" fillId="0" borderId="0" xfId="0" applyFont="1" applyAlignment="1">
      <alignment horizontal="center"/>
    </xf>
    <xf numFmtId="9" fontId="2" fillId="0" borderId="1" xfId="2" applyFont="1" applyBorder="1" applyAlignment="1">
      <alignment horizontal="center" vertical="center" wrapText="1"/>
    </xf>
    <xf numFmtId="9" fontId="2" fillId="0" borderId="2" xfId="2" applyFont="1" applyBorder="1" applyAlignment="1">
      <alignment horizontal="center" vertical="center" wrapText="1"/>
    </xf>
    <xf numFmtId="0" fontId="6"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xf>
  </cellXfs>
  <cellStyles count="4">
    <cellStyle name="Comma" xfId="1" builtinId="3"/>
    <cellStyle name="Normal" xfId="0" builtinId="0"/>
    <cellStyle name="Normal_Quyet toan thu nam 2003 chinh thuc(Seal)12.10.04"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714375</xdr:colOff>
      <xdr:row>2</xdr:row>
      <xdr:rowOff>0</xdr:rowOff>
    </xdr:from>
    <xdr:to>
      <xdr:col>1</xdr:col>
      <xdr:colOff>1352550</xdr:colOff>
      <xdr:row>2</xdr:row>
      <xdr:rowOff>0</xdr:rowOff>
    </xdr:to>
    <xdr:cxnSp macro="">
      <xdr:nvCxnSpPr>
        <xdr:cNvPr id="2" name="Straight Connector 1"/>
        <xdr:cNvCxnSpPr/>
      </xdr:nvCxnSpPr>
      <xdr:spPr>
        <a:xfrm>
          <a:off x="1133475" y="495300"/>
          <a:ext cx="6381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371475</xdr:colOff>
      <xdr:row>2</xdr:row>
      <xdr:rowOff>9525</xdr:rowOff>
    </xdr:from>
    <xdr:to>
      <xdr:col>6</xdr:col>
      <xdr:colOff>238125</xdr:colOff>
      <xdr:row>2</xdr:row>
      <xdr:rowOff>9525</xdr:rowOff>
    </xdr:to>
    <xdr:cxnSp macro="">
      <xdr:nvCxnSpPr>
        <xdr:cNvPr id="3" name="Straight Connector 2"/>
        <xdr:cNvCxnSpPr/>
      </xdr:nvCxnSpPr>
      <xdr:spPr>
        <a:xfrm>
          <a:off x="5048250" y="504825"/>
          <a:ext cx="15906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5</xdr:row>
      <xdr:rowOff>19050</xdr:rowOff>
    </xdr:from>
    <xdr:to>
      <xdr:col>4</xdr:col>
      <xdr:colOff>114300</xdr:colOff>
      <xdr:row>5</xdr:row>
      <xdr:rowOff>19050</xdr:rowOff>
    </xdr:to>
    <xdr:cxnSp macro="">
      <xdr:nvCxnSpPr>
        <xdr:cNvPr id="4" name="Straight Connector 3"/>
        <xdr:cNvCxnSpPr/>
      </xdr:nvCxnSpPr>
      <xdr:spPr>
        <a:xfrm>
          <a:off x="3009900" y="1447800"/>
          <a:ext cx="17811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85"/>
  <sheetViews>
    <sheetView tabSelected="1" workbookViewId="0">
      <selection activeCell="E9" sqref="E9"/>
    </sheetView>
  </sheetViews>
  <sheetFormatPr defaultRowHeight="15" x14ac:dyDescent="0.25"/>
  <cols>
    <col min="1" max="1" width="6.28515625" customWidth="1"/>
    <col min="2" max="2" width="38.42578125" customWidth="1"/>
    <col min="3" max="4" width="12.7109375" customWidth="1"/>
    <col min="5" max="5" width="13.28515625" customWidth="1"/>
    <col min="6" max="6" width="12.5703125" style="26" customWidth="1"/>
    <col min="7" max="7" width="11" style="33" customWidth="1"/>
    <col min="8" max="8" width="10.42578125" style="21" customWidth="1"/>
    <col min="9" max="9" width="12.85546875" bestFit="1" customWidth="1"/>
    <col min="10" max="10" width="12.85546875" customWidth="1"/>
    <col min="11" max="11" width="11.5703125" bestFit="1" customWidth="1"/>
    <col min="248" max="248" width="6.28515625" customWidth="1"/>
    <col min="249" max="249" width="38.42578125" customWidth="1"/>
    <col min="250" max="251" width="12.7109375" customWidth="1"/>
    <col min="252" max="252" width="13.28515625" customWidth="1"/>
    <col min="253" max="253" width="12.5703125" customWidth="1"/>
    <col min="254" max="262" width="0" hidden="1" customWidth="1"/>
    <col min="263" max="263" width="10.85546875" customWidth="1"/>
    <col min="264" max="264" width="11" customWidth="1"/>
    <col min="265" max="265" width="12.85546875" bestFit="1" customWidth="1"/>
    <col min="266" max="266" width="12.85546875" customWidth="1"/>
    <col min="267" max="267" width="11.5703125" bestFit="1" customWidth="1"/>
    <col min="504" max="504" width="6.28515625" customWidth="1"/>
    <col min="505" max="505" width="38.42578125" customWidth="1"/>
    <col min="506" max="507" width="12.7109375" customWidth="1"/>
    <col min="508" max="508" width="13.28515625" customWidth="1"/>
    <col min="509" max="509" width="12.5703125" customWidth="1"/>
    <col min="510" max="518" width="0" hidden="1" customWidth="1"/>
    <col min="519" max="519" width="10.85546875" customWidth="1"/>
    <col min="520" max="520" width="11" customWidth="1"/>
    <col min="521" max="521" width="12.85546875" bestFit="1" customWidth="1"/>
    <col min="522" max="522" width="12.85546875" customWidth="1"/>
    <col min="523" max="523" width="11.5703125" bestFit="1" customWidth="1"/>
    <col min="760" max="760" width="6.28515625" customWidth="1"/>
    <col min="761" max="761" width="38.42578125" customWidth="1"/>
    <col min="762" max="763" width="12.7109375" customWidth="1"/>
    <col min="764" max="764" width="13.28515625" customWidth="1"/>
    <col min="765" max="765" width="12.5703125" customWidth="1"/>
    <col min="766" max="774" width="0" hidden="1" customWidth="1"/>
    <col min="775" max="775" width="10.85546875" customWidth="1"/>
    <col min="776" max="776" width="11" customWidth="1"/>
    <col min="777" max="777" width="12.85546875" bestFit="1" customWidth="1"/>
    <col min="778" max="778" width="12.85546875" customWidth="1"/>
    <col min="779" max="779" width="11.5703125" bestFit="1" customWidth="1"/>
    <col min="1016" max="1016" width="6.28515625" customWidth="1"/>
    <col min="1017" max="1017" width="38.42578125" customWidth="1"/>
    <col min="1018" max="1019" width="12.7109375" customWidth="1"/>
    <col min="1020" max="1020" width="13.28515625" customWidth="1"/>
    <col min="1021" max="1021" width="12.5703125" customWidth="1"/>
    <col min="1022" max="1030" width="0" hidden="1" customWidth="1"/>
    <col min="1031" max="1031" width="10.85546875" customWidth="1"/>
    <col min="1032" max="1032" width="11" customWidth="1"/>
    <col min="1033" max="1033" width="12.85546875" bestFit="1" customWidth="1"/>
    <col min="1034" max="1034" width="12.85546875" customWidth="1"/>
    <col min="1035" max="1035" width="11.5703125" bestFit="1" customWidth="1"/>
    <col min="1272" max="1272" width="6.28515625" customWidth="1"/>
    <col min="1273" max="1273" width="38.42578125" customWidth="1"/>
    <col min="1274" max="1275" width="12.7109375" customWidth="1"/>
    <col min="1276" max="1276" width="13.28515625" customWidth="1"/>
    <col min="1277" max="1277" width="12.5703125" customWidth="1"/>
    <col min="1278" max="1286" width="0" hidden="1" customWidth="1"/>
    <col min="1287" max="1287" width="10.85546875" customWidth="1"/>
    <col min="1288" max="1288" width="11" customWidth="1"/>
    <col min="1289" max="1289" width="12.85546875" bestFit="1" customWidth="1"/>
    <col min="1290" max="1290" width="12.85546875" customWidth="1"/>
    <col min="1291" max="1291" width="11.5703125" bestFit="1" customWidth="1"/>
    <col min="1528" max="1528" width="6.28515625" customWidth="1"/>
    <col min="1529" max="1529" width="38.42578125" customWidth="1"/>
    <col min="1530" max="1531" width="12.7109375" customWidth="1"/>
    <col min="1532" max="1532" width="13.28515625" customWidth="1"/>
    <col min="1533" max="1533" width="12.5703125" customWidth="1"/>
    <col min="1534" max="1542" width="0" hidden="1" customWidth="1"/>
    <col min="1543" max="1543" width="10.85546875" customWidth="1"/>
    <col min="1544" max="1544" width="11" customWidth="1"/>
    <col min="1545" max="1545" width="12.85546875" bestFit="1" customWidth="1"/>
    <col min="1546" max="1546" width="12.85546875" customWidth="1"/>
    <col min="1547" max="1547" width="11.5703125" bestFit="1" customWidth="1"/>
    <col min="1784" max="1784" width="6.28515625" customWidth="1"/>
    <col min="1785" max="1785" width="38.42578125" customWidth="1"/>
    <col min="1786" max="1787" width="12.7109375" customWidth="1"/>
    <col min="1788" max="1788" width="13.28515625" customWidth="1"/>
    <col min="1789" max="1789" width="12.5703125" customWidth="1"/>
    <col min="1790" max="1798" width="0" hidden="1" customWidth="1"/>
    <col min="1799" max="1799" width="10.85546875" customWidth="1"/>
    <col min="1800" max="1800" width="11" customWidth="1"/>
    <col min="1801" max="1801" width="12.85546875" bestFit="1" customWidth="1"/>
    <col min="1802" max="1802" width="12.85546875" customWidth="1"/>
    <col min="1803" max="1803" width="11.5703125" bestFit="1" customWidth="1"/>
    <col min="2040" max="2040" width="6.28515625" customWidth="1"/>
    <col min="2041" max="2041" width="38.42578125" customWidth="1"/>
    <col min="2042" max="2043" width="12.7109375" customWidth="1"/>
    <col min="2044" max="2044" width="13.28515625" customWidth="1"/>
    <col min="2045" max="2045" width="12.5703125" customWidth="1"/>
    <col min="2046" max="2054" width="0" hidden="1" customWidth="1"/>
    <col min="2055" max="2055" width="10.85546875" customWidth="1"/>
    <col min="2056" max="2056" width="11" customWidth="1"/>
    <col min="2057" max="2057" width="12.85546875" bestFit="1" customWidth="1"/>
    <col min="2058" max="2058" width="12.85546875" customWidth="1"/>
    <col min="2059" max="2059" width="11.5703125" bestFit="1" customWidth="1"/>
    <col min="2296" max="2296" width="6.28515625" customWidth="1"/>
    <col min="2297" max="2297" width="38.42578125" customWidth="1"/>
    <col min="2298" max="2299" width="12.7109375" customWidth="1"/>
    <col min="2300" max="2300" width="13.28515625" customWidth="1"/>
    <col min="2301" max="2301" width="12.5703125" customWidth="1"/>
    <col min="2302" max="2310" width="0" hidden="1" customWidth="1"/>
    <col min="2311" max="2311" width="10.85546875" customWidth="1"/>
    <col min="2312" max="2312" width="11" customWidth="1"/>
    <col min="2313" max="2313" width="12.85546875" bestFit="1" customWidth="1"/>
    <col min="2314" max="2314" width="12.85546875" customWidth="1"/>
    <col min="2315" max="2315" width="11.5703125" bestFit="1" customWidth="1"/>
    <col min="2552" max="2552" width="6.28515625" customWidth="1"/>
    <col min="2553" max="2553" width="38.42578125" customWidth="1"/>
    <col min="2554" max="2555" width="12.7109375" customWidth="1"/>
    <col min="2556" max="2556" width="13.28515625" customWidth="1"/>
    <col min="2557" max="2557" width="12.5703125" customWidth="1"/>
    <col min="2558" max="2566" width="0" hidden="1" customWidth="1"/>
    <col min="2567" max="2567" width="10.85546875" customWidth="1"/>
    <col min="2568" max="2568" width="11" customWidth="1"/>
    <col min="2569" max="2569" width="12.85546875" bestFit="1" customWidth="1"/>
    <col min="2570" max="2570" width="12.85546875" customWidth="1"/>
    <col min="2571" max="2571" width="11.5703125" bestFit="1" customWidth="1"/>
    <col min="2808" max="2808" width="6.28515625" customWidth="1"/>
    <col min="2809" max="2809" width="38.42578125" customWidth="1"/>
    <col min="2810" max="2811" width="12.7109375" customWidth="1"/>
    <col min="2812" max="2812" width="13.28515625" customWidth="1"/>
    <col min="2813" max="2813" width="12.5703125" customWidth="1"/>
    <col min="2814" max="2822" width="0" hidden="1" customWidth="1"/>
    <col min="2823" max="2823" width="10.85546875" customWidth="1"/>
    <col min="2824" max="2824" width="11" customWidth="1"/>
    <col min="2825" max="2825" width="12.85546875" bestFit="1" customWidth="1"/>
    <col min="2826" max="2826" width="12.85546875" customWidth="1"/>
    <col min="2827" max="2827" width="11.5703125" bestFit="1" customWidth="1"/>
    <col min="3064" max="3064" width="6.28515625" customWidth="1"/>
    <col min="3065" max="3065" width="38.42578125" customWidth="1"/>
    <col min="3066" max="3067" width="12.7109375" customWidth="1"/>
    <col min="3068" max="3068" width="13.28515625" customWidth="1"/>
    <col min="3069" max="3069" width="12.5703125" customWidth="1"/>
    <col min="3070" max="3078" width="0" hidden="1" customWidth="1"/>
    <col min="3079" max="3079" width="10.85546875" customWidth="1"/>
    <col min="3080" max="3080" width="11" customWidth="1"/>
    <col min="3081" max="3081" width="12.85546875" bestFit="1" customWidth="1"/>
    <col min="3082" max="3082" width="12.85546875" customWidth="1"/>
    <col min="3083" max="3083" width="11.5703125" bestFit="1" customWidth="1"/>
    <col min="3320" max="3320" width="6.28515625" customWidth="1"/>
    <col min="3321" max="3321" width="38.42578125" customWidth="1"/>
    <col min="3322" max="3323" width="12.7109375" customWidth="1"/>
    <col min="3324" max="3324" width="13.28515625" customWidth="1"/>
    <col min="3325" max="3325" width="12.5703125" customWidth="1"/>
    <col min="3326" max="3334" width="0" hidden="1" customWidth="1"/>
    <col min="3335" max="3335" width="10.85546875" customWidth="1"/>
    <col min="3336" max="3336" width="11" customWidth="1"/>
    <col min="3337" max="3337" width="12.85546875" bestFit="1" customWidth="1"/>
    <col min="3338" max="3338" width="12.85546875" customWidth="1"/>
    <col min="3339" max="3339" width="11.5703125" bestFit="1" customWidth="1"/>
    <col min="3576" max="3576" width="6.28515625" customWidth="1"/>
    <col min="3577" max="3577" width="38.42578125" customWidth="1"/>
    <col min="3578" max="3579" width="12.7109375" customWidth="1"/>
    <col min="3580" max="3580" width="13.28515625" customWidth="1"/>
    <col min="3581" max="3581" width="12.5703125" customWidth="1"/>
    <col min="3582" max="3590" width="0" hidden="1" customWidth="1"/>
    <col min="3591" max="3591" width="10.85546875" customWidth="1"/>
    <col min="3592" max="3592" width="11" customWidth="1"/>
    <col min="3593" max="3593" width="12.85546875" bestFit="1" customWidth="1"/>
    <col min="3594" max="3594" width="12.85546875" customWidth="1"/>
    <col min="3595" max="3595" width="11.5703125" bestFit="1" customWidth="1"/>
    <col min="3832" max="3832" width="6.28515625" customWidth="1"/>
    <col min="3833" max="3833" width="38.42578125" customWidth="1"/>
    <col min="3834" max="3835" width="12.7109375" customWidth="1"/>
    <col min="3836" max="3836" width="13.28515625" customWidth="1"/>
    <col min="3837" max="3837" width="12.5703125" customWidth="1"/>
    <col min="3838" max="3846" width="0" hidden="1" customWidth="1"/>
    <col min="3847" max="3847" width="10.85546875" customWidth="1"/>
    <col min="3848" max="3848" width="11" customWidth="1"/>
    <col min="3849" max="3849" width="12.85546875" bestFit="1" customWidth="1"/>
    <col min="3850" max="3850" width="12.85546875" customWidth="1"/>
    <col min="3851" max="3851" width="11.5703125" bestFit="1" customWidth="1"/>
    <col min="4088" max="4088" width="6.28515625" customWidth="1"/>
    <col min="4089" max="4089" width="38.42578125" customWidth="1"/>
    <col min="4090" max="4091" width="12.7109375" customWidth="1"/>
    <col min="4092" max="4092" width="13.28515625" customWidth="1"/>
    <col min="4093" max="4093" width="12.5703125" customWidth="1"/>
    <col min="4094" max="4102" width="0" hidden="1" customWidth="1"/>
    <col min="4103" max="4103" width="10.85546875" customWidth="1"/>
    <col min="4104" max="4104" width="11" customWidth="1"/>
    <col min="4105" max="4105" width="12.85546875" bestFit="1" customWidth="1"/>
    <col min="4106" max="4106" width="12.85546875" customWidth="1"/>
    <col min="4107" max="4107" width="11.5703125" bestFit="1" customWidth="1"/>
    <col min="4344" max="4344" width="6.28515625" customWidth="1"/>
    <col min="4345" max="4345" width="38.42578125" customWidth="1"/>
    <col min="4346" max="4347" width="12.7109375" customWidth="1"/>
    <col min="4348" max="4348" width="13.28515625" customWidth="1"/>
    <col min="4349" max="4349" width="12.5703125" customWidth="1"/>
    <col min="4350" max="4358" width="0" hidden="1" customWidth="1"/>
    <col min="4359" max="4359" width="10.85546875" customWidth="1"/>
    <col min="4360" max="4360" width="11" customWidth="1"/>
    <col min="4361" max="4361" width="12.85546875" bestFit="1" customWidth="1"/>
    <col min="4362" max="4362" width="12.85546875" customWidth="1"/>
    <col min="4363" max="4363" width="11.5703125" bestFit="1" customWidth="1"/>
    <col min="4600" max="4600" width="6.28515625" customWidth="1"/>
    <col min="4601" max="4601" width="38.42578125" customWidth="1"/>
    <col min="4602" max="4603" width="12.7109375" customWidth="1"/>
    <col min="4604" max="4604" width="13.28515625" customWidth="1"/>
    <col min="4605" max="4605" width="12.5703125" customWidth="1"/>
    <col min="4606" max="4614" width="0" hidden="1" customWidth="1"/>
    <col min="4615" max="4615" width="10.85546875" customWidth="1"/>
    <col min="4616" max="4616" width="11" customWidth="1"/>
    <col min="4617" max="4617" width="12.85546875" bestFit="1" customWidth="1"/>
    <col min="4618" max="4618" width="12.85546875" customWidth="1"/>
    <col min="4619" max="4619" width="11.5703125" bestFit="1" customWidth="1"/>
    <col min="4856" max="4856" width="6.28515625" customWidth="1"/>
    <col min="4857" max="4857" width="38.42578125" customWidth="1"/>
    <col min="4858" max="4859" width="12.7109375" customWidth="1"/>
    <col min="4860" max="4860" width="13.28515625" customWidth="1"/>
    <col min="4861" max="4861" width="12.5703125" customWidth="1"/>
    <col min="4862" max="4870" width="0" hidden="1" customWidth="1"/>
    <col min="4871" max="4871" width="10.85546875" customWidth="1"/>
    <col min="4872" max="4872" width="11" customWidth="1"/>
    <col min="4873" max="4873" width="12.85546875" bestFit="1" customWidth="1"/>
    <col min="4874" max="4874" width="12.85546875" customWidth="1"/>
    <col min="4875" max="4875" width="11.5703125" bestFit="1" customWidth="1"/>
    <col min="5112" max="5112" width="6.28515625" customWidth="1"/>
    <col min="5113" max="5113" width="38.42578125" customWidth="1"/>
    <col min="5114" max="5115" width="12.7109375" customWidth="1"/>
    <col min="5116" max="5116" width="13.28515625" customWidth="1"/>
    <col min="5117" max="5117" width="12.5703125" customWidth="1"/>
    <col min="5118" max="5126" width="0" hidden="1" customWidth="1"/>
    <col min="5127" max="5127" width="10.85546875" customWidth="1"/>
    <col min="5128" max="5128" width="11" customWidth="1"/>
    <col min="5129" max="5129" width="12.85546875" bestFit="1" customWidth="1"/>
    <col min="5130" max="5130" width="12.85546875" customWidth="1"/>
    <col min="5131" max="5131" width="11.5703125" bestFit="1" customWidth="1"/>
    <col min="5368" max="5368" width="6.28515625" customWidth="1"/>
    <col min="5369" max="5369" width="38.42578125" customWidth="1"/>
    <col min="5370" max="5371" width="12.7109375" customWidth="1"/>
    <col min="5372" max="5372" width="13.28515625" customWidth="1"/>
    <col min="5373" max="5373" width="12.5703125" customWidth="1"/>
    <col min="5374" max="5382" width="0" hidden="1" customWidth="1"/>
    <col min="5383" max="5383" width="10.85546875" customWidth="1"/>
    <col min="5384" max="5384" width="11" customWidth="1"/>
    <col min="5385" max="5385" width="12.85546875" bestFit="1" customWidth="1"/>
    <col min="5386" max="5386" width="12.85546875" customWidth="1"/>
    <col min="5387" max="5387" width="11.5703125" bestFit="1" customWidth="1"/>
    <col min="5624" max="5624" width="6.28515625" customWidth="1"/>
    <col min="5625" max="5625" width="38.42578125" customWidth="1"/>
    <col min="5626" max="5627" width="12.7109375" customWidth="1"/>
    <col min="5628" max="5628" width="13.28515625" customWidth="1"/>
    <col min="5629" max="5629" width="12.5703125" customWidth="1"/>
    <col min="5630" max="5638" width="0" hidden="1" customWidth="1"/>
    <col min="5639" max="5639" width="10.85546875" customWidth="1"/>
    <col min="5640" max="5640" width="11" customWidth="1"/>
    <col min="5641" max="5641" width="12.85546875" bestFit="1" customWidth="1"/>
    <col min="5642" max="5642" width="12.85546875" customWidth="1"/>
    <col min="5643" max="5643" width="11.5703125" bestFit="1" customWidth="1"/>
    <col min="5880" max="5880" width="6.28515625" customWidth="1"/>
    <col min="5881" max="5881" width="38.42578125" customWidth="1"/>
    <col min="5882" max="5883" width="12.7109375" customWidth="1"/>
    <col min="5884" max="5884" width="13.28515625" customWidth="1"/>
    <col min="5885" max="5885" width="12.5703125" customWidth="1"/>
    <col min="5886" max="5894" width="0" hidden="1" customWidth="1"/>
    <col min="5895" max="5895" width="10.85546875" customWidth="1"/>
    <col min="5896" max="5896" width="11" customWidth="1"/>
    <col min="5897" max="5897" width="12.85546875" bestFit="1" customWidth="1"/>
    <col min="5898" max="5898" width="12.85546875" customWidth="1"/>
    <col min="5899" max="5899" width="11.5703125" bestFit="1" customWidth="1"/>
    <col min="6136" max="6136" width="6.28515625" customWidth="1"/>
    <col min="6137" max="6137" width="38.42578125" customWidth="1"/>
    <col min="6138" max="6139" width="12.7109375" customWidth="1"/>
    <col min="6140" max="6140" width="13.28515625" customWidth="1"/>
    <col min="6141" max="6141" width="12.5703125" customWidth="1"/>
    <col min="6142" max="6150" width="0" hidden="1" customWidth="1"/>
    <col min="6151" max="6151" width="10.85546875" customWidth="1"/>
    <col min="6152" max="6152" width="11" customWidth="1"/>
    <col min="6153" max="6153" width="12.85546875" bestFit="1" customWidth="1"/>
    <col min="6154" max="6154" width="12.85546875" customWidth="1"/>
    <col min="6155" max="6155" width="11.5703125" bestFit="1" customWidth="1"/>
    <col min="6392" max="6392" width="6.28515625" customWidth="1"/>
    <col min="6393" max="6393" width="38.42578125" customWidth="1"/>
    <col min="6394" max="6395" width="12.7109375" customWidth="1"/>
    <col min="6396" max="6396" width="13.28515625" customWidth="1"/>
    <col min="6397" max="6397" width="12.5703125" customWidth="1"/>
    <col min="6398" max="6406" width="0" hidden="1" customWidth="1"/>
    <col min="6407" max="6407" width="10.85546875" customWidth="1"/>
    <col min="6408" max="6408" width="11" customWidth="1"/>
    <col min="6409" max="6409" width="12.85546875" bestFit="1" customWidth="1"/>
    <col min="6410" max="6410" width="12.85546875" customWidth="1"/>
    <col min="6411" max="6411" width="11.5703125" bestFit="1" customWidth="1"/>
    <col min="6648" max="6648" width="6.28515625" customWidth="1"/>
    <col min="6649" max="6649" width="38.42578125" customWidth="1"/>
    <col min="6650" max="6651" width="12.7109375" customWidth="1"/>
    <col min="6652" max="6652" width="13.28515625" customWidth="1"/>
    <col min="6653" max="6653" width="12.5703125" customWidth="1"/>
    <col min="6654" max="6662" width="0" hidden="1" customWidth="1"/>
    <col min="6663" max="6663" width="10.85546875" customWidth="1"/>
    <col min="6664" max="6664" width="11" customWidth="1"/>
    <col min="6665" max="6665" width="12.85546875" bestFit="1" customWidth="1"/>
    <col min="6666" max="6666" width="12.85546875" customWidth="1"/>
    <col min="6667" max="6667" width="11.5703125" bestFit="1" customWidth="1"/>
    <col min="6904" max="6904" width="6.28515625" customWidth="1"/>
    <col min="6905" max="6905" width="38.42578125" customWidth="1"/>
    <col min="6906" max="6907" width="12.7109375" customWidth="1"/>
    <col min="6908" max="6908" width="13.28515625" customWidth="1"/>
    <col min="6909" max="6909" width="12.5703125" customWidth="1"/>
    <col min="6910" max="6918" width="0" hidden="1" customWidth="1"/>
    <col min="6919" max="6919" width="10.85546875" customWidth="1"/>
    <col min="6920" max="6920" width="11" customWidth="1"/>
    <col min="6921" max="6921" width="12.85546875" bestFit="1" customWidth="1"/>
    <col min="6922" max="6922" width="12.85546875" customWidth="1"/>
    <col min="6923" max="6923" width="11.5703125" bestFit="1" customWidth="1"/>
    <col min="7160" max="7160" width="6.28515625" customWidth="1"/>
    <col min="7161" max="7161" width="38.42578125" customWidth="1"/>
    <col min="7162" max="7163" width="12.7109375" customWidth="1"/>
    <col min="7164" max="7164" width="13.28515625" customWidth="1"/>
    <col min="7165" max="7165" width="12.5703125" customWidth="1"/>
    <col min="7166" max="7174" width="0" hidden="1" customWidth="1"/>
    <col min="7175" max="7175" width="10.85546875" customWidth="1"/>
    <col min="7176" max="7176" width="11" customWidth="1"/>
    <col min="7177" max="7177" width="12.85546875" bestFit="1" customWidth="1"/>
    <col min="7178" max="7178" width="12.85546875" customWidth="1"/>
    <col min="7179" max="7179" width="11.5703125" bestFit="1" customWidth="1"/>
    <col min="7416" max="7416" width="6.28515625" customWidth="1"/>
    <col min="7417" max="7417" width="38.42578125" customWidth="1"/>
    <col min="7418" max="7419" width="12.7109375" customWidth="1"/>
    <col min="7420" max="7420" width="13.28515625" customWidth="1"/>
    <col min="7421" max="7421" width="12.5703125" customWidth="1"/>
    <col min="7422" max="7430" width="0" hidden="1" customWidth="1"/>
    <col min="7431" max="7431" width="10.85546875" customWidth="1"/>
    <col min="7432" max="7432" width="11" customWidth="1"/>
    <col min="7433" max="7433" width="12.85546875" bestFit="1" customWidth="1"/>
    <col min="7434" max="7434" width="12.85546875" customWidth="1"/>
    <col min="7435" max="7435" width="11.5703125" bestFit="1" customWidth="1"/>
    <col min="7672" max="7672" width="6.28515625" customWidth="1"/>
    <col min="7673" max="7673" width="38.42578125" customWidth="1"/>
    <col min="7674" max="7675" width="12.7109375" customWidth="1"/>
    <col min="7676" max="7676" width="13.28515625" customWidth="1"/>
    <col min="7677" max="7677" width="12.5703125" customWidth="1"/>
    <col min="7678" max="7686" width="0" hidden="1" customWidth="1"/>
    <col min="7687" max="7687" width="10.85546875" customWidth="1"/>
    <col min="7688" max="7688" width="11" customWidth="1"/>
    <col min="7689" max="7689" width="12.85546875" bestFit="1" customWidth="1"/>
    <col min="7690" max="7690" width="12.85546875" customWidth="1"/>
    <col min="7691" max="7691" width="11.5703125" bestFit="1" customWidth="1"/>
    <col min="7928" max="7928" width="6.28515625" customWidth="1"/>
    <col min="7929" max="7929" width="38.42578125" customWidth="1"/>
    <col min="7930" max="7931" width="12.7109375" customWidth="1"/>
    <col min="7932" max="7932" width="13.28515625" customWidth="1"/>
    <col min="7933" max="7933" width="12.5703125" customWidth="1"/>
    <col min="7934" max="7942" width="0" hidden="1" customWidth="1"/>
    <col min="7943" max="7943" width="10.85546875" customWidth="1"/>
    <col min="7944" max="7944" width="11" customWidth="1"/>
    <col min="7945" max="7945" width="12.85546875" bestFit="1" customWidth="1"/>
    <col min="7946" max="7946" width="12.85546875" customWidth="1"/>
    <col min="7947" max="7947" width="11.5703125" bestFit="1" customWidth="1"/>
    <col min="8184" max="8184" width="6.28515625" customWidth="1"/>
    <col min="8185" max="8185" width="38.42578125" customWidth="1"/>
    <col min="8186" max="8187" width="12.7109375" customWidth="1"/>
    <col min="8188" max="8188" width="13.28515625" customWidth="1"/>
    <col min="8189" max="8189" width="12.5703125" customWidth="1"/>
    <col min="8190" max="8198" width="0" hidden="1" customWidth="1"/>
    <col min="8199" max="8199" width="10.85546875" customWidth="1"/>
    <col min="8200" max="8200" width="11" customWidth="1"/>
    <col min="8201" max="8201" width="12.85546875" bestFit="1" customWidth="1"/>
    <col min="8202" max="8202" width="12.85546875" customWidth="1"/>
    <col min="8203" max="8203" width="11.5703125" bestFit="1" customWidth="1"/>
    <col min="8440" max="8440" width="6.28515625" customWidth="1"/>
    <col min="8441" max="8441" width="38.42578125" customWidth="1"/>
    <col min="8442" max="8443" width="12.7109375" customWidth="1"/>
    <col min="8444" max="8444" width="13.28515625" customWidth="1"/>
    <col min="8445" max="8445" width="12.5703125" customWidth="1"/>
    <col min="8446" max="8454" width="0" hidden="1" customWidth="1"/>
    <col min="8455" max="8455" width="10.85546875" customWidth="1"/>
    <col min="8456" max="8456" width="11" customWidth="1"/>
    <col min="8457" max="8457" width="12.85546875" bestFit="1" customWidth="1"/>
    <col min="8458" max="8458" width="12.85546875" customWidth="1"/>
    <col min="8459" max="8459" width="11.5703125" bestFit="1" customWidth="1"/>
    <col min="8696" max="8696" width="6.28515625" customWidth="1"/>
    <col min="8697" max="8697" width="38.42578125" customWidth="1"/>
    <col min="8698" max="8699" width="12.7109375" customWidth="1"/>
    <col min="8700" max="8700" width="13.28515625" customWidth="1"/>
    <col min="8701" max="8701" width="12.5703125" customWidth="1"/>
    <col min="8702" max="8710" width="0" hidden="1" customWidth="1"/>
    <col min="8711" max="8711" width="10.85546875" customWidth="1"/>
    <col min="8712" max="8712" width="11" customWidth="1"/>
    <col min="8713" max="8713" width="12.85546875" bestFit="1" customWidth="1"/>
    <col min="8714" max="8714" width="12.85546875" customWidth="1"/>
    <col min="8715" max="8715" width="11.5703125" bestFit="1" customWidth="1"/>
    <col min="8952" max="8952" width="6.28515625" customWidth="1"/>
    <col min="8953" max="8953" width="38.42578125" customWidth="1"/>
    <col min="8954" max="8955" width="12.7109375" customWidth="1"/>
    <col min="8956" max="8956" width="13.28515625" customWidth="1"/>
    <col min="8957" max="8957" width="12.5703125" customWidth="1"/>
    <col min="8958" max="8966" width="0" hidden="1" customWidth="1"/>
    <col min="8967" max="8967" width="10.85546875" customWidth="1"/>
    <col min="8968" max="8968" width="11" customWidth="1"/>
    <col min="8969" max="8969" width="12.85546875" bestFit="1" customWidth="1"/>
    <col min="8970" max="8970" width="12.85546875" customWidth="1"/>
    <col min="8971" max="8971" width="11.5703125" bestFit="1" customWidth="1"/>
    <col min="9208" max="9208" width="6.28515625" customWidth="1"/>
    <col min="9209" max="9209" width="38.42578125" customWidth="1"/>
    <col min="9210" max="9211" width="12.7109375" customWidth="1"/>
    <col min="9212" max="9212" width="13.28515625" customWidth="1"/>
    <col min="9213" max="9213" width="12.5703125" customWidth="1"/>
    <col min="9214" max="9222" width="0" hidden="1" customWidth="1"/>
    <col min="9223" max="9223" width="10.85546875" customWidth="1"/>
    <col min="9224" max="9224" width="11" customWidth="1"/>
    <col min="9225" max="9225" width="12.85546875" bestFit="1" customWidth="1"/>
    <col min="9226" max="9226" width="12.85546875" customWidth="1"/>
    <col min="9227" max="9227" width="11.5703125" bestFit="1" customWidth="1"/>
    <col min="9464" max="9464" width="6.28515625" customWidth="1"/>
    <col min="9465" max="9465" width="38.42578125" customWidth="1"/>
    <col min="9466" max="9467" width="12.7109375" customWidth="1"/>
    <col min="9468" max="9468" width="13.28515625" customWidth="1"/>
    <col min="9469" max="9469" width="12.5703125" customWidth="1"/>
    <col min="9470" max="9478" width="0" hidden="1" customWidth="1"/>
    <col min="9479" max="9479" width="10.85546875" customWidth="1"/>
    <col min="9480" max="9480" width="11" customWidth="1"/>
    <col min="9481" max="9481" width="12.85546875" bestFit="1" customWidth="1"/>
    <col min="9482" max="9482" width="12.85546875" customWidth="1"/>
    <col min="9483" max="9483" width="11.5703125" bestFit="1" customWidth="1"/>
    <col min="9720" max="9720" width="6.28515625" customWidth="1"/>
    <col min="9721" max="9721" width="38.42578125" customWidth="1"/>
    <col min="9722" max="9723" width="12.7109375" customWidth="1"/>
    <col min="9724" max="9724" width="13.28515625" customWidth="1"/>
    <col min="9725" max="9725" width="12.5703125" customWidth="1"/>
    <col min="9726" max="9734" width="0" hidden="1" customWidth="1"/>
    <col min="9735" max="9735" width="10.85546875" customWidth="1"/>
    <col min="9736" max="9736" width="11" customWidth="1"/>
    <col min="9737" max="9737" width="12.85546875" bestFit="1" customWidth="1"/>
    <col min="9738" max="9738" width="12.85546875" customWidth="1"/>
    <col min="9739" max="9739" width="11.5703125" bestFit="1" customWidth="1"/>
    <col min="9976" max="9976" width="6.28515625" customWidth="1"/>
    <col min="9977" max="9977" width="38.42578125" customWidth="1"/>
    <col min="9978" max="9979" width="12.7109375" customWidth="1"/>
    <col min="9980" max="9980" width="13.28515625" customWidth="1"/>
    <col min="9981" max="9981" width="12.5703125" customWidth="1"/>
    <col min="9982" max="9990" width="0" hidden="1" customWidth="1"/>
    <col min="9991" max="9991" width="10.85546875" customWidth="1"/>
    <col min="9992" max="9992" width="11" customWidth="1"/>
    <col min="9993" max="9993" width="12.85546875" bestFit="1" customWidth="1"/>
    <col min="9994" max="9994" width="12.85546875" customWidth="1"/>
    <col min="9995" max="9995" width="11.5703125" bestFit="1" customWidth="1"/>
    <col min="10232" max="10232" width="6.28515625" customWidth="1"/>
    <col min="10233" max="10233" width="38.42578125" customWidth="1"/>
    <col min="10234" max="10235" width="12.7109375" customWidth="1"/>
    <col min="10236" max="10236" width="13.28515625" customWidth="1"/>
    <col min="10237" max="10237" width="12.5703125" customWidth="1"/>
    <col min="10238" max="10246" width="0" hidden="1" customWidth="1"/>
    <col min="10247" max="10247" width="10.85546875" customWidth="1"/>
    <col min="10248" max="10248" width="11" customWidth="1"/>
    <col min="10249" max="10249" width="12.85546875" bestFit="1" customWidth="1"/>
    <col min="10250" max="10250" width="12.85546875" customWidth="1"/>
    <col min="10251" max="10251" width="11.5703125" bestFit="1" customWidth="1"/>
    <col min="10488" max="10488" width="6.28515625" customWidth="1"/>
    <col min="10489" max="10489" width="38.42578125" customWidth="1"/>
    <col min="10490" max="10491" width="12.7109375" customWidth="1"/>
    <col min="10492" max="10492" width="13.28515625" customWidth="1"/>
    <col min="10493" max="10493" width="12.5703125" customWidth="1"/>
    <col min="10494" max="10502" width="0" hidden="1" customWidth="1"/>
    <col min="10503" max="10503" width="10.85546875" customWidth="1"/>
    <col min="10504" max="10504" width="11" customWidth="1"/>
    <col min="10505" max="10505" width="12.85546875" bestFit="1" customWidth="1"/>
    <col min="10506" max="10506" width="12.85546875" customWidth="1"/>
    <col min="10507" max="10507" width="11.5703125" bestFit="1" customWidth="1"/>
    <col min="10744" max="10744" width="6.28515625" customWidth="1"/>
    <col min="10745" max="10745" width="38.42578125" customWidth="1"/>
    <col min="10746" max="10747" width="12.7109375" customWidth="1"/>
    <col min="10748" max="10748" width="13.28515625" customWidth="1"/>
    <col min="10749" max="10749" width="12.5703125" customWidth="1"/>
    <col min="10750" max="10758" width="0" hidden="1" customWidth="1"/>
    <col min="10759" max="10759" width="10.85546875" customWidth="1"/>
    <col min="10760" max="10760" width="11" customWidth="1"/>
    <col min="10761" max="10761" width="12.85546875" bestFit="1" customWidth="1"/>
    <col min="10762" max="10762" width="12.85546875" customWidth="1"/>
    <col min="10763" max="10763" width="11.5703125" bestFit="1" customWidth="1"/>
    <col min="11000" max="11000" width="6.28515625" customWidth="1"/>
    <col min="11001" max="11001" width="38.42578125" customWidth="1"/>
    <col min="11002" max="11003" width="12.7109375" customWidth="1"/>
    <col min="11004" max="11004" width="13.28515625" customWidth="1"/>
    <col min="11005" max="11005" width="12.5703125" customWidth="1"/>
    <col min="11006" max="11014" width="0" hidden="1" customWidth="1"/>
    <col min="11015" max="11015" width="10.85546875" customWidth="1"/>
    <col min="11016" max="11016" width="11" customWidth="1"/>
    <col min="11017" max="11017" width="12.85546875" bestFit="1" customWidth="1"/>
    <col min="11018" max="11018" width="12.85546875" customWidth="1"/>
    <col min="11019" max="11019" width="11.5703125" bestFit="1" customWidth="1"/>
    <col min="11256" max="11256" width="6.28515625" customWidth="1"/>
    <col min="11257" max="11257" width="38.42578125" customWidth="1"/>
    <col min="11258" max="11259" width="12.7109375" customWidth="1"/>
    <col min="11260" max="11260" width="13.28515625" customWidth="1"/>
    <col min="11261" max="11261" width="12.5703125" customWidth="1"/>
    <col min="11262" max="11270" width="0" hidden="1" customWidth="1"/>
    <col min="11271" max="11271" width="10.85546875" customWidth="1"/>
    <col min="11272" max="11272" width="11" customWidth="1"/>
    <col min="11273" max="11273" width="12.85546875" bestFit="1" customWidth="1"/>
    <col min="11274" max="11274" width="12.85546875" customWidth="1"/>
    <col min="11275" max="11275" width="11.5703125" bestFit="1" customWidth="1"/>
    <col min="11512" max="11512" width="6.28515625" customWidth="1"/>
    <col min="11513" max="11513" width="38.42578125" customWidth="1"/>
    <col min="11514" max="11515" width="12.7109375" customWidth="1"/>
    <col min="11516" max="11516" width="13.28515625" customWidth="1"/>
    <col min="11517" max="11517" width="12.5703125" customWidth="1"/>
    <col min="11518" max="11526" width="0" hidden="1" customWidth="1"/>
    <col min="11527" max="11527" width="10.85546875" customWidth="1"/>
    <col min="11528" max="11528" width="11" customWidth="1"/>
    <col min="11529" max="11529" width="12.85546875" bestFit="1" customWidth="1"/>
    <col min="11530" max="11530" width="12.85546875" customWidth="1"/>
    <col min="11531" max="11531" width="11.5703125" bestFit="1" customWidth="1"/>
    <col min="11768" max="11768" width="6.28515625" customWidth="1"/>
    <col min="11769" max="11769" width="38.42578125" customWidth="1"/>
    <col min="11770" max="11771" width="12.7109375" customWidth="1"/>
    <col min="11772" max="11772" width="13.28515625" customWidth="1"/>
    <col min="11773" max="11773" width="12.5703125" customWidth="1"/>
    <col min="11774" max="11782" width="0" hidden="1" customWidth="1"/>
    <col min="11783" max="11783" width="10.85546875" customWidth="1"/>
    <col min="11784" max="11784" width="11" customWidth="1"/>
    <col min="11785" max="11785" width="12.85546875" bestFit="1" customWidth="1"/>
    <col min="11786" max="11786" width="12.85546875" customWidth="1"/>
    <col min="11787" max="11787" width="11.5703125" bestFit="1" customWidth="1"/>
    <col min="12024" max="12024" width="6.28515625" customWidth="1"/>
    <col min="12025" max="12025" width="38.42578125" customWidth="1"/>
    <col min="12026" max="12027" width="12.7109375" customWidth="1"/>
    <col min="12028" max="12028" width="13.28515625" customWidth="1"/>
    <col min="12029" max="12029" width="12.5703125" customWidth="1"/>
    <col min="12030" max="12038" width="0" hidden="1" customWidth="1"/>
    <col min="12039" max="12039" width="10.85546875" customWidth="1"/>
    <col min="12040" max="12040" width="11" customWidth="1"/>
    <col min="12041" max="12041" width="12.85546875" bestFit="1" customWidth="1"/>
    <col min="12042" max="12042" width="12.85546875" customWidth="1"/>
    <col min="12043" max="12043" width="11.5703125" bestFit="1" customWidth="1"/>
    <col min="12280" max="12280" width="6.28515625" customWidth="1"/>
    <col min="12281" max="12281" width="38.42578125" customWidth="1"/>
    <col min="12282" max="12283" width="12.7109375" customWidth="1"/>
    <col min="12284" max="12284" width="13.28515625" customWidth="1"/>
    <col min="12285" max="12285" width="12.5703125" customWidth="1"/>
    <col min="12286" max="12294" width="0" hidden="1" customWidth="1"/>
    <col min="12295" max="12295" width="10.85546875" customWidth="1"/>
    <col min="12296" max="12296" width="11" customWidth="1"/>
    <col min="12297" max="12297" width="12.85546875" bestFit="1" customWidth="1"/>
    <col min="12298" max="12298" width="12.85546875" customWidth="1"/>
    <col min="12299" max="12299" width="11.5703125" bestFit="1" customWidth="1"/>
    <col min="12536" max="12536" width="6.28515625" customWidth="1"/>
    <col min="12537" max="12537" width="38.42578125" customWidth="1"/>
    <col min="12538" max="12539" width="12.7109375" customWidth="1"/>
    <col min="12540" max="12540" width="13.28515625" customWidth="1"/>
    <col min="12541" max="12541" width="12.5703125" customWidth="1"/>
    <col min="12542" max="12550" width="0" hidden="1" customWidth="1"/>
    <col min="12551" max="12551" width="10.85546875" customWidth="1"/>
    <col min="12552" max="12552" width="11" customWidth="1"/>
    <col min="12553" max="12553" width="12.85546875" bestFit="1" customWidth="1"/>
    <col min="12554" max="12554" width="12.85546875" customWidth="1"/>
    <col min="12555" max="12555" width="11.5703125" bestFit="1" customWidth="1"/>
    <col min="12792" max="12792" width="6.28515625" customWidth="1"/>
    <col min="12793" max="12793" width="38.42578125" customWidth="1"/>
    <col min="12794" max="12795" width="12.7109375" customWidth="1"/>
    <col min="12796" max="12796" width="13.28515625" customWidth="1"/>
    <col min="12797" max="12797" width="12.5703125" customWidth="1"/>
    <col min="12798" max="12806" width="0" hidden="1" customWidth="1"/>
    <col min="12807" max="12807" width="10.85546875" customWidth="1"/>
    <col min="12808" max="12808" width="11" customWidth="1"/>
    <col min="12809" max="12809" width="12.85546875" bestFit="1" customWidth="1"/>
    <col min="12810" max="12810" width="12.85546875" customWidth="1"/>
    <col min="12811" max="12811" width="11.5703125" bestFit="1" customWidth="1"/>
    <col min="13048" max="13048" width="6.28515625" customWidth="1"/>
    <col min="13049" max="13049" width="38.42578125" customWidth="1"/>
    <col min="13050" max="13051" width="12.7109375" customWidth="1"/>
    <col min="13052" max="13052" width="13.28515625" customWidth="1"/>
    <col min="13053" max="13053" width="12.5703125" customWidth="1"/>
    <col min="13054" max="13062" width="0" hidden="1" customWidth="1"/>
    <col min="13063" max="13063" width="10.85546875" customWidth="1"/>
    <col min="13064" max="13064" width="11" customWidth="1"/>
    <col min="13065" max="13065" width="12.85546875" bestFit="1" customWidth="1"/>
    <col min="13066" max="13066" width="12.85546875" customWidth="1"/>
    <col min="13067" max="13067" width="11.5703125" bestFit="1" customWidth="1"/>
    <col min="13304" max="13304" width="6.28515625" customWidth="1"/>
    <col min="13305" max="13305" width="38.42578125" customWidth="1"/>
    <col min="13306" max="13307" width="12.7109375" customWidth="1"/>
    <col min="13308" max="13308" width="13.28515625" customWidth="1"/>
    <col min="13309" max="13309" width="12.5703125" customWidth="1"/>
    <col min="13310" max="13318" width="0" hidden="1" customWidth="1"/>
    <col min="13319" max="13319" width="10.85546875" customWidth="1"/>
    <col min="13320" max="13320" width="11" customWidth="1"/>
    <col min="13321" max="13321" width="12.85546875" bestFit="1" customWidth="1"/>
    <col min="13322" max="13322" width="12.85546875" customWidth="1"/>
    <col min="13323" max="13323" width="11.5703125" bestFit="1" customWidth="1"/>
    <col min="13560" max="13560" width="6.28515625" customWidth="1"/>
    <col min="13561" max="13561" width="38.42578125" customWidth="1"/>
    <col min="13562" max="13563" width="12.7109375" customWidth="1"/>
    <col min="13564" max="13564" width="13.28515625" customWidth="1"/>
    <col min="13565" max="13565" width="12.5703125" customWidth="1"/>
    <col min="13566" max="13574" width="0" hidden="1" customWidth="1"/>
    <col min="13575" max="13575" width="10.85546875" customWidth="1"/>
    <col min="13576" max="13576" width="11" customWidth="1"/>
    <col min="13577" max="13577" width="12.85546875" bestFit="1" customWidth="1"/>
    <col min="13578" max="13578" width="12.85546875" customWidth="1"/>
    <col min="13579" max="13579" width="11.5703125" bestFit="1" customWidth="1"/>
    <col min="13816" max="13816" width="6.28515625" customWidth="1"/>
    <col min="13817" max="13817" width="38.42578125" customWidth="1"/>
    <col min="13818" max="13819" width="12.7109375" customWidth="1"/>
    <col min="13820" max="13820" width="13.28515625" customWidth="1"/>
    <col min="13821" max="13821" width="12.5703125" customWidth="1"/>
    <col min="13822" max="13830" width="0" hidden="1" customWidth="1"/>
    <col min="13831" max="13831" width="10.85546875" customWidth="1"/>
    <col min="13832" max="13832" width="11" customWidth="1"/>
    <col min="13833" max="13833" width="12.85546875" bestFit="1" customWidth="1"/>
    <col min="13834" max="13834" width="12.85546875" customWidth="1"/>
    <col min="13835" max="13835" width="11.5703125" bestFit="1" customWidth="1"/>
    <col min="14072" max="14072" width="6.28515625" customWidth="1"/>
    <col min="14073" max="14073" width="38.42578125" customWidth="1"/>
    <col min="14074" max="14075" width="12.7109375" customWidth="1"/>
    <col min="14076" max="14076" width="13.28515625" customWidth="1"/>
    <col min="14077" max="14077" width="12.5703125" customWidth="1"/>
    <col min="14078" max="14086" width="0" hidden="1" customWidth="1"/>
    <col min="14087" max="14087" width="10.85546875" customWidth="1"/>
    <col min="14088" max="14088" width="11" customWidth="1"/>
    <col min="14089" max="14089" width="12.85546875" bestFit="1" customWidth="1"/>
    <col min="14090" max="14090" width="12.85546875" customWidth="1"/>
    <col min="14091" max="14091" width="11.5703125" bestFit="1" customWidth="1"/>
    <col min="14328" max="14328" width="6.28515625" customWidth="1"/>
    <col min="14329" max="14329" width="38.42578125" customWidth="1"/>
    <col min="14330" max="14331" width="12.7109375" customWidth="1"/>
    <col min="14332" max="14332" width="13.28515625" customWidth="1"/>
    <col min="14333" max="14333" width="12.5703125" customWidth="1"/>
    <col min="14334" max="14342" width="0" hidden="1" customWidth="1"/>
    <col min="14343" max="14343" width="10.85546875" customWidth="1"/>
    <col min="14344" max="14344" width="11" customWidth="1"/>
    <col min="14345" max="14345" width="12.85546875" bestFit="1" customWidth="1"/>
    <col min="14346" max="14346" width="12.85546875" customWidth="1"/>
    <col min="14347" max="14347" width="11.5703125" bestFit="1" customWidth="1"/>
    <col min="14584" max="14584" width="6.28515625" customWidth="1"/>
    <col min="14585" max="14585" width="38.42578125" customWidth="1"/>
    <col min="14586" max="14587" width="12.7109375" customWidth="1"/>
    <col min="14588" max="14588" width="13.28515625" customWidth="1"/>
    <col min="14589" max="14589" width="12.5703125" customWidth="1"/>
    <col min="14590" max="14598" width="0" hidden="1" customWidth="1"/>
    <col min="14599" max="14599" width="10.85546875" customWidth="1"/>
    <col min="14600" max="14600" width="11" customWidth="1"/>
    <col min="14601" max="14601" width="12.85546875" bestFit="1" customWidth="1"/>
    <col min="14602" max="14602" width="12.85546875" customWidth="1"/>
    <col min="14603" max="14603" width="11.5703125" bestFit="1" customWidth="1"/>
    <col min="14840" max="14840" width="6.28515625" customWidth="1"/>
    <col min="14841" max="14841" width="38.42578125" customWidth="1"/>
    <col min="14842" max="14843" width="12.7109375" customWidth="1"/>
    <col min="14844" max="14844" width="13.28515625" customWidth="1"/>
    <col min="14845" max="14845" width="12.5703125" customWidth="1"/>
    <col min="14846" max="14854" width="0" hidden="1" customWidth="1"/>
    <col min="14855" max="14855" width="10.85546875" customWidth="1"/>
    <col min="14856" max="14856" width="11" customWidth="1"/>
    <col min="14857" max="14857" width="12.85546875" bestFit="1" customWidth="1"/>
    <col min="14858" max="14858" width="12.85546875" customWidth="1"/>
    <col min="14859" max="14859" width="11.5703125" bestFit="1" customWidth="1"/>
    <col min="15096" max="15096" width="6.28515625" customWidth="1"/>
    <col min="15097" max="15097" width="38.42578125" customWidth="1"/>
    <col min="15098" max="15099" width="12.7109375" customWidth="1"/>
    <col min="15100" max="15100" width="13.28515625" customWidth="1"/>
    <col min="15101" max="15101" width="12.5703125" customWidth="1"/>
    <col min="15102" max="15110" width="0" hidden="1" customWidth="1"/>
    <col min="15111" max="15111" width="10.85546875" customWidth="1"/>
    <col min="15112" max="15112" width="11" customWidth="1"/>
    <col min="15113" max="15113" width="12.85546875" bestFit="1" customWidth="1"/>
    <col min="15114" max="15114" width="12.85546875" customWidth="1"/>
    <col min="15115" max="15115" width="11.5703125" bestFit="1" customWidth="1"/>
    <col min="15352" max="15352" width="6.28515625" customWidth="1"/>
    <col min="15353" max="15353" width="38.42578125" customWidth="1"/>
    <col min="15354" max="15355" width="12.7109375" customWidth="1"/>
    <col min="15356" max="15356" width="13.28515625" customWidth="1"/>
    <col min="15357" max="15357" width="12.5703125" customWidth="1"/>
    <col min="15358" max="15366" width="0" hidden="1" customWidth="1"/>
    <col min="15367" max="15367" width="10.85546875" customWidth="1"/>
    <col min="15368" max="15368" width="11" customWidth="1"/>
    <col min="15369" max="15369" width="12.85546875" bestFit="1" customWidth="1"/>
    <col min="15370" max="15370" width="12.85546875" customWidth="1"/>
    <col min="15371" max="15371" width="11.5703125" bestFit="1" customWidth="1"/>
    <col min="15608" max="15608" width="6.28515625" customWidth="1"/>
    <col min="15609" max="15609" width="38.42578125" customWidth="1"/>
    <col min="15610" max="15611" width="12.7109375" customWidth="1"/>
    <col min="15612" max="15612" width="13.28515625" customWidth="1"/>
    <col min="15613" max="15613" width="12.5703125" customWidth="1"/>
    <col min="15614" max="15622" width="0" hidden="1" customWidth="1"/>
    <col min="15623" max="15623" width="10.85546875" customWidth="1"/>
    <col min="15624" max="15624" width="11" customWidth="1"/>
    <col min="15625" max="15625" width="12.85546875" bestFit="1" customWidth="1"/>
    <col min="15626" max="15626" width="12.85546875" customWidth="1"/>
    <col min="15627" max="15627" width="11.5703125" bestFit="1" customWidth="1"/>
    <col min="15864" max="15864" width="6.28515625" customWidth="1"/>
    <col min="15865" max="15865" width="38.42578125" customWidth="1"/>
    <col min="15866" max="15867" width="12.7109375" customWidth="1"/>
    <col min="15868" max="15868" width="13.28515625" customWidth="1"/>
    <col min="15869" max="15869" width="12.5703125" customWidth="1"/>
    <col min="15870" max="15878" width="0" hidden="1" customWidth="1"/>
    <col min="15879" max="15879" width="10.85546875" customWidth="1"/>
    <col min="15880" max="15880" width="11" customWidth="1"/>
    <col min="15881" max="15881" width="12.85546875" bestFit="1" customWidth="1"/>
    <col min="15882" max="15882" width="12.85546875" customWidth="1"/>
    <col min="15883" max="15883" width="11.5703125" bestFit="1" customWidth="1"/>
    <col min="16120" max="16120" width="6.28515625" customWidth="1"/>
    <col min="16121" max="16121" width="38.42578125" customWidth="1"/>
    <col min="16122" max="16123" width="12.7109375" customWidth="1"/>
    <col min="16124" max="16124" width="13.28515625" customWidth="1"/>
    <col min="16125" max="16125" width="12.5703125" customWidth="1"/>
    <col min="16126" max="16134" width="0" hidden="1" customWidth="1"/>
    <col min="16135" max="16135" width="10.85546875" customWidth="1"/>
    <col min="16136" max="16136" width="11" customWidth="1"/>
    <col min="16137" max="16137" width="12.85546875" bestFit="1" customWidth="1"/>
    <col min="16138" max="16138" width="12.85546875" customWidth="1"/>
    <col min="16139" max="16139" width="11.5703125" bestFit="1" customWidth="1"/>
  </cols>
  <sheetData>
    <row r="1" spans="1:12" s="1" customFormat="1" ht="21" customHeight="1" x14ac:dyDescent="0.25">
      <c r="A1" s="78" t="s">
        <v>0</v>
      </c>
      <c r="B1" s="78"/>
      <c r="D1" s="79" t="s">
        <v>1</v>
      </c>
      <c r="E1" s="79"/>
      <c r="F1" s="79"/>
      <c r="G1" s="79"/>
      <c r="H1" s="79"/>
      <c r="I1" s="2" t="s">
        <v>2</v>
      </c>
    </row>
    <row r="2" spans="1:12" s="3" customFormat="1" ht="18" customHeight="1" x14ac:dyDescent="0.25">
      <c r="A2" s="80" t="s">
        <v>3</v>
      </c>
      <c r="B2" s="80"/>
      <c r="D2" s="81" t="s">
        <v>4</v>
      </c>
      <c r="E2" s="81"/>
      <c r="F2" s="81"/>
      <c r="G2" s="81"/>
      <c r="H2" s="81"/>
    </row>
    <row r="3" spans="1:12" s="3" customFormat="1" ht="18.75" customHeight="1" x14ac:dyDescent="0.25">
      <c r="A3" s="4"/>
      <c r="B3" s="4"/>
      <c r="D3" s="5"/>
      <c r="E3" s="5"/>
      <c r="F3" s="22"/>
      <c r="G3" s="23"/>
      <c r="H3" s="6"/>
    </row>
    <row r="4" spans="1:12" ht="39.75" customHeight="1" x14ac:dyDescent="0.25">
      <c r="A4" s="72" t="s">
        <v>51</v>
      </c>
      <c r="B4" s="72"/>
      <c r="C4" s="72"/>
      <c r="D4" s="72"/>
      <c r="E4" s="72"/>
      <c r="F4" s="72"/>
      <c r="G4" s="72"/>
      <c r="H4" s="72"/>
    </row>
    <row r="5" spans="1:12" x14ac:dyDescent="0.25">
      <c r="A5" s="67" t="s">
        <v>79</v>
      </c>
      <c r="B5" s="67"/>
      <c r="C5" s="67"/>
      <c r="D5" s="67"/>
      <c r="E5" s="67"/>
      <c r="F5" s="67"/>
      <c r="G5" s="67"/>
      <c r="H5" s="67"/>
    </row>
    <row r="6" spans="1:12" ht="15.75" x14ac:dyDescent="0.25">
      <c r="A6" s="7"/>
      <c r="B6" s="7"/>
      <c r="C6" s="7"/>
      <c r="D6" s="7"/>
      <c r="E6" s="7"/>
      <c r="F6" s="24"/>
      <c r="G6" s="25"/>
      <c r="H6" s="8"/>
    </row>
    <row r="7" spans="1:12" ht="16.5" thickBot="1" x14ac:dyDescent="0.3">
      <c r="G7" s="27"/>
      <c r="H7" s="9" t="s">
        <v>5</v>
      </c>
    </row>
    <row r="8" spans="1:12" ht="31.5" customHeight="1" x14ac:dyDescent="0.25">
      <c r="A8" s="73" t="s">
        <v>6</v>
      </c>
      <c r="B8" s="75" t="s">
        <v>7</v>
      </c>
      <c r="C8" s="77" t="s">
        <v>8</v>
      </c>
      <c r="D8" s="77"/>
      <c r="E8" s="77" t="s">
        <v>9</v>
      </c>
      <c r="F8" s="77"/>
      <c r="G8" s="70" t="s">
        <v>10</v>
      </c>
      <c r="H8" s="71"/>
    </row>
    <row r="9" spans="1:12" ht="58.5" customHeight="1" x14ac:dyDescent="0.25">
      <c r="A9" s="74"/>
      <c r="B9" s="76"/>
      <c r="C9" s="10" t="s">
        <v>52</v>
      </c>
      <c r="D9" s="10" t="s">
        <v>53</v>
      </c>
      <c r="E9" s="10" t="s">
        <v>52</v>
      </c>
      <c r="F9" s="28" t="s">
        <v>53</v>
      </c>
      <c r="G9" s="28" t="s">
        <v>52</v>
      </c>
      <c r="H9" s="66" t="s">
        <v>53</v>
      </c>
    </row>
    <row r="10" spans="1:12" s="11" customFormat="1" ht="14.25" customHeight="1" x14ac:dyDescent="0.2">
      <c r="A10" s="61" t="s">
        <v>11</v>
      </c>
      <c r="B10" s="62" t="s">
        <v>12</v>
      </c>
      <c r="C10" s="62">
        <v>1</v>
      </c>
      <c r="D10" s="62">
        <v>2</v>
      </c>
      <c r="E10" s="62">
        <v>3</v>
      </c>
      <c r="F10" s="63">
        <v>4</v>
      </c>
      <c r="G10" s="64" t="s">
        <v>13</v>
      </c>
      <c r="H10" s="65" t="s">
        <v>14</v>
      </c>
    </row>
    <row r="11" spans="1:12" ht="15.75" x14ac:dyDescent="0.25">
      <c r="A11" s="37"/>
      <c r="B11" s="38" t="s">
        <v>54</v>
      </c>
      <c r="C11" s="39">
        <f>+C12+C69+C70+C71</f>
        <v>9236000</v>
      </c>
      <c r="D11" s="39">
        <f t="shared" ref="D11" si="0">+D12+D69+D70+D71</f>
        <v>8689590</v>
      </c>
      <c r="E11" s="39">
        <f>+E12+E69+E70+E71+1</f>
        <v>16689540.408687998</v>
      </c>
      <c r="F11" s="39">
        <f>+F12+F69+F70+F71</f>
        <v>15910486.278251998</v>
      </c>
      <c r="G11" s="40">
        <f>E11/C11</f>
        <v>1.807009572183629</v>
      </c>
      <c r="H11" s="41">
        <f>F11/D11</f>
        <v>1.8309823913731256</v>
      </c>
      <c r="I11" s="12"/>
      <c r="K11" s="12"/>
      <c r="L11" s="12"/>
    </row>
    <row r="12" spans="1:12" ht="15.75" x14ac:dyDescent="0.25">
      <c r="A12" s="42" t="s">
        <v>11</v>
      </c>
      <c r="B12" s="43" t="s">
        <v>55</v>
      </c>
      <c r="C12" s="39">
        <f>+C13+C57+C58+C65+C66</f>
        <v>9236000</v>
      </c>
      <c r="D12" s="39">
        <f t="shared" ref="D12:E12" si="1">+D13+D57+D58+D65+D66</f>
        <v>8689590</v>
      </c>
      <c r="E12" s="39">
        <f t="shared" si="1"/>
        <v>10200078.051159997</v>
      </c>
      <c r="F12" s="39">
        <f>+F13+F57+F58+F65+F66+1</f>
        <v>9421024.9207239971</v>
      </c>
      <c r="G12" s="40">
        <f t="shared" ref="G12:G63" si="2">E12/C12</f>
        <v>1.1043826387137285</v>
      </c>
      <c r="H12" s="41">
        <f t="shared" ref="H12:H55" si="3">F12/D12</f>
        <v>1.084173697576525</v>
      </c>
    </row>
    <row r="13" spans="1:12" ht="19.5" customHeight="1" x14ac:dyDescent="0.25">
      <c r="A13" s="42" t="s">
        <v>15</v>
      </c>
      <c r="B13" s="43" t="s">
        <v>16</v>
      </c>
      <c r="C13" s="39">
        <f>+C14+C18+C23+C29+C34+C35+C36+C37+C42+C43+C44+C45+C46+C47+C52+C53+C54+C55+C56</f>
        <v>9100000</v>
      </c>
      <c r="D13" s="39">
        <f t="shared" ref="D13:F13" si="4">+D14+D18+D23+D29+D34+D35+D36+D37+D42+D43+D44+D45+D46+D47+D52+D53+D54+D55+D56</f>
        <v>8689590</v>
      </c>
      <c r="E13" s="39">
        <f t="shared" si="4"/>
        <v>9722197.9390109964</v>
      </c>
      <c r="F13" s="39">
        <f t="shared" si="4"/>
        <v>9390859.4253489971</v>
      </c>
      <c r="G13" s="40">
        <f t="shared" si="2"/>
        <v>1.0683733998913183</v>
      </c>
      <c r="H13" s="41">
        <f t="shared" si="3"/>
        <v>1.080702245485575</v>
      </c>
    </row>
    <row r="14" spans="1:12" s="35" customFormat="1" ht="31.5" x14ac:dyDescent="0.25">
      <c r="A14" s="42">
        <v>1</v>
      </c>
      <c r="B14" s="43" t="s">
        <v>56</v>
      </c>
      <c r="C14" s="39">
        <f>SUM(C15:C17)</f>
        <v>410000</v>
      </c>
      <c r="D14" s="39">
        <f t="shared" ref="D14:F14" si="5">SUM(D15:D17)</f>
        <v>410000</v>
      </c>
      <c r="E14" s="39">
        <f t="shared" si="5"/>
        <v>378340.31415599998</v>
      </c>
      <c r="F14" s="39">
        <f t="shared" si="5"/>
        <v>378340.31415599998</v>
      </c>
      <c r="G14" s="40">
        <f t="shared" si="2"/>
        <v>0.92278125403902433</v>
      </c>
      <c r="H14" s="41">
        <f t="shared" si="3"/>
        <v>0.92278125403902433</v>
      </c>
    </row>
    <row r="15" spans="1:12" s="34" customFormat="1" ht="19.5" customHeight="1" x14ac:dyDescent="0.25">
      <c r="A15" s="44" t="s">
        <v>71</v>
      </c>
      <c r="B15" s="45" t="s">
        <v>72</v>
      </c>
      <c r="C15" s="46">
        <v>323000</v>
      </c>
      <c r="D15" s="46">
        <v>323000</v>
      </c>
      <c r="E15" s="46">
        <v>298725.89679799997</v>
      </c>
      <c r="F15" s="47">
        <v>298725.89679799997</v>
      </c>
      <c r="G15" s="48">
        <f t="shared" si="2"/>
        <v>0.92484797770278626</v>
      </c>
      <c r="H15" s="49">
        <f t="shared" si="3"/>
        <v>0.92484797770278626</v>
      </c>
    </row>
    <row r="16" spans="1:12" s="34" customFormat="1" ht="19.5" customHeight="1" x14ac:dyDescent="0.25">
      <c r="A16" s="44" t="s">
        <v>71</v>
      </c>
      <c r="B16" s="45" t="s">
        <v>73</v>
      </c>
      <c r="C16" s="46">
        <v>40000</v>
      </c>
      <c r="D16" s="46">
        <v>40000</v>
      </c>
      <c r="E16" s="46">
        <v>44786.820303</v>
      </c>
      <c r="F16" s="47">
        <v>44786.820303</v>
      </c>
      <c r="G16" s="48">
        <f t="shared" si="2"/>
        <v>1.119670507575</v>
      </c>
      <c r="H16" s="49">
        <f t="shared" si="3"/>
        <v>1.119670507575</v>
      </c>
    </row>
    <row r="17" spans="1:8" s="34" customFormat="1" ht="19.5" customHeight="1" x14ac:dyDescent="0.25">
      <c r="A17" s="44" t="s">
        <v>71</v>
      </c>
      <c r="B17" s="45" t="s">
        <v>74</v>
      </c>
      <c r="C17" s="46">
        <v>47000</v>
      </c>
      <c r="D17" s="46">
        <v>47000</v>
      </c>
      <c r="E17" s="46">
        <v>34827.597054999998</v>
      </c>
      <c r="F17" s="47">
        <v>34827.597054999998</v>
      </c>
      <c r="G17" s="48">
        <f t="shared" si="2"/>
        <v>0.74101270329787228</v>
      </c>
      <c r="H17" s="49">
        <f t="shared" si="3"/>
        <v>0.74101270329787228</v>
      </c>
    </row>
    <row r="18" spans="1:8" s="35" customFormat="1" ht="31.5" x14ac:dyDescent="0.25">
      <c r="A18" s="42">
        <v>2</v>
      </c>
      <c r="B18" s="43" t="s">
        <v>57</v>
      </c>
      <c r="C18" s="39">
        <f>SUM(C19:C22)</f>
        <v>245000</v>
      </c>
      <c r="D18" s="39">
        <f t="shared" ref="D18:F18" si="6">SUM(D19:D22)</f>
        <v>245000</v>
      </c>
      <c r="E18" s="39">
        <f t="shared" si="6"/>
        <v>201162.08332400001</v>
      </c>
      <c r="F18" s="39">
        <f t="shared" si="6"/>
        <v>201162.08332400001</v>
      </c>
      <c r="G18" s="40">
        <f t="shared" si="2"/>
        <v>0.8210697278530612</v>
      </c>
      <c r="H18" s="41">
        <f t="shared" si="3"/>
        <v>0.8210697278530612</v>
      </c>
    </row>
    <row r="19" spans="1:8" s="34" customFormat="1" ht="19.5" customHeight="1" x14ac:dyDescent="0.25">
      <c r="A19" s="44" t="s">
        <v>71</v>
      </c>
      <c r="B19" s="45" t="s">
        <v>72</v>
      </c>
      <c r="C19" s="46">
        <v>160000</v>
      </c>
      <c r="D19" s="46">
        <v>160000</v>
      </c>
      <c r="E19" s="46">
        <v>120726.815277</v>
      </c>
      <c r="F19" s="47">
        <v>120726.815277</v>
      </c>
      <c r="G19" s="48">
        <f t="shared" si="2"/>
        <v>0.75454259548125002</v>
      </c>
      <c r="H19" s="49">
        <f t="shared" si="3"/>
        <v>0.75454259548125002</v>
      </c>
    </row>
    <row r="20" spans="1:8" s="34" customFormat="1" ht="19.5" customHeight="1" x14ac:dyDescent="0.25">
      <c r="A20" s="44" t="s">
        <v>71</v>
      </c>
      <c r="B20" s="45" t="s">
        <v>75</v>
      </c>
      <c r="C20" s="46"/>
      <c r="D20" s="46"/>
      <c r="E20" s="46">
        <v>45.621676999999998</v>
      </c>
      <c r="F20" s="47">
        <v>45.621676999999998</v>
      </c>
      <c r="G20" s="48"/>
      <c r="H20" s="49"/>
    </row>
    <row r="21" spans="1:8" s="34" customFormat="1" ht="19.5" customHeight="1" x14ac:dyDescent="0.25">
      <c r="A21" s="44" t="s">
        <v>71</v>
      </c>
      <c r="B21" s="45" t="s">
        <v>73</v>
      </c>
      <c r="C21" s="46">
        <v>60000</v>
      </c>
      <c r="D21" s="46">
        <v>60000</v>
      </c>
      <c r="E21" s="46">
        <v>56153.072569999997</v>
      </c>
      <c r="F21" s="47">
        <v>56153.072569999997</v>
      </c>
      <c r="G21" s="48">
        <f t="shared" si="2"/>
        <v>0.93588454283333322</v>
      </c>
      <c r="H21" s="49">
        <f t="shared" si="3"/>
        <v>0.93588454283333322</v>
      </c>
    </row>
    <row r="22" spans="1:8" s="34" customFormat="1" ht="19.5" customHeight="1" x14ac:dyDescent="0.25">
      <c r="A22" s="44" t="s">
        <v>71</v>
      </c>
      <c r="B22" s="45" t="s">
        <v>74</v>
      </c>
      <c r="C22" s="46">
        <v>25000</v>
      </c>
      <c r="D22" s="46">
        <v>25000</v>
      </c>
      <c r="E22" s="46">
        <v>24236.573799999998</v>
      </c>
      <c r="F22" s="47">
        <v>24236.573799999998</v>
      </c>
      <c r="G22" s="48">
        <f t="shared" si="2"/>
        <v>0.96946295199999988</v>
      </c>
      <c r="H22" s="49">
        <f t="shared" si="3"/>
        <v>0.96946295199999988</v>
      </c>
    </row>
    <row r="23" spans="1:8" ht="31.5" x14ac:dyDescent="0.25">
      <c r="A23" s="42">
        <v>3</v>
      </c>
      <c r="B23" s="43" t="s">
        <v>21</v>
      </c>
      <c r="C23" s="39">
        <f>SUM(C24:C28)</f>
        <v>230000</v>
      </c>
      <c r="D23" s="39">
        <f t="shared" ref="D23:F23" si="7">SUM(D24:D28)</f>
        <v>230000</v>
      </c>
      <c r="E23" s="39">
        <f t="shared" si="7"/>
        <v>244351.73047999997</v>
      </c>
      <c r="F23" s="39">
        <f t="shared" si="7"/>
        <v>244351.73047999997</v>
      </c>
      <c r="G23" s="40">
        <f t="shared" si="2"/>
        <v>1.062398828173913</v>
      </c>
      <c r="H23" s="41">
        <f t="shared" si="3"/>
        <v>1.062398828173913</v>
      </c>
    </row>
    <row r="24" spans="1:8" ht="16.5" customHeight="1" x14ac:dyDescent="0.25">
      <c r="A24" s="37"/>
      <c r="B24" s="45" t="s">
        <v>17</v>
      </c>
      <c r="C24" s="46">
        <v>170000</v>
      </c>
      <c r="D24" s="46">
        <v>170000</v>
      </c>
      <c r="E24" s="46">
        <v>146102.00399999999</v>
      </c>
      <c r="F24" s="47">
        <v>146102.00399999999</v>
      </c>
      <c r="G24" s="48">
        <f t="shared" si="2"/>
        <v>0.85942355294117634</v>
      </c>
      <c r="H24" s="49">
        <f t="shared" si="3"/>
        <v>0.85942355294117634</v>
      </c>
    </row>
    <row r="25" spans="1:8" ht="16.5" customHeight="1" x14ac:dyDescent="0.25">
      <c r="A25" s="37"/>
      <c r="B25" s="45" t="s">
        <v>18</v>
      </c>
      <c r="C25" s="46">
        <v>500</v>
      </c>
      <c r="D25" s="46">
        <v>500</v>
      </c>
      <c r="E25" s="46">
        <v>504.290862</v>
      </c>
      <c r="F25" s="47">
        <v>504.290862</v>
      </c>
      <c r="G25" s="48">
        <f t="shared" si="2"/>
        <v>1.0085817239999999</v>
      </c>
      <c r="H25" s="49">
        <f t="shared" si="3"/>
        <v>1.0085817239999999</v>
      </c>
    </row>
    <row r="26" spans="1:8" ht="16.5" customHeight="1" x14ac:dyDescent="0.25">
      <c r="A26" s="37"/>
      <c r="B26" s="45" t="s">
        <v>19</v>
      </c>
      <c r="C26" s="46">
        <v>47500</v>
      </c>
      <c r="D26" s="46">
        <v>47500</v>
      </c>
      <c r="E26" s="46">
        <v>76109.458337999997</v>
      </c>
      <c r="F26" s="47">
        <v>76109.458337999997</v>
      </c>
      <c r="G26" s="48">
        <f t="shared" si="2"/>
        <v>1.6023043860631578</v>
      </c>
      <c r="H26" s="49">
        <f t="shared" si="3"/>
        <v>1.6023043860631578</v>
      </c>
    </row>
    <row r="27" spans="1:8" ht="16.5" customHeight="1" x14ac:dyDescent="0.25">
      <c r="A27" s="37"/>
      <c r="B27" s="45" t="s">
        <v>20</v>
      </c>
      <c r="C27" s="46">
        <v>12000</v>
      </c>
      <c r="D27" s="46">
        <v>12000</v>
      </c>
      <c r="E27" s="46">
        <v>10562.250377</v>
      </c>
      <c r="F27" s="47">
        <v>10562.250377</v>
      </c>
      <c r="G27" s="48">
        <f t="shared" si="2"/>
        <v>0.88018753141666672</v>
      </c>
      <c r="H27" s="49">
        <f t="shared" si="3"/>
        <v>0.88018753141666672</v>
      </c>
    </row>
    <row r="28" spans="1:8" ht="16.5" customHeight="1" x14ac:dyDescent="0.25">
      <c r="A28" s="37"/>
      <c r="B28" s="50" t="s">
        <v>22</v>
      </c>
      <c r="C28" s="46">
        <v>0</v>
      </c>
      <c r="D28" s="46">
        <v>0</v>
      </c>
      <c r="E28" s="46">
        <v>11073.726903000001</v>
      </c>
      <c r="F28" s="47">
        <v>11073.726903000001</v>
      </c>
      <c r="G28" s="48"/>
      <c r="H28" s="49"/>
    </row>
    <row r="29" spans="1:8" ht="31.5" x14ac:dyDescent="0.25">
      <c r="A29" s="42">
        <v>4</v>
      </c>
      <c r="B29" s="43" t="s">
        <v>23</v>
      </c>
      <c r="C29" s="39">
        <f>SUM(C30:C33)</f>
        <v>3530000</v>
      </c>
      <c r="D29" s="39">
        <f t="shared" ref="D29:F29" si="8">SUM(D30:D33)</f>
        <v>3530000</v>
      </c>
      <c r="E29" s="39">
        <f t="shared" si="8"/>
        <v>3150560.0169589999</v>
      </c>
      <c r="F29" s="39">
        <f t="shared" si="8"/>
        <v>3150557.6889589997</v>
      </c>
      <c r="G29" s="40">
        <f t="shared" si="2"/>
        <v>0.89250991981841354</v>
      </c>
      <c r="H29" s="41">
        <f t="shared" si="3"/>
        <v>0.89250926032832856</v>
      </c>
    </row>
    <row r="30" spans="1:8" ht="19.5" customHeight="1" x14ac:dyDescent="0.25">
      <c r="A30" s="37"/>
      <c r="B30" s="45" t="s">
        <v>17</v>
      </c>
      <c r="C30" s="46">
        <v>1436920</v>
      </c>
      <c r="D30" s="46">
        <v>1436920</v>
      </c>
      <c r="E30" s="46">
        <v>1689403.1646149999</v>
      </c>
      <c r="F30" s="47">
        <v>1689403.1646149999</v>
      </c>
      <c r="G30" s="48">
        <f t="shared" si="2"/>
        <v>1.1757113580540322</v>
      </c>
      <c r="H30" s="49">
        <f t="shared" si="3"/>
        <v>1.1757113580540322</v>
      </c>
    </row>
    <row r="31" spans="1:8" ht="19.5" customHeight="1" x14ac:dyDescent="0.25">
      <c r="A31" s="37"/>
      <c r="B31" s="45" t="s">
        <v>18</v>
      </c>
      <c r="C31" s="46">
        <v>791080</v>
      </c>
      <c r="D31" s="46">
        <v>791080</v>
      </c>
      <c r="E31" s="46">
        <v>752590.95377400005</v>
      </c>
      <c r="F31" s="47">
        <v>752588.62577400007</v>
      </c>
      <c r="G31" s="48">
        <f t="shared" si="2"/>
        <v>0.95134620237396983</v>
      </c>
      <c r="H31" s="49">
        <f t="shared" si="3"/>
        <v>0.95134325956161203</v>
      </c>
    </row>
    <row r="32" spans="1:8" ht="19.5" customHeight="1" x14ac:dyDescent="0.25">
      <c r="A32" s="37"/>
      <c r="B32" s="45" t="s">
        <v>19</v>
      </c>
      <c r="C32" s="46">
        <v>1268970</v>
      </c>
      <c r="D32" s="46">
        <v>1268970</v>
      </c>
      <c r="E32" s="46">
        <v>681376.58293699997</v>
      </c>
      <c r="F32" s="47">
        <v>681376.58293699997</v>
      </c>
      <c r="G32" s="48">
        <f t="shared" si="2"/>
        <v>0.53695247558019499</v>
      </c>
      <c r="H32" s="49">
        <f t="shared" si="3"/>
        <v>0.53695247558019499</v>
      </c>
    </row>
    <row r="33" spans="1:8" ht="19.5" customHeight="1" x14ac:dyDescent="0.25">
      <c r="A33" s="37"/>
      <c r="B33" s="45" t="s">
        <v>20</v>
      </c>
      <c r="C33" s="46">
        <v>33030</v>
      </c>
      <c r="D33" s="46">
        <v>33030</v>
      </c>
      <c r="E33" s="46">
        <v>27189.315633000002</v>
      </c>
      <c r="F33" s="47">
        <v>27189.315633000002</v>
      </c>
      <c r="G33" s="48">
        <f t="shared" si="2"/>
        <v>0.8231703188919165</v>
      </c>
      <c r="H33" s="49">
        <f t="shared" si="3"/>
        <v>0.8231703188919165</v>
      </c>
    </row>
    <row r="34" spans="1:8" s="35" customFormat="1" ht="19.5" customHeight="1" x14ac:dyDescent="0.25">
      <c r="A34" s="42">
        <v>5</v>
      </c>
      <c r="B34" s="43" t="s">
        <v>25</v>
      </c>
      <c r="C34" s="39">
        <v>900000</v>
      </c>
      <c r="D34" s="39">
        <v>900000</v>
      </c>
      <c r="E34" s="39">
        <v>911460.44375800004</v>
      </c>
      <c r="F34" s="51">
        <v>911460.44375800004</v>
      </c>
      <c r="G34" s="40">
        <f t="shared" si="2"/>
        <v>1.0127338263977779</v>
      </c>
      <c r="H34" s="41">
        <f t="shared" si="3"/>
        <v>1.0127338263977779</v>
      </c>
    </row>
    <row r="35" spans="1:8" s="35" customFormat="1" ht="19.5" customHeight="1" x14ac:dyDescent="0.25">
      <c r="A35" s="42">
        <v>6</v>
      </c>
      <c r="B35" s="43" t="s">
        <v>27</v>
      </c>
      <c r="C35" s="39">
        <v>450000</v>
      </c>
      <c r="D35" s="39">
        <v>167400</v>
      </c>
      <c r="E35" s="39">
        <v>327392.46915199998</v>
      </c>
      <c r="F35" s="51">
        <v>121945.751237</v>
      </c>
      <c r="G35" s="40">
        <f t="shared" si="2"/>
        <v>0.72753882033777773</v>
      </c>
      <c r="H35" s="41">
        <f t="shared" si="3"/>
        <v>0.72846924275388292</v>
      </c>
    </row>
    <row r="36" spans="1:8" s="35" customFormat="1" ht="19.5" customHeight="1" x14ac:dyDescent="0.25">
      <c r="A36" s="42">
        <v>7</v>
      </c>
      <c r="B36" s="43" t="s">
        <v>26</v>
      </c>
      <c r="C36" s="39">
        <v>380000</v>
      </c>
      <c r="D36" s="39">
        <v>380000</v>
      </c>
      <c r="E36" s="39">
        <v>482203.35346000001</v>
      </c>
      <c r="F36" s="51">
        <v>482203.35346000001</v>
      </c>
      <c r="G36" s="40">
        <f t="shared" si="2"/>
        <v>1.2689561933157896</v>
      </c>
      <c r="H36" s="41">
        <f t="shared" si="3"/>
        <v>1.2689561933157896</v>
      </c>
    </row>
    <row r="37" spans="1:8" s="35" customFormat="1" ht="19.5" customHeight="1" x14ac:dyDescent="0.25">
      <c r="A37" s="42">
        <v>8</v>
      </c>
      <c r="B37" s="43" t="s">
        <v>28</v>
      </c>
      <c r="C37" s="39">
        <v>190000</v>
      </c>
      <c r="D37" s="39">
        <v>135000</v>
      </c>
      <c r="E37" s="39">
        <v>164444.886871</v>
      </c>
      <c r="F37" s="51">
        <v>113874.28005299999</v>
      </c>
      <c r="G37" s="40">
        <f t="shared" si="2"/>
        <v>0.86549940458421049</v>
      </c>
      <c r="H37" s="41">
        <f t="shared" si="3"/>
        <v>0.84351318557777777</v>
      </c>
    </row>
    <row r="38" spans="1:8" s="36" customFormat="1" ht="19.5" customHeight="1" x14ac:dyDescent="0.25">
      <c r="A38" s="52" t="s">
        <v>71</v>
      </c>
      <c r="B38" s="53" t="s">
        <v>58</v>
      </c>
      <c r="C38" s="54"/>
      <c r="D38" s="54"/>
      <c r="E38" s="54"/>
      <c r="F38" s="55"/>
      <c r="G38" s="40"/>
      <c r="H38" s="41"/>
    </row>
    <row r="39" spans="1:8" s="36" customFormat="1" ht="19.5" customHeight="1" x14ac:dyDescent="0.25">
      <c r="A39" s="52" t="s">
        <v>71</v>
      </c>
      <c r="B39" s="53" t="s">
        <v>59</v>
      </c>
      <c r="C39" s="54"/>
      <c r="D39" s="54"/>
      <c r="E39" s="54"/>
      <c r="F39" s="55"/>
      <c r="G39" s="40"/>
      <c r="H39" s="41"/>
    </row>
    <row r="40" spans="1:8" s="36" customFormat="1" ht="19.5" customHeight="1" x14ac:dyDescent="0.25">
      <c r="A40" s="52" t="s">
        <v>71</v>
      </c>
      <c r="B40" s="53" t="s">
        <v>60</v>
      </c>
      <c r="C40" s="54"/>
      <c r="D40" s="54"/>
      <c r="E40" s="54"/>
      <c r="F40" s="55"/>
      <c r="G40" s="40"/>
      <c r="H40" s="41"/>
    </row>
    <row r="41" spans="1:8" s="36" customFormat="1" ht="19.5" customHeight="1" x14ac:dyDescent="0.25">
      <c r="A41" s="52" t="s">
        <v>71</v>
      </c>
      <c r="B41" s="53" t="s">
        <v>61</v>
      </c>
      <c r="C41" s="54"/>
      <c r="D41" s="54"/>
      <c r="E41" s="54"/>
      <c r="F41" s="55"/>
      <c r="G41" s="40"/>
      <c r="H41" s="41"/>
    </row>
    <row r="42" spans="1:8" s="35" customFormat="1" ht="19.5" customHeight="1" x14ac:dyDescent="0.25">
      <c r="A42" s="42">
        <v>9</v>
      </c>
      <c r="B42" s="43" t="s">
        <v>24</v>
      </c>
      <c r="C42" s="39"/>
      <c r="D42" s="39"/>
      <c r="E42" s="39"/>
      <c r="F42" s="51"/>
      <c r="G42" s="40"/>
      <c r="H42" s="41"/>
    </row>
    <row r="43" spans="1:8" s="35" customFormat="1" ht="19.5" customHeight="1" x14ac:dyDescent="0.25">
      <c r="A43" s="42">
        <v>10</v>
      </c>
      <c r="B43" s="43" t="s">
        <v>29</v>
      </c>
      <c r="C43" s="39">
        <v>0</v>
      </c>
      <c r="D43" s="39">
        <v>0</v>
      </c>
      <c r="E43" s="39">
        <v>2291.6307940000002</v>
      </c>
      <c r="F43" s="51">
        <v>2291.6307940000002</v>
      </c>
      <c r="G43" s="40"/>
      <c r="H43" s="41"/>
    </row>
    <row r="44" spans="1:8" s="35" customFormat="1" ht="18.75" customHeight="1" x14ac:dyDescent="0.25">
      <c r="A44" s="42">
        <v>11</v>
      </c>
      <c r="B44" s="43" t="s">
        <v>30</v>
      </c>
      <c r="C44" s="39">
        <v>300000</v>
      </c>
      <c r="D44" s="39">
        <v>300000</v>
      </c>
      <c r="E44" s="39">
        <v>690592.49432099995</v>
      </c>
      <c r="F44" s="51">
        <v>690592.49432099995</v>
      </c>
      <c r="G44" s="40">
        <f t="shared" si="2"/>
        <v>2.3019749810699999</v>
      </c>
      <c r="H44" s="41">
        <f t="shared" si="3"/>
        <v>2.3019749810699999</v>
      </c>
    </row>
    <row r="45" spans="1:8" s="35" customFormat="1" ht="18.75" customHeight="1" x14ac:dyDescent="0.25">
      <c r="A45" s="42">
        <v>12</v>
      </c>
      <c r="B45" s="43" t="s">
        <v>62</v>
      </c>
      <c r="C45" s="39">
        <v>1000000</v>
      </c>
      <c r="D45" s="39">
        <v>1000000</v>
      </c>
      <c r="E45" s="39">
        <v>1430973.9687079999</v>
      </c>
      <c r="F45" s="51">
        <v>1430973.9687080001</v>
      </c>
      <c r="G45" s="40">
        <f t="shared" si="2"/>
        <v>1.4309739687079999</v>
      </c>
      <c r="H45" s="41">
        <f t="shared" si="3"/>
        <v>1.4309739687080001</v>
      </c>
    </row>
    <row r="46" spans="1:8" s="35" customFormat="1" ht="31.5" x14ac:dyDescent="0.25">
      <c r="A46" s="42">
        <v>13</v>
      </c>
      <c r="B46" s="43" t="s">
        <v>32</v>
      </c>
      <c r="C46" s="39">
        <v>8000</v>
      </c>
      <c r="D46" s="39">
        <v>8000</v>
      </c>
      <c r="E46" s="39">
        <v>188.44480799999999</v>
      </c>
      <c r="F46" s="51">
        <v>188.44480799999999</v>
      </c>
      <c r="G46" s="40">
        <f t="shared" si="2"/>
        <v>2.3555600999999999E-2</v>
      </c>
      <c r="H46" s="41">
        <f t="shared" si="3"/>
        <v>2.3555600999999999E-2</v>
      </c>
    </row>
    <row r="47" spans="1:8" s="35" customFormat="1" ht="18.75" customHeight="1" x14ac:dyDescent="0.25">
      <c r="A47" s="42">
        <v>14</v>
      </c>
      <c r="B47" s="43" t="s">
        <v>35</v>
      </c>
      <c r="C47" s="39">
        <v>1190000</v>
      </c>
      <c r="D47" s="39">
        <v>1190000</v>
      </c>
      <c r="E47" s="39">
        <f>SUM(E48:E51)</f>
        <v>1424575</v>
      </c>
      <c r="F47" s="39">
        <f>SUM(F48:F51)</f>
        <v>1424575</v>
      </c>
      <c r="G47" s="40">
        <f t="shared" si="2"/>
        <v>1.1971218487394959</v>
      </c>
      <c r="H47" s="41">
        <f t="shared" si="3"/>
        <v>1.1971218487394959</v>
      </c>
    </row>
    <row r="48" spans="1:8" s="34" customFormat="1" ht="18.75" customHeight="1" x14ac:dyDescent="0.25">
      <c r="A48" s="37"/>
      <c r="B48" s="45" t="s">
        <v>17</v>
      </c>
      <c r="C48" s="46">
        <v>0</v>
      </c>
      <c r="D48" s="46">
        <v>0</v>
      </c>
      <c r="E48" s="46">
        <v>396074</v>
      </c>
      <c r="F48" s="47">
        <v>396074</v>
      </c>
      <c r="G48" s="40"/>
      <c r="H48" s="41"/>
    </row>
    <row r="49" spans="1:8" s="34" customFormat="1" ht="18.75" customHeight="1" x14ac:dyDescent="0.25">
      <c r="A49" s="37"/>
      <c r="B49" s="45" t="s">
        <v>19</v>
      </c>
      <c r="C49" s="46">
        <v>0</v>
      </c>
      <c r="D49" s="46">
        <v>0</v>
      </c>
      <c r="E49" s="46">
        <v>116079</v>
      </c>
      <c r="F49" s="47">
        <v>116079</v>
      </c>
      <c r="G49" s="40"/>
      <c r="H49" s="41"/>
    </row>
    <row r="50" spans="1:8" s="34" customFormat="1" ht="18.75" customHeight="1" x14ac:dyDescent="0.25">
      <c r="A50" s="37"/>
      <c r="B50" s="45" t="s">
        <v>76</v>
      </c>
      <c r="C50" s="46">
        <v>0</v>
      </c>
      <c r="D50" s="46">
        <v>0</v>
      </c>
      <c r="E50" s="46">
        <v>385953</v>
      </c>
      <c r="F50" s="47">
        <v>385953</v>
      </c>
      <c r="G50" s="40"/>
      <c r="H50" s="41"/>
    </row>
    <row r="51" spans="1:8" s="34" customFormat="1" ht="18.75" customHeight="1" x14ac:dyDescent="0.25">
      <c r="A51" s="37"/>
      <c r="B51" s="45" t="s">
        <v>18</v>
      </c>
      <c r="C51" s="46">
        <v>0</v>
      </c>
      <c r="D51" s="46">
        <v>0</v>
      </c>
      <c r="E51" s="46">
        <v>526469</v>
      </c>
      <c r="F51" s="47">
        <v>526469</v>
      </c>
      <c r="G51" s="40"/>
      <c r="H51" s="41"/>
    </row>
    <row r="52" spans="1:8" s="35" customFormat="1" ht="31.5" x14ac:dyDescent="0.25">
      <c r="A52" s="42">
        <v>15</v>
      </c>
      <c r="B52" s="43" t="s">
        <v>31</v>
      </c>
      <c r="C52" s="39">
        <v>23000</v>
      </c>
      <c r="D52" s="39">
        <v>17190</v>
      </c>
      <c r="E52" s="39">
        <v>31484.309979000001</v>
      </c>
      <c r="F52" s="51">
        <v>25500.309979000001</v>
      </c>
      <c r="G52" s="40">
        <f t="shared" si="2"/>
        <v>1.3688830425652174</v>
      </c>
      <c r="H52" s="41">
        <f t="shared" si="3"/>
        <v>1.4834386258871437</v>
      </c>
    </row>
    <row r="53" spans="1:8" s="35" customFormat="1" ht="18.75" customHeight="1" x14ac:dyDescent="0.25">
      <c r="A53" s="42">
        <v>16</v>
      </c>
      <c r="B53" s="43" t="s">
        <v>34</v>
      </c>
      <c r="C53" s="39">
        <v>220000</v>
      </c>
      <c r="D53" s="39">
        <v>153000</v>
      </c>
      <c r="E53" s="39">
        <v>265124.92162200005</v>
      </c>
      <c r="F53" s="51">
        <v>195790.06069300001</v>
      </c>
      <c r="G53" s="40">
        <f t="shared" si="2"/>
        <v>1.2051132801000002</v>
      </c>
      <c r="H53" s="41">
        <f t="shared" si="3"/>
        <v>1.2796735993006536</v>
      </c>
    </row>
    <row r="54" spans="1:8" s="35" customFormat="1" ht="31.5" x14ac:dyDescent="0.25">
      <c r="A54" s="42">
        <v>17</v>
      </c>
      <c r="B54" s="43" t="s">
        <v>33</v>
      </c>
      <c r="C54" s="39">
        <v>11000</v>
      </c>
      <c r="D54" s="39">
        <v>11000</v>
      </c>
      <c r="E54" s="39">
        <v>558.33573999999999</v>
      </c>
      <c r="F54" s="51">
        <v>558.33573999999999</v>
      </c>
      <c r="G54" s="40">
        <f t="shared" si="2"/>
        <v>5.0757794545454545E-2</v>
      </c>
      <c r="H54" s="41">
        <f t="shared" si="3"/>
        <v>5.0757794545454545E-2</v>
      </c>
    </row>
    <row r="55" spans="1:8" s="35" customFormat="1" ht="63" x14ac:dyDescent="0.25">
      <c r="A55" s="42">
        <v>18</v>
      </c>
      <c r="B55" s="43" t="s">
        <v>63</v>
      </c>
      <c r="C55" s="39">
        <v>13000</v>
      </c>
      <c r="D55" s="39">
        <v>13000</v>
      </c>
      <c r="E55" s="39">
        <v>16369.694718999999</v>
      </c>
      <c r="F55" s="51">
        <v>16369.694718999999</v>
      </c>
      <c r="G55" s="40">
        <f t="shared" si="2"/>
        <v>1.259207286076923</v>
      </c>
      <c r="H55" s="41">
        <f t="shared" si="3"/>
        <v>1.259207286076923</v>
      </c>
    </row>
    <row r="56" spans="1:8" s="35" customFormat="1" ht="31.5" x14ac:dyDescent="0.25">
      <c r="A56" s="42">
        <v>19</v>
      </c>
      <c r="B56" s="43" t="s">
        <v>77</v>
      </c>
      <c r="C56" s="39">
        <v>0</v>
      </c>
      <c r="D56" s="39">
        <v>0</v>
      </c>
      <c r="E56" s="39">
        <v>123.84016</v>
      </c>
      <c r="F56" s="51">
        <v>123.84016</v>
      </c>
      <c r="G56" s="40"/>
      <c r="H56" s="41"/>
    </row>
    <row r="57" spans="1:8" s="35" customFormat="1" ht="15.75" x14ac:dyDescent="0.25">
      <c r="A57" s="42" t="s">
        <v>36</v>
      </c>
      <c r="B57" s="43" t="s">
        <v>64</v>
      </c>
      <c r="C57" s="39"/>
      <c r="D57" s="39"/>
      <c r="E57" s="39"/>
      <c r="F57" s="51"/>
      <c r="G57" s="40"/>
      <c r="H57" s="41"/>
    </row>
    <row r="58" spans="1:8" ht="31.5" x14ac:dyDescent="0.25">
      <c r="A58" s="42" t="s">
        <v>40</v>
      </c>
      <c r="B58" s="43" t="s">
        <v>65</v>
      </c>
      <c r="C58" s="39">
        <f>SUM(C59:C64)</f>
        <v>136000</v>
      </c>
      <c r="D58" s="39">
        <f t="shared" ref="D58:F58" si="9">SUM(D59:D64)</f>
        <v>0</v>
      </c>
      <c r="E58" s="39">
        <f t="shared" si="9"/>
        <v>447715.61677399999</v>
      </c>
      <c r="F58" s="39">
        <f t="shared" si="9"/>
        <v>0</v>
      </c>
      <c r="G58" s="40">
        <f t="shared" si="2"/>
        <v>3.2920265939264706</v>
      </c>
      <c r="H58" s="41"/>
    </row>
    <row r="59" spans="1:8" ht="15.75" x14ac:dyDescent="0.25">
      <c r="A59" s="37">
        <v>1</v>
      </c>
      <c r="B59" s="45" t="s">
        <v>37</v>
      </c>
      <c r="C59" s="46">
        <v>7000</v>
      </c>
      <c r="D59" s="46">
        <v>0</v>
      </c>
      <c r="E59" s="46">
        <v>717.96910500000001</v>
      </c>
      <c r="F59" s="47">
        <v>0</v>
      </c>
      <c r="G59" s="48">
        <f t="shared" si="2"/>
        <v>0.102567015</v>
      </c>
      <c r="H59" s="49"/>
    </row>
    <row r="60" spans="1:8" ht="15.75" x14ac:dyDescent="0.25">
      <c r="A60" s="37">
        <v>2</v>
      </c>
      <c r="B60" s="45" t="s">
        <v>38</v>
      </c>
      <c r="C60" s="46">
        <v>12500</v>
      </c>
      <c r="D60" s="46">
        <v>0</v>
      </c>
      <c r="E60" s="46">
        <v>228497.879147</v>
      </c>
      <c r="F60" s="47">
        <v>0</v>
      </c>
      <c r="G60" s="48">
        <f t="shared" si="2"/>
        <v>18.279830331759999</v>
      </c>
      <c r="H60" s="49"/>
    </row>
    <row r="61" spans="1:8" ht="31.5" x14ac:dyDescent="0.25">
      <c r="A61" s="37">
        <v>3</v>
      </c>
      <c r="B61" s="45" t="s">
        <v>66</v>
      </c>
      <c r="C61" s="46">
        <v>0</v>
      </c>
      <c r="D61" s="46">
        <v>0</v>
      </c>
      <c r="E61" s="46">
        <v>9144.5979329999991</v>
      </c>
      <c r="F61" s="47">
        <v>0</v>
      </c>
      <c r="G61" s="48"/>
      <c r="H61" s="49"/>
    </row>
    <row r="62" spans="1:8" ht="31.5" x14ac:dyDescent="0.25">
      <c r="A62" s="37">
        <v>4</v>
      </c>
      <c r="B62" s="45" t="s">
        <v>67</v>
      </c>
      <c r="C62" s="46">
        <v>1500</v>
      </c>
      <c r="D62" s="46">
        <v>0</v>
      </c>
      <c r="E62" s="46">
        <v>1469.7482</v>
      </c>
      <c r="F62" s="47">
        <v>0</v>
      </c>
      <c r="G62" s="48">
        <f t="shared" si="2"/>
        <v>0.9798321333333333</v>
      </c>
      <c r="H62" s="49"/>
    </row>
    <row r="63" spans="1:8" ht="31.5" x14ac:dyDescent="0.25">
      <c r="A63" s="37">
        <v>5</v>
      </c>
      <c r="B63" s="45" t="s">
        <v>78</v>
      </c>
      <c r="C63" s="46">
        <v>115000</v>
      </c>
      <c r="D63" s="46">
        <v>0</v>
      </c>
      <c r="E63" s="46">
        <v>207565.34293099999</v>
      </c>
      <c r="F63" s="47">
        <v>0</v>
      </c>
      <c r="G63" s="48">
        <f t="shared" si="2"/>
        <v>1.8049160254869565</v>
      </c>
      <c r="H63" s="49"/>
    </row>
    <row r="64" spans="1:8" ht="15.75" x14ac:dyDescent="0.25">
      <c r="A64" s="37">
        <v>6</v>
      </c>
      <c r="B64" s="45" t="s">
        <v>39</v>
      </c>
      <c r="C64" s="46">
        <v>0</v>
      </c>
      <c r="D64" s="46">
        <v>0</v>
      </c>
      <c r="E64" s="46">
        <v>320.07945799999999</v>
      </c>
      <c r="F64" s="47">
        <v>0</v>
      </c>
      <c r="G64" s="48"/>
      <c r="H64" s="49"/>
    </row>
    <row r="65" spans="1:8" ht="22.5" customHeight="1" x14ac:dyDescent="0.25">
      <c r="A65" s="42" t="s">
        <v>42</v>
      </c>
      <c r="B65" s="43" t="s">
        <v>41</v>
      </c>
      <c r="C65" s="46">
        <v>0</v>
      </c>
      <c r="D65" s="46">
        <v>0</v>
      </c>
      <c r="E65" s="39">
        <v>280.099064</v>
      </c>
      <c r="F65" s="51">
        <v>280.099064</v>
      </c>
      <c r="G65" s="40"/>
      <c r="H65" s="41"/>
    </row>
    <row r="66" spans="1:8" s="35" customFormat="1" ht="33" customHeight="1" x14ac:dyDescent="0.25">
      <c r="A66" s="42" t="s">
        <v>46</v>
      </c>
      <c r="B66" s="43" t="s">
        <v>43</v>
      </c>
      <c r="C66" s="39">
        <f>+C67+C68</f>
        <v>0</v>
      </c>
      <c r="D66" s="39">
        <f t="shared" ref="D66:F66" si="10">+D67+D68</f>
        <v>0</v>
      </c>
      <c r="E66" s="39">
        <f t="shared" si="10"/>
        <v>29884.396311</v>
      </c>
      <c r="F66" s="39">
        <f t="shared" si="10"/>
        <v>29884.396311</v>
      </c>
      <c r="G66" s="40"/>
      <c r="H66" s="41"/>
    </row>
    <row r="67" spans="1:8" ht="33" customHeight="1" x14ac:dyDescent="0.25">
      <c r="A67" s="37">
        <v>1</v>
      </c>
      <c r="B67" s="45" t="s">
        <v>44</v>
      </c>
      <c r="C67" s="46">
        <v>0</v>
      </c>
      <c r="D67" s="46">
        <v>0</v>
      </c>
      <c r="E67" s="46">
        <v>17909.515558999999</v>
      </c>
      <c r="F67" s="47">
        <v>17909.515558999999</v>
      </c>
      <c r="G67" s="40"/>
      <c r="H67" s="41"/>
    </row>
    <row r="68" spans="1:8" ht="24" customHeight="1" x14ac:dyDescent="0.25">
      <c r="A68" s="37">
        <v>2</v>
      </c>
      <c r="B68" s="45" t="s">
        <v>45</v>
      </c>
      <c r="C68" s="46">
        <v>0</v>
      </c>
      <c r="D68" s="46">
        <v>0</v>
      </c>
      <c r="E68" s="46">
        <v>11974.880752000001</v>
      </c>
      <c r="F68" s="47">
        <v>11974.880752000001</v>
      </c>
      <c r="G68" s="40"/>
      <c r="H68" s="41"/>
    </row>
    <row r="69" spans="1:8" s="35" customFormat="1" ht="24" customHeight="1" x14ac:dyDescent="0.25">
      <c r="A69" s="42" t="s">
        <v>12</v>
      </c>
      <c r="B69" s="43" t="s">
        <v>68</v>
      </c>
      <c r="C69" s="39"/>
      <c r="D69" s="39"/>
      <c r="E69" s="39"/>
      <c r="F69" s="51"/>
      <c r="G69" s="40"/>
      <c r="H69" s="41"/>
    </row>
    <row r="70" spans="1:8" ht="23.25" customHeight="1" x14ac:dyDescent="0.25">
      <c r="A70" s="42" t="s">
        <v>47</v>
      </c>
      <c r="B70" s="43" t="s">
        <v>69</v>
      </c>
      <c r="C70" s="46">
        <v>0</v>
      </c>
      <c r="D70" s="46">
        <v>0</v>
      </c>
      <c r="E70" s="39">
        <v>2217376.8575280001</v>
      </c>
      <c r="F70" s="51">
        <v>2217376.8575280001</v>
      </c>
      <c r="G70" s="40"/>
      <c r="H70" s="41"/>
    </row>
    <row r="71" spans="1:8" ht="31.5" x14ac:dyDescent="0.25">
      <c r="A71" s="42" t="s">
        <v>48</v>
      </c>
      <c r="B71" s="43" t="s">
        <v>70</v>
      </c>
      <c r="C71" s="46">
        <v>0</v>
      </c>
      <c r="D71" s="46">
        <v>0</v>
      </c>
      <c r="E71" s="39">
        <v>4272084.5</v>
      </c>
      <c r="F71" s="51">
        <v>4272084.5</v>
      </c>
      <c r="G71" s="40"/>
      <c r="H71" s="41"/>
    </row>
    <row r="72" spans="1:8" ht="16.5" thickBot="1" x14ac:dyDescent="0.3">
      <c r="A72" s="56"/>
      <c r="B72" s="57"/>
      <c r="C72" s="57"/>
      <c r="D72" s="57"/>
      <c r="E72" s="57"/>
      <c r="F72" s="58"/>
      <c r="G72" s="59"/>
      <c r="H72" s="60"/>
    </row>
    <row r="73" spans="1:8" ht="15.75" x14ac:dyDescent="0.25">
      <c r="A73" s="13"/>
      <c r="B73" s="14"/>
      <c r="C73" s="14"/>
      <c r="D73" s="14"/>
      <c r="E73" s="14"/>
      <c r="F73" s="29"/>
      <c r="G73" s="30"/>
      <c r="H73" s="15"/>
    </row>
    <row r="74" spans="1:8" ht="15.75" x14ac:dyDescent="0.25">
      <c r="A74" s="13"/>
      <c r="B74" s="14"/>
      <c r="C74" s="14"/>
      <c r="D74" s="14"/>
      <c r="E74" s="14"/>
      <c r="F74" s="29"/>
      <c r="G74" s="30"/>
      <c r="H74" s="15"/>
    </row>
    <row r="75" spans="1:8" ht="15.75" customHeight="1" x14ac:dyDescent="0.25">
      <c r="A75" s="68"/>
      <c r="B75" s="68"/>
      <c r="C75" s="68"/>
      <c r="D75" s="68"/>
      <c r="E75" s="68"/>
      <c r="F75" s="68"/>
      <c r="G75" s="68"/>
      <c r="H75" s="68"/>
    </row>
    <row r="76" spans="1:8" ht="24.75" customHeight="1" x14ac:dyDescent="0.25">
      <c r="A76" s="72"/>
      <c r="B76" s="72"/>
      <c r="C76" s="72"/>
      <c r="D76" s="72"/>
      <c r="E76" s="72"/>
      <c r="F76" s="72"/>
      <c r="G76" s="72"/>
      <c r="H76" s="72"/>
    </row>
    <row r="77" spans="1:8" ht="18.75" x14ac:dyDescent="0.3">
      <c r="A77" s="68"/>
      <c r="B77" s="68"/>
      <c r="C77" s="68"/>
      <c r="D77" s="68"/>
      <c r="E77" s="68"/>
      <c r="F77" s="68"/>
      <c r="G77" s="69"/>
      <c r="H77" s="69"/>
    </row>
    <row r="78" spans="1:8" ht="15.75" x14ac:dyDescent="0.25">
      <c r="A78" s="16"/>
      <c r="B78" s="16"/>
      <c r="C78" s="16"/>
      <c r="D78" s="16"/>
      <c r="E78" s="16"/>
      <c r="F78" s="31"/>
      <c r="G78" s="32"/>
      <c r="H78" s="17"/>
    </row>
    <row r="79" spans="1:8" ht="15.75" x14ac:dyDescent="0.25">
      <c r="A79" s="16"/>
      <c r="B79" s="16"/>
      <c r="C79" s="16"/>
      <c r="D79" s="16"/>
      <c r="E79" s="16"/>
      <c r="F79" s="31"/>
      <c r="G79" s="32"/>
      <c r="H79" s="17"/>
    </row>
    <row r="80" spans="1:8" ht="15.75" x14ac:dyDescent="0.25">
      <c r="A80" s="16"/>
      <c r="B80" s="16"/>
      <c r="C80" s="16"/>
      <c r="D80" s="16"/>
      <c r="E80" s="16"/>
      <c r="F80" s="31"/>
      <c r="G80" s="32"/>
      <c r="H80" s="17"/>
    </row>
    <row r="81" spans="1:8" ht="18.75" hidden="1" customHeight="1" x14ac:dyDescent="0.25">
      <c r="A81" s="16"/>
      <c r="B81" s="18" t="s">
        <v>49</v>
      </c>
      <c r="C81" s="16"/>
      <c r="D81" s="16"/>
      <c r="E81" s="16"/>
      <c r="F81" s="31"/>
      <c r="G81" s="32"/>
      <c r="H81" s="17"/>
    </row>
    <row r="82" spans="1:8" ht="18.75" hidden="1" customHeight="1" x14ac:dyDescent="0.25">
      <c r="A82" s="19"/>
      <c r="B82" s="20" t="s">
        <v>50</v>
      </c>
    </row>
    <row r="83" spans="1:8" hidden="1" x14ac:dyDescent="0.25"/>
    <row r="84" spans="1:8" hidden="1" x14ac:dyDescent="0.25"/>
    <row r="85" spans="1:8" hidden="1" x14ac:dyDescent="0.25"/>
  </sheetData>
  <mergeCells count="20">
    <mergeCell ref="A1:B1"/>
    <mergeCell ref="D1:H1"/>
    <mergeCell ref="A2:B2"/>
    <mergeCell ref="D2:H2"/>
    <mergeCell ref="A4:H4"/>
    <mergeCell ref="A5:H5"/>
    <mergeCell ref="A77:B77"/>
    <mergeCell ref="C77:F77"/>
    <mergeCell ref="G77:H77"/>
    <mergeCell ref="G8:H8"/>
    <mergeCell ref="A75:B75"/>
    <mergeCell ref="C75:F75"/>
    <mergeCell ref="G75:H75"/>
    <mergeCell ref="A76:B76"/>
    <mergeCell ref="C76:F76"/>
    <mergeCell ref="G76:H76"/>
    <mergeCell ref="A8:A9"/>
    <mergeCell ref="B8:B9"/>
    <mergeCell ref="C8:D8"/>
    <mergeCell ref="E8:F8"/>
  </mergeCells>
  <printOptions horizontalCentered="1"/>
  <pageMargins left="0.3" right="0.3" top="0.7" bottom="0.55000000000000004" header="0.3" footer="0.3"/>
  <pageSetup scale="85" orientation="portrait" horizontalDpi="4294967295" verticalDpi="4294967295" r:id="rId1"/>
  <headerFooter>
    <oddHeader>&amp;RBiểu mẫu số 63/CK-NSNN</oddHeader>
    <oddFooter>&amp;R&amp;P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2F647C-C9BC-40E5-9FA6-C92CBAA76DDF}"/>
</file>

<file path=customXml/itemProps2.xml><?xml version="1.0" encoding="utf-8"?>
<ds:datastoreItem xmlns:ds="http://schemas.openxmlformats.org/officeDocument/2006/customXml" ds:itemID="{8D0A8158-7675-49B3-BB84-F0F61A92CBE7}"/>
</file>

<file path=customXml/itemProps3.xml><?xml version="1.0" encoding="utf-8"?>
<ds:datastoreItem xmlns:ds="http://schemas.openxmlformats.org/officeDocument/2006/customXml" ds:itemID="{70DC6441-79A0-4191-BA94-A3CA5C69FF6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Le Loan Thao</dc:creator>
  <cp:lastModifiedBy>Phan Le Loan Thao</cp:lastModifiedBy>
  <cp:lastPrinted>2020-01-13T03:32:42Z</cp:lastPrinted>
  <dcterms:created xsi:type="dcterms:W3CDTF">2019-03-25T03:43:55Z</dcterms:created>
  <dcterms:modified xsi:type="dcterms:W3CDTF">2020-01-13T03:46:21Z</dcterms:modified>
</cp:coreProperties>
</file>