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o dia D\#Phanleloanthao\THẢO 2019\11 CÔNG KHAI NS-TT343\4 CK QUYET TOAN 2018\"/>
    </mc:Choice>
  </mc:AlternateContent>
  <bookViews>
    <workbookView xWindow="0" yWindow="0" windowWidth="24000" windowHeight="8730"/>
  </bookViews>
  <sheets>
    <sheet name="Bao cao" sheetId="1" r:id="rId1"/>
  </sheets>
  <definedNames>
    <definedName name="_xlnm.Print_Titles" localSheetId="0">'Bao cao'!$8:$12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5" i="1" l="1"/>
  <c r="S15" i="1"/>
  <c r="Q16" i="1"/>
  <c r="S16" i="1"/>
  <c r="Q17" i="1"/>
  <c r="S17" i="1"/>
  <c r="Q18" i="1"/>
  <c r="S18" i="1"/>
  <c r="Q19" i="1"/>
  <c r="S19" i="1"/>
  <c r="Q20" i="1"/>
  <c r="S20" i="1"/>
  <c r="Q21" i="1"/>
  <c r="S21" i="1"/>
  <c r="Q22" i="1"/>
  <c r="S22" i="1"/>
  <c r="Q23" i="1"/>
  <c r="S23" i="1"/>
  <c r="Q24" i="1"/>
  <c r="S24" i="1"/>
  <c r="Q25" i="1"/>
  <c r="S25" i="1"/>
  <c r="Q26" i="1"/>
  <c r="S26" i="1"/>
  <c r="Q27" i="1"/>
  <c r="S27" i="1"/>
  <c r="Q28" i="1"/>
  <c r="S28" i="1"/>
  <c r="Q29" i="1"/>
  <c r="S29" i="1"/>
  <c r="Q30" i="1"/>
  <c r="S30" i="1"/>
  <c r="Q31" i="1"/>
  <c r="S31" i="1"/>
  <c r="Q32" i="1"/>
  <c r="S32" i="1"/>
  <c r="Q33" i="1"/>
  <c r="S33" i="1"/>
  <c r="Q34" i="1"/>
  <c r="S34" i="1"/>
  <c r="Q35" i="1"/>
  <c r="S35" i="1"/>
  <c r="Q36" i="1"/>
  <c r="S36" i="1"/>
  <c r="Q39" i="1"/>
  <c r="S39" i="1"/>
  <c r="Q40" i="1"/>
  <c r="S40" i="1"/>
  <c r="Q41" i="1"/>
  <c r="S41" i="1"/>
  <c r="Q42" i="1"/>
  <c r="S42" i="1"/>
  <c r="Q43" i="1"/>
  <c r="S43" i="1"/>
  <c r="Q44" i="1"/>
  <c r="S44" i="1"/>
  <c r="Q45" i="1"/>
  <c r="S45" i="1"/>
  <c r="Q46" i="1"/>
  <c r="S46" i="1"/>
  <c r="Q47" i="1"/>
  <c r="S47" i="1"/>
  <c r="Q48" i="1"/>
  <c r="S48" i="1"/>
  <c r="Q49" i="1"/>
  <c r="S49" i="1"/>
  <c r="Q50" i="1"/>
  <c r="S50" i="1"/>
  <c r="Q51" i="1"/>
  <c r="S51" i="1"/>
  <c r="Q52" i="1"/>
  <c r="S52" i="1"/>
  <c r="Q53" i="1"/>
  <c r="S53" i="1"/>
  <c r="Q54" i="1"/>
  <c r="S54" i="1"/>
  <c r="Q56" i="1"/>
  <c r="S56" i="1"/>
  <c r="Q58" i="1"/>
  <c r="S58" i="1"/>
  <c r="Q59" i="1"/>
  <c r="S59" i="1"/>
  <c r="Q60" i="1"/>
  <c r="S60" i="1"/>
  <c r="Q61" i="1"/>
  <c r="S61" i="1"/>
  <c r="Q62" i="1"/>
  <c r="S62" i="1"/>
  <c r="Q63" i="1"/>
  <c r="S63" i="1"/>
  <c r="Q65" i="1"/>
  <c r="Q66" i="1"/>
  <c r="Q67" i="1"/>
  <c r="Q68" i="1"/>
  <c r="S14" i="1"/>
  <c r="R14" i="1"/>
  <c r="Q14" i="1"/>
  <c r="G70" i="1"/>
  <c r="G65" i="1"/>
  <c r="G66" i="1"/>
  <c r="G67" i="1"/>
  <c r="G68" i="1"/>
  <c r="G69" i="1"/>
  <c r="G64" i="1"/>
  <c r="P14" i="1"/>
  <c r="L14" i="1"/>
  <c r="K14" i="1"/>
  <c r="J14" i="1"/>
  <c r="H14" i="1"/>
  <c r="F14" i="1"/>
  <c r="M17" i="1"/>
  <c r="M18" i="1"/>
  <c r="M19" i="1"/>
  <c r="M20" i="1"/>
  <c r="G20" i="1" s="1"/>
  <c r="M21" i="1"/>
  <c r="M22" i="1"/>
  <c r="G22" i="1" s="1"/>
  <c r="M23" i="1"/>
  <c r="G23" i="1" s="1"/>
  <c r="M24" i="1"/>
  <c r="G24" i="1" s="1"/>
  <c r="M25" i="1"/>
  <c r="M26" i="1"/>
  <c r="G26" i="1" s="1"/>
  <c r="M27" i="1"/>
  <c r="M28" i="1"/>
  <c r="G28" i="1" s="1"/>
  <c r="M29" i="1"/>
  <c r="M30" i="1"/>
  <c r="M31" i="1"/>
  <c r="M32" i="1"/>
  <c r="G32" i="1" s="1"/>
  <c r="M33" i="1"/>
  <c r="M34" i="1"/>
  <c r="G34" i="1" s="1"/>
  <c r="M35" i="1"/>
  <c r="G35" i="1" s="1"/>
  <c r="M36" i="1"/>
  <c r="G36" i="1" s="1"/>
  <c r="M37" i="1"/>
  <c r="M38" i="1"/>
  <c r="G38" i="1" s="1"/>
  <c r="M39" i="1"/>
  <c r="G39" i="1" s="1"/>
  <c r="M40" i="1"/>
  <c r="G40" i="1" s="1"/>
  <c r="M41" i="1"/>
  <c r="M42" i="1"/>
  <c r="G42" i="1" s="1"/>
  <c r="M43" i="1"/>
  <c r="G43" i="1" s="1"/>
  <c r="M44" i="1"/>
  <c r="G44" i="1" s="1"/>
  <c r="M45" i="1"/>
  <c r="M46" i="1"/>
  <c r="G46" i="1" s="1"/>
  <c r="M47" i="1"/>
  <c r="G47" i="1" s="1"/>
  <c r="M48" i="1"/>
  <c r="G48" i="1" s="1"/>
  <c r="M49" i="1"/>
  <c r="M50" i="1"/>
  <c r="G50" i="1" s="1"/>
  <c r="M51" i="1"/>
  <c r="G51" i="1" s="1"/>
  <c r="M52" i="1"/>
  <c r="G52" i="1" s="1"/>
  <c r="M53" i="1"/>
  <c r="M54" i="1"/>
  <c r="G54" i="1" s="1"/>
  <c r="M55" i="1"/>
  <c r="G55" i="1" s="1"/>
  <c r="M56" i="1"/>
  <c r="G56" i="1" s="1"/>
  <c r="M57" i="1"/>
  <c r="M58" i="1"/>
  <c r="G58" i="1" s="1"/>
  <c r="M59" i="1"/>
  <c r="G59" i="1" s="1"/>
  <c r="M60" i="1"/>
  <c r="G60" i="1" s="1"/>
  <c r="M61" i="1"/>
  <c r="M62" i="1"/>
  <c r="G62" i="1" s="1"/>
  <c r="M63" i="1"/>
  <c r="G63" i="1" s="1"/>
  <c r="M16" i="1"/>
  <c r="G16" i="1" s="1"/>
  <c r="O15" i="1"/>
  <c r="O14" i="1" s="1"/>
  <c r="N15" i="1"/>
  <c r="N14" i="1" s="1"/>
  <c r="G41" i="1"/>
  <c r="G45" i="1"/>
  <c r="G49" i="1"/>
  <c r="G53" i="1"/>
  <c r="G57" i="1"/>
  <c r="G61" i="1"/>
  <c r="G37" i="1"/>
  <c r="G25" i="1"/>
  <c r="G27" i="1"/>
  <c r="G29" i="1"/>
  <c r="G30" i="1"/>
  <c r="G31" i="1"/>
  <c r="G33" i="1"/>
  <c r="G17" i="1"/>
  <c r="G18" i="1"/>
  <c r="G21" i="1"/>
  <c r="I15" i="1"/>
  <c r="I14" i="1" s="1"/>
  <c r="H15" i="1"/>
  <c r="C70" i="1"/>
  <c r="C65" i="1"/>
  <c r="C66" i="1"/>
  <c r="C67" i="1"/>
  <c r="C68" i="1"/>
  <c r="C69" i="1"/>
  <c r="C64"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16" i="1"/>
  <c r="E15" i="1"/>
  <c r="E14" i="1" s="1"/>
  <c r="C14" i="1" s="1"/>
  <c r="M15" i="1" l="1"/>
  <c r="M14" i="1" s="1"/>
  <c r="G19" i="1"/>
  <c r="G15" i="1"/>
  <c r="G14" i="1" s="1"/>
  <c r="C15" i="1"/>
  <c r="D13" i="1"/>
  <c r="E13" i="1" s="1"/>
  <c r="J13" i="1" s="1"/>
  <c r="K13" i="1" s="1"/>
  <c r="O13" i="1" s="1"/>
  <c r="P13" i="1" s="1"/>
</calcChain>
</file>

<file path=xl/comments1.xml><?xml version="1.0" encoding="utf-8"?>
<comments xmlns="http://schemas.openxmlformats.org/spreadsheetml/2006/main">
  <authors>
    <author>Phan Le Loan Thao</author>
  </authors>
  <commentList>
    <comment ref="G9" authorId="0" shapeId="0">
      <text>
        <r>
          <rPr>
            <b/>
            <sz val="9"/>
            <color indexed="81"/>
            <rFont val="Tahoma"/>
            <family val="2"/>
          </rPr>
          <t>Phan Le Loan Thao:</t>
        </r>
        <r>
          <rPr>
            <sz val="9"/>
            <color indexed="81"/>
            <rFont val="Tahoma"/>
            <family val="2"/>
          </rPr>
          <t xml:space="preserve">
đối chiếu vs biểu B3-05 (tham khảo)
số trong biểu B3-01 là đã có CTMTQG luon roi
</t>
        </r>
      </text>
    </comment>
  </commentList>
</comments>
</file>

<file path=xl/sharedStrings.xml><?xml version="1.0" encoding="utf-8"?>
<sst xmlns="http://schemas.openxmlformats.org/spreadsheetml/2006/main" count="106" uniqueCount="101">
  <si>
    <t>ỦY BAN NHÂN DÂN</t>
  </si>
  <si>
    <t>CỘNG HÒA XÃ HỘI CHỦ NGHĨA VIỆT NAM</t>
  </si>
  <si>
    <t>Biểu mẫu số 66/CK-NSNN</t>
  </si>
  <si>
    <t>TỈNH KIÊN GIANG</t>
  </si>
  <si>
    <t>Độc lập - tự do - Hạnh phúc</t>
  </si>
  <si>
    <t>Đơn vị: Triệu đồng</t>
  </si>
  <si>
    <t>S
T
T</t>
  </si>
  <si>
    <t>Tên đơn vị</t>
  </si>
  <si>
    <t xml:space="preserve">Dự toán </t>
  </si>
  <si>
    <t>Quyết toán</t>
  </si>
  <si>
    <t>So sánh (%)</t>
  </si>
  <si>
    <t>Tổng số</t>
  </si>
  <si>
    <t>Chi thường xuyên</t>
  </si>
  <si>
    <t>Các khoản chi còn lại</t>
  </si>
  <si>
    <t>I. Chi đầu tư phát triển (Không kể chương trình MTQG)</t>
  </si>
  <si>
    <t>II. Chi thường xuyên (Không kể chương trình MTQG)</t>
  </si>
  <si>
    <t>VI. Chi chương trình MTQG</t>
  </si>
  <si>
    <t>VII. Chi chuyển nguồn sang ngân sách năm sau</t>
  </si>
  <si>
    <t>Chi đầu tư phát triển</t>
  </si>
  <si>
    <t>A</t>
  </si>
  <si>
    <t>B</t>
  </si>
  <si>
    <t>TỔNG SỐ</t>
  </si>
  <si>
    <t>I</t>
  </si>
  <si>
    <t>CÁC CƠ QUAN, TỔ CHỨC</t>
  </si>
  <si>
    <t xml:space="preserve"> Văn phòng Ủy ban nhân dân</t>
  </si>
  <si>
    <t xml:space="preserve"> Sở Ngoại vụ</t>
  </si>
  <si>
    <t xml:space="preserve"> Sở Tư pháp</t>
  </si>
  <si>
    <t xml:space="preserve"> Sở Khoa học và Công nghệ </t>
  </si>
  <si>
    <t xml:space="preserve"> Sở Tài chính</t>
  </si>
  <si>
    <t xml:space="preserve"> Sở Xây dựng</t>
  </si>
  <si>
    <t xml:space="preserve"> Sở Giáo dục và Đào tạo</t>
  </si>
  <si>
    <t xml:space="preserve"> Sở Y tế</t>
  </si>
  <si>
    <t xml:space="preserve"> Sở Nội vụ</t>
  </si>
  <si>
    <t xml:space="preserve"> Thanh tra tỉnh</t>
  </si>
  <si>
    <t xml:space="preserve"> Ban Dân tộc</t>
  </si>
  <si>
    <t xml:space="preserve"> Văn phòng Tỉnh ủy</t>
  </si>
  <si>
    <t xml:space="preserve"> Hội Nông dân tỉnh</t>
  </si>
  <si>
    <t xml:space="preserve"> Hội Cựu chiến binh</t>
  </si>
  <si>
    <t xml:space="preserve"> Hội Nhà báo</t>
  </si>
  <si>
    <t xml:space="preserve"> Hội Luật gia</t>
  </si>
  <si>
    <t xml:space="preserve"> Hội Chữ thập đỏ</t>
  </si>
  <si>
    <t>Hội Văn nghệ dân gian</t>
  </si>
  <si>
    <t xml:space="preserve"> Hội Người cao tuổi</t>
  </si>
  <si>
    <t xml:space="preserve"> Hội Đông y</t>
  </si>
  <si>
    <t xml:space="preserve"> Hội Khuyến học</t>
  </si>
  <si>
    <t xml:space="preserve"> Các đơn vị khác</t>
  </si>
  <si>
    <t>II</t>
  </si>
  <si>
    <t>III</t>
  </si>
  <si>
    <t xml:space="preserve">CHI BỔ SUNG  QUỸ DỰ TRỮ TÀI CHÍNH </t>
  </si>
  <si>
    <t>IV</t>
  </si>
  <si>
    <t>DỰ PHÒNG NGÂN SÁCH</t>
  </si>
  <si>
    <t>V</t>
  </si>
  <si>
    <t>CHI TẠO NGUỒN, ĐIỀU CHỈNH TIỀN LƯƠNG</t>
  </si>
  <si>
    <t>VI</t>
  </si>
  <si>
    <t>VII</t>
  </si>
  <si>
    <t>VIII</t>
  </si>
  <si>
    <t>CHI CHUYỂN NGUỒN SANG NGÂN SÁCH NĂM SAU</t>
  </si>
  <si>
    <t xml:space="preserve">        (2) Theo quy định tại Điều 7, Điều 11 Luật NSNN, ngân sách huyện, xã không có nhiệm vụ chi trả lãi vay, chi bổ sung quỹ dự trữ tài chính.</t>
  </si>
  <si>
    <t xml:space="preserve">        (3) Ngân sách xã không có nhiệm vụ chi bổ sung có mục tiêu cho ngân sách cấp dưới.</t>
  </si>
  <si>
    <t>Ghi chú:  - Theo quy định tại Điều 7, Điều 11 và Điều 39 Luật NSNN, Ngân sách huyện, xã không có nhiệm vụ chi nghiên cứu khoa học và công nghệ, chi trả lãi vay, chi bổ sung quỹ dự trữ tài chính.</t>
  </si>
  <si>
    <t xml:space="preserve">       - Chi đầu tư phát triển, chi thường xuyên chi tiết các lĩnh vực theo quy định tại Điều 38 Luật Ngân sách nhà nước.</t>
  </si>
  <si>
    <t>QUYẾT TOÁN CHI NGÂN SÁCH CẤP TỈNH CHO TỪNG CƠ QUAN, TỔ CHỨC THEO NĂM 2018</t>
  </si>
  <si>
    <t>Chi thường xuyên (Không kể chương trình MTQG)</t>
  </si>
  <si>
    <t xml:space="preserve"> Văn phòng Hội đồng nhân dân tỉnh</t>
  </si>
  <si>
    <t xml:space="preserve">Sở Nông nghiệp và Phát triển nông thôn </t>
  </si>
  <si>
    <t xml:space="preserve"> Sở Kế hoạch và Đầu tư</t>
  </si>
  <si>
    <t xml:space="preserve"> Sở Công Thương</t>
  </si>
  <si>
    <t xml:space="preserve">Sở Giao thông vận tải </t>
  </si>
  <si>
    <t xml:space="preserve">Sở Lao động-Thương binh và Xã hội </t>
  </si>
  <si>
    <t>Sở Văn hóa và Thể thao và Du lịch</t>
  </si>
  <si>
    <t xml:space="preserve"> Sở Tài nguyện và Môi trường</t>
  </si>
  <si>
    <t xml:space="preserve">Sở Thông tin và Truyền thông </t>
  </si>
  <si>
    <t>Sở Du lịch</t>
  </si>
  <si>
    <t xml:space="preserve"> Sở Văn hóa và Thể thao </t>
  </si>
  <si>
    <t xml:space="preserve"> Đài Truyền hình</t>
  </si>
  <si>
    <t xml:space="preserve"> Đài Phát thanh và Truyền hình</t>
  </si>
  <si>
    <t>Liên minh Các hợp tác xã</t>
  </si>
  <si>
    <t xml:space="preserve"> Ban Quản lý Khu kinh tế tỉnh</t>
  </si>
  <si>
    <t>Ủy ban Mặt trận tổ quốc Việt Nam tỉnh</t>
  </si>
  <si>
    <t xml:space="preserve"> Tỉnh đoàn </t>
  </si>
  <si>
    <t xml:space="preserve"> Hội Liên hiệp Phụ nữ tỉnh</t>
  </si>
  <si>
    <t xml:space="preserve"> Liên đoàn Lao động tỉnh</t>
  </si>
  <si>
    <t xml:space="preserve"> Liên hiệp Các Hội Khoa học kỹ thuật</t>
  </si>
  <si>
    <t>Liên hiệp Các Tổ chức hữu nghị</t>
  </si>
  <si>
    <t>Hội Văn học nghệ thuật</t>
  </si>
  <si>
    <t xml:space="preserve"> Hội Người mù</t>
  </si>
  <si>
    <t>Hội Nạn nhân chất độc da cam/dioxin</t>
  </si>
  <si>
    <t xml:space="preserve"> Hội Cựu thanh niên xung phong</t>
  </si>
  <si>
    <t xml:space="preserve"> Các quan hệ khác ngân sách</t>
  </si>
  <si>
    <t>CHI TRẢ NỢ LÃI CÁC KHOẢN DO CHÍNH QUYỀN ĐỊA PHƯƠNG VAY</t>
  </si>
  <si>
    <t>CHI BỔ SUNG CHO NGÂN SÁCH HUYỆN</t>
  </si>
  <si>
    <t>III. Chi trả nợ lãi các khoản do chính quyền địa phương vay</t>
  </si>
  <si>
    <t xml:space="preserve">IV. Chi bổ sung quỹ dự trữ tài chính </t>
  </si>
  <si>
    <t>V. Chi bổ sung có mục tiêu cho ngân sách huyện</t>
  </si>
  <si>
    <t>CHI CÁC CHƯƠNG TRÌNH MỤC TIÊU</t>
  </si>
  <si>
    <t>15=5/1</t>
  </si>
  <si>
    <t>17=7/3</t>
  </si>
  <si>
    <t>16=6/2</t>
  </si>
  <si>
    <t>(Kèm theo Quyết định số          /QĐ-UBND ngày           tháng       năm 2020  của UBND tỉnh Kiên Giang)</t>
  </si>
  <si>
    <r>
      <t>Chi đầu tư phát triển</t>
    </r>
    <r>
      <rPr>
        <sz val="12"/>
        <rFont val="Times New Roman"/>
        <family val="1"/>
      </rPr>
      <t xml:space="preserve"> (Không kể chương trình MTQG)</t>
    </r>
  </si>
  <si>
    <r>
      <rPr>
        <b/>
        <i/>
        <sz val="12"/>
        <rFont val="Times New Roman"/>
        <family val="1"/>
      </rPr>
      <t>Ghi chú</t>
    </r>
    <r>
      <rPr>
        <i/>
        <sz val="12"/>
        <rFont val="Times New Roman"/>
        <family val="1"/>
      </rPr>
      <t>:(1) Dự toán chi ngân sách địa phương chi tiết theo các chỉ tiêu tương ứng phần quyết toán chi ngân sách địa phương.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</si>
</sst>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1" x14ac:knownFonts="1">
    <font>
      <sz val="11"/>
      <color theme="1"/>
      <name val="Calibri"/>
      <family val="2"/>
      <charset val="163"/>
      <scheme val="minor"/>
    </font>
    <font>
      <sz val="11"/>
      <color theme="1"/>
      <name val="Calibri"/>
      <family val="2"/>
      <charset val="163"/>
      <scheme val="minor"/>
    </font>
    <font>
      <b/>
      <sz val="12"/>
      <name val="Times New Roman"/>
      <family val="1"/>
    </font>
    <font>
      <sz val="12"/>
      <name val="Times New Roman"/>
      <family val="1"/>
    </font>
    <font>
      <i/>
      <sz val="12"/>
      <name val="Times New Roman"/>
      <family val="1"/>
    </font>
    <font>
      <b/>
      <sz val="9"/>
      <color indexed="81"/>
      <name val="Tahoma"/>
      <family val="2"/>
    </font>
    <font>
      <sz val="9"/>
      <color indexed="81"/>
      <name val="Tahoma"/>
      <family val="2"/>
    </font>
    <font>
      <b/>
      <sz val="12"/>
      <color rgb="FF0000FF"/>
      <name val="Times New Roman"/>
      <family val="1"/>
    </font>
    <font>
      <b/>
      <u/>
      <sz val="12"/>
      <color rgb="FF0000FF"/>
      <name val="Times New Roman"/>
      <family val="1"/>
    </font>
    <font>
      <sz val="12"/>
      <color rgb="FF0000FF"/>
      <name val="Times New Roman"/>
      <family val="1"/>
    </font>
    <font>
      <b/>
      <i/>
      <sz val="12"/>
      <name val="Times New Roman"/>
      <family val="1"/>
    </font>
  </fonts>
  <fills count="2">
    <fill>
      <patternFill patternType="none"/>
    </fill>
    <fill>
      <patternFill patternType="gray125"/>
    </fill>
  </fills>
  <borders count="40">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style="thin">
        <color indexed="64"/>
      </left>
      <right style="medium">
        <color indexed="64"/>
      </right>
      <top style="thin">
        <color indexed="64"/>
      </top>
      <bottom style="dashed">
        <color indexed="64"/>
      </bottom>
      <diagonal/>
    </border>
    <border>
      <left style="medium">
        <color indexed="64"/>
      </left>
      <right style="thin">
        <color indexed="64"/>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style="medium">
        <color indexed="64"/>
      </left>
      <right style="thin">
        <color indexed="64"/>
      </right>
      <top style="dashed">
        <color indexed="64"/>
      </top>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style="thin">
        <color indexed="64"/>
      </left>
      <right/>
      <top style="dashed">
        <color indexed="64"/>
      </top>
      <bottom/>
      <diagonal/>
    </border>
    <border>
      <left style="medium">
        <color indexed="64"/>
      </left>
      <right style="thin">
        <color indexed="64"/>
      </right>
      <top style="dashed">
        <color indexed="64"/>
      </top>
      <bottom style="medium">
        <color indexed="64"/>
      </bottom>
      <diagonal/>
    </border>
    <border>
      <left/>
      <right style="thin">
        <color indexed="64"/>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style="thin">
        <color indexed="64"/>
      </left>
      <right style="medium">
        <color indexed="64"/>
      </right>
      <top style="dashed">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1">
    <xf numFmtId="0" fontId="0" fillId="0" borderId="0" xfId="0"/>
    <xf numFmtId="0" fontId="2" fillId="0" borderId="0" xfId="0" applyFont="1" applyAlignment="1">
      <alignment vertical="center"/>
    </xf>
    <xf numFmtId="164" fontId="3" fillId="0" borderId="0" xfId="1" applyNumberFormat="1" applyFont="1" applyFill="1" applyAlignment="1">
      <alignment horizontal="centerContinuous" vertical="center"/>
    </xf>
    <xf numFmtId="0" fontId="3" fillId="0" borderId="0" xfId="0" applyFont="1" applyFill="1" applyAlignment="1">
      <alignment horizontal="centerContinuous" vertical="center"/>
    </xf>
    <xf numFmtId="0" fontId="3" fillId="0" borderId="0" xfId="0" applyFont="1" applyFill="1" applyAlignment="1">
      <alignment vertical="center"/>
    </xf>
    <xf numFmtId="164" fontId="3" fillId="0" borderId="0" xfId="1" applyNumberFormat="1"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vertical="center"/>
    </xf>
    <xf numFmtId="0" fontId="4" fillId="0" borderId="0" xfId="0" applyFont="1" applyFill="1" applyAlignment="1">
      <alignment vertical="center" wrapText="1"/>
    </xf>
    <xf numFmtId="0" fontId="4" fillId="0" borderId="0" xfId="0" quotePrefix="1" applyFont="1" applyFill="1" applyAlignment="1">
      <alignment vertical="center" wrapText="1"/>
    </xf>
    <xf numFmtId="0" fontId="3" fillId="0" borderId="0" xfId="0" applyFont="1" applyFill="1" applyAlignment="1">
      <alignment vertical="center" wrapText="1"/>
    </xf>
    <xf numFmtId="164" fontId="3" fillId="0" borderId="0" xfId="1" applyNumberFormat="1"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centerContinuous" vertical="center"/>
    </xf>
    <xf numFmtId="0" fontId="2" fillId="0" borderId="0" xfId="0" applyFont="1" applyFill="1" applyAlignment="1">
      <alignment vertical="center"/>
    </xf>
    <xf numFmtId="0" fontId="2" fillId="0" borderId="0" xfId="0" applyFont="1" applyFill="1" applyAlignment="1">
      <alignment horizontal="center" vertical="center" wrapText="1"/>
    </xf>
    <xf numFmtId="0" fontId="4" fillId="0" borderId="0" xfId="0" applyFont="1" applyFill="1" applyAlignment="1">
      <alignment horizontal="center" vertical="center"/>
    </xf>
    <xf numFmtId="0" fontId="2" fillId="0" borderId="0" xfId="0" quotePrefix="1" applyFont="1" applyFill="1" applyAlignment="1">
      <alignment horizontal="centerContinuous" vertical="center"/>
    </xf>
    <xf numFmtId="0" fontId="2" fillId="0" borderId="0" xfId="0" quotePrefix="1" applyFont="1" applyFill="1" applyAlignment="1">
      <alignment horizontal="centerContinuous" vertical="center" wrapText="1"/>
    </xf>
    <xf numFmtId="0" fontId="4" fillId="0" borderId="0" xfId="0" applyFont="1" applyFill="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center" vertical="center"/>
    </xf>
    <xf numFmtId="164" fontId="4" fillId="0" borderId="0" xfId="1" applyNumberFormat="1" applyFont="1" applyFill="1" applyBorder="1" applyAlignment="1">
      <alignment horizontal="center" vertical="center"/>
    </xf>
    <xf numFmtId="0" fontId="4" fillId="0" borderId="0" xfId="0" applyFont="1" applyFill="1" applyBorder="1" applyAlignment="1">
      <alignment horizontal="right"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164" fontId="2" fillId="0" borderId="3" xfId="1" applyNumberFormat="1" applyFont="1" applyFill="1" applyBorder="1" applyAlignment="1">
      <alignment horizontal="center" vertical="center" wrapText="1"/>
    </xf>
    <xf numFmtId="164" fontId="2" fillId="0" borderId="4" xfId="1" applyNumberFormat="1" applyFont="1" applyFill="1" applyBorder="1" applyAlignment="1">
      <alignment horizontal="center" vertical="center" wrapText="1"/>
    </xf>
    <xf numFmtId="164" fontId="2" fillId="0" borderId="5" xfId="1"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4"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wrapText="1"/>
    </xf>
    <xf numFmtId="164" fontId="2" fillId="0" borderId="9" xfId="1" applyNumberFormat="1"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3" xfId="0" applyFont="1" applyFill="1" applyBorder="1" applyAlignment="1">
      <alignment horizontal="center" vertical="center" wrapText="1"/>
    </xf>
    <xf numFmtId="164" fontId="2" fillId="0" borderId="8" xfId="1" applyNumberFormat="1"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6" xfId="0" applyFont="1" applyFill="1" applyBorder="1" applyAlignment="1">
      <alignment horizontal="center" vertical="center" wrapText="1"/>
    </xf>
    <xf numFmtId="164" fontId="2" fillId="0" borderId="16" xfId="1" applyNumberFormat="1"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xf>
    <xf numFmtId="0" fontId="2" fillId="0" borderId="19" xfId="0" applyFont="1" applyFill="1" applyBorder="1" applyAlignment="1">
      <alignment horizontal="center" vertical="center" wrapText="1"/>
    </xf>
    <xf numFmtId="164" fontId="2" fillId="0" borderId="20" xfId="1" applyNumberFormat="1" applyFont="1" applyFill="1" applyBorder="1" applyAlignment="1">
      <alignment horizontal="center" vertical="center"/>
    </xf>
    <xf numFmtId="0" fontId="2" fillId="0" borderId="20" xfId="0" applyFont="1" applyFill="1" applyBorder="1" applyAlignment="1">
      <alignment horizontal="center" vertical="center"/>
    </xf>
    <xf numFmtId="0" fontId="2" fillId="0" borderId="20" xfId="0" quotePrefix="1" applyFont="1" applyFill="1" applyBorder="1" applyAlignment="1">
      <alignment horizontal="center" vertical="center"/>
    </xf>
    <xf numFmtId="0" fontId="2" fillId="0" borderId="21" xfId="0" applyFont="1" applyFill="1" applyBorder="1" applyAlignment="1">
      <alignment horizontal="center" vertical="center"/>
    </xf>
    <xf numFmtId="0" fontId="7" fillId="0" borderId="22" xfId="0" applyFont="1" applyFill="1" applyBorder="1" applyAlignment="1">
      <alignment horizontal="center" vertical="center"/>
    </xf>
    <xf numFmtId="0" fontId="8" fillId="0" borderId="23" xfId="0" applyFont="1" applyFill="1" applyBorder="1" applyAlignment="1">
      <alignment horizontal="center" vertical="center" wrapText="1"/>
    </xf>
    <xf numFmtId="164" fontId="7" fillId="0" borderId="24" xfId="1" applyNumberFormat="1" applyFont="1" applyFill="1" applyBorder="1" applyAlignment="1">
      <alignment horizontal="center" vertical="center"/>
    </xf>
    <xf numFmtId="3" fontId="7" fillId="0" borderId="24" xfId="0" applyNumberFormat="1" applyFont="1" applyFill="1" applyBorder="1" applyAlignment="1">
      <alignment horizontal="center" vertical="center"/>
    </xf>
    <xf numFmtId="9" fontId="7" fillId="0" borderId="25" xfId="2" applyFont="1" applyFill="1" applyBorder="1" applyAlignment="1">
      <alignment horizontal="center" vertical="center"/>
    </xf>
    <xf numFmtId="9" fontId="7" fillId="0" borderId="26" xfId="2" applyFont="1" applyFill="1" applyBorder="1" applyAlignment="1">
      <alignment horizontal="center" vertical="center"/>
    </xf>
    <xf numFmtId="0" fontId="7" fillId="0" borderId="0" xfId="0" applyFont="1" applyFill="1" applyAlignment="1">
      <alignment horizontal="center" vertical="center"/>
    </xf>
    <xf numFmtId="0" fontId="2" fillId="0" borderId="27" xfId="0" applyFont="1" applyFill="1" applyBorder="1" applyAlignment="1">
      <alignment horizontal="center" vertical="center"/>
    </xf>
    <xf numFmtId="0" fontId="2" fillId="0" borderId="28" xfId="0" applyFont="1" applyFill="1" applyBorder="1" applyAlignment="1">
      <alignment vertical="center" wrapText="1"/>
    </xf>
    <xf numFmtId="3" fontId="2" fillId="0" borderId="29" xfId="0" applyNumberFormat="1" applyFont="1" applyFill="1" applyBorder="1" applyAlignment="1">
      <alignment vertical="center"/>
    </xf>
    <xf numFmtId="164" fontId="2" fillId="0" borderId="29" xfId="1" applyNumberFormat="1" applyFont="1" applyFill="1" applyBorder="1" applyAlignment="1">
      <alignment vertical="center"/>
    </xf>
    <xf numFmtId="0" fontId="3" fillId="0" borderId="27" xfId="0" applyFont="1" applyFill="1" applyBorder="1" applyAlignment="1">
      <alignment horizontal="center" vertical="center"/>
    </xf>
    <xf numFmtId="0" fontId="3" fillId="0" borderId="28" xfId="0" applyFont="1" applyFill="1" applyBorder="1" applyAlignment="1">
      <alignment vertical="center" wrapText="1"/>
    </xf>
    <xf numFmtId="164" fontId="3" fillId="0" borderId="29" xfId="1" applyNumberFormat="1" applyFont="1" applyFill="1" applyBorder="1" applyAlignment="1">
      <alignment vertical="center"/>
    </xf>
    <xf numFmtId="3" fontId="3" fillId="0" borderId="29" xfId="0" applyNumberFormat="1" applyFont="1" applyFill="1" applyBorder="1" applyAlignment="1">
      <alignment vertical="center"/>
    </xf>
    <xf numFmtId="3" fontId="3" fillId="0" borderId="30" xfId="0" applyNumberFormat="1" applyFont="1" applyFill="1" applyBorder="1" applyAlignment="1">
      <alignment vertical="center"/>
    </xf>
    <xf numFmtId="9" fontId="9" fillId="0" borderId="25" xfId="2" applyFont="1" applyFill="1" applyBorder="1" applyAlignment="1">
      <alignment horizontal="center" vertical="center"/>
    </xf>
    <xf numFmtId="9" fontId="9" fillId="0" borderId="26" xfId="2" applyFont="1" applyFill="1" applyBorder="1" applyAlignment="1">
      <alignment horizontal="center" vertical="center"/>
    </xf>
    <xf numFmtId="3" fontId="2" fillId="0" borderId="30" xfId="0" applyNumberFormat="1" applyFont="1" applyFill="1" applyBorder="1" applyAlignment="1">
      <alignment vertical="center"/>
    </xf>
    <xf numFmtId="0" fontId="7" fillId="0" borderId="27" xfId="0" applyFont="1" applyFill="1" applyBorder="1" applyAlignment="1">
      <alignment horizontal="center" vertical="center"/>
    </xf>
    <xf numFmtId="0" fontId="7" fillId="0" borderId="28" xfId="0" applyFont="1" applyFill="1" applyBorder="1" applyAlignment="1">
      <alignment vertical="center" wrapText="1"/>
    </xf>
    <xf numFmtId="164" fontId="7" fillId="0" borderId="29" xfId="1" applyNumberFormat="1" applyFont="1" applyFill="1" applyBorder="1" applyAlignment="1">
      <alignment vertical="center"/>
    </xf>
    <xf numFmtId="3" fontId="7" fillId="0" borderId="29" xfId="0" applyNumberFormat="1" applyFont="1" applyFill="1" applyBorder="1" applyAlignment="1">
      <alignment vertical="center"/>
    </xf>
    <xf numFmtId="3" fontId="7" fillId="0" borderId="30" xfId="0" applyNumberFormat="1" applyFont="1" applyFill="1" applyBorder="1" applyAlignment="1">
      <alignment vertical="center"/>
    </xf>
    <xf numFmtId="0" fontId="7" fillId="0" borderId="0" xfId="0" applyFont="1" applyFill="1" applyAlignment="1">
      <alignment vertical="center"/>
    </xf>
    <xf numFmtId="0" fontId="2" fillId="0" borderId="31" xfId="0" applyFont="1" applyFill="1" applyBorder="1" applyAlignment="1">
      <alignment horizontal="center" vertical="center"/>
    </xf>
    <xf numFmtId="0" fontId="2" fillId="0" borderId="32" xfId="0" applyFont="1" applyFill="1" applyBorder="1" applyAlignment="1">
      <alignment vertical="center" wrapText="1"/>
    </xf>
    <xf numFmtId="164" fontId="2" fillId="0" borderId="33" xfId="1" applyNumberFormat="1" applyFont="1" applyFill="1" applyBorder="1" applyAlignment="1">
      <alignment vertical="center"/>
    </xf>
    <xf numFmtId="3" fontId="2" fillId="0" borderId="33" xfId="0" applyNumberFormat="1" applyFont="1" applyFill="1" applyBorder="1" applyAlignment="1">
      <alignment vertical="center"/>
    </xf>
    <xf numFmtId="3" fontId="2" fillId="0" borderId="34" xfId="0" applyNumberFormat="1" applyFont="1" applyFill="1" applyBorder="1" applyAlignment="1">
      <alignment vertical="center"/>
    </xf>
    <xf numFmtId="0" fontId="3" fillId="0" borderId="35" xfId="0" applyFont="1" applyFill="1" applyBorder="1" applyAlignment="1">
      <alignment vertical="center"/>
    </xf>
    <xf numFmtId="0" fontId="3" fillId="0" borderId="36" xfId="0" applyFont="1" applyFill="1" applyBorder="1" applyAlignment="1">
      <alignment vertical="center" wrapText="1"/>
    </xf>
    <xf numFmtId="164" fontId="3" fillId="0" borderId="37" xfId="1" applyNumberFormat="1" applyFont="1" applyFill="1" applyBorder="1" applyAlignment="1">
      <alignment vertical="center"/>
    </xf>
    <xf numFmtId="0" fontId="3" fillId="0" borderId="37" xfId="0" applyFont="1" applyFill="1" applyBorder="1" applyAlignment="1">
      <alignment vertical="center"/>
    </xf>
    <xf numFmtId="0" fontId="3" fillId="0" borderId="38" xfId="0" applyFont="1" applyFill="1" applyBorder="1" applyAlignment="1">
      <alignment vertical="center"/>
    </xf>
    <xf numFmtId="0" fontId="3" fillId="0" borderId="39" xfId="0" applyFont="1" applyFill="1" applyBorder="1" applyAlignment="1">
      <alignment vertical="center"/>
    </xf>
    <xf numFmtId="164" fontId="2" fillId="0" borderId="10" xfId="1" applyNumberFormat="1" applyFont="1" applyFill="1" applyBorder="1" applyAlignment="1">
      <alignment horizontal="center" vertical="center" wrapText="1"/>
    </xf>
    <xf numFmtId="164" fontId="2" fillId="0" borderId="11" xfId="1" applyNumberFormat="1" applyFont="1" applyFill="1" applyBorder="1" applyAlignment="1">
      <alignment horizontal="center" vertical="center" wrapText="1"/>
    </xf>
    <xf numFmtId="164" fontId="2" fillId="0" borderId="12" xfId="1" applyNumberFormat="1"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323850</xdr:colOff>
      <xdr:row>2</xdr:row>
      <xdr:rowOff>0</xdr:rowOff>
    </xdr:from>
    <xdr:to>
      <xdr:col>1</xdr:col>
      <xdr:colOff>1238250</xdr:colOff>
      <xdr:row>2</xdr:row>
      <xdr:rowOff>0</xdr:rowOff>
    </xdr:to>
    <xdr:cxnSp macro="">
      <xdr:nvCxnSpPr>
        <xdr:cNvPr id="2" name="Straight Connector 1"/>
        <xdr:cNvCxnSpPr/>
      </xdr:nvCxnSpPr>
      <xdr:spPr>
        <a:xfrm>
          <a:off x="666750" y="400050"/>
          <a:ext cx="914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495300</xdr:colOff>
      <xdr:row>2</xdr:row>
      <xdr:rowOff>0</xdr:rowOff>
    </xdr:from>
    <xdr:to>
      <xdr:col>15</xdr:col>
      <xdr:colOff>361950</xdr:colOff>
      <xdr:row>2</xdr:row>
      <xdr:rowOff>0</xdr:rowOff>
    </xdr:to>
    <xdr:cxnSp macro="">
      <xdr:nvCxnSpPr>
        <xdr:cNvPr id="3" name="Straight Connector 2"/>
        <xdr:cNvCxnSpPr/>
      </xdr:nvCxnSpPr>
      <xdr:spPr>
        <a:xfrm>
          <a:off x="11601450" y="476250"/>
          <a:ext cx="11620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371475</xdr:colOff>
      <xdr:row>5</xdr:row>
      <xdr:rowOff>19050</xdr:rowOff>
    </xdr:from>
    <xdr:to>
      <xdr:col>9</xdr:col>
      <xdr:colOff>419100</xdr:colOff>
      <xdr:row>5</xdr:row>
      <xdr:rowOff>19050</xdr:rowOff>
    </xdr:to>
    <xdr:cxnSp macro="">
      <xdr:nvCxnSpPr>
        <xdr:cNvPr id="4" name="Straight Connector 3"/>
        <xdr:cNvCxnSpPr/>
      </xdr:nvCxnSpPr>
      <xdr:spPr>
        <a:xfrm>
          <a:off x="6000750" y="1076325"/>
          <a:ext cx="2667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T82"/>
  <sheetViews>
    <sheetView tabSelected="1" topLeftCell="A7" workbookViewId="0">
      <selection activeCell="P14" sqref="P14"/>
    </sheetView>
  </sheetViews>
  <sheetFormatPr defaultColWidth="11.5703125" defaultRowHeight="15.75" x14ac:dyDescent="0.25"/>
  <cols>
    <col min="1" max="1" width="5.140625" style="4" customWidth="1"/>
    <col min="2" max="2" width="29.7109375" style="10" customWidth="1"/>
    <col min="3" max="3" width="12.7109375" style="11" customWidth="1"/>
    <col min="4" max="5" width="11.7109375" style="11" customWidth="1"/>
    <col min="6" max="6" width="11.42578125" style="11" customWidth="1"/>
    <col min="7" max="7" width="12.5703125" style="4" customWidth="1"/>
    <col min="8" max="8" width="12.7109375" style="4" customWidth="1"/>
    <col min="9" max="9" width="11.5703125" style="11" customWidth="1"/>
    <col min="10" max="10" width="10.140625" style="4" customWidth="1"/>
    <col min="11" max="11" width="8.140625" style="4" customWidth="1"/>
    <col min="12" max="12" width="11" style="4" customWidth="1"/>
    <col min="13" max="13" width="7.28515625" style="11" customWidth="1"/>
    <col min="14" max="14" width="6.85546875" style="11" customWidth="1"/>
    <col min="15" max="15" width="7.7109375" style="11" customWidth="1"/>
    <col min="16" max="16" width="11.28515625" style="4" customWidth="1"/>
    <col min="17" max="17" width="8.85546875" style="4" customWidth="1"/>
    <col min="18" max="18" width="7.5703125" style="4" customWidth="1"/>
    <col min="19" max="19" width="8.140625" style="4" customWidth="1"/>
    <col min="20" max="248" width="11.5703125" style="4"/>
    <col min="249" max="249" width="6.5703125" style="4" customWidth="1"/>
    <col min="250" max="250" width="0" style="4" hidden="1" customWidth="1"/>
    <col min="251" max="251" width="38.5703125" style="4" customWidth="1"/>
    <col min="252" max="252" width="13.42578125" style="4" customWidth="1"/>
    <col min="253" max="253" width="13.5703125" style="4" customWidth="1"/>
    <col min="254" max="254" width="13.7109375" style="4" customWidth="1"/>
    <col min="255" max="255" width="12.140625" style="4" customWidth="1"/>
    <col min="256" max="256" width="14.140625" style="4" customWidth="1"/>
    <col min="257" max="257" width="13.42578125" style="4" customWidth="1"/>
    <col min="258" max="258" width="13.7109375" style="4" customWidth="1"/>
    <col min="259" max="261" width="12.140625" style="4" customWidth="1"/>
    <col min="262" max="264" width="9.7109375" style="4" customWidth="1"/>
    <col min="265" max="265" width="12.28515625" style="4" customWidth="1"/>
    <col min="266" max="266" width="10.5703125" style="4" customWidth="1"/>
    <col min="267" max="267" width="9.28515625" style="4" customWidth="1"/>
    <col min="268" max="268" width="10.5703125" style="4" customWidth="1"/>
    <col min="269" max="275" width="0" style="4" hidden="1" customWidth="1"/>
    <col min="276" max="504" width="11.5703125" style="4"/>
    <col min="505" max="505" width="6.5703125" style="4" customWidth="1"/>
    <col min="506" max="506" width="0" style="4" hidden="1" customWidth="1"/>
    <col min="507" max="507" width="38.5703125" style="4" customWidth="1"/>
    <col min="508" max="508" width="13.42578125" style="4" customWidth="1"/>
    <col min="509" max="509" width="13.5703125" style="4" customWidth="1"/>
    <col min="510" max="510" width="13.7109375" style="4" customWidth="1"/>
    <col min="511" max="511" width="12.140625" style="4" customWidth="1"/>
    <col min="512" max="512" width="14.140625" style="4" customWidth="1"/>
    <col min="513" max="513" width="13.42578125" style="4" customWidth="1"/>
    <col min="514" max="514" width="13.7109375" style="4" customWidth="1"/>
    <col min="515" max="517" width="12.140625" style="4" customWidth="1"/>
    <col min="518" max="520" width="9.7109375" style="4" customWidth="1"/>
    <col min="521" max="521" width="12.28515625" style="4" customWidth="1"/>
    <col min="522" max="522" width="10.5703125" style="4" customWidth="1"/>
    <col min="523" max="523" width="9.28515625" style="4" customWidth="1"/>
    <col min="524" max="524" width="10.5703125" style="4" customWidth="1"/>
    <col min="525" max="531" width="0" style="4" hidden="1" customWidth="1"/>
    <col min="532" max="760" width="11.5703125" style="4"/>
    <col min="761" max="761" width="6.5703125" style="4" customWidth="1"/>
    <col min="762" max="762" width="0" style="4" hidden="1" customWidth="1"/>
    <col min="763" max="763" width="38.5703125" style="4" customWidth="1"/>
    <col min="764" max="764" width="13.42578125" style="4" customWidth="1"/>
    <col min="765" max="765" width="13.5703125" style="4" customWidth="1"/>
    <col min="766" max="766" width="13.7109375" style="4" customWidth="1"/>
    <col min="767" max="767" width="12.140625" style="4" customWidth="1"/>
    <col min="768" max="768" width="14.140625" style="4" customWidth="1"/>
    <col min="769" max="769" width="13.42578125" style="4" customWidth="1"/>
    <col min="770" max="770" width="13.7109375" style="4" customWidth="1"/>
    <col min="771" max="773" width="12.140625" style="4" customWidth="1"/>
    <col min="774" max="776" width="9.7109375" style="4" customWidth="1"/>
    <col min="777" max="777" width="12.28515625" style="4" customWidth="1"/>
    <col min="778" max="778" width="10.5703125" style="4" customWidth="1"/>
    <col min="779" max="779" width="9.28515625" style="4" customWidth="1"/>
    <col min="780" max="780" width="10.5703125" style="4" customWidth="1"/>
    <col min="781" max="787" width="0" style="4" hidden="1" customWidth="1"/>
    <col min="788" max="1016" width="11.5703125" style="4"/>
    <col min="1017" max="1017" width="6.5703125" style="4" customWidth="1"/>
    <col min="1018" max="1018" width="0" style="4" hidden="1" customWidth="1"/>
    <col min="1019" max="1019" width="38.5703125" style="4" customWidth="1"/>
    <col min="1020" max="1020" width="13.42578125" style="4" customWidth="1"/>
    <col min="1021" max="1021" width="13.5703125" style="4" customWidth="1"/>
    <col min="1022" max="1022" width="13.7109375" style="4" customWidth="1"/>
    <col min="1023" max="1023" width="12.140625" style="4" customWidth="1"/>
    <col min="1024" max="1024" width="14.140625" style="4" customWidth="1"/>
    <col min="1025" max="1025" width="13.42578125" style="4" customWidth="1"/>
    <col min="1026" max="1026" width="13.7109375" style="4" customWidth="1"/>
    <col min="1027" max="1029" width="12.140625" style="4" customWidth="1"/>
    <col min="1030" max="1032" width="9.7109375" style="4" customWidth="1"/>
    <col min="1033" max="1033" width="12.28515625" style="4" customWidth="1"/>
    <col min="1034" max="1034" width="10.5703125" style="4" customWidth="1"/>
    <col min="1035" max="1035" width="9.28515625" style="4" customWidth="1"/>
    <col min="1036" max="1036" width="10.5703125" style="4" customWidth="1"/>
    <col min="1037" max="1043" width="0" style="4" hidden="1" customWidth="1"/>
    <col min="1044" max="1272" width="11.5703125" style="4"/>
    <col min="1273" max="1273" width="6.5703125" style="4" customWidth="1"/>
    <col min="1274" max="1274" width="0" style="4" hidden="1" customWidth="1"/>
    <col min="1275" max="1275" width="38.5703125" style="4" customWidth="1"/>
    <col min="1276" max="1276" width="13.42578125" style="4" customWidth="1"/>
    <col min="1277" max="1277" width="13.5703125" style="4" customWidth="1"/>
    <col min="1278" max="1278" width="13.7109375" style="4" customWidth="1"/>
    <col min="1279" max="1279" width="12.140625" style="4" customWidth="1"/>
    <col min="1280" max="1280" width="14.140625" style="4" customWidth="1"/>
    <col min="1281" max="1281" width="13.42578125" style="4" customWidth="1"/>
    <col min="1282" max="1282" width="13.7109375" style="4" customWidth="1"/>
    <col min="1283" max="1285" width="12.140625" style="4" customWidth="1"/>
    <col min="1286" max="1288" width="9.7109375" style="4" customWidth="1"/>
    <col min="1289" max="1289" width="12.28515625" style="4" customWidth="1"/>
    <col min="1290" max="1290" width="10.5703125" style="4" customWidth="1"/>
    <col min="1291" max="1291" width="9.28515625" style="4" customWidth="1"/>
    <col min="1292" max="1292" width="10.5703125" style="4" customWidth="1"/>
    <col min="1293" max="1299" width="0" style="4" hidden="1" customWidth="1"/>
    <col min="1300" max="1528" width="11.5703125" style="4"/>
    <col min="1529" max="1529" width="6.5703125" style="4" customWidth="1"/>
    <col min="1530" max="1530" width="0" style="4" hidden="1" customWidth="1"/>
    <col min="1531" max="1531" width="38.5703125" style="4" customWidth="1"/>
    <col min="1532" max="1532" width="13.42578125" style="4" customWidth="1"/>
    <col min="1533" max="1533" width="13.5703125" style="4" customWidth="1"/>
    <col min="1534" max="1534" width="13.7109375" style="4" customWidth="1"/>
    <col min="1535" max="1535" width="12.140625" style="4" customWidth="1"/>
    <col min="1536" max="1536" width="14.140625" style="4" customWidth="1"/>
    <col min="1537" max="1537" width="13.42578125" style="4" customWidth="1"/>
    <col min="1538" max="1538" width="13.7109375" style="4" customWidth="1"/>
    <col min="1539" max="1541" width="12.140625" style="4" customWidth="1"/>
    <col min="1542" max="1544" width="9.7109375" style="4" customWidth="1"/>
    <col min="1545" max="1545" width="12.28515625" style="4" customWidth="1"/>
    <col min="1546" max="1546" width="10.5703125" style="4" customWidth="1"/>
    <col min="1547" max="1547" width="9.28515625" style="4" customWidth="1"/>
    <col min="1548" max="1548" width="10.5703125" style="4" customWidth="1"/>
    <col min="1549" max="1555" width="0" style="4" hidden="1" customWidth="1"/>
    <col min="1556" max="1784" width="11.5703125" style="4"/>
    <col min="1785" max="1785" width="6.5703125" style="4" customWidth="1"/>
    <col min="1786" max="1786" width="0" style="4" hidden="1" customWidth="1"/>
    <col min="1787" max="1787" width="38.5703125" style="4" customWidth="1"/>
    <col min="1788" max="1788" width="13.42578125" style="4" customWidth="1"/>
    <col min="1789" max="1789" width="13.5703125" style="4" customWidth="1"/>
    <col min="1790" max="1790" width="13.7109375" style="4" customWidth="1"/>
    <col min="1791" max="1791" width="12.140625" style="4" customWidth="1"/>
    <col min="1792" max="1792" width="14.140625" style="4" customWidth="1"/>
    <col min="1793" max="1793" width="13.42578125" style="4" customWidth="1"/>
    <col min="1794" max="1794" width="13.7109375" style="4" customWidth="1"/>
    <col min="1795" max="1797" width="12.140625" style="4" customWidth="1"/>
    <col min="1798" max="1800" width="9.7109375" style="4" customWidth="1"/>
    <col min="1801" max="1801" width="12.28515625" style="4" customWidth="1"/>
    <col min="1802" max="1802" width="10.5703125" style="4" customWidth="1"/>
    <col min="1803" max="1803" width="9.28515625" style="4" customWidth="1"/>
    <col min="1804" max="1804" width="10.5703125" style="4" customWidth="1"/>
    <col min="1805" max="1811" width="0" style="4" hidden="1" customWidth="1"/>
    <col min="1812" max="2040" width="11.5703125" style="4"/>
    <col min="2041" max="2041" width="6.5703125" style="4" customWidth="1"/>
    <col min="2042" max="2042" width="0" style="4" hidden="1" customWidth="1"/>
    <col min="2043" max="2043" width="38.5703125" style="4" customWidth="1"/>
    <col min="2044" max="2044" width="13.42578125" style="4" customWidth="1"/>
    <col min="2045" max="2045" width="13.5703125" style="4" customWidth="1"/>
    <col min="2046" max="2046" width="13.7109375" style="4" customWidth="1"/>
    <col min="2047" max="2047" width="12.140625" style="4" customWidth="1"/>
    <col min="2048" max="2048" width="14.140625" style="4" customWidth="1"/>
    <col min="2049" max="2049" width="13.42578125" style="4" customWidth="1"/>
    <col min="2050" max="2050" width="13.7109375" style="4" customWidth="1"/>
    <col min="2051" max="2053" width="12.140625" style="4" customWidth="1"/>
    <col min="2054" max="2056" width="9.7109375" style="4" customWidth="1"/>
    <col min="2057" max="2057" width="12.28515625" style="4" customWidth="1"/>
    <col min="2058" max="2058" width="10.5703125" style="4" customWidth="1"/>
    <col min="2059" max="2059" width="9.28515625" style="4" customWidth="1"/>
    <col min="2060" max="2060" width="10.5703125" style="4" customWidth="1"/>
    <col min="2061" max="2067" width="0" style="4" hidden="1" customWidth="1"/>
    <col min="2068" max="2296" width="11.5703125" style="4"/>
    <col min="2297" max="2297" width="6.5703125" style="4" customWidth="1"/>
    <col min="2298" max="2298" width="0" style="4" hidden="1" customWidth="1"/>
    <col min="2299" max="2299" width="38.5703125" style="4" customWidth="1"/>
    <col min="2300" max="2300" width="13.42578125" style="4" customWidth="1"/>
    <col min="2301" max="2301" width="13.5703125" style="4" customWidth="1"/>
    <col min="2302" max="2302" width="13.7109375" style="4" customWidth="1"/>
    <col min="2303" max="2303" width="12.140625" style="4" customWidth="1"/>
    <col min="2304" max="2304" width="14.140625" style="4" customWidth="1"/>
    <col min="2305" max="2305" width="13.42578125" style="4" customWidth="1"/>
    <col min="2306" max="2306" width="13.7109375" style="4" customWidth="1"/>
    <col min="2307" max="2309" width="12.140625" style="4" customWidth="1"/>
    <col min="2310" max="2312" width="9.7109375" style="4" customWidth="1"/>
    <col min="2313" max="2313" width="12.28515625" style="4" customWidth="1"/>
    <col min="2314" max="2314" width="10.5703125" style="4" customWidth="1"/>
    <col min="2315" max="2315" width="9.28515625" style="4" customWidth="1"/>
    <col min="2316" max="2316" width="10.5703125" style="4" customWidth="1"/>
    <col min="2317" max="2323" width="0" style="4" hidden="1" customWidth="1"/>
    <col min="2324" max="2552" width="11.5703125" style="4"/>
    <col min="2553" max="2553" width="6.5703125" style="4" customWidth="1"/>
    <col min="2554" max="2554" width="0" style="4" hidden="1" customWidth="1"/>
    <col min="2555" max="2555" width="38.5703125" style="4" customWidth="1"/>
    <col min="2556" max="2556" width="13.42578125" style="4" customWidth="1"/>
    <col min="2557" max="2557" width="13.5703125" style="4" customWidth="1"/>
    <col min="2558" max="2558" width="13.7109375" style="4" customWidth="1"/>
    <col min="2559" max="2559" width="12.140625" style="4" customWidth="1"/>
    <col min="2560" max="2560" width="14.140625" style="4" customWidth="1"/>
    <col min="2561" max="2561" width="13.42578125" style="4" customWidth="1"/>
    <col min="2562" max="2562" width="13.7109375" style="4" customWidth="1"/>
    <col min="2563" max="2565" width="12.140625" style="4" customWidth="1"/>
    <col min="2566" max="2568" width="9.7109375" style="4" customWidth="1"/>
    <col min="2569" max="2569" width="12.28515625" style="4" customWidth="1"/>
    <col min="2570" max="2570" width="10.5703125" style="4" customWidth="1"/>
    <col min="2571" max="2571" width="9.28515625" style="4" customWidth="1"/>
    <col min="2572" max="2572" width="10.5703125" style="4" customWidth="1"/>
    <col min="2573" max="2579" width="0" style="4" hidden="1" customWidth="1"/>
    <col min="2580" max="2808" width="11.5703125" style="4"/>
    <col min="2809" max="2809" width="6.5703125" style="4" customWidth="1"/>
    <col min="2810" max="2810" width="0" style="4" hidden="1" customWidth="1"/>
    <col min="2811" max="2811" width="38.5703125" style="4" customWidth="1"/>
    <col min="2812" max="2812" width="13.42578125" style="4" customWidth="1"/>
    <col min="2813" max="2813" width="13.5703125" style="4" customWidth="1"/>
    <col min="2814" max="2814" width="13.7109375" style="4" customWidth="1"/>
    <col min="2815" max="2815" width="12.140625" style="4" customWidth="1"/>
    <col min="2816" max="2816" width="14.140625" style="4" customWidth="1"/>
    <col min="2817" max="2817" width="13.42578125" style="4" customWidth="1"/>
    <col min="2818" max="2818" width="13.7109375" style="4" customWidth="1"/>
    <col min="2819" max="2821" width="12.140625" style="4" customWidth="1"/>
    <col min="2822" max="2824" width="9.7109375" style="4" customWidth="1"/>
    <col min="2825" max="2825" width="12.28515625" style="4" customWidth="1"/>
    <col min="2826" max="2826" width="10.5703125" style="4" customWidth="1"/>
    <col min="2827" max="2827" width="9.28515625" style="4" customWidth="1"/>
    <col min="2828" max="2828" width="10.5703125" style="4" customWidth="1"/>
    <col min="2829" max="2835" width="0" style="4" hidden="1" customWidth="1"/>
    <col min="2836" max="3064" width="11.5703125" style="4"/>
    <col min="3065" max="3065" width="6.5703125" style="4" customWidth="1"/>
    <col min="3066" max="3066" width="0" style="4" hidden="1" customWidth="1"/>
    <col min="3067" max="3067" width="38.5703125" style="4" customWidth="1"/>
    <col min="3068" max="3068" width="13.42578125" style="4" customWidth="1"/>
    <col min="3069" max="3069" width="13.5703125" style="4" customWidth="1"/>
    <col min="3070" max="3070" width="13.7109375" style="4" customWidth="1"/>
    <col min="3071" max="3071" width="12.140625" style="4" customWidth="1"/>
    <col min="3072" max="3072" width="14.140625" style="4" customWidth="1"/>
    <col min="3073" max="3073" width="13.42578125" style="4" customWidth="1"/>
    <col min="3074" max="3074" width="13.7109375" style="4" customWidth="1"/>
    <col min="3075" max="3077" width="12.140625" style="4" customWidth="1"/>
    <col min="3078" max="3080" width="9.7109375" style="4" customWidth="1"/>
    <col min="3081" max="3081" width="12.28515625" style="4" customWidth="1"/>
    <col min="3082" max="3082" width="10.5703125" style="4" customWidth="1"/>
    <col min="3083" max="3083" width="9.28515625" style="4" customWidth="1"/>
    <col min="3084" max="3084" width="10.5703125" style="4" customWidth="1"/>
    <col min="3085" max="3091" width="0" style="4" hidden="1" customWidth="1"/>
    <col min="3092" max="3320" width="11.5703125" style="4"/>
    <col min="3321" max="3321" width="6.5703125" style="4" customWidth="1"/>
    <col min="3322" max="3322" width="0" style="4" hidden="1" customWidth="1"/>
    <col min="3323" max="3323" width="38.5703125" style="4" customWidth="1"/>
    <col min="3324" max="3324" width="13.42578125" style="4" customWidth="1"/>
    <col min="3325" max="3325" width="13.5703125" style="4" customWidth="1"/>
    <col min="3326" max="3326" width="13.7109375" style="4" customWidth="1"/>
    <col min="3327" max="3327" width="12.140625" style="4" customWidth="1"/>
    <col min="3328" max="3328" width="14.140625" style="4" customWidth="1"/>
    <col min="3329" max="3329" width="13.42578125" style="4" customWidth="1"/>
    <col min="3330" max="3330" width="13.7109375" style="4" customWidth="1"/>
    <col min="3331" max="3333" width="12.140625" style="4" customWidth="1"/>
    <col min="3334" max="3336" width="9.7109375" style="4" customWidth="1"/>
    <col min="3337" max="3337" width="12.28515625" style="4" customWidth="1"/>
    <col min="3338" max="3338" width="10.5703125" style="4" customWidth="1"/>
    <col min="3339" max="3339" width="9.28515625" style="4" customWidth="1"/>
    <col min="3340" max="3340" width="10.5703125" style="4" customWidth="1"/>
    <col min="3341" max="3347" width="0" style="4" hidden="1" customWidth="1"/>
    <col min="3348" max="3576" width="11.5703125" style="4"/>
    <col min="3577" max="3577" width="6.5703125" style="4" customWidth="1"/>
    <col min="3578" max="3578" width="0" style="4" hidden="1" customWidth="1"/>
    <col min="3579" max="3579" width="38.5703125" style="4" customWidth="1"/>
    <col min="3580" max="3580" width="13.42578125" style="4" customWidth="1"/>
    <col min="3581" max="3581" width="13.5703125" style="4" customWidth="1"/>
    <col min="3582" max="3582" width="13.7109375" style="4" customWidth="1"/>
    <col min="3583" max="3583" width="12.140625" style="4" customWidth="1"/>
    <col min="3584" max="3584" width="14.140625" style="4" customWidth="1"/>
    <col min="3585" max="3585" width="13.42578125" style="4" customWidth="1"/>
    <col min="3586" max="3586" width="13.7109375" style="4" customWidth="1"/>
    <col min="3587" max="3589" width="12.140625" style="4" customWidth="1"/>
    <col min="3590" max="3592" width="9.7109375" style="4" customWidth="1"/>
    <col min="3593" max="3593" width="12.28515625" style="4" customWidth="1"/>
    <col min="3594" max="3594" width="10.5703125" style="4" customWidth="1"/>
    <col min="3595" max="3595" width="9.28515625" style="4" customWidth="1"/>
    <col min="3596" max="3596" width="10.5703125" style="4" customWidth="1"/>
    <col min="3597" max="3603" width="0" style="4" hidden="1" customWidth="1"/>
    <col min="3604" max="3832" width="11.5703125" style="4"/>
    <col min="3833" max="3833" width="6.5703125" style="4" customWidth="1"/>
    <col min="3834" max="3834" width="0" style="4" hidden="1" customWidth="1"/>
    <col min="3835" max="3835" width="38.5703125" style="4" customWidth="1"/>
    <col min="3836" max="3836" width="13.42578125" style="4" customWidth="1"/>
    <col min="3837" max="3837" width="13.5703125" style="4" customWidth="1"/>
    <col min="3838" max="3838" width="13.7109375" style="4" customWidth="1"/>
    <col min="3839" max="3839" width="12.140625" style="4" customWidth="1"/>
    <col min="3840" max="3840" width="14.140625" style="4" customWidth="1"/>
    <col min="3841" max="3841" width="13.42578125" style="4" customWidth="1"/>
    <col min="3842" max="3842" width="13.7109375" style="4" customWidth="1"/>
    <col min="3843" max="3845" width="12.140625" style="4" customWidth="1"/>
    <col min="3846" max="3848" width="9.7109375" style="4" customWidth="1"/>
    <col min="3849" max="3849" width="12.28515625" style="4" customWidth="1"/>
    <col min="3850" max="3850" width="10.5703125" style="4" customWidth="1"/>
    <col min="3851" max="3851" width="9.28515625" style="4" customWidth="1"/>
    <col min="3852" max="3852" width="10.5703125" style="4" customWidth="1"/>
    <col min="3853" max="3859" width="0" style="4" hidden="1" customWidth="1"/>
    <col min="3860" max="4088" width="11.5703125" style="4"/>
    <col min="4089" max="4089" width="6.5703125" style="4" customWidth="1"/>
    <col min="4090" max="4090" width="0" style="4" hidden="1" customWidth="1"/>
    <col min="4091" max="4091" width="38.5703125" style="4" customWidth="1"/>
    <col min="4092" max="4092" width="13.42578125" style="4" customWidth="1"/>
    <col min="4093" max="4093" width="13.5703125" style="4" customWidth="1"/>
    <col min="4094" max="4094" width="13.7109375" style="4" customWidth="1"/>
    <col min="4095" max="4095" width="12.140625" style="4" customWidth="1"/>
    <col min="4096" max="4096" width="14.140625" style="4" customWidth="1"/>
    <col min="4097" max="4097" width="13.42578125" style="4" customWidth="1"/>
    <col min="4098" max="4098" width="13.7109375" style="4" customWidth="1"/>
    <col min="4099" max="4101" width="12.140625" style="4" customWidth="1"/>
    <col min="4102" max="4104" width="9.7109375" style="4" customWidth="1"/>
    <col min="4105" max="4105" width="12.28515625" style="4" customWidth="1"/>
    <col min="4106" max="4106" width="10.5703125" style="4" customWidth="1"/>
    <col min="4107" max="4107" width="9.28515625" style="4" customWidth="1"/>
    <col min="4108" max="4108" width="10.5703125" style="4" customWidth="1"/>
    <col min="4109" max="4115" width="0" style="4" hidden="1" customWidth="1"/>
    <col min="4116" max="4344" width="11.5703125" style="4"/>
    <col min="4345" max="4345" width="6.5703125" style="4" customWidth="1"/>
    <col min="4346" max="4346" width="0" style="4" hidden="1" customWidth="1"/>
    <col min="4347" max="4347" width="38.5703125" style="4" customWidth="1"/>
    <col min="4348" max="4348" width="13.42578125" style="4" customWidth="1"/>
    <col min="4349" max="4349" width="13.5703125" style="4" customWidth="1"/>
    <col min="4350" max="4350" width="13.7109375" style="4" customWidth="1"/>
    <col min="4351" max="4351" width="12.140625" style="4" customWidth="1"/>
    <col min="4352" max="4352" width="14.140625" style="4" customWidth="1"/>
    <col min="4353" max="4353" width="13.42578125" style="4" customWidth="1"/>
    <col min="4354" max="4354" width="13.7109375" style="4" customWidth="1"/>
    <col min="4355" max="4357" width="12.140625" style="4" customWidth="1"/>
    <col min="4358" max="4360" width="9.7109375" style="4" customWidth="1"/>
    <col min="4361" max="4361" width="12.28515625" style="4" customWidth="1"/>
    <col min="4362" max="4362" width="10.5703125" style="4" customWidth="1"/>
    <col min="4363" max="4363" width="9.28515625" style="4" customWidth="1"/>
    <col min="4364" max="4364" width="10.5703125" style="4" customWidth="1"/>
    <col min="4365" max="4371" width="0" style="4" hidden="1" customWidth="1"/>
    <col min="4372" max="4600" width="11.5703125" style="4"/>
    <col min="4601" max="4601" width="6.5703125" style="4" customWidth="1"/>
    <col min="4602" max="4602" width="0" style="4" hidden="1" customWidth="1"/>
    <col min="4603" max="4603" width="38.5703125" style="4" customWidth="1"/>
    <col min="4604" max="4604" width="13.42578125" style="4" customWidth="1"/>
    <col min="4605" max="4605" width="13.5703125" style="4" customWidth="1"/>
    <col min="4606" max="4606" width="13.7109375" style="4" customWidth="1"/>
    <col min="4607" max="4607" width="12.140625" style="4" customWidth="1"/>
    <col min="4608" max="4608" width="14.140625" style="4" customWidth="1"/>
    <col min="4609" max="4609" width="13.42578125" style="4" customWidth="1"/>
    <col min="4610" max="4610" width="13.7109375" style="4" customWidth="1"/>
    <col min="4611" max="4613" width="12.140625" style="4" customWidth="1"/>
    <col min="4614" max="4616" width="9.7109375" style="4" customWidth="1"/>
    <col min="4617" max="4617" width="12.28515625" style="4" customWidth="1"/>
    <col min="4618" max="4618" width="10.5703125" style="4" customWidth="1"/>
    <col min="4619" max="4619" width="9.28515625" style="4" customWidth="1"/>
    <col min="4620" max="4620" width="10.5703125" style="4" customWidth="1"/>
    <col min="4621" max="4627" width="0" style="4" hidden="1" customWidth="1"/>
    <col min="4628" max="4856" width="11.5703125" style="4"/>
    <col min="4857" max="4857" width="6.5703125" style="4" customWidth="1"/>
    <col min="4858" max="4858" width="0" style="4" hidden="1" customWidth="1"/>
    <col min="4859" max="4859" width="38.5703125" style="4" customWidth="1"/>
    <col min="4860" max="4860" width="13.42578125" style="4" customWidth="1"/>
    <col min="4861" max="4861" width="13.5703125" style="4" customWidth="1"/>
    <col min="4862" max="4862" width="13.7109375" style="4" customWidth="1"/>
    <col min="4863" max="4863" width="12.140625" style="4" customWidth="1"/>
    <col min="4864" max="4864" width="14.140625" style="4" customWidth="1"/>
    <col min="4865" max="4865" width="13.42578125" style="4" customWidth="1"/>
    <col min="4866" max="4866" width="13.7109375" style="4" customWidth="1"/>
    <col min="4867" max="4869" width="12.140625" style="4" customWidth="1"/>
    <col min="4870" max="4872" width="9.7109375" style="4" customWidth="1"/>
    <col min="4873" max="4873" width="12.28515625" style="4" customWidth="1"/>
    <col min="4874" max="4874" width="10.5703125" style="4" customWidth="1"/>
    <col min="4875" max="4875" width="9.28515625" style="4" customWidth="1"/>
    <col min="4876" max="4876" width="10.5703125" style="4" customWidth="1"/>
    <col min="4877" max="4883" width="0" style="4" hidden="1" customWidth="1"/>
    <col min="4884" max="5112" width="11.5703125" style="4"/>
    <col min="5113" max="5113" width="6.5703125" style="4" customWidth="1"/>
    <col min="5114" max="5114" width="0" style="4" hidden="1" customWidth="1"/>
    <col min="5115" max="5115" width="38.5703125" style="4" customWidth="1"/>
    <col min="5116" max="5116" width="13.42578125" style="4" customWidth="1"/>
    <col min="5117" max="5117" width="13.5703125" style="4" customWidth="1"/>
    <col min="5118" max="5118" width="13.7109375" style="4" customWidth="1"/>
    <col min="5119" max="5119" width="12.140625" style="4" customWidth="1"/>
    <col min="5120" max="5120" width="14.140625" style="4" customWidth="1"/>
    <col min="5121" max="5121" width="13.42578125" style="4" customWidth="1"/>
    <col min="5122" max="5122" width="13.7109375" style="4" customWidth="1"/>
    <col min="5123" max="5125" width="12.140625" style="4" customWidth="1"/>
    <col min="5126" max="5128" width="9.7109375" style="4" customWidth="1"/>
    <col min="5129" max="5129" width="12.28515625" style="4" customWidth="1"/>
    <col min="5130" max="5130" width="10.5703125" style="4" customWidth="1"/>
    <col min="5131" max="5131" width="9.28515625" style="4" customWidth="1"/>
    <col min="5132" max="5132" width="10.5703125" style="4" customWidth="1"/>
    <col min="5133" max="5139" width="0" style="4" hidden="1" customWidth="1"/>
    <col min="5140" max="5368" width="11.5703125" style="4"/>
    <col min="5369" max="5369" width="6.5703125" style="4" customWidth="1"/>
    <col min="5370" max="5370" width="0" style="4" hidden="1" customWidth="1"/>
    <col min="5371" max="5371" width="38.5703125" style="4" customWidth="1"/>
    <col min="5372" max="5372" width="13.42578125" style="4" customWidth="1"/>
    <col min="5373" max="5373" width="13.5703125" style="4" customWidth="1"/>
    <col min="5374" max="5374" width="13.7109375" style="4" customWidth="1"/>
    <col min="5375" max="5375" width="12.140625" style="4" customWidth="1"/>
    <col min="5376" max="5376" width="14.140625" style="4" customWidth="1"/>
    <col min="5377" max="5377" width="13.42578125" style="4" customWidth="1"/>
    <col min="5378" max="5378" width="13.7109375" style="4" customWidth="1"/>
    <col min="5379" max="5381" width="12.140625" style="4" customWidth="1"/>
    <col min="5382" max="5384" width="9.7109375" style="4" customWidth="1"/>
    <col min="5385" max="5385" width="12.28515625" style="4" customWidth="1"/>
    <col min="5386" max="5386" width="10.5703125" style="4" customWidth="1"/>
    <col min="5387" max="5387" width="9.28515625" style="4" customWidth="1"/>
    <col min="5388" max="5388" width="10.5703125" style="4" customWidth="1"/>
    <col min="5389" max="5395" width="0" style="4" hidden="1" customWidth="1"/>
    <col min="5396" max="5624" width="11.5703125" style="4"/>
    <col min="5625" max="5625" width="6.5703125" style="4" customWidth="1"/>
    <col min="5626" max="5626" width="0" style="4" hidden="1" customWidth="1"/>
    <col min="5627" max="5627" width="38.5703125" style="4" customWidth="1"/>
    <col min="5628" max="5628" width="13.42578125" style="4" customWidth="1"/>
    <col min="5629" max="5629" width="13.5703125" style="4" customWidth="1"/>
    <col min="5630" max="5630" width="13.7109375" style="4" customWidth="1"/>
    <col min="5631" max="5631" width="12.140625" style="4" customWidth="1"/>
    <col min="5632" max="5632" width="14.140625" style="4" customWidth="1"/>
    <col min="5633" max="5633" width="13.42578125" style="4" customWidth="1"/>
    <col min="5634" max="5634" width="13.7109375" style="4" customWidth="1"/>
    <col min="5635" max="5637" width="12.140625" style="4" customWidth="1"/>
    <col min="5638" max="5640" width="9.7109375" style="4" customWidth="1"/>
    <col min="5641" max="5641" width="12.28515625" style="4" customWidth="1"/>
    <col min="5642" max="5642" width="10.5703125" style="4" customWidth="1"/>
    <col min="5643" max="5643" width="9.28515625" style="4" customWidth="1"/>
    <col min="5644" max="5644" width="10.5703125" style="4" customWidth="1"/>
    <col min="5645" max="5651" width="0" style="4" hidden="1" customWidth="1"/>
    <col min="5652" max="5880" width="11.5703125" style="4"/>
    <col min="5881" max="5881" width="6.5703125" style="4" customWidth="1"/>
    <col min="5882" max="5882" width="0" style="4" hidden="1" customWidth="1"/>
    <col min="5883" max="5883" width="38.5703125" style="4" customWidth="1"/>
    <col min="5884" max="5884" width="13.42578125" style="4" customWidth="1"/>
    <col min="5885" max="5885" width="13.5703125" style="4" customWidth="1"/>
    <col min="5886" max="5886" width="13.7109375" style="4" customWidth="1"/>
    <col min="5887" max="5887" width="12.140625" style="4" customWidth="1"/>
    <col min="5888" max="5888" width="14.140625" style="4" customWidth="1"/>
    <col min="5889" max="5889" width="13.42578125" style="4" customWidth="1"/>
    <col min="5890" max="5890" width="13.7109375" style="4" customWidth="1"/>
    <col min="5891" max="5893" width="12.140625" style="4" customWidth="1"/>
    <col min="5894" max="5896" width="9.7109375" style="4" customWidth="1"/>
    <col min="5897" max="5897" width="12.28515625" style="4" customWidth="1"/>
    <col min="5898" max="5898" width="10.5703125" style="4" customWidth="1"/>
    <col min="5899" max="5899" width="9.28515625" style="4" customWidth="1"/>
    <col min="5900" max="5900" width="10.5703125" style="4" customWidth="1"/>
    <col min="5901" max="5907" width="0" style="4" hidden="1" customWidth="1"/>
    <col min="5908" max="6136" width="11.5703125" style="4"/>
    <col min="6137" max="6137" width="6.5703125" style="4" customWidth="1"/>
    <col min="6138" max="6138" width="0" style="4" hidden="1" customWidth="1"/>
    <col min="6139" max="6139" width="38.5703125" style="4" customWidth="1"/>
    <col min="6140" max="6140" width="13.42578125" style="4" customWidth="1"/>
    <col min="6141" max="6141" width="13.5703125" style="4" customWidth="1"/>
    <col min="6142" max="6142" width="13.7109375" style="4" customWidth="1"/>
    <col min="6143" max="6143" width="12.140625" style="4" customWidth="1"/>
    <col min="6144" max="6144" width="14.140625" style="4" customWidth="1"/>
    <col min="6145" max="6145" width="13.42578125" style="4" customWidth="1"/>
    <col min="6146" max="6146" width="13.7109375" style="4" customWidth="1"/>
    <col min="6147" max="6149" width="12.140625" style="4" customWidth="1"/>
    <col min="6150" max="6152" width="9.7109375" style="4" customWidth="1"/>
    <col min="6153" max="6153" width="12.28515625" style="4" customWidth="1"/>
    <col min="6154" max="6154" width="10.5703125" style="4" customWidth="1"/>
    <col min="6155" max="6155" width="9.28515625" style="4" customWidth="1"/>
    <col min="6156" max="6156" width="10.5703125" style="4" customWidth="1"/>
    <col min="6157" max="6163" width="0" style="4" hidden="1" customWidth="1"/>
    <col min="6164" max="6392" width="11.5703125" style="4"/>
    <col min="6393" max="6393" width="6.5703125" style="4" customWidth="1"/>
    <col min="6394" max="6394" width="0" style="4" hidden="1" customWidth="1"/>
    <col min="6395" max="6395" width="38.5703125" style="4" customWidth="1"/>
    <col min="6396" max="6396" width="13.42578125" style="4" customWidth="1"/>
    <col min="6397" max="6397" width="13.5703125" style="4" customWidth="1"/>
    <col min="6398" max="6398" width="13.7109375" style="4" customWidth="1"/>
    <col min="6399" max="6399" width="12.140625" style="4" customWidth="1"/>
    <col min="6400" max="6400" width="14.140625" style="4" customWidth="1"/>
    <col min="6401" max="6401" width="13.42578125" style="4" customWidth="1"/>
    <col min="6402" max="6402" width="13.7109375" style="4" customWidth="1"/>
    <col min="6403" max="6405" width="12.140625" style="4" customWidth="1"/>
    <col min="6406" max="6408" width="9.7109375" style="4" customWidth="1"/>
    <col min="6409" max="6409" width="12.28515625" style="4" customWidth="1"/>
    <col min="6410" max="6410" width="10.5703125" style="4" customWidth="1"/>
    <col min="6411" max="6411" width="9.28515625" style="4" customWidth="1"/>
    <col min="6412" max="6412" width="10.5703125" style="4" customWidth="1"/>
    <col min="6413" max="6419" width="0" style="4" hidden="1" customWidth="1"/>
    <col min="6420" max="6648" width="11.5703125" style="4"/>
    <col min="6649" max="6649" width="6.5703125" style="4" customWidth="1"/>
    <col min="6650" max="6650" width="0" style="4" hidden="1" customWidth="1"/>
    <col min="6651" max="6651" width="38.5703125" style="4" customWidth="1"/>
    <col min="6652" max="6652" width="13.42578125" style="4" customWidth="1"/>
    <col min="6653" max="6653" width="13.5703125" style="4" customWidth="1"/>
    <col min="6654" max="6654" width="13.7109375" style="4" customWidth="1"/>
    <col min="6655" max="6655" width="12.140625" style="4" customWidth="1"/>
    <col min="6656" max="6656" width="14.140625" style="4" customWidth="1"/>
    <col min="6657" max="6657" width="13.42578125" style="4" customWidth="1"/>
    <col min="6658" max="6658" width="13.7109375" style="4" customWidth="1"/>
    <col min="6659" max="6661" width="12.140625" style="4" customWidth="1"/>
    <col min="6662" max="6664" width="9.7109375" style="4" customWidth="1"/>
    <col min="6665" max="6665" width="12.28515625" style="4" customWidth="1"/>
    <col min="6666" max="6666" width="10.5703125" style="4" customWidth="1"/>
    <col min="6667" max="6667" width="9.28515625" style="4" customWidth="1"/>
    <col min="6668" max="6668" width="10.5703125" style="4" customWidth="1"/>
    <col min="6669" max="6675" width="0" style="4" hidden="1" customWidth="1"/>
    <col min="6676" max="6904" width="11.5703125" style="4"/>
    <col min="6905" max="6905" width="6.5703125" style="4" customWidth="1"/>
    <col min="6906" max="6906" width="0" style="4" hidden="1" customWidth="1"/>
    <col min="6907" max="6907" width="38.5703125" style="4" customWidth="1"/>
    <col min="6908" max="6908" width="13.42578125" style="4" customWidth="1"/>
    <col min="6909" max="6909" width="13.5703125" style="4" customWidth="1"/>
    <col min="6910" max="6910" width="13.7109375" style="4" customWidth="1"/>
    <col min="6911" max="6911" width="12.140625" style="4" customWidth="1"/>
    <col min="6912" max="6912" width="14.140625" style="4" customWidth="1"/>
    <col min="6913" max="6913" width="13.42578125" style="4" customWidth="1"/>
    <col min="6914" max="6914" width="13.7109375" style="4" customWidth="1"/>
    <col min="6915" max="6917" width="12.140625" style="4" customWidth="1"/>
    <col min="6918" max="6920" width="9.7109375" style="4" customWidth="1"/>
    <col min="6921" max="6921" width="12.28515625" style="4" customWidth="1"/>
    <col min="6922" max="6922" width="10.5703125" style="4" customWidth="1"/>
    <col min="6923" max="6923" width="9.28515625" style="4" customWidth="1"/>
    <col min="6924" max="6924" width="10.5703125" style="4" customWidth="1"/>
    <col min="6925" max="6931" width="0" style="4" hidden="1" customWidth="1"/>
    <col min="6932" max="7160" width="11.5703125" style="4"/>
    <col min="7161" max="7161" width="6.5703125" style="4" customWidth="1"/>
    <col min="7162" max="7162" width="0" style="4" hidden="1" customWidth="1"/>
    <col min="7163" max="7163" width="38.5703125" style="4" customWidth="1"/>
    <col min="7164" max="7164" width="13.42578125" style="4" customWidth="1"/>
    <col min="7165" max="7165" width="13.5703125" style="4" customWidth="1"/>
    <col min="7166" max="7166" width="13.7109375" style="4" customWidth="1"/>
    <col min="7167" max="7167" width="12.140625" style="4" customWidth="1"/>
    <col min="7168" max="7168" width="14.140625" style="4" customWidth="1"/>
    <col min="7169" max="7169" width="13.42578125" style="4" customWidth="1"/>
    <col min="7170" max="7170" width="13.7109375" style="4" customWidth="1"/>
    <col min="7171" max="7173" width="12.140625" style="4" customWidth="1"/>
    <col min="7174" max="7176" width="9.7109375" style="4" customWidth="1"/>
    <col min="7177" max="7177" width="12.28515625" style="4" customWidth="1"/>
    <col min="7178" max="7178" width="10.5703125" style="4" customWidth="1"/>
    <col min="7179" max="7179" width="9.28515625" style="4" customWidth="1"/>
    <col min="7180" max="7180" width="10.5703125" style="4" customWidth="1"/>
    <col min="7181" max="7187" width="0" style="4" hidden="1" customWidth="1"/>
    <col min="7188" max="7416" width="11.5703125" style="4"/>
    <col min="7417" max="7417" width="6.5703125" style="4" customWidth="1"/>
    <col min="7418" max="7418" width="0" style="4" hidden="1" customWidth="1"/>
    <col min="7419" max="7419" width="38.5703125" style="4" customWidth="1"/>
    <col min="7420" max="7420" width="13.42578125" style="4" customWidth="1"/>
    <col min="7421" max="7421" width="13.5703125" style="4" customWidth="1"/>
    <col min="7422" max="7422" width="13.7109375" style="4" customWidth="1"/>
    <col min="7423" max="7423" width="12.140625" style="4" customWidth="1"/>
    <col min="7424" max="7424" width="14.140625" style="4" customWidth="1"/>
    <col min="7425" max="7425" width="13.42578125" style="4" customWidth="1"/>
    <col min="7426" max="7426" width="13.7109375" style="4" customWidth="1"/>
    <col min="7427" max="7429" width="12.140625" style="4" customWidth="1"/>
    <col min="7430" max="7432" width="9.7109375" style="4" customWidth="1"/>
    <col min="7433" max="7433" width="12.28515625" style="4" customWidth="1"/>
    <col min="7434" max="7434" width="10.5703125" style="4" customWidth="1"/>
    <col min="7435" max="7435" width="9.28515625" style="4" customWidth="1"/>
    <col min="7436" max="7436" width="10.5703125" style="4" customWidth="1"/>
    <col min="7437" max="7443" width="0" style="4" hidden="1" customWidth="1"/>
    <col min="7444" max="7672" width="11.5703125" style="4"/>
    <col min="7673" max="7673" width="6.5703125" style="4" customWidth="1"/>
    <col min="7674" max="7674" width="0" style="4" hidden="1" customWidth="1"/>
    <col min="7675" max="7675" width="38.5703125" style="4" customWidth="1"/>
    <col min="7676" max="7676" width="13.42578125" style="4" customWidth="1"/>
    <col min="7677" max="7677" width="13.5703125" style="4" customWidth="1"/>
    <col min="7678" max="7678" width="13.7109375" style="4" customWidth="1"/>
    <col min="7679" max="7679" width="12.140625" style="4" customWidth="1"/>
    <col min="7680" max="7680" width="14.140625" style="4" customWidth="1"/>
    <col min="7681" max="7681" width="13.42578125" style="4" customWidth="1"/>
    <col min="7682" max="7682" width="13.7109375" style="4" customWidth="1"/>
    <col min="7683" max="7685" width="12.140625" style="4" customWidth="1"/>
    <col min="7686" max="7688" width="9.7109375" style="4" customWidth="1"/>
    <col min="7689" max="7689" width="12.28515625" style="4" customWidth="1"/>
    <col min="7690" max="7690" width="10.5703125" style="4" customWidth="1"/>
    <col min="7691" max="7691" width="9.28515625" style="4" customWidth="1"/>
    <col min="7692" max="7692" width="10.5703125" style="4" customWidth="1"/>
    <col min="7693" max="7699" width="0" style="4" hidden="1" customWidth="1"/>
    <col min="7700" max="7928" width="11.5703125" style="4"/>
    <col min="7929" max="7929" width="6.5703125" style="4" customWidth="1"/>
    <col min="7930" max="7930" width="0" style="4" hidden="1" customWidth="1"/>
    <col min="7931" max="7931" width="38.5703125" style="4" customWidth="1"/>
    <col min="7932" max="7932" width="13.42578125" style="4" customWidth="1"/>
    <col min="7933" max="7933" width="13.5703125" style="4" customWidth="1"/>
    <col min="7934" max="7934" width="13.7109375" style="4" customWidth="1"/>
    <col min="7935" max="7935" width="12.140625" style="4" customWidth="1"/>
    <col min="7936" max="7936" width="14.140625" style="4" customWidth="1"/>
    <col min="7937" max="7937" width="13.42578125" style="4" customWidth="1"/>
    <col min="7938" max="7938" width="13.7109375" style="4" customWidth="1"/>
    <col min="7939" max="7941" width="12.140625" style="4" customWidth="1"/>
    <col min="7942" max="7944" width="9.7109375" style="4" customWidth="1"/>
    <col min="7945" max="7945" width="12.28515625" style="4" customWidth="1"/>
    <col min="7946" max="7946" width="10.5703125" style="4" customWidth="1"/>
    <col min="7947" max="7947" width="9.28515625" style="4" customWidth="1"/>
    <col min="7948" max="7948" width="10.5703125" style="4" customWidth="1"/>
    <col min="7949" max="7955" width="0" style="4" hidden="1" customWidth="1"/>
    <col min="7956" max="8184" width="11.5703125" style="4"/>
    <col min="8185" max="8185" width="6.5703125" style="4" customWidth="1"/>
    <col min="8186" max="8186" width="0" style="4" hidden="1" customWidth="1"/>
    <col min="8187" max="8187" width="38.5703125" style="4" customWidth="1"/>
    <col min="8188" max="8188" width="13.42578125" style="4" customWidth="1"/>
    <col min="8189" max="8189" width="13.5703125" style="4" customWidth="1"/>
    <col min="8190" max="8190" width="13.7109375" style="4" customWidth="1"/>
    <col min="8191" max="8191" width="12.140625" style="4" customWidth="1"/>
    <col min="8192" max="8192" width="14.140625" style="4" customWidth="1"/>
    <col min="8193" max="8193" width="13.42578125" style="4" customWidth="1"/>
    <col min="8194" max="8194" width="13.7109375" style="4" customWidth="1"/>
    <col min="8195" max="8197" width="12.140625" style="4" customWidth="1"/>
    <col min="8198" max="8200" width="9.7109375" style="4" customWidth="1"/>
    <col min="8201" max="8201" width="12.28515625" style="4" customWidth="1"/>
    <col min="8202" max="8202" width="10.5703125" style="4" customWidth="1"/>
    <col min="8203" max="8203" width="9.28515625" style="4" customWidth="1"/>
    <col min="8204" max="8204" width="10.5703125" style="4" customWidth="1"/>
    <col min="8205" max="8211" width="0" style="4" hidden="1" customWidth="1"/>
    <col min="8212" max="8440" width="11.5703125" style="4"/>
    <col min="8441" max="8441" width="6.5703125" style="4" customWidth="1"/>
    <col min="8442" max="8442" width="0" style="4" hidden="1" customWidth="1"/>
    <col min="8443" max="8443" width="38.5703125" style="4" customWidth="1"/>
    <col min="8444" max="8444" width="13.42578125" style="4" customWidth="1"/>
    <col min="8445" max="8445" width="13.5703125" style="4" customWidth="1"/>
    <col min="8446" max="8446" width="13.7109375" style="4" customWidth="1"/>
    <col min="8447" max="8447" width="12.140625" style="4" customWidth="1"/>
    <col min="8448" max="8448" width="14.140625" style="4" customWidth="1"/>
    <col min="8449" max="8449" width="13.42578125" style="4" customWidth="1"/>
    <col min="8450" max="8450" width="13.7109375" style="4" customWidth="1"/>
    <col min="8451" max="8453" width="12.140625" style="4" customWidth="1"/>
    <col min="8454" max="8456" width="9.7109375" style="4" customWidth="1"/>
    <col min="8457" max="8457" width="12.28515625" style="4" customWidth="1"/>
    <col min="8458" max="8458" width="10.5703125" style="4" customWidth="1"/>
    <col min="8459" max="8459" width="9.28515625" style="4" customWidth="1"/>
    <col min="8460" max="8460" width="10.5703125" style="4" customWidth="1"/>
    <col min="8461" max="8467" width="0" style="4" hidden="1" customWidth="1"/>
    <col min="8468" max="8696" width="11.5703125" style="4"/>
    <col min="8697" max="8697" width="6.5703125" style="4" customWidth="1"/>
    <col min="8698" max="8698" width="0" style="4" hidden="1" customWidth="1"/>
    <col min="8699" max="8699" width="38.5703125" style="4" customWidth="1"/>
    <col min="8700" max="8700" width="13.42578125" style="4" customWidth="1"/>
    <col min="8701" max="8701" width="13.5703125" style="4" customWidth="1"/>
    <col min="8702" max="8702" width="13.7109375" style="4" customWidth="1"/>
    <col min="8703" max="8703" width="12.140625" style="4" customWidth="1"/>
    <col min="8704" max="8704" width="14.140625" style="4" customWidth="1"/>
    <col min="8705" max="8705" width="13.42578125" style="4" customWidth="1"/>
    <col min="8706" max="8706" width="13.7109375" style="4" customWidth="1"/>
    <col min="8707" max="8709" width="12.140625" style="4" customWidth="1"/>
    <col min="8710" max="8712" width="9.7109375" style="4" customWidth="1"/>
    <col min="8713" max="8713" width="12.28515625" style="4" customWidth="1"/>
    <col min="8714" max="8714" width="10.5703125" style="4" customWidth="1"/>
    <col min="8715" max="8715" width="9.28515625" style="4" customWidth="1"/>
    <col min="8716" max="8716" width="10.5703125" style="4" customWidth="1"/>
    <col min="8717" max="8723" width="0" style="4" hidden="1" customWidth="1"/>
    <col min="8724" max="8952" width="11.5703125" style="4"/>
    <col min="8953" max="8953" width="6.5703125" style="4" customWidth="1"/>
    <col min="8954" max="8954" width="0" style="4" hidden="1" customWidth="1"/>
    <col min="8955" max="8955" width="38.5703125" style="4" customWidth="1"/>
    <col min="8956" max="8956" width="13.42578125" style="4" customWidth="1"/>
    <col min="8957" max="8957" width="13.5703125" style="4" customWidth="1"/>
    <col min="8958" max="8958" width="13.7109375" style="4" customWidth="1"/>
    <col min="8959" max="8959" width="12.140625" style="4" customWidth="1"/>
    <col min="8960" max="8960" width="14.140625" style="4" customWidth="1"/>
    <col min="8961" max="8961" width="13.42578125" style="4" customWidth="1"/>
    <col min="8962" max="8962" width="13.7109375" style="4" customWidth="1"/>
    <col min="8963" max="8965" width="12.140625" style="4" customWidth="1"/>
    <col min="8966" max="8968" width="9.7109375" style="4" customWidth="1"/>
    <col min="8969" max="8969" width="12.28515625" style="4" customWidth="1"/>
    <col min="8970" max="8970" width="10.5703125" style="4" customWidth="1"/>
    <col min="8971" max="8971" width="9.28515625" style="4" customWidth="1"/>
    <col min="8972" max="8972" width="10.5703125" style="4" customWidth="1"/>
    <col min="8973" max="8979" width="0" style="4" hidden="1" customWidth="1"/>
    <col min="8980" max="9208" width="11.5703125" style="4"/>
    <col min="9209" max="9209" width="6.5703125" style="4" customWidth="1"/>
    <col min="9210" max="9210" width="0" style="4" hidden="1" customWidth="1"/>
    <col min="9211" max="9211" width="38.5703125" style="4" customWidth="1"/>
    <col min="9212" max="9212" width="13.42578125" style="4" customWidth="1"/>
    <col min="9213" max="9213" width="13.5703125" style="4" customWidth="1"/>
    <col min="9214" max="9214" width="13.7109375" style="4" customWidth="1"/>
    <col min="9215" max="9215" width="12.140625" style="4" customWidth="1"/>
    <col min="9216" max="9216" width="14.140625" style="4" customWidth="1"/>
    <col min="9217" max="9217" width="13.42578125" style="4" customWidth="1"/>
    <col min="9218" max="9218" width="13.7109375" style="4" customWidth="1"/>
    <col min="9219" max="9221" width="12.140625" style="4" customWidth="1"/>
    <col min="9222" max="9224" width="9.7109375" style="4" customWidth="1"/>
    <col min="9225" max="9225" width="12.28515625" style="4" customWidth="1"/>
    <col min="9226" max="9226" width="10.5703125" style="4" customWidth="1"/>
    <col min="9227" max="9227" width="9.28515625" style="4" customWidth="1"/>
    <col min="9228" max="9228" width="10.5703125" style="4" customWidth="1"/>
    <col min="9229" max="9235" width="0" style="4" hidden="1" customWidth="1"/>
    <col min="9236" max="9464" width="11.5703125" style="4"/>
    <col min="9465" max="9465" width="6.5703125" style="4" customWidth="1"/>
    <col min="9466" max="9466" width="0" style="4" hidden="1" customWidth="1"/>
    <col min="9467" max="9467" width="38.5703125" style="4" customWidth="1"/>
    <col min="9468" max="9468" width="13.42578125" style="4" customWidth="1"/>
    <col min="9469" max="9469" width="13.5703125" style="4" customWidth="1"/>
    <col min="9470" max="9470" width="13.7109375" style="4" customWidth="1"/>
    <col min="9471" max="9471" width="12.140625" style="4" customWidth="1"/>
    <col min="9472" max="9472" width="14.140625" style="4" customWidth="1"/>
    <col min="9473" max="9473" width="13.42578125" style="4" customWidth="1"/>
    <col min="9474" max="9474" width="13.7109375" style="4" customWidth="1"/>
    <col min="9475" max="9477" width="12.140625" style="4" customWidth="1"/>
    <col min="9478" max="9480" width="9.7109375" style="4" customWidth="1"/>
    <col min="9481" max="9481" width="12.28515625" style="4" customWidth="1"/>
    <col min="9482" max="9482" width="10.5703125" style="4" customWidth="1"/>
    <col min="9483" max="9483" width="9.28515625" style="4" customWidth="1"/>
    <col min="9484" max="9484" width="10.5703125" style="4" customWidth="1"/>
    <col min="9485" max="9491" width="0" style="4" hidden="1" customWidth="1"/>
    <col min="9492" max="9720" width="11.5703125" style="4"/>
    <col min="9721" max="9721" width="6.5703125" style="4" customWidth="1"/>
    <col min="9722" max="9722" width="0" style="4" hidden="1" customWidth="1"/>
    <col min="9723" max="9723" width="38.5703125" style="4" customWidth="1"/>
    <col min="9724" max="9724" width="13.42578125" style="4" customWidth="1"/>
    <col min="9725" max="9725" width="13.5703125" style="4" customWidth="1"/>
    <col min="9726" max="9726" width="13.7109375" style="4" customWidth="1"/>
    <col min="9727" max="9727" width="12.140625" style="4" customWidth="1"/>
    <col min="9728" max="9728" width="14.140625" style="4" customWidth="1"/>
    <col min="9729" max="9729" width="13.42578125" style="4" customWidth="1"/>
    <col min="9730" max="9730" width="13.7109375" style="4" customWidth="1"/>
    <col min="9731" max="9733" width="12.140625" style="4" customWidth="1"/>
    <col min="9734" max="9736" width="9.7109375" style="4" customWidth="1"/>
    <col min="9737" max="9737" width="12.28515625" style="4" customWidth="1"/>
    <col min="9738" max="9738" width="10.5703125" style="4" customWidth="1"/>
    <col min="9739" max="9739" width="9.28515625" style="4" customWidth="1"/>
    <col min="9740" max="9740" width="10.5703125" style="4" customWidth="1"/>
    <col min="9741" max="9747" width="0" style="4" hidden="1" customWidth="1"/>
    <col min="9748" max="9976" width="11.5703125" style="4"/>
    <col min="9977" max="9977" width="6.5703125" style="4" customWidth="1"/>
    <col min="9978" max="9978" width="0" style="4" hidden="1" customWidth="1"/>
    <col min="9979" max="9979" width="38.5703125" style="4" customWidth="1"/>
    <col min="9980" max="9980" width="13.42578125" style="4" customWidth="1"/>
    <col min="9981" max="9981" width="13.5703125" style="4" customWidth="1"/>
    <col min="9982" max="9982" width="13.7109375" style="4" customWidth="1"/>
    <col min="9983" max="9983" width="12.140625" style="4" customWidth="1"/>
    <col min="9984" max="9984" width="14.140625" style="4" customWidth="1"/>
    <col min="9985" max="9985" width="13.42578125" style="4" customWidth="1"/>
    <col min="9986" max="9986" width="13.7109375" style="4" customWidth="1"/>
    <col min="9987" max="9989" width="12.140625" style="4" customWidth="1"/>
    <col min="9990" max="9992" width="9.7109375" style="4" customWidth="1"/>
    <col min="9993" max="9993" width="12.28515625" style="4" customWidth="1"/>
    <col min="9994" max="9994" width="10.5703125" style="4" customWidth="1"/>
    <col min="9995" max="9995" width="9.28515625" style="4" customWidth="1"/>
    <col min="9996" max="9996" width="10.5703125" style="4" customWidth="1"/>
    <col min="9997" max="10003" width="0" style="4" hidden="1" customWidth="1"/>
    <col min="10004" max="10232" width="11.5703125" style="4"/>
    <col min="10233" max="10233" width="6.5703125" style="4" customWidth="1"/>
    <col min="10234" max="10234" width="0" style="4" hidden="1" customWidth="1"/>
    <col min="10235" max="10235" width="38.5703125" style="4" customWidth="1"/>
    <col min="10236" max="10236" width="13.42578125" style="4" customWidth="1"/>
    <col min="10237" max="10237" width="13.5703125" style="4" customWidth="1"/>
    <col min="10238" max="10238" width="13.7109375" style="4" customWidth="1"/>
    <col min="10239" max="10239" width="12.140625" style="4" customWidth="1"/>
    <col min="10240" max="10240" width="14.140625" style="4" customWidth="1"/>
    <col min="10241" max="10241" width="13.42578125" style="4" customWidth="1"/>
    <col min="10242" max="10242" width="13.7109375" style="4" customWidth="1"/>
    <col min="10243" max="10245" width="12.140625" style="4" customWidth="1"/>
    <col min="10246" max="10248" width="9.7109375" style="4" customWidth="1"/>
    <col min="10249" max="10249" width="12.28515625" style="4" customWidth="1"/>
    <col min="10250" max="10250" width="10.5703125" style="4" customWidth="1"/>
    <col min="10251" max="10251" width="9.28515625" style="4" customWidth="1"/>
    <col min="10252" max="10252" width="10.5703125" style="4" customWidth="1"/>
    <col min="10253" max="10259" width="0" style="4" hidden="1" customWidth="1"/>
    <col min="10260" max="10488" width="11.5703125" style="4"/>
    <col min="10489" max="10489" width="6.5703125" style="4" customWidth="1"/>
    <col min="10490" max="10490" width="0" style="4" hidden="1" customWidth="1"/>
    <col min="10491" max="10491" width="38.5703125" style="4" customWidth="1"/>
    <col min="10492" max="10492" width="13.42578125" style="4" customWidth="1"/>
    <col min="10493" max="10493" width="13.5703125" style="4" customWidth="1"/>
    <col min="10494" max="10494" width="13.7109375" style="4" customWidth="1"/>
    <col min="10495" max="10495" width="12.140625" style="4" customWidth="1"/>
    <col min="10496" max="10496" width="14.140625" style="4" customWidth="1"/>
    <col min="10497" max="10497" width="13.42578125" style="4" customWidth="1"/>
    <col min="10498" max="10498" width="13.7109375" style="4" customWidth="1"/>
    <col min="10499" max="10501" width="12.140625" style="4" customWidth="1"/>
    <col min="10502" max="10504" width="9.7109375" style="4" customWidth="1"/>
    <col min="10505" max="10505" width="12.28515625" style="4" customWidth="1"/>
    <col min="10506" max="10506" width="10.5703125" style="4" customWidth="1"/>
    <col min="10507" max="10507" width="9.28515625" style="4" customWidth="1"/>
    <col min="10508" max="10508" width="10.5703125" style="4" customWidth="1"/>
    <col min="10509" max="10515" width="0" style="4" hidden="1" customWidth="1"/>
    <col min="10516" max="10744" width="11.5703125" style="4"/>
    <col min="10745" max="10745" width="6.5703125" style="4" customWidth="1"/>
    <col min="10746" max="10746" width="0" style="4" hidden="1" customWidth="1"/>
    <col min="10747" max="10747" width="38.5703125" style="4" customWidth="1"/>
    <col min="10748" max="10748" width="13.42578125" style="4" customWidth="1"/>
    <col min="10749" max="10749" width="13.5703125" style="4" customWidth="1"/>
    <col min="10750" max="10750" width="13.7109375" style="4" customWidth="1"/>
    <col min="10751" max="10751" width="12.140625" style="4" customWidth="1"/>
    <col min="10752" max="10752" width="14.140625" style="4" customWidth="1"/>
    <col min="10753" max="10753" width="13.42578125" style="4" customWidth="1"/>
    <col min="10754" max="10754" width="13.7109375" style="4" customWidth="1"/>
    <col min="10755" max="10757" width="12.140625" style="4" customWidth="1"/>
    <col min="10758" max="10760" width="9.7109375" style="4" customWidth="1"/>
    <col min="10761" max="10761" width="12.28515625" style="4" customWidth="1"/>
    <col min="10762" max="10762" width="10.5703125" style="4" customWidth="1"/>
    <col min="10763" max="10763" width="9.28515625" style="4" customWidth="1"/>
    <col min="10764" max="10764" width="10.5703125" style="4" customWidth="1"/>
    <col min="10765" max="10771" width="0" style="4" hidden="1" customWidth="1"/>
    <col min="10772" max="11000" width="11.5703125" style="4"/>
    <col min="11001" max="11001" width="6.5703125" style="4" customWidth="1"/>
    <col min="11002" max="11002" width="0" style="4" hidden="1" customWidth="1"/>
    <col min="11003" max="11003" width="38.5703125" style="4" customWidth="1"/>
    <col min="11004" max="11004" width="13.42578125" style="4" customWidth="1"/>
    <col min="11005" max="11005" width="13.5703125" style="4" customWidth="1"/>
    <col min="11006" max="11006" width="13.7109375" style="4" customWidth="1"/>
    <col min="11007" max="11007" width="12.140625" style="4" customWidth="1"/>
    <col min="11008" max="11008" width="14.140625" style="4" customWidth="1"/>
    <col min="11009" max="11009" width="13.42578125" style="4" customWidth="1"/>
    <col min="11010" max="11010" width="13.7109375" style="4" customWidth="1"/>
    <col min="11011" max="11013" width="12.140625" style="4" customWidth="1"/>
    <col min="11014" max="11016" width="9.7109375" style="4" customWidth="1"/>
    <col min="11017" max="11017" width="12.28515625" style="4" customWidth="1"/>
    <col min="11018" max="11018" width="10.5703125" style="4" customWidth="1"/>
    <col min="11019" max="11019" width="9.28515625" style="4" customWidth="1"/>
    <col min="11020" max="11020" width="10.5703125" style="4" customWidth="1"/>
    <col min="11021" max="11027" width="0" style="4" hidden="1" customWidth="1"/>
    <col min="11028" max="11256" width="11.5703125" style="4"/>
    <col min="11257" max="11257" width="6.5703125" style="4" customWidth="1"/>
    <col min="11258" max="11258" width="0" style="4" hidden="1" customWidth="1"/>
    <col min="11259" max="11259" width="38.5703125" style="4" customWidth="1"/>
    <col min="11260" max="11260" width="13.42578125" style="4" customWidth="1"/>
    <col min="11261" max="11261" width="13.5703125" style="4" customWidth="1"/>
    <col min="11262" max="11262" width="13.7109375" style="4" customWidth="1"/>
    <col min="11263" max="11263" width="12.140625" style="4" customWidth="1"/>
    <col min="11264" max="11264" width="14.140625" style="4" customWidth="1"/>
    <col min="11265" max="11265" width="13.42578125" style="4" customWidth="1"/>
    <col min="11266" max="11266" width="13.7109375" style="4" customWidth="1"/>
    <col min="11267" max="11269" width="12.140625" style="4" customWidth="1"/>
    <col min="11270" max="11272" width="9.7109375" style="4" customWidth="1"/>
    <col min="11273" max="11273" width="12.28515625" style="4" customWidth="1"/>
    <col min="11274" max="11274" width="10.5703125" style="4" customWidth="1"/>
    <col min="11275" max="11275" width="9.28515625" style="4" customWidth="1"/>
    <col min="11276" max="11276" width="10.5703125" style="4" customWidth="1"/>
    <col min="11277" max="11283" width="0" style="4" hidden="1" customWidth="1"/>
    <col min="11284" max="11512" width="11.5703125" style="4"/>
    <col min="11513" max="11513" width="6.5703125" style="4" customWidth="1"/>
    <col min="11514" max="11514" width="0" style="4" hidden="1" customWidth="1"/>
    <col min="11515" max="11515" width="38.5703125" style="4" customWidth="1"/>
    <col min="11516" max="11516" width="13.42578125" style="4" customWidth="1"/>
    <col min="11517" max="11517" width="13.5703125" style="4" customWidth="1"/>
    <col min="11518" max="11518" width="13.7109375" style="4" customWidth="1"/>
    <col min="11519" max="11519" width="12.140625" style="4" customWidth="1"/>
    <col min="11520" max="11520" width="14.140625" style="4" customWidth="1"/>
    <col min="11521" max="11521" width="13.42578125" style="4" customWidth="1"/>
    <col min="11522" max="11522" width="13.7109375" style="4" customWidth="1"/>
    <col min="11523" max="11525" width="12.140625" style="4" customWidth="1"/>
    <col min="11526" max="11528" width="9.7109375" style="4" customWidth="1"/>
    <col min="11529" max="11529" width="12.28515625" style="4" customWidth="1"/>
    <col min="11530" max="11530" width="10.5703125" style="4" customWidth="1"/>
    <col min="11531" max="11531" width="9.28515625" style="4" customWidth="1"/>
    <col min="11532" max="11532" width="10.5703125" style="4" customWidth="1"/>
    <col min="11533" max="11539" width="0" style="4" hidden="1" customWidth="1"/>
    <col min="11540" max="11768" width="11.5703125" style="4"/>
    <col min="11769" max="11769" width="6.5703125" style="4" customWidth="1"/>
    <col min="11770" max="11770" width="0" style="4" hidden="1" customWidth="1"/>
    <col min="11771" max="11771" width="38.5703125" style="4" customWidth="1"/>
    <col min="11772" max="11772" width="13.42578125" style="4" customWidth="1"/>
    <col min="11773" max="11773" width="13.5703125" style="4" customWidth="1"/>
    <col min="11774" max="11774" width="13.7109375" style="4" customWidth="1"/>
    <col min="11775" max="11775" width="12.140625" style="4" customWidth="1"/>
    <col min="11776" max="11776" width="14.140625" style="4" customWidth="1"/>
    <col min="11777" max="11777" width="13.42578125" style="4" customWidth="1"/>
    <col min="11778" max="11778" width="13.7109375" style="4" customWidth="1"/>
    <col min="11779" max="11781" width="12.140625" style="4" customWidth="1"/>
    <col min="11782" max="11784" width="9.7109375" style="4" customWidth="1"/>
    <col min="11785" max="11785" width="12.28515625" style="4" customWidth="1"/>
    <col min="11786" max="11786" width="10.5703125" style="4" customWidth="1"/>
    <col min="11787" max="11787" width="9.28515625" style="4" customWidth="1"/>
    <col min="11788" max="11788" width="10.5703125" style="4" customWidth="1"/>
    <col min="11789" max="11795" width="0" style="4" hidden="1" customWidth="1"/>
    <col min="11796" max="12024" width="11.5703125" style="4"/>
    <col min="12025" max="12025" width="6.5703125" style="4" customWidth="1"/>
    <col min="12026" max="12026" width="0" style="4" hidden="1" customWidth="1"/>
    <col min="12027" max="12027" width="38.5703125" style="4" customWidth="1"/>
    <col min="12028" max="12028" width="13.42578125" style="4" customWidth="1"/>
    <col min="12029" max="12029" width="13.5703125" style="4" customWidth="1"/>
    <col min="12030" max="12030" width="13.7109375" style="4" customWidth="1"/>
    <col min="12031" max="12031" width="12.140625" style="4" customWidth="1"/>
    <col min="12032" max="12032" width="14.140625" style="4" customWidth="1"/>
    <col min="12033" max="12033" width="13.42578125" style="4" customWidth="1"/>
    <col min="12034" max="12034" width="13.7109375" style="4" customWidth="1"/>
    <col min="12035" max="12037" width="12.140625" style="4" customWidth="1"/>
    <col min="12038" max="12040" width="9.7109375" style="4" customWidth="1"/>
    <col min="12041" max="12041" width="12.28515625" style="4" customWidth="1"/>
    <col min="12042" max="12042" width="10.5703125" style="4" customWidth="1"/>
    <col min="12043" max="12043" width="9.28515625" style="4" customWidth="1"/>
    <col min="12044" max="12044" width="10.5703125" style="4" customWidth="1"/>
    <col min="12045" max="12051" width="0" style="4" hidden="1" customWidth="1"/>
    <col min="12052" max="12280" width="11.5703125" style="4"/>
    <col min="12281" max="12281" width="6.5703125" style="4" customWidth="1"/>
    <col min="12282" max="12282" width="0" style="4" hidden="1" customWidth="1"/>
    <col min="12283" max="12283" width="38.5703125" style="4" customWidth="1"/>
    <col min="12284" max="12284" width="13.42578125" style="4" customWidth="1"/>
    <col min="12285" max="12285" width="13.5703125" style="4" customWidth="1"/>
    <col min="12286" max="12286" width="13.7109375" style="4" customWidth="1"/>
    <col min="12287" max="12287" width="12.140625" style="4" customWidth="1"/>
    <col min="12288" max="12288" width="14.140625" style="4" customWidth="1"/>
    <col min="12289" max="12289" width="13.42578125" style="4" customWidth="1"/>
    <col min="12290" max="12290" width="13.7109375" style="4" customWidth="1"/>
    <col min="12291" max="12293" width="12.140625" style="4" customWidth="1"/>
    <col min="12294" max="12296" width="9.7109375" style="4" customWidth="1"/>
    <col min="12297" max="12297" width="12.28515625" style="4" customWidth="1"/>
    <col min="12298" max="12298" width="10.5703125" style="4" customWidth="1"/>
    <col min="12299" max="12299" width="9.28515625" style="4" customWidth="1"/>
    <col min="12300" max="12300" width="10.5703125" style="4" customWidth="1"/>
    <col min="12301" max="12307" width="0" style="4" hidden="1" customWidth="1"/>
    <col min="12308" max="12536" width="11.5703125" style="4"/>
    <col min="12537" max="12537" width="6.5703125" style="4" customWidth="1"/>
    <col min="12538" max="12538" width="0" style="4" hidden="1" customWidth="1"/>
    <col min="12539" max="12539" width="38.5703125" style="4" customWidth="1"/>
    <col min="12540" max="12540" width="13.42578125" style="4" customWidth="1"/>
    <col min="12541" max="12541" width="13.5703125" style="4" customWidth="1"/>
    <col min="12542" max="12542" width="13.7109375" style="4" customWidth="1"/>
    <col min="12543" max="12543" width="12.140625" style="4" customWidth="1"/>
    <col min="12544" max="12544" width="14.140625" style="4" customWidth="1"/>
    <col min="12545" max="12545" width="13.42578125" style="4" customWidth="1"/>
    <col min="12546" max="12546" width="13.7109375" style="4" customWidth="1"/>
    <col min="12547" max="12549" width="12.140625" style="4" customWidth="1"/>
    <col min="12550" max="12552" width="9.7109375" style="4" customWidth="1"/>
    <col min="12553" max="12553" width="12.28515625" style="4" customWidth="1"/>
    <col min="12554" max="12554" width="10.5703125" style="4" customWidth="1"/>
    <col min="12555" max="12555" width="9.28515625" style="4" customWidth="1"/>
    <col min="12556" max="12556" width="10.5703125" style="4" customWidth="1"/>
    <col min="12557" max="12563" width="0" style="4" hidden="1" customWidth="1"/>
    <col min="12564" max="12792" width="11.5703125" style="4"/>
    <col min="12793" max="12793" width="6.5703125" style="4" customWidth="1"/>
    <col min="12794" max="12794" width="0" style="4" hidden="1" customWidth="1"/>
    <col min="12795" max="12795" width="38.5703125" style="4" customWidth="1"/>
    <col min="12796" max="12796" width="13.42578125" style="4" customWidth="1"/>
    <col min="12797" max="12797" width="13.5703125" style="4" customWidth="1"/>
    <col min="12798" max="12798" width="13.7109375" style="4" customWidth="1"/>
    <col min="12799" max="12799" width="12.140625" style="4" customWidth="1"/>
    <col min="12800" max="12800" width="14.140625" style="4" customWidth="1"/>
    <col min="12801" max="12801" width="13.42578125" style="4" customWidth="1"/>
    <col min="12802" max="12802" width="13.7109375" style="4" customWidth="1"/>
    <col min="12803" max="12805" width="12.140625" style="4" customWidth="1"/>
    <col min="12806" max="12808" width="9.7109375" style="4" customWidth="1"/>
    <col min="12809" max="12809" width="12.28515625" style="4" customWidth="1"/>
    <col min="12810" max="12810" width="10.5703125" style="4" customWidth="1"/>
    <col min="12811" max="12811" width="9.28515625" style="4" customWidth="1"/>
    <col min="12812" max="12812" width="10.5703125" style="4" customWidth="1"/>
    <col min="12813" max="12819" width="0" style="4" hidden="1" customWidth="1"/>
    <col min="12820" max="13048" width="11.5703125" style="4"/>
    <col min="13049" max="13049" width="6.5703125" style="4" customWidth="1"/>
    <col min="13050" max="13050" width="0" style="4" hidden="1" customWidth="1"/>
    <col min="13051" max="13051" width="38.5703125" style="4" customWidth="1"/>
    <col min="13052" max="13052" width="13.42578125" style="4" customWidth="1"/>
    <col min="13053" max="13053" width="13.5703125" style="4" customWidth="1"/>
    <col min="13054" max="13054" width="13.7109375" style="4" customWidth="1"/>
    <col min="13055" max="13055" width="12.140625" style="4" customWidth="1"/>
    <col min="13056" max="13056" width="14.140625" style="4" customWidth="1"/>
    <col min="13057" max="13057" width="13.42578125" style="4" customWidth="1"/>
    <col min="13058" max="13058" width="13.7109375" style="4" customWidth="1"/>
    <col min="13059" max="13061" width="12.140625" style="4" customWidth="1"/>
    <col min="13062" max="13064" width="9.7109375" style="4" customWidth="1"/>
    <col min="13065" max="13065" width="12.28515625" style="4" customWidth="1"/>
    <col min="13066" max="13066" width="10.5703125" style="4" customWidth="1"/>
    <col min="13067" max="13067" width="9.28515625" style="4" customWidth="1"/>
    <col min="13068" max="13068" width="10.5703125" style="4" customWidth="1"/>
    <col min="13069" max="13075" width="0" style="4" hidden="1" customWidth="1"/>
    <col min="13076" max="13304" width="11.5703125" style="4"/>
    <col min="13305" max="13305" width="6.5703125" style="4" customWidth="1"/>
    <col min="13306" max="13306" width="0" style="4" hidden="1" customWidth="1"/>
    <col min="13307" max="13307" width="38.5703125" style="4" customWidth="1"/>
    <col min="13308" max="13308" width="13.42578125" style="4" customWidth="1"/>
    <col min="13309" max="13309" width="13.5703125" style="4" customWidth="1"/>
    <col min="13310" max="13310" width="13.7109375" style="4" customWidth="1"/>
    <col min="13311" max="13311" width="12.140625" style="4" customWidth="1"/>
    <col min="13312" max="13312" width="14.140625" style="4" customWidth="1"/>
    <col min="13313" max="13313" width="13.42578125" style="4" customWidth="1"/>
    <col min="13314" max="13314" width="13.7109375" style="4" customWidth="1"/>
    <col min="13315" max="13317" width="12.140625" style="4" customWidth="1"/>
    <col min="13318" max="13320" width="9.7109375" style="4" customWidth="1"/>
    <col min="13321" max="13321" width="12.28515625" style="4" customWidth="1"/>
    <col min="13322" max="13322" width="10.5703125" style="4" customWidth="1"/>
    <col min="13323" max="13323" width="9.28515625" style="4" customWidth="1"/>
    <col min="13324" max="13324" width="10.5703125" style="4" customWidth="1"/>
    <col min="13325" max="13331" width="0" style="4" hidden="1" customWidth="1"/>
    <col min="13332" max="13560" width="11.5703125" style="4"/>
    <col min="13561" max="13561" width="6.5703125" style="4" customWidth="1"/>
    <col min="13562" max="13562" width="0" style="4" hidden="1" customWidth="1"/>
    <col min="13563" max="13563" width="38.5703125" style="4" customWidth="1"/>
    <col min="13564" max="13564" width="13.42578125" style="4" customWidth="1"/>
    <col min="13565" max="13565" width="13.5703125" style="4" customWidth="1"/>
    <col min="13566" max="13566" width="13.7109375" style="4" customWidth="1"/>
    <col min="13567" max="13567" width="12.140625" style="4" customWidth="1"/>
    <col min="13568" max="13568" width="14.140625" style="4" customWidth="1"/>
    <col min="13569" max="13569" width="13.42578125" style="4" customWidth="1"/>
    <col min="13570" max="13570" width="13.7109375" style="4" customWidth="1"/>
    <col min="13571" max="13573" width="12.140625" style="4" customWidth="1"/>
    <col min="13574" max="13576" width="9.7109375" style="4" customWidth="1"/>
    <col min="13577" max="13577" width="12.28515625" style="4" customWidth="1"/>
    <col min="13578" max="13578" width="10.5703125" style="4" customWidth="1"/>
    <col min="13579" max="13579" width="9.28515625" style="4" customWidth="1"/>
    <col min="13580" max="13580" width="10.5703125" style="4" customWidth="1"/>
    <col min="13581" max="13587" width="0" style="4" hidden="1" customWidth="1"/>
    <col min="13588" max="13816" width="11.5703125" style="4"/>
    <col min="13817" max="13817" width="6.5703125" style="4" customWidth="1"/>
    <col min="13818" max="13818" width="0" style="4" hidden="1" customWidth="1"/>
    <col min="13819" max="13819" width="38.5703125" style="4" customWidth="1"/>
    <col min="13820" max="13820" width="13.42578125" style="4" customWidth="1"/>
    <col min="13821" max="13821" width="13.5703125" style="4" customWidth="1"/>
    <col min="13822" max="13822" width="13.7109375" style="4" customWidth="1"/>
    <col min="13823" max="13823" width="12.140625" style="4" customWidth="1"/>
    <col min="13824" max="13824" width="14.140625" style="4" customWidth="1"/>
    <col min="13825" max="13825" width="13.42578125" style="4" customWidth="1"/>
    <col min="13826" max="13826" width="13.7109375" style="4" customWidth="1"/>
    <col min="13827" max="13829" width="12.140625" style="4" customWidth="1"/>
    <col min="13830" max="13832" width="9.7109375" style="4" customWidth="1"/>
    <col min="13833" max="13833" width="12.28515625" style="4" customWidth="1"/>
    <col min="13834" max="13834" width="10.5703125" style="4" customWidth="1"/>
    <col min="13835" max="13835" width="9.28515625" style="4" customWidth="1"/>
    <col min="13836" max="13836" width="10.5703125" style="4" customWidth="1"/>
    <col min="13837" max="13843" width="0" style="4" hidden="1" customWidth="1"/>
    <col min="13844" max="14072" width="11.5703125" style="4"/>
    <col min="14073" max="14073" width="6.5703125" style="4" customWidth="1"/>
    <col min="14074" max="14074" width="0" style="4" hidden="1" customWidth="1"/>
    <col min="14075" max="14075" width="38.5703125" style="4" customWidth="1"/>
    <col min="14076" max="14076" width="13.42578125" style="4" customWidth="1"/>
    <col min="14077" max="14077" width="13.5703125" style="4" customWidth="1"/>
    <col min="14078" max="14078" width="13.7109375" style="4" customWidth="1"/>
    <col min="14079" max="14079" width="12.140625" style="4" customWidth="1"/>
    <col min="14080" max="14080" width="14.140625" style="4" customWidth="1"/>
    <col min="14081" max="14081" width="13.42578125" style="4" customWidth="1"/>
    <col min="14082" max="14082" width="13.7109375" style="4" customWidth="1"/>
    <col min="14083" max="14085" width="12.140625" style="4" customWidth="1"/>
    <col min="14086" max="14088" width="9.7109375" style="4" customWidth="1"/>
    <col min="14089" max="14089" width="12.28515625" style="4" customWidth="1"/>
    <col min="14090" max="14090" width="10.5703125" style="4" customWidth="1"/>
    <col min="14091" max="14091" width="9.28515625" style="4" customWidth="1"/>
    <col min="14092" max="14092" width="10.5703125" style="4" customWidth="1"/>
    <col min="14093" max="14099" width="0" style="4" hidden="1" customWidth="1"/>
    <col min="14100" max="14328" width="11.5703125" style="4"/>
    <col min="14329" max="14329" width="6.5703125" style="4" customWidth="1"/>
    <col min="14330" max="14330" width="0" style="4" hidden="1" customWidth="1"/>
    <col min="14331" max="14331" width="38.5703125" style="4" customWidth="1"/>
    <col min="14332" max="14332" width="13.42578125" style="4" customWidth="1"/>
    <col min="14333" max="14333" width="13.5703125" style="4" customWidth="1"/>
    <col min="14334" max="14334" width="13.7109375" style="4" customWidth="1"/>
    <col min="14335" max="14335" width="12.140625" style="4" customWidth="1"/>
    <col min="14336" max="14336" width="14.140625" style="4" customWidth="1"/>
    <col min="14337" max="14337" width="13.42578125" style="4" customWidth="1"/>
    <col min="14338" max="14338" width="13.7109375" style="4" customWidth="1"/>
    <col min="14339" max="14341" width="12.140625" style="4" customWidth="1"/>
    <col min="14342" max="14344" width="9.7109375" style="4" customWidth="1"/>
    <col min="14345" max="14345" width="12.28515625" style="4" customWidth="1"/>
    <col min="14346" max="14346" width="10.5703125" style="4" customWidth="1"/>
    <col min="14347" max="14347" width="9.28515625" style="4" customWidth="1"/>
    <col min="14348" max="14348" width="10.5703125" style="4" customWidth="1"/>
    <col min="14349" max="14355" width="0" style="4" hidden="1" customWidth="1"/>
    <col min="14356" max="14584" width="11.5703125" style="4"/>
    <col min="14585" max="14585" width="6.5703125" style="4" customWidth="1"/>
    <col min="14586" max="14586" width="0" style="4" hidden="1" customWidth="1"/>
    <col min="14587" max="14587" width="38.5703125" style="4" customWidth="1"/>
    <col min="14588" max="14588" width="13.42578125" style="4" customWidth="1"/>
    <col min="14589" max="14589" width="13.5703125" style="4" customWidth="1"/>
    <col min="14590" max="14590" width="13.7109375" style="4" customWidth="1"/>
    <col min="14591" max="14591" width="12.140625" style="4" customWidth="1"/>
    <col min="14592" max="14592" width="14.140625" style="4" customWidth="1"/>
    <col min="14593" max="14593" width="13.42578125" style="4" customWidth="1"/>
    <col min="14594" max="14594" width="13.7109375" style="4" customWidth="1"/>
    <col min="14595" max="14597" width="12.140625" style="4" customWidth="1"/>
    <col min="14598" max="14600" width="9.7109375" style="4" customWidth="1"/>
    <col min="14601" max="14601" width="12.28515625" style="4" customWidth="1"/>
    <col min="14602" max="14602" width="10.5703125" style="4" customWidth="1"/>
    <col min="14603" max="14603" width="9.28515625" style="4" customWidth="1"/>
    <col min="14604" max="14604" width="10.5703125" style="4" customWidth="1"/>
    <col min="14605" max="14611" width="0" style="4" hidden="1" customWidth="1"/>
    <col min="14612" max="14840" width="11.5703125" style="4"/>
    <col min="14841" max="14841" width="6.5703125" style="4" customWidth="1"/>
    <col min="14842" max="14842" width="0" style="4" hidden="1" customWidth="1"/>
    <col min="14843" max="14843" width="38.5703125" style="4" customWidth="1"/>
    <col min="14844" max="14844" width="13.42578125" style="4" customWidth="1"/>
    <col min="14845" max="14845" width="13.5703125" style="4" customWidth="1"/>
    <col min="14846" max="14846" width="13.7109375" style="4" customWidth="1"/>
    <col min="14847" max="14847" width="12.140625" style="4" customWidth="1"/>
    <col min="14848" max="14848" width="14.140625" style="4" customWidth="1"/>
    <col min="14849" max="14849" width="13.42578125" style="4" customWidth="1"/>
    <col min="14850" max="14850" width="13.7109375" style="4" customWidth="1"/>
    <col min="14851" max="14853" width="12.140625" style="4" customWidth="1"/>
    <col min="14854" max="14856" width="9.7109375" style="4" customWidth="1"/>
    <col min="14857" max="14857" width="12.28515625" style="4" customWidth="1"/>
    <col min="14858" max="14858" width="10.5703125" style="4" customWidth="1"/>
    <col min="14859" max="14859" width="9.28515625" style="4" customWidth="1"/>
    <col min="14860" max="14860" width="10.5703125" style="4" customWidth="1"/>
    <col min="14861" max="14867" width="0" style="4" hidden="1" customWidth="1"/>
    <col min="14868" max="15096" width="11.5703125" style="4"/>
    <col min="15097" max="15097" width="6.5703125" style="4" customWidth="1"/>
    <col min="15098" max="15098" width="0" style="4" hidden="1" customWidth="1"/>
    <col min="15099" max="15099" width="38.5703125" style="4" customWidth="1"/>
    <col min="15100" max="15100" width="13.42578125" style="4" customWidth="1"/>
    <col min="15101" max="15101" width="13.5703125" style="4" customWidth="1"/>
    <col min="15102" max="15102" width="13.7109375" style="4" customWidth="1"/>
    <col min="15103" max="15103" width="12.140625" style="4" customWidth="1"/>
    <col min="15104" max="15104" width="14.140625" style="4" customWidth="1"/>
    <col min="15105" max="15105" width="13.42578125" style="4" customWidth="1"/>
    <col min="15106" max="15106" width="13.7109375" style="4" customWidth="1"/>
    <col min="15107" max="15109" width="12.140625" style="4" customWidth="1"/>
    <col min="15110" max="15112" width="9.7109375" style="4" customWidth="1"/>
    <col min="15113" max="15113" width="12.28515625" style="4" customWidth="1"/>
    <col min="15114" max="15114" width="10.5703125" style="4" customWidth="1"/>
    <col min="15115" max="15115" width="9.28515625" style="4" customWidth="1"/>
    <col min="15116" max="15116" width="10.5703125" style="4" customWidth="1"/>
    <col min="15117" max="15123" width="0" style="4" hidden="1" customWidth="1"/>
    <col min="15124" max="15352" width="11.5703125" style="4"/>
    <col min="15353" max="15353" width="6.5703125" style="4" customWidth="1"/>
    <col min="15354" max="15354" width="0" style="4" hidden="1" customWidth="1"/>
    <col min="15355" max="15355" width="38.5703125" style="4" customWidth="1"/>
    <col min="15356" max="15356" width="13.42578125" style="4" customWidth="1"/>
    <col min="15357" max="15357" width="13.5703125" style="4" customWidth="1"/>
    <col min="15358" max="15358" width="13.7109375" style="4" customWidth="1"/>
    <col min="15359" max="15359" width="12.140625" style="4" customWidth="1"/>
    <col min="15360" max="15360" width="14.140625" style="4" customWidth="1"/>
    <col min="15361" max="15361" width="13.42578125" style="4" customWidth="1"/>
    <col min="15362" max="15362" width="13.7109375" style="4" customWidth="1"/>
    <col min="15363" max="15365" width="12.140625" style="4" customWidth="1"/>
    <col min="15366" max="15368" width="9.7109375" style="4" customWidth="1"/>
    <col min="15369" max="15369" width="12.28515625" style="4" customWidth="1"/>
    <col min="15370" max="15370" width="10.5703125" style="4" customWidth="1"/>
    <col min="15371" max="15371" width="9.28515625" style="4" customWidth="1"/>
    <col min="15372" max="15372" width="10.5703125" style="4" customWidth="1"/>
    <col min="15373" max="15379" width="0" style="4" hidden="1" customWidth="1"/>
    <col min="15380" max="15608" width="11.5703125" style="4"/>
    <col min="15609" max="15609" width="6.5703125" style="4" customWidth="1"/>
    <col min="15610" max="15610" width="0" style="4" hidden="1" customWidth="1"/>
    <col min="15611" max="15611" width="38.5703125" style="4" customWidth="1"/>
    <col min="15612" max="15612" width="13.42578125" style="4" customWidth="1"/>
    <col min="15613" max="15613" width="13.5703125" style="4" customWidth="1"/>
    <col min="15614" max="15614" width="13.7109375" style="4" customWidth="1"/>
    <col min="15615" max="15615" width="12.140625" style="4" customWidth="1"/>
    <col min="15616" max="15616" width="14.140625" style="4" customWidth="1"/>
    <col min="15617" max="15617" width="13.42578125" style="4" customWidth="1"/>
    <col min="15618" max="15618" width="13.7109375" style="4" customWidth="1"/>
    <col min="15619" max="15621" width="12.140625" style="4" customWidth="1"/>
    <col min="15622" max="15624" width="9.7109375" style="4" customWidth="1"/>
    <col min="15625" max="15625" width="12.28515625" style="4" customWidth="1"/>
    <col min="15626" max="15626" width="10.5703125" style="4" customWidth="1"/>
    <col min="15627" max="15627" width="9.28515625" style="4" customWidth="1"/>
    <col min="15628" max="15628" width="10.5703125" style="4" customWidth="1"/>
    <col min="15629" max="15635" width="0" style="4" hidden="1" customWidth="1"/>
    <col min="15636" max="15864" width="11.5703125" style="4"/>
    <col min="15865" max="15865" width="6.5703125" style="4" customWidth="1"/>
    <col min="15866" max="15866" width="0" style="4" hidden="1" customWidth="1"/>
    <col min="15867" max="15867" width="38.5703125" style="4" customWidth="1"/>
    <col min="15868" max="15868" width="13.42578125" style="4" customWidth="1"/>
    <col min="15869" max="15869" width="13.5703125" style="4" customWidth="1"/>
    <col min="15870" max="15870" width="13.7109375" style="4" customWidth="1"/>
    <col min="15871" max="15871" width="12.140625" style="4" customWidth="1"/>
    <col min="15872" max="15872" width="14.140625" style="4" customWidth="1"/>
    <col min="15873" max="15873" width="13.42578125" style="4" customWidth="1"/>
    <col min="15874" max="15874" width="13.7109375" style="4" customWidth="1"/>
    <col min="15875" max="15877" width="12.140625" style="4" customWidth="1"/>
    <col min="15878" max="15880" width="9.7109375" style="4" customWidth="1"/>
    <col min="15881" max="15881" width="12.28515625" style="4" customWidth="1"/>
    <col min="15882" max="15882" width="10.5703125" style="4" customWidth="1"/>
    <col min="15883" max="15883" width="9.28515625" style="4" customWidth="1"/>
    <col min="15884" max="15884" width="10.5703125" style="4" customWidth="1"/>
    <col min="15885" max="15891" width="0" style="4" hidden="1" customWidth="1"/>
    <col min="15892" max="16120" width="11.5703125" style="4"/>
    <col min="16121" max="16121" width="6.5703125" style="4" customWidth="1"/>
    <col min="16122" max="16122" width="0" style="4" hidden="1" customWidth="1"/>
    <col min="16123" max="16123" width="38.5703125" style="4" customWidth="1"/>
    <col min="16124" max="16124" width="13.42578125" style="4" customWidth="1"/>
    <col min="16125" max="16125" width="13.5703125" style="4" customWidth="1"/>
    <col min="16126" max="16126" width="13.7109375" style="4" customWidth="1"/>
    <col min="16127" max="16127" width="12.140625" style="4" customWidth="1"/>
    <col min="16128" max="16128" width="14.140625" style="4" customWidth="1"/>
    <col min="16129" max="16129" width="13.42578125" style="4" customWidth="1"/>
    <col min="16130" max="16130" width="13.7109375" style="4" customWidth="1"/>
    <col min="16131" max="16133" width="12.140625" style="4" customWidth="1"/>
    <col min="16134" max="16136" width="9.7109375" style="4" customWidth="1"/>
    <col min="16137" max="16137" width="12.28515625" style="4" customWidth="1"/>
    <col min="16138" max="16138" width="10.5703125" style="4" customWidth="1"/>
    <col min="16139" max="16139" width="9.28515625" style="4" customWidth="1"/>
    <col min="16140" max="16140" width="10.5703125" style="4" customWidth="1"/>
    <col min="16141" max="16147" width="0" style="4" hidden="1" customWidth="1"/>
    <col min="16148" max="16384" width="11.5703125" style="4"/>
  </cols>
  <sheetData>
    <row r="1" spans="1:20" x14ac:dyDescent="0.25">
      <c r="A1" s="13" t="s">
        <v>0</v>
      </c>
      <c r="B1" s="13"/>
      <c r="C1" s="2"/>
      <c r="D1" s="2"/>
      <c r="E1" s="2"/>
      <c r="F1" s="2"/>
      <c r="G1" s="3"/>
      <c r="H1" s="3"/>
      <c r="I1" s="2"/>
      <c r="J1" s="3"/>
      <c r="K1" s="14"/>
      <c r="L1" s="14"/>
      <c r="M1" s="13" t="s">
        <v>1</v>
      </c>
      <c r="N1" s="13"/>
      <c r="O1" s="13"/>
      <c r="P1" s="13"/>
      <c r="Q1" s="13"/>
      <c r="R1" s="15"/>
      <c r="T1" s="1" t="s">
        <v>2</v>
      </c>
    </row>
    <row r="2" spans="1:20" x14ac:dyDescent="0.25">
      <c r="A2" s="13" t="s">
        <v>3</v>
      </c>
      <c r="B2" s="13"/>
      <c r="C2" s="2"/>
      <c r="D2" s="2"/>
      <c r="E2" s="2"/>
      <c r="F2" s="2"/>
      <c r="G2" s="3"/>
      <c r="H2" s="3"/>
      <c r="I2" s="2"/>
      <c r="J2" s="3"/>
      <c r="K2" s="3"/>
      <c r="L2" s="3"/>
      <c r="M2" s="13" t="s">
        <v>4</v>
      </c>
      <c r="N2" s="13"/>
      <c r="O2" s="13"/>
      <c r="P2" s="13"/>
      <c r="Q2" s="13"/>
      <c r="R2" s="3"/>
      <c r="S2" s="3"/>
    </row>
    <row r="3" spans="1:20" x14ac:dyDescent="0.25">
      <c r="A3" s="12"/>
      <c r="B3" s="16"/>
      <c r="C3" s="2"/>
      <c r="D3" s="2"/>
      <c r="E3" s="2"/>
      <c r="F3" s="2"/>
      <c r="G3" s="3"/>
      <c r="H3" s="3"/>
      <c r="I3" s="2"/>
      <c r="J3" s="3"/>
      <c r="K3" s="3"/>
      <c r="L3" s="3"/>
      <c r="M3" s="5"/>
      <c r="N3" s="5"/>
      <c r="O3" s="5"/>
      <c r="P3" s="6"/>
      <c r="Q3" s="6"/>
      <c r="R3" s="3"/>
      <c r="S3" s="3"/>
    </row>
    <row r="4" spans="1:20" ht="20.25" customHeight="1" x14ac:dyDescent="0.25">
      <c r="A4" s="13" t="s">
        <v>61</v>
      </c>
      <c r="B4" s="13"/>
      <c r="C4" s="13"/>
      <c r="D4" s="13"/>
      <c r="E4" s="13"/>
      <c r="F4" s="13"/>
      <c r="G4" s="13"/>
      <c r="H4" s="13"/>
      <c r="I4" s="13"/>
      <c r="J4" s="13"/>
      <c r="K4" s="13"/>
      <c r="L4" s="13"/>
      <c r="M4" s="13"/>
      <c r="N4" s="13"/>
      <c r="O4" s="13"/>
      <c r="P4" s="13"/>
      <c r="Q4" s="13"/>
      <c r="R4" s="13"/>
      <c r="S4" s="13"/>
    </row>
    <row r="5" spans="1:20" x14ac:dyDescent="0.25">
      <c r="A5" s="17" t="s">
        <v>98</v>
      </c>
      <c r="B5" s="17"/>
      <c r="C5" s="17"/>
      <c r="D5" s="17"/>
      <c r="E5" s="17"/>
      <c r="F5" s="17"/>
      <c r="G5" s="17"/>
      <c r="H5" s="17"/>
      <c r="I5" s="17"/>
      <c r="J5" s="17"/>
      <c r="K5" s="17"/>
      <c r="L5" s="17"/>
      <c r="M5" s="17"/>
      <c r="N5" s="17"/>
      <c r="O5" s="17"/>
      <c r="P5" s="17"/>
      <c r="Q5" s="17"/>
      <c r="R5" s="17"/>
      <c r="S5" s="17"/>
    </row>
    <row r="6" spans="1:20" x14ac:dyDescent="0.25">
      <c r="A6" s="18"/>
      <c r="B6" s="19"/>
      <c r="C6" s="2"/>
      <c r="D6" s="2"/>
      <c r="E6" s="2"/>
      <c r="F6" s="2"/>
      <c r="G6" s="3"/>
      <c r="H6" s="3"/>
      <c r="I6" s="2"/>
      <c r="J6" s="3"/>
      <c r="K6" s="3"/>
      <c r="L6" s="3"/>
      <c r="M6" s="2"/>
      <c r="N6" s="2"/>
      <c r="O6" s="2"/>
      <c r="P6" s="3"/>
      <c r="Q6" s="3"/>
      <c r="R6" s="3"/>
      <c r="S6" s="3"/>
    </row>
    <row r="7" spans="1:20" ht="16.5" thickBot="1" x14ac:dyDescent="0.3">
      <c r="A7" s="20"/>
      <c r="B7" s="21"/>
      <c r="K7" s="22"/>
      <c r="L7" s="22"/>
      <c r="M7" s="23"/>
      <c r="N7" s="23"/>
      <c r="O7" s="23"/>
      <c r="P7" s="22"/>
      <c r="Q7" s="22"/>
      <c r="R7" s="22"/>
      <c r="S7" s="24" t="s">
        <v>5</v>
      </c>
    </row>
    <row r="8" spans="1:20" ht="18.75" customHeight="1" x14ac:dyDescent="0.25">
      <c r="A8" s="25" t="s">
        <v>6</v>
      </c>
      <c r="B8" s="26" t="s">
        <v>7</v>
      </c>
      <c r="C8" s="27" t="s">
        <v>8</v>
      </c>
      <c r="D8" s="28"/>
      <c r="E8" s="28"/>
      <c r="F8" s="29"/>
      <c r="G8" s="30" t="s">
        <v>9</v>
      </c>
      <c r="H8" s="31"/>
      <c r="I8" s="31"/>
      <c r="J8" s="31"/>
      <c r="K8" s="31"/>
      <c r="L8" s="31"/>
      <c r="M8" s="31"/>
      <c r="N8" s="31"/>
      <c r="O8" s="31"/>
      <c r="P8" s="32"/>
      <c r="Q8" s="33" t="s">
        <v>10</v>
      </c>
      <c r="R8" s="33"/>
      <c r="S8" s="34"/>
    </row>
    <row r="9" spans="1:20" ht="33" customHeight="1" x14ac:dyDescent="0.25">
      <c r="A9" s="35"/>
      <c r="B9" s="36"/>
      <c r="C9" s="37" t="s">
        <v>11</v>
      </c>
      <c r="D9" s="37" t="s">
        <v>99</v>
      </c>
      <c r="E9" s="37" t="s">
        <v>62</v>
      </c>
      <c r="F9" s="37" t="s">
        <v>13</v>
      </c>
      <c r="G9" s="38" t="s">
        <v>11</v>
      </c>
      <c r="H9" s="38" t="s">
        <v>14</v>
      </c>
      <c r="I9" s="37" t="s">
        <v>15</v>
      </c>
      <c r="J9" s="38" t="s">
        <v>91</v>
      </c>
      <c r="K9" s="38" t="s">
        <v>92</v>
      </c>
      <c r="L9" s="38" t="s">
        <v>93</v>
      </c>
      <c r="M9" s="88" t="s">
        <v>16</v>
      </c>
      <c r="N9" s="89"/>
      <c r="O9" s="90"/>
      <c r="P9" s="38" t="s">
        <v>17</v>
      </c>
      <c r="Q9" s="38" t="s">
        <v>11</v>
      </c>
      <c r="R9" s="38" t="s">
        <v>18</v>
      </c>
      <c r="S9" s="39" t="s">
        <v>12</v>
      </c>
    </row>
    <row r="10" spans="1:20" ht="29.25" customHeight="1" x14ac:dyDescent="0.25">
      <c r="A10" s="35"/>
      <c r="B10" s="36"/>
      <c r="C10" s="40"/>
      <c r="D10" s="40"/>
      <c r="E10" s="40"/>
      <c r="F10" s="40"/>
      <c r="G10" s="36"/>
      <c r="H10" s="36"/>
      <c r="I10" s="40"/>
      <c r="J10" s="36"/>
      <c r="K10" s="36"/>
      <c r="L10" s="36"/>
      <c r="M10" s="37" t="s">
        <v>11</v>
      </c>
      <c r="N10" s="37" t="s">
        <v>18</v>
      </c>
      <c r="O10" s="37" t="s">
        <v>12</v>
      </c>
      <c r="P10" s="36"/>
      <c r="Q10" s="36"/>
      <c r="R10" s="36"/>
      <c r="S10" s="41"/>
    </row>
    <row r="11" spans="1:20" ht="40.5" customHeight="1" x14ac:dyDescent="0.25">
      <c r="A11" s="35"/>
      <c r="B11" s="36"/>
      <c r="C11" s="40"/>
      <c r="D11" s="40"/>
      <c r="E11" s="40"/>
      <c r="F11" s="40"/>
      <c r="G11" s="36"/>
      <c r="H11" s="36"/>
      <c r="I11" s="40"/>
      <c r="J11" s="36"/>
      <c r="K11" s="36"/>
      <c r="L11" s="36"/>
      <c r="M11" s="40"/>
      <c r="N11" s="40"/>
      <c r="O11" s="40"/>
      <c r="P11" s="36"/>
      <c r="Q11" s="36"/>
      <c r="R11" s="36"/>
      <c r="S11" s="41"/>
    </row>
    <row r="12" spans="1:20" ht="31.5" customHeight="1" x14ac:dyDescent="0.25">
      <c r="A12" s="42"/>
      <c r="B12" s="43"/>
      <c r="C12" s="44"/>
      <c r="D12" s="44"/>
      <c r="E12" s="44"/>
      <c r="F12" s="44"/>
      <c r="G12" s="43"/>
      <c r="H12" s="43"/>
      <c r="I12" s="44"/>
      <c r="J12" s="43"/>
      <c r="K12" s="43"/>
      <c r="L12" s="43"/>
      <c r="M12" s="44"/>
      <c r="N12" s="44"/>
      <c r="O12" s="44"/>
      <c r="P12" s="43"/>
      <c r="Q12" s="43"/>
      <c r="R12" s="43"/>
      <c r="S12" s="45"/>
    </row>
    <row r="13" spans="1:20" s="12" customFormat="1" x14ac:dyDescent="0.25">
      <c r="A13" s="46" t="s">
        <v>19</v>
      </c>
      <c r="B13" s="47" t="s">
        <v>20</v>
      </c>
      <c r="C13" s="48">
        <v>1</v>
      </c>
      <c r="D13" s="48">
        <f>C13+1</f>
        <v>2</v>
      </c>
      <c r="E13" s="48">
        <f t="shared" ref="E13:P13" si="0">D13+1</f>
        <v>3</v>
      </c>
      <c r="F13" s="48">
        <v>4</v>
      </c>
      <c r="G13" s="49">
        <v>5</v>
      </c>
      <c r="H13" s="49">
        <v>6</v>
      </c>
      <c r="I13" s="48">
        <v>7</v>
      </c>
      <c r="J13" s="49">
        <f t="shared" si="0"/>
        <v>8</v>
      </c>
      <c r="K13" s="49">
        <f t="shared" si="0"/>
        <v>9</v>
      </c>
      <c r="L13" s="49">
        <v>10</v>
      </c>
      <c r="M13" s="48">
        <v>11</v>
      </c>
      <c r="N13" s="48">
        <v>12</v>
      </c>
      <c r="O13" s="48">
        <f t="shared" si="0"/>
        <v>13</v>
      </c>
      <c r="P13" s="49">
        <f t="shared" si="0"/>
        <v>14</v>
      </c>
      <c r="Q13" s="50" t="s">
        <v>95</v>
      </c>
      <c r="R13" s="50" t="s">
        <v>97</v>
      </c>
      <c r="S13" s="51" t="s">
        <v>96</v>
      </c>
    </row>
    <row r="14" spans="1:20" s="58" customFormat="1" ht="19.5" customHeight="1" x14ac:dyDescent="0.25">
      <c r="A14" s="52"/>
      <c r="B14" s="53" t="s">
        <v>21</v>
      </c>
      <c r="C14" s="54">
        <f>+D14+E14+F14</f>
        <v>12507378.699999999</v>
      </c>
      <c r="D14" s="54">
        <v>2618722</v>
      </c>
      <c r="E14" s="54">
        <f>+E15+E64+E65+E66+E67+E68+E69+E70</f>
        <v>2673794.7000000002</v>
      </c>
      <c r="F14" s="54">
        <f>+F15+F64+F65+F66+F67+F68+F69+F70</f>
        <v>7214862</v>
      </c>
      <c r="G14" s="55">
        <f>+G15+G64+G65+G66+G67+G68+G69+G70</f>
        <v>15620834.015938001</v>
      </c>
      <c r="H14" s="55">
        <f>+H15+H64+H65+H66+H67+H68+H69+H70</f>
        <v>2328028.4281389997</v>
      </c>
      <c r="I14" s="55">
        <f t="shared" ref="I14:L14" si="1">+I15+I64+I65+I66+I67+I68+I69+I70</f>
        <v>2497893.1758369999</v>
      </c>
      <c r="J14" s="55">
        <f t="shared" si="1"/>
        <v>0</v>
      </c>
      <c r="K14" s="55">
        <f t="shared" si="1"/>
        <v>1040</v>
      </c>
      <c r="L14" s="55">
        <f t="shared" si="1"/>
        <v>5972392.4676059997</v>
      </c>
      <c r="M14" s="55">
        <f t="shared" ref="M14" si="2">+M15+M64+M65+M66+M67+M68+M69+M70</f>
        <v>8860.418334</v>
      </c>
      <c r="N14" s="55">
        <f t="shared" ref="N14" si="3">+N15+N64+N65+N66+N67+N68+N69+N70</f>
        <v>0</v>
      </c>
      <c r="O14" s="55">
        <f t="shared" ref="O14" si="4">+O15+O64+O65+O66+O67+O68+O69+O70</f>
        <v>8860.418334</v>
      </c>
      <c r="P14" s="55">
        <f t="shared" ref="P14" si="5">+P15+P64+P65+P66+P67+P68+P69+P70</f>
        <v>4812619.5260220002</v>
      </c>
      <c r="Q14" s="56">
        <f>G14/C14</f>
        <v>1.248929483196827</v>
      </c>
      <c r="R14" s="56">
        <f>H14/D14</f>
        <v>0.88899410786597421</v>
      </c>
      <c r="S14" s="57">
        <f>I14/E14</f>
        <v>0.9342127785042732</v>
      </c>
    </row>
    <row r="15" spans="1:20" s="15" customFormat="1" x14ac:dyDescent="0.25">
      <c r="A15" s="59" t="s">
        <v>22</v>
      </c>
      <c r="B15" s="60" t="s">
        <v>23</v>
      </c>
      <c r="C15" s="61">
        <f>SUM(C16:C63)</f>
        <v>2673794.7000000002</v>
      </c>
      <c r="D15" s="61"/>
      <c r="E15" s="61">
        <f>SUM(E16:E63)</f>
        <v>2673794.7000000002</v>
      </c>
      <c r="F15" s="61"/>
      <c r="G15" s="61">
        <f>SUM(G16:G63)</f>
        <v>4834782.0223099999</v>
      </c>
      <c r="H15" s="61">
        <f>SUM(H16:H63)</f>
        <v>2328028.4281389997</v>
      </c>
      <c r="I15" s="61">
        <f>SUM(I16:I63)</f>
        <v>2497893.1758369999</v>
      </c>
      <c r="J15" s="62"/>
      <c r="K15" s="62"/>
      <c r="L15" s="62"/>
      <c r="M15" s="61">
        <f t="shared" ref="M15:O15" si="6">SUM(M16:M63)</f>
        <v>8860.418334</v>
      </c>
      <c r="N15" s="61">
        <f t="shared" si="6"/>
        <v>0</v>
      </c>
      <c r="O15" s="61">
        <f t="shared" si="6"/>
        <v>8860.418334</v>
      </c>
      <c r="P15" s="62"/>
      <c r="Q15" s="56">
        <f t="shared" ref="Q15:Q68" si="7">G15/C15</f>
        <v>1.8082098907257165</v>
      </c>
      <c r="R15" s="56"/>
      <c r="S15" s="57">
        <f t="shared" ref="S15:S63" si="8">I15/E15</f>
        <v>0.9342127785042732</v>
      </c>
    </row>
    <row r="16" spans="1:20" ht="31.5" x14ac:dyDescent="0.25">
      <c r="A16" s="63">
        <v>1</v>
      </c>
      <c r="B16" s="64" t="s">
        <v>63</v>
      </c>
      <c r="C16" s="65">
        <f>+D16+E16+F16</f>
        <v>11331.4</v>
      </c>
      <c r="D16" s="65"/>
      <c r="E16" s="65">
        <v>11331.4</v>
      </c>
      <c r="F16" s="65"/>
      <c r="G16" s="66">
        <f>+H16+I16+J16+K16+L16+M16+P16</f>
        <v>20643.139314</v>
      </c>
      <c r="H16" s="65">
        <v>8424.5570910000006</v>
      </c>
      <c r="I16" s="65">
        <v>12218.582222999999</v>
      </c>
      <c r="J16" s="66"/>
      <c r="K16" s="66"/>
      <c r="L16" s="66"/>
      <c r="M16" s="65">
        <f>+N16+O16</f>
        <v>0</v>
      </c>
      <c r="N16" s="65"/>
      <c r="O16" s="65"/>
      <c r="P16" s="67"/>
      <c r="Q16" s="68">
        <f t="shared" si="7"/>
        <v>1.8217642404292498</v>
      </c>
      <c r="R16" s="68"/>
      <c r="S16" s="69">
        <f t="shared" si="8"/>
        <v>1.0782941404416047</v>
      </c>
    </row>
    <row r="17" spans="1:19" x14ac:dyDescent="0.25">
      <c r="A17" s="63">
        <v>2</v>
      </c>
      <c r="B17" s="64" t="s">
        <v>24</v>
      </c>
      <c r="C17" s="65">
        <f t="shared" ref="C17:C63" si="9">+D17+E17+F17</f>
        <v>20658</v>
      </c>
      <c r="D17" s="65"/>
      <c r="E17" s="65">
        <v>20658</v>
      </c>
      <c r="F17" s="65"/>
      <c r="G17" s="66">
        <f t="shared" ref="G17:G63" si="10">+H17+I17+J17+K17+L17+M17+P17</f>
        <v>25914.658583</v>
      </c>
      <c r="H17" s="65"/>
      <c r="I17" s="65">
        <v>25914.658583</v>
      </c>
      <c r="J17" s="66"/>
      <c r="K17" s="66"/>
      <c r="L17" s="66"/>
      <c r="M17" s="65">
        <f t="shared" ref="M17:M63" si="11">+N17+O17</f>
        <v>0</v>
      </c>
      <c r="N17" s="65"/>
      <c r="O17" s="65"/>
      <c r="P17" s="67"/>
      <c r="Q17" s="68">
        <f t="shared" si="7"/>
        <v>1.2544611570820021</v>
      </c>
      <c r="R17" s="68"/>
      <c r="S17" s="69">
        <f t="shared" si="8"/>
        <v>1.2544611570820021</v>
      </c>
    </row>
    <row r="18" spans="1:19" x14ac:dyDescent="0.25">
      <c r="A18" s="63">
        <v>3</v>
      </c>
      <c r="B18" s="64" t="s">
        <v>25</v>
      </c>
      <c r="C18" s="65">
        <f t="shared" si="9"/>
        <v>9202</v>
      </c>
      <c r="D18" s="65"/>
      <c r="E18" s="65">
        <v>9202</v>
      </c>
      <c r="F18" s="65"/>
      <c r="G18" s="66">
        <f t="shared" si="10"/>
        <v>9581.647798</v>
      </c>
      <c r="H18" s="65"/>
      <c r="I18" s="65">
        <v>9581.647798</v>
      </c>
      <c r="J18" s="66"/>
      <c r="K18" s="66"/>
      <c r="L18" s="66"/>
      <c r="M18" s="65">
        <f t="shared" si="11"/>
        <v>0</v>
      </c>
      <c r="N18" s="65"/>
      <c r="O18" s="65"/>
      <c r="P18" s="67"/>
      <c r="Q18" s="68">
        <f t="shared" si="7"/>
        <v>1.0412570960660725</v>
      </c>
      <c r="R18" s="68"/>
      <c r="S18" s="69">
        <f t="shared" si="8"/>
        <v>1.0412570960660725</v>
      </c>
    </row>
    <row r="19" spans="1:19" ht="31.5" x14ac:dyDescent="0.25">
      <c r="A19" s="63">
        <v>4</v>
      </c>
      <c r="B19" s="64" t="s">
        <v>64</v>
      </c>
      <c r="C19" s="65">
        <f t="shared" si="9"/>
        <v>198664</v>
      </c>
      <c r="D19" s="65"/>
      <c r="E19" s="65">
        <v>198664</v>
      </c>
      <c r="F19" s="65"/>
      <c r="G19" s="66">
        <f t="shared" si="10"/>
        <v>503792.74215400004</v>
      </c>
      <c r="H19" s="65">
        <v>295550.89090200001</v>
      </c>
      <c r="I19" s="65">
        <v>206705.34068200001</v>
      </c>
      <c r="J19" s="66"/>
      <c r="K19" s="66"/>
      <c r="L19" s="66"/>
      <c r="M19" s="65">
        <f t="shared" si="11"/>
        <v>1536.5105699999999</v>
      </c>
      <c r="N19" s="65"/>
      <c r="O19" s="65">
        <v>1536.5105699999999</v>
      </c>
      <c r="P19" s="67"/>
      <c r="Q19" s="68">
        <f t="shared" si="7"/>
        <v>2.5359035464603554</v>
      </c>
      <c r="R19" s="68"/>
      <c r="S19" s="69">
        <f t="shared" si="8"/>
        <v>1.0404770903736964</v>
      </c>
    </row>
    <row r="20" spans="1:19" x14ac:dyDescent="0.25">
      <c r="A20" s="63">
        <v>5</v>
      </c>
      <c r="B20" s="64" t="s">
        <v>65</v>
      </c>
      <c r="C20" s="65">
        <f t="shared" si="9"/>
        <v>7989.3</v>
      </c>
      <c r="D20" s="65"/>
      <c r="E20" s="65">
        <v>7989.3</v>
      </c>
      <c r="F20" s="65"/>
      <c r="G20" s="66">
        <f t="shared" si="10"/>
        <v>9385.0446800000009</v>
      </c>
      <c r="H20" s="65"/>
      <c r="I20" s="65">
        <v>9385.0446800000009</v>
      </c>
      <c r="J20" s="66"/>
      <c r="K20" s="66"/>
      <c r="L20" s="66"/>
      <c r="M20" s="65">
        <f t="shared" si="11"/>
        <v>0</v>
      </c>
      <c r="N20" s="65"/>
      <c r="O20" s="65"/>
      <c r="P20" s="67"/>
      <c r="Q20" s="68">
        <f t="shared" si="7"/>
        <v>1.1747017485887374</v>
      </c>
      <c r="R20" s="68"/>
      <c r="S20" s="69">
        <f t="shared" si="8"/>
        <v>1.1747017485887374</v>
      </c>
    </row>
    <row r="21" spans="1:19" x14ac:dyDescent="0.25">
      <c r="A21" s="63">
        <v>6</v>
      </c>
      <c r="B21" s="64" t="s">
        <v>26</v>
      </c>
      <c r="C21" s="65">
        <f t="shared" si="9"/>
        <v>11677</v>
      </c>
      <c r="D21" s="65"/>
      <c r="E21" s="65">
        <v>11677</v>
      </c>
      <c r="F21" s="65"/>
      <c r="G21" s="66">
        <f t="shared" si="10"/>
        <v>11325.840155</v>
      </c>
      <c r="H21" s="65"/>
      <c r="I21" s="65">
        <v>11325.840155</v>
      </c>
      <c r="J21" s="66"/>
      <c r="K21" s="66"/>
      <c r="L21" s="66"/>
      <c r="M21" s="65">
        <f t="shared" si="11"/>
        <v>0</v>
      </c>
      <c r="N21" s="65"/>
      <c r="O21" s="65"/>
      <c r="P21" s="67"/>
      <c r="Q21" s="68">
        <f t="shared" si="7"/>
        <v>0.96992722060460734</v>
      </c>
      <c r="R21" s="68"/>
      <c r="S21" s="69">
        <f t="shared" si="8"/>
        <v>0.96992722060460734</v>
      </c>
    </row>
    <row r="22" spans="1:19" x14ac:dyDescent="0.25">
      <c r="A22" s="63">
        <v>7</v>
      </c>
      <c r="B22" s="64" t="s">
        <v>66</v>
      </c>
      <c r="C22" s="65">
        <f t="shared" si="9"/>
        <v>29688</v>
      </c>
      <c r="D22" s="65"/>
      <c r="E22" s="65">
        <v>29688</v>
      </c>
      <c r="F22" s="65"/>
      <c r="G22" s="66">
        <f t="shared" si="10"/>
        <v>30255.012741999999</v>
      </c>
      <c r="H22" s="65">
        <v>1429.277259</v>
      </c>
      <c r="I22" s="65">
        <v>28825.735483</v>
      </c>
      <c r="J22" s="66"/>
      <c r="K22" s="66"/>
      <c r="L22" s="66"/>
      <c r="M22" s="65">
        <f t="shared" si="11"/>
        <v>0</v>
      </c>
      <c r="N22" s="65"/>
      <c r="O22" s="65"/>
      <c r="P22" s="67"/>
      <c r="Q22" s="68">
        <f t="shared" si="7"/>
        <v>1.0190990549043384</v>
      </c>
      <c r="R22" s="68"/>
      <c r="S22" s="69">
        <f t="shared" si="8"/>
        <v>0.9709557896456481</v>
      </c>
    </row>
    <row r="23" spans="1:19" x14ac:dyDescent="0.25">
      <c r="A23" s="63">
        <v>8</v>
      </c>
      <c r="B23" s="64" t="s">
        <v>27</v>
      </c>
      <c r="C23" s="65">
        <f t="shared" si="9"/>
        <v>15872</v>
      </c>
      <c r="D23" s="65"/>
      <c r="E23" s="65">
        <v>15872</v>
      </c>
      <c r="F23" s="65"/>
      <c r="G23" s="66">
        <f t="shared" si="10"/>
        <v>34265.301594999997</v>
      </c>
      <c r="H23" s="65">
        <v>16407.767779999998</v>
      </c>
      <c r="I23" s="65">
        <v>17857.533814999999</v>
      </c>
      <c r="J23" s="66"/>
      <c r="K23" s="66"/>
      <c r="L23" s="66"/>
      <c r="M23" s="65">
        <f t="shared" si="11"/>
        <v>0</v>
      </c>
      <c r="N23" s="65"/>
      <c r="O23" s="65"/>
      <c r="P23" s="67"/>
      <c r="Q23" s="68">
        <f t="shared" si="7"/>
        <v>2.1588521670236895</v>
      </c>
      <c r="R23" s="68"/>
      <c r="S23" s="69">
        <f t="shared" si="8"/>
        <v>1.1250966365297379</v>
      </c>
    </row>
    <row r="24" spans="1:19" x14ac:dyDescent="0.25">
      <c r="A24" s="63">
        <v>9</v>
      </c>
      <c r="B24" s="64" t="s">
        <v>28</v>
      </c>
      <c r="C24" s="65">
        <f t="shared" si="9"/>
        <v>12770</v>
      </c>
      <c r="D24" s="65"/>
      <c r="E24" s="65">
        <v>12770</v>
      </c>
      <c r="F24" s="65"/>
      <c r="G24" s="66">
        <f t="shared" si="10"/>
        <v>15350.329319</v>
      </c>
      <c r="H24" s="65"/>
      <c r="I24" s="65">
        <v>15350.329319</v>
      </c>
      <c r="J24" s="66"/>
      <c r="K24" s="66"/>
      <c r="L24" s="66"/>
      <c r="M24" s="65">
        <f t="shared" si="11"/>
        <v>0</v>
      </c>
      <c r="N24" s="65"/>
      <c r="O24" s="65"/>
      <c r="P24" s="67"/>
      <c r="Q24" s="68">
        <f t="shared" si="7"/>
        <v>1.2020618104150353</v>
      </c>
      <c r="R24" s="68"/>
      <c r="S24" s="69">
        <f t="shared" si="8"/>
        <v>1.2020618104150353</v>
      </c>
    </row>
    <row r="25" spans="1:19" x14ac:dyDescent="0.25">
      <c r="A25" s="63">
        <v>10</v>
      </c>
      <c r="B25" s="64" t="s">
        <v>29</v>
      </c>
      <c r="C25" s="65">
        <f t="shared" si="9"/>
        <v>6534</v>
      </c>
      <c r="D25" s="65"/>
      <c r="E25" s="65">
        <v>6534</v>
      </c>
      <c r="F25" s="65"/>
      <c r="G25" s="66">
        <f>+H25+I25+J25+K25+L25+M25+P25</f>
        <v>8053.7935100000004</v>
      </c>
      <c r="H25" s="65"/>
      <c r="I25" s="65">
        <v>8053.7935100000004</v>
      </c>
      <c r="J25" s="66"/>
      <c r="K25" s="66"/>
      <c r="L25" s="66"/>
      <c r="M25" s="65">
        <f t="shared" si="11"/>
        <v>0</v>
      </c>
      <c r="N25" s="65"/>
      <c r="O25" s="65"/>
      <c r="P25" s="67"/>
      <c r="Q25" s="68">
        <f t="shared" si="7"/>
        <v>1.2325977211509029</v>
      </c>
      <c r="R25" s="68"/>
      <c r="S25" s="69">
        <f t="shared" si="8"/>
        <v>1.2325977211509029</v>
      </c>
    </row>
    <row r="26" spans="1:19" x14ac:dyDescent="0.25">
      <c r="A26" s="63">
        <v>11</v>
      </c>
      <c r="B26" s="64" t="s">
        <v>67</v>
      </c>
      <c r="C26" s="65">
        <f t="shared" si="9"/>
        <v>127237</v>
      </c>
      <c r="D26" s="65"/>
      <c r="E26" s="65">
        <v>127237</v>
      </c>
      <c r="F26" s="65"/>
      <c r="G26" s="66">
        <f t="shared" si="10"/>
        <v>427952.09203099995</v>
      </c>
      <c r="H26" s="65">
        <v>304037.35763599997</v>
      </c>
      <c r="I26" s="65">
        <v>123914.73439500001</v>
      </c>
      <c r="J26" s="66"/>
      <c r="K26" s="66"/>
      <c r="L26" s="66"/>
      <c r="M26" s="65">
        <f t="shared" si="11"/>
        <v>0</v>
      </c>
      <c r="N26" s="65"/>
      <c r="O26" s="65"/>
      <c r="P26" s="67"/>
      <c r="Q26" s="68">
        <f t="shared" si="7"/>
        <v>3.3634248845147239</v>
      </c>
      <c r="R26" s="68"/>
      <c r="S26" s="69">
        <f t="shared" si="8"/>
        <v>0.9738891548448958</v>
      </c>
    </row>
    <row r="27" spans="1:19" x14ac:dyDescent="0.25">
      <c r="A27" s="63">
        <v>12</v>
      </c>
      <c r="B27" s="64" t="s">
        <v>30</v>
      </c>
      <c r="C27" s="65">
        <f t="shared" si="9"/>
        <v>572719</v>
      </c>
      <c r="D27" s="65"/>
      <c r="E27" s="65">
        <v>572719</v>
      </c>
      <c r="F27" s="65"/>
      <c r="G27" s="66">
        <f t="shared" si="10"/>
        <v>718571.15707099997</v>
      </c>
      <c r="H27" s="65">
        <v>147592.558724</v>
      </c>
      <c r="I27" s="65">
        <v>570978.59834699996</v>
      </c>
      <c r="J27" s="66"/>
      <c r="K27" s="66"/>
      <c r="L27" s="66"/>
      <c r="M27" s="65">
        <f t="shared" si="11"/>
        <v>0</v>
      </c>
      <c r="N27" s="65"/>
      <c r="O27" s="65"/>
      <c r="P27" s="67"/>
      <c r="Q27" s="68">
        <f t="shared" si="7"/>
        <v>1.2546661749845909</v>
      </c>
      <c r="R27" s="68"/>
      <c r="S27" s="69">
        <f t="shared" si="8"/>
        <v>0.99696115956865405</v>
      </c>
    </row>
    <row r="28" spans="1:19" x14ac:dyDescent="0.25">
      <c r="A28" s="63">
        <v>13</v>
      </c>
      <c r="B28" s="64" t="s">
        <v>31</v>
      </c>
      <c r="C28" s="65">
        <f t="shared" si="9"/>
        <v>151900</v>
      </c>
      <c r="D28" s="65"/>
      <c r="E28" s="65">
        <v>151900</v>
      </c>
      <c r="F28" s="65"/>
      <c r="G28" s="66">
        <f t="shared" si="10"/>
        <v>1131685.6870830001</v>
      </c>
      <c r="H28" s="65">
        <v>960398.05897000001</v>
      </c>
      <c r="I28" s="65">
        <v>171287.62811300001</v>
      </c>
      <c r="J28" s="66"/>
      <c r="K28" s="66"/>
      <c r="L28" s="66"/>
      <c r="M28" s="65">
        <f t="shared" si="11"/>
        <v>0</v>
      </c>
      <c r="N28" s="65"/>
      <c r="O28" s="65"/>
      <c r="P28" s="67"/>
      <c r="Q28" s="68">
        <f t="shared" si="7"/>
        <v>7.4502020216129035</v>
      </c>
      <c r="R28" s="68"/>
      <c r="S28" s="69">
        <f t="shared" si="8"/>
        <v>1.1276341547926267</v>
      </c>
    </row>
    <row r="29" spans="1:19" ht="31.5" x14ac:dyDescent="0.25">
      <c r="A29" s="63">
        <v>14</v>
      </c>
      <c r="B29" s="64" t="s">
        <v>68</v>
      </c>
      <c r="C29" s="65">
        <f t="shared" si="9"/>
        <v>107873</v>
      </c>
      <c r="D29" s="65"/>
      <c r="E29" s="65">
        <v>107873</v>
      </c>
      <c r="F29" s="65"/>
      <c r="G29" s="66">
        <f t="shared" si="10"/>
        <v>163871.127259</v>
      </c>
      <c r="H29" s="65">
        <v>26133.137568999999</v>
      </c>
      <c r="I29" s="65">
        <v>137489.07969000001</v>
      </c>
      <c r="J29" s="66"/>
      <c r="K29" s="66"/>
      <c r="L29" s="66"/>
      <c r="M29" s="65">
        <f t="shared" si="11"/>
        <v>248.91</v>
      </c>
      <c r="N29" s="65"/>
      <c r="O29" s="65">
        <v>248.91</v>
      </c>
      <c r="P29" s="67"/>
      <c r="Q29" s="68">
        <f t="shared" si="7"/>
        <v>1.5191116151307555</v>
      </c>
      <c r="R29" s="68"/>
      <c r="S29" s="69">
        <f t="shared" si="8"/>
        <v>1.2745458056232795</v>
      </c>
    </row>
    <row r="30" spans="1:19" ht="31.5" x14ac:dyDescent="0.25">
      <c r="A30" s="63">
        <v>15</v>
      </c>
      <c r="B30" s="64" t="s">
        <v>69</v>
      </c>
      <c r="C30" s="65">
        <f t="shared" si="9"/>
        <v>11697</v>
      </c>
      <c r="D30" s="65"/>
      <c r="E30" s="65">
        <v>11697</v>
      </c>
      <c r="F30" s="65"/>
      <c r="G30" s="66">
        <f t="shared" si="10"/>
        <v>45656.626362000003</v>
      </c>
      <c r="H30" s="65">
        <v>35653.275497000002</v>
      </c>
      <c r="I30" s="65">
        <v>10003.350865</v>
      </c>
      <c r="J30" s="66"/>
      <c r="K30" s="66"/>
      <c r="L30" s="66"/>
      <c r="M30" s="65">
        <f t="shared" si="11"/>
        <v>0</v>
      </c>
      <c r="N30" s="65"/>
      <c r="O30" s="65">
        <v>0</v>
      </c>
      <c r="P30" s="67"/>
      <c r="Q30" s="68">
        <f t="shared" si="7"/>
        <v>3.9032765975891257</v>
      </c>
      <c r="R30" s="68"/>
      <c r="S30" s="69">
        <f t="shared" si="8"/>
        <v>0.85520653714627681</v>
      </c>
    </row>
    <row r="31" spans="1:19" x14ac:dyDescent="0.25">
      <c r="A31" s="63">
        <v>16</v>
      </c>
      <c r="B31" s="64" t="s">
        <v>70</v>
      </c>
      <c r="C31" s="65">
        <f t="shared" si="9"/>
        <v>37782</v>
      </c>
      <c r="D31" s="65"/>
      <c r="E31" s="65">
        <v>37782</v>
      </c>
      <c r="F31" s="65"/>
      <c r="G31" s="66">
        <f t="shared" si="10"/>
        <v>65715.340062000003</v>
      </c>
      <c r="H31" s="65">
        <v>31766.690613999999</v>
      </c>
      <c r="I31" s="65">
        <v>33948.649447999996</v>
      </c>
      <c r="J31" s="66"/>
      <c r="K31" s="66"/>
      <c r="L31" s="66"/>
      <c r="M31" s="65">
        <f t="shared" si="11"/>
        <v>0</v>
      </c>
      <c r="N31" s="65"/>
      <c r="O31" s="65">
        <v>0</v>
      </c>
      <c r="P31" s="67"/>
      <c r="Q31" s="68">
        <f t="shared" si="7"/>
        <v>1.739329311894553</v>
      </c>
      <c r="R31" s="68"/>
      <c r="S31" s="69">
        <f t="shared" si="8"/>
        <v>0.89854029559049275</v>
      </c>
    </row>
    <row r="32" spans="1:19" x14ac:dyDescent="0.25">
      <c r="A32" s="63">
        <v>17</v>
      </c>
      <c r="B32" s="64" t="s">
        <v>71</v>
      </c>
      <c r="C32" s="65">
        <f t="shared" si="9"/>
        <v>6873</v>
      </c>
      <c r="D32" s="65"/>
      <c r="E32" s="65">
        <v>6873</v>
      </c>
      <c r="F32" s="65"/>
      <c r="G32" s="66">
        <f t="shared" si="10"/>
        <v>15942.374354</v>
      </c>
      <c r="H32" s="65">
        <v>780.99962200000004</v>
      </c>
      <c r="I32" s="65">
        <v>14452.6576</v>
      </c>
      <c r="J32" s="66"/>
      <c r="K32" s="66"/>
      <c r="L32" s="66"/>
      <c r="M32" s="65">
        <f t="shared" si="11"/>
        <v>708.71713199999999</v>
      </c>
      <c r="N32" s="65"/>
      <c r="O32" s="65">
        <v>708.71713199999999</v>
      </c>
      <c r="P32" s="67"/>
      <c r="Q32" s="68">
        <f t="shared" si="7"/>
        <v>2.3195655978466463</v>
      </c>
      <c r="R32" s="68"/>
      <c r="S32" s="69">
        <f t="shared" si="8"/>
        <v>2.1028164702458896</v>
      </c>
    </row>
    <row r="33" spans="1:19" x14ac:dyDescent="0.25">
      <c r="A33" s="63">
        <v>18</v>
      </c>
      <c r="B33" s="64" t="s">
        <v>72</v>
      </c>
      <c r="C33" s="65">
        <f t="shared" si="9"/>
        <v>5639</v>
      </c>
      <c r="D33" s="65"/>
      <c r="E33" s="65">
        <v>5639</v>
      </c>
      <c r="F33" s="65"/>
      <c r="G33" s="66">
        <f t="shared" si="10"/>
        <v>43684.909362999999</v>
      </c>
      <c r="H33" s="65">
        <v>37918.762601000002</v>
      </c>
      <c r="I33" s="65">
        <v>5766.1467620000003</v>
      </c>
      <c r="J33" s="66"/>
      <c r="K33" s="66"/>
      <c r="L33" s="66"/>
      <c r="M33" s="65">
        <f t="shared" si="11"/>
        <v>0</v>
      </c>
      <c r="N33" s="65"/>
      <c r="O33" s="65">
        <v>0</v>
      </c>
      <c r="P33" s="67"/>
      <c r="Q33" s="68">
        <f t="shared" si="7"/>
        <v>7.7469248737364778</v>
      </c>
      <c r="R33" s="68"/>
      <c r="S33" s="69">
        <f t="shared" si="8"/>
        <v>1.0225477499556659</v>
      </c>
    </row>
    <row r="34" spans="1:19" x14ac:dyDescent="0.25">
      <c r="A34" s="63">
        <v>19</v>
      </c>
      <c r="B34" s="64" t="s">
        <v>73</v>
      </c>
      <c r="C34" s="65">
        <f t="shared" si="9"/>
        <v>55530</v>
      </c>
      <c r="D34" s="65"/>
      <c r="E34" s="65">
        <v>55530</v>
      </c>
      <c r="F34" s="65"/>
      <c r="G34" s="66">
        <f>+H34+I34+J34+K34+L34+M34+P34</f>
        <v>81317.746862</v>
      </c>
      <c r="H34" s="65">
        <v>16791.893940999998</v>
      </c>
      <c r="I34" s="65">
        <v>64525.852920999998</v>
      </c>
      <c r="J34" s="66"/>
      <c r="K34" s="66"/>
      <c r="L34" s="66"/>
      <c r="M34" s="65">
        <f t="shared" si="11"/>
        <v>0</v>
      </c>
      <c r="N34" s="65"/>
      <c r="O34" s="65"/>
      <c r="P34" s="67"/>
      <c r="Q34" s="68">
        <f t="shared" si="7"/>
        <v>1.4643930643255898</v>
      </c>
      <c r="R34" s="68"/>
      <c r="S34" s="69">
        <f t="shared" si="8"/>
        <v>1.1619998725193588</v>
      </c>
    </row>
    <row r="35" spans="1:19" x14ac:dyDescent="0.25">
      <c r="A35" s="63">
        <v>20</v>
      </c>
      <c r="B35" s="64" t="s">
        <v>32</v>
      </c>
      <c r="C35" s="65">
        <f t="shared" si="9"/>
        <v>41599</v>
      </c>
      <c r="D35" s="65"/>
      <c r="E35" s="65">
        <v>41599</v>
      </c>
      <c r="F35" s="65"/>
      <c r="G35" s="66">
        <f t="shared" si="10"/>
        <v>37699.155456</v>
      </c>
      <c r="H35" s="65"/>
      <c r="I35" s="65">
        <v>37027.749455999998</v>
      </c>
      <c r="J35" s="66"/>
      <c r="K35" s="66"/>
      <c r="L35" s="66"/>
      <c r="M35" s="65">
        <f t="shared" si="11"/>
        <v>671.40599999999995</v>
      </c>
      <c r="N35" s="65"/>
      <c r="O35" s="65">
        <v>671.40599999999995</v>
      </c>
      <c r="P35" s="67"/>
      <c r="Q35" s="68">
        <f t="shared" si="7"/>
        <v>0.90625148335296524</v>
      </c>
      <c r="R35" s="68"/>
      <c r="S35" s="69">
        <f t="shared" si="8"/>
        <v>0.89011152806557847</v>
      </c>
    </row>
    <row r="36" spans="1:19" x14ac:dyDescent="0.25">
      <c r="A36" s="63">
        <v>21</v>
      </c>
      <c r="B36" s="64" t="s">
        <v>33</v>
      </c>
      <c r="C36" s="65">
        <f t="shared" si="9"/>
        <v>7934</v>
      </c>
      <c r="D36" s="65"/>
      <c r="E36" s="65">
        <v>7934</v>
      </c>
      <c r="F36" s="65"/>
      <c r="G36" s="66">
        <f t="shared" si="10"/>
        <v>8496.4654119999996</v>
      </c>
      <c r="H36" s="65"/>
      <c r="I36" s="65">
        <v>8496.4654119999996</v>
      </c>
      <c r="J36" s="66"/>
      <c r="K36" s="66"/>
      <c r="L36" s="66"/>
      <c r="M36" s="65">
        <f t="shared" si="11"/>
        <v>0</v>
      </c>
      <c r="N36" s="65"/>
      <c r="O36" s="65"/>
      <c r="P36" s="67"/>
      <c r="Q36" s="68">
        <f t="shared" si="7"/>
        <v>1.0708930441139399</v>
      </c>
      <c r="R36" s="68"/>
      <c r="S36" s="69">
        <f t="shared" si="8"/>
        <v>1.0708930441139399</v>
      </c>
    </row>
    <row r="37" spans="1:19" x14ac:dyDescent="0.25">
      <c r="A37" s="63">
        <v>22</v>
      </c>
      <c r="B37" s="64" t="s">
        <v>74</v>
      </c>
      <c r="C37" s="65">
        <f t="shared" si="9"/>
        <v>0</v>
      </c>
      <c r="D37" s="65"/>
      <c r="E37" s="65"/>
      <c r="F37" s="65"/>
      <c r="G37" s="66">
        <f t="shared" si="10"/>
        <v>1165.5388</v>
      </c>
      <c r="H37" s="65">
        <v>1165.5388</v>
      </c>
      <c r="I37" s="65">
        <v>0</v>
      </c>
      <c r="J37" s="66"/>
      <c r="K37" s="66"/>
      <c r="L37" s="66"/>
      <c r="M37" s="65">
        <f t="shared" si="11"/>
        <v>0</v>
      </c>
      <c r="N37" s="65"/>
      <c r="O37" s="65"/>
      <c r="P37" s="67"/>
      <c r="Q37" s="68"/>
      <c r="R37" s="68"/>
      <c r="S37" s="69"/>
    </row>
    <row r="38" spans="1:19" x14ac:dyDescent="0.25">
      <c r="A38" s="63">
        <v>23</v>
      </c>
      <c r="B38" s="64" t="s">
        <v>75</v>
      </c>
      <c r="C38" s="65">
        <f t="shared" si="9"/>
        <v>0</v>
      </c>
      <c r="D38" s="65"/>
      <c r="E38" s="65"/>
      <c r="F38" s="65"/>
      <c r="G38" s="66">
        <f t="shared" si="10"/>
        <v>62723.345581000001</v>
      </c>
      <c r="H38" s="65">
        <v>60766.466416000003</v>
      </c>
      <c r="I38" s="65">
        <v>1956.8791650000001</v>
      </c>
      <c r="J38" s="66"/>
      <c r="K38" s="66"/>
      <c r="L38" s="66"/>
      <c r="M38" s="65">
        <f t="shared" si="11"/>
        <v>0</v>
      </c>
      <c r="N38" s="65"/>
      <c r="O38" s="65"/>
      <c r="P38" s="67"/>
      <c r="Q38" s="68"/>
      <c r="R38" s="68"/>
      <c r="S38" s="69"/>
    </row>
    <row r="39" spans="1:19" x14ac:dyDescent="0.25">
      <c r="A39" s="63">
        <v>24</v>
      </c>
      <c r="B39" s="64" t="s">
        <v>76</v>
      </c>
      <c r="C39" s="65">
        <f t="shared" si="9"/>
        <v>2171</v>
      </c>
      <c r="D39" s="65"/>
      <c r="E39" s="65">
        <v>2171</v>
      </c>
      <c r="F39" s="65"/>
      <c r="G39" s="66">
        <f t="shared" si="10"/>
        <v>2309.1283560000002</v>
      </c>
      <c r="H39" s="65"/>
      <c r="I39" s="65">
        <v>2309.1283560000002</v>
      </c>
      <c r="J39" s="66"/>
      <c r="K39" s="66"/>
      <c r="L39" s="66"/>
      <c r="M39" s="65">
        <f t="shared" si="11"/>
        <v>0</v>
      </c>
      <c r="N39" s="65"/>
      <c r="O39" s="65"/>
      <c r="P39" s="67"/>
      <c r="Q39" s="68">
        <f t="shared" si="7"/>
        <v>1.0636243003224322</v>
      </c>
      <c r="R39" s="68"/>
      <c r="S39" s="69">
        <f t="shared" si="8"/>
        <v>1.0636243003224322</v>
      </c>
    </row>
    <row r="40" spans="1:19" x14ac:dyDescent="0.25">
      <c r="A40" s="63">
        <v>25</v>
      </c>
      <c r="B40" s="64" t="s">
        <v>34</v>
      </c>
      <c r="C40" s="65">
        <f t="shared" si="9"/>
        <v>2707</v>
      </c>
      <c r="D40" s="65"/>
      <c r="E40" s="65">
        <v>2707</v>
      </c>
      <c r="F40" s="65"/>
      <c r="G40" s="66">
        <f>+H40+I40+J40+K40+L40+M40+P40</f>
        <v>4973.6344799999997</v>
      </c>
      <c r="H40" s="65">
        <v>8.6280000000000001</v>
      </c>
      <c r="I40" s="65">
        <v>4560.4474799999998</v>
      </c>
      <c r="J40" s="66"/>
      <c r="K40" s="66"/>
      <c r="L40" s="66"/>
      <c r="M40" s="65">
        <f t="shared" si="11"/>
        <v>404.55900000000003</v>
      </c>
      <c r="N40" s="65"/>
      <c r="O40" s="65">
        <v>404.55900000000003</v>
      </c>
      <c r="P40" s="67"/>
      <c r="Q40" s="68">
        <f t="shared" si="7"/>
        <v>1.8373234133727372</v>
      </c>
      <c r="R40" s="68"/>
      <c r="S40" s="69">
        <f t="shared" si="8"/>
        <v>1.6846869154045068</v>
      </c>
    </row>
    <row r="41" spans="1:19" x14ac:dyDescent="0.25">
      <c r="A41" s="63">
        <v>26</v>
      </c>
      <c r="B41" s="64" t="s">
        <v>77</v>
      </c>
      <c r="C41" s="65">
        <f t="shared" si="9"/>
        <v>7928</v>
      </c>
      <c r="D41" s="65"/>
      <c r="E41" s="65">
        <v>7928</v>
      </c>
      <c r="F41" s="65"/>
      <c r="G41" s="66">
        <f t="shared" si="10"/>
        <v>39482.114963</v>
      </c>
      <c r="H41" s="65">
        <v>17498.268914</v>
      </c>
      <c r="I41" s="65">
        <v>21983.846049</v>
      </c>
      <c r="J41" s="66"/>
      <c r="K41" s="66"/>
      <c r="L41" s="66"/>
      <c r="M41" s="65">
        <f t="shared" si="11"/>
        <v>0</v>
      </c>
      <c r="N41" s="65"/>
      <c r="O41" s="65"/>
      <c r="P41" s="67"/>
      <c r="Q41" s="68">
        <f t="shared" si="7"/>
        <v>4.9800851366044396</v>
      </c>
      <c r="R41" s="68"/>
      <c r="S41" s="69">
        <f t="shared" si="8"/>
        <v>2.7729371908425833</v>
      </c>
    </row>
    <row r="42" spans="1:19" x14ac:dyDescent="0.25">
      <c r="A42" s="63">
        <v>27</v>
      </c>
      <c r="B42" s="64" t="s">
        <v>35</v>
      </c>
      <c r="C42" s="65">
        <f t="shared" si="9"/>
        <v>104349</v>
      </c>
      <c r="D42" s="65"/>
      <c r="E42" s="65">
        <v>104349</v>
      </c>
      <c r="F42" s="65"/>
      <c r="G42" s="66">
        <f t="shared" si="10"/>
        <v>124584.485183</v>
      </c>
      <c r="H42" s="65">
        <v>20571.128166999999</v>
      </c>
      <c r="I42" s="65">
        <v>104013.35701599999</v>
      </c>
      <c r="J42" s="66"/>
      <c r="K42" s="66"/>
      <c r="L42" s="66"/>
      <c r="M42" s="65">
        <f t="shared" si="11"/>
        <v>0</v>
      </c>
      <c r="N42" s="65"/>
      <c r="O42" s="65"/>
      <c r="P42" s="67"/>
      <c r="Q42" s="68">
        <f t="shared" si="7"/>
        <v>1.1939212180567136</v>
      </c>
      <c r="R42" s="68"/>
      <c r="S42" s="69">
        <f t="shared" si="8"/>
        <v>0.99678345758943543</v>
      </c>
    </row>
    <row r="43" spans="1:19" ht="31.5" x14ac:dyDescent="0.25">
      <c r="A43" s="63">
        <v>28</v>
      </c>
      <c r="B43" s="64" t="s">
        <v>78</v>
      </c>
      <c r="C43" s="65">
        <f t="shared" si="9"/>
        <v>8046</v>
      </c>
      <c r="D43" s="65"/>
      <c r="E43" s="65">
        <v>8046</v>
      </c>
      <c r="F43" s="65"/>
      <c r="G43" s="66">
        <f t="shared" si="10"/>
        <v>8375.7650329999997</v>
      </c>
      <c r="H43" s="65">
        <v>693</v>
      </c>
      <c r="I43" s="65">
        <v>7596.7650329999997</v>
      </c>
      <c r="J43" s="66"/>
      <c r="K43" s="66"/>
      <c r="L43" s="66"/>
      <c r="M43" s="65">
        <f t="shared" si="11"/>
        <v>86</v>
      </c>
      <c r="N43" s="65"/>
      <c r="O43" s="65">
        <v>86</v>
      </c>
      <c r="P43" s="67"/>
      <c r="Q43" s="68">
        <f t="shared" si="7"/>
        <v>1.0409849655729555</v>
      </c>
      <c r="R43" s="68"/>
      <c r="S43" s="69">
        <f t="shared" si="8"/>
        <v>0.94416667076808347</v>
      </c>
    </row>
    <row r="44" spans="1:19" x14ac:dyDescent="0.25">
      <c r="A44" s="63">
        <v>29</v>
      </c>
      <c r="B44" s="64" t="s">
        <v>79</v>
      </c>
      <c r="C44" s="65">
        <f t="shared" si="9"/>
        <v>18616</v>
      </c>
      <c r="D44" s="65"/>
      <c r="E44" s="65">
        <v>18616</v>
      </c>
      <c r="F44" s="65"/>
      <c r="G44" s="66">
        <f t="shared" si="10"/>
        <v>19617.192543000001</v>
      </c>
      <c r="H44" s="65"/>
      <c r="I44" s="65">
        <v>19432.692543000001</v>
      </c>
      <c r="J44" s="66"/>
      <c r="K44" s="66"/>
      <c r="L44" s="66"/>
      <c r="M44" s="65">
        <f t="shared" si="11"/>
        <v>184.5</v>
      </c>
      <c r="N44" s="65"/>
      <c r="O44" s="65">
        <v>184.5</v>
      </c>
      <c r="P44" s="67"/>
      <c r="Q44" s="68">
        <f t="shared" si="7"/>
        <v>1.0537812925977654</v>
      </c>
      <c r="R44" s="68"/>
      <c r="S44" s="69">
        <f t="shared" si="8"/>
        <v>1.0438704632036957</v>
      </c>
    </row>
    <row r="45" spans="1:19" x14ac:dyDescent="0.25">
      <c r="A45" s="63">
        <v>30</v>
      </c>
      <c r="B45" s="64" t="s">
        <v>80</v>
      </c>
      <c r="C45" s="65">
        <f t="shared" si="9"/>
        <v>4809</v>
      </c>
      <c r="D45" s="65"/>
      <c r="E45" s="65">
        <v>4809</v>
      </c>
      <c r="F45" s="65"/>
      <c r="G45" s="66">
        <f t="shared" si="10"/>
        <v>5193.5556539999998</v>
      </c>
      <c r="H45" s="65"/>
      <c r="I45" s="65">
        <v>5094.414374</v>
      </c>
      <c r="J45" s="66"/>
      <c r="K45" s="66"/>
      <c r="L45" s="66"/>
      <c r="M45" s="65">
        <f t="shared" si="11"/>
        <v>99.141279999999995</v>
      </c>
      <c r="N45" s="65"/>
      <c r="O45" s="65">
        <v>99.141279999999995</v>
      </c>
      <c r="P45" s="67"/>
      <c r="Q45" s="68">
        <f t="shared" si="7"/>
        <v>1.0799658253275108</v>
      </c>
      <c r="R45" s="68"/>
      <c r="S45" s="69">
        <f t="shared" si="8"/>
        <v>1.0593500465793304</v>
      </c>
    </row>
    <row r="46" spans="1:19" x14ac:dyDescent="0.25">
      <c r="A46" s="63">
        <v>31</v>
      </c>
      <c r="B46" s="64" t="s">
        <v>36</v>
      </c>
      <c r="C46" s="65">
        <f t="shared" si="9"/>
        <v>8222</v>
      </c>
      <c r="D46" s="65"/>
      <c r="E46" s="65">
        <v>8222</v>
      </c>
      <c r="F46" s="65"/>
      <c r="G46" s="66">
        <f t="shared" si="10"/>
        <v>7072.3538429999999</v>
      </c>
      <c r="H46" s="65"/>
      <c r="I46" s="65">
        <v>6846.0673429999997</v>
      </c>
      <c r="J46" s="66"/>
      <c r="K46" s="66"/>
      <c r="L46" s="66"/>
      <c r="M46" s="65">
        <f t="shared" si="11"/>
        <v>226.28649999999999</v>
      </c>
      <c r="N46" s="65"/>
      <c r="O46" s="65">
        <v>226.28649999999999</v>
      </c>
      <c r="P46" s="67"/>
      <c r="Q46" s="68">
        <f t="shared" si="7"/>
        <v>0.86017439102408166</v>
      </c>
      <c r="R46" s="68"/>
      <c r="S46" s="69">
        <f t="shared" si="8"/>
        <v>0.83265231610313784</v>
      </c>
    </row>
    <row r="47" spans="1:19" x14ac:dyDescent="0.25">
      <c r="A47" s="63">
        <v>32</v>
      </c>
      <c r="B47" s="64" t="s">
        <v>37</v>
      </c>
      <c r="C47" s="65">
        <f t="shared" si="9"/>
        <v>2435</v>
      </c>
      <c r="D47" s="65"/>
      <c r="E47" s="65">
        <v>2435</v>
      </c>
      <c r="F47" s="65"/>
      <c r="G47" s="66">
        <f t="shared" si="10"/>
        <v>2673.35608</v>
      </c>
      <c r="H47" s="65"/>
      <c r="I47" s="65">
        <v>2573.35608</v>
      </c>
      <c r="J47" s="66"/>
      <c r="K47" s="66"/>
      <c r="L47" s="66"/>
      <c r="M47" s="65">
        <f t="shared" si="11"/>
        <v>100</v>
      </c>
      <c r="N47" s="65"/>
      <c r="O47" s="65">
        <v>100</v>
      </c>
      <c r="P47" s="67"/>
      <c r="Q47" s="68">
        <f t="shared" si="7"/>
        <v>1.0978875071868583</v>
      </c>
      <c r="R47" s="68"/>
      <c r="S47" s="69">
        <f t="shared" si="8"/>
        <v>1.0568197453798769</v>
      </c>
    </row>
    <row r="48" spans="1:19" x14ac:dyDescent="0.25">
      <c r="A48" s="63">
        <v>33</v>
      </c>
      <c r="B48" s="64" t="s">
        <v>81</v>
      </c>
      <c r="C48" s="65">
        <f t="shared" si="9"/>
        <v>100</v>
      </c>
      <c r="D48" s="65"/>
      <c r="E48" s="65">
        <v>100</v>
      </c>
      <c r="F48" s="65"/>
      <c r="G48" s="66">
        <f t="shared" si="10"/>
        <v>293.95098999999999</v>
      </c>
      <c r="H48" s="65"/>
      <c r="I48" s="65">
        <v>293.95098999999999</v>
      </c>
      <c r="J48" s="66"/>
      <c r="K48" s="66"/>
      <c r="L48" s="66"/>
      <c r="M48" s="65">
        <f t="shared" si="11"/>
        <v>0</v>
      </c>
      <c r="N48" s="65"/>
      <c r="O48" s="65"/>
      <c r="P48" s="67"/>
      <c r="Q48" s="68">
        <f t="shared" si="7"/>
        <v>2.9395099</v>
      </c>
      <c r="R48" s="68"/>
      <c r="S48" s="69">
        <f t="shared" si="8"/>
        <v>2.9395099</v>
      </c>
    </row>
    <row r="49" spans="1:19" ht="31.5" x14ac:dyDescent="0.25">
      <c r="A49" s="63">
        <v>34</v>
      </c>
      <c r="B49" s="64" t="s">
        <v>82</v>
      </c>
      <c r="C49" s="65">
        <f t="shared" si="9"/>
        <v>930</v>
      </c>
      <c r="D49" s="65"/>
      <c r="E49" s="65">
        <v>930</v>
      </c>
      <c r="F49" s="65"/>
      <c r="G49" s="66">
        <f>+H49+I49+J49+K49+L49+M49+P49</f>
        <v>1051.4003499999999</v>
      </c>
      <c r="H49" s="65"/>
      <c r="I49" s="65">
        <v>1051.4003499999999</v>
      </c>
      <c r="J49" s="66"/>
      <c r="K49" s="66"/>
      <c r="L49" s="66"/>
      <c r="M49" s="65">
        <f t="shared" si="11"/>
        <v>0</v>
      </c>
      <c r="N49" s="65"/>
      <c r="O49" s="65"/>
      <c r="P49" s="67"/>
      <c r="Q49" s="68">
        <f t="shared" si="7"/>
        <v>1.1305380107526881</v>
      </c>
      <c r="R49" s="68"/>
      <c r="S49" s="69">
        <f t="shared" si="8"/>
        <v>1.1305380107526881</v>
      </c>
    </row>
    <row r="50" spans="1:19" x14ac:dyDescent="0.25">
      <c r="A50" s="63">
        <v>35</v>
      </c>
      <c r="B50" s="64" t="s">
        <v>83</v>
      </c>
      <c r="C50" s="65">
        <f t="shared" si="9"/>
        <v>3263</v>
      </c>
      <c r="D50" s="65"/>
      <c r="E50" s="65">
        <v>3263</v>
      </c>
      <c r="F50" s="65"/>
      <c r="G50" s="66">
        <f t="shared" si="10"/>
        <v>10144.639103000001</v>
      </c>
      <c r="H50" s="65">
        <v>6970.4830700000002</v>
      </c>
      <c r="I50" s="65">
        <v>3174.1560330000002</v>
      </c>
      <c r="J50" s="66"/>
      <c r="K50" s="66"/>
      <c r="L50" s="66"/>
      <c r="M50" s="65">
        <f t="shared" si="11"/>
        <v>0</v>
      </c>
      <c r="N50" s="65"/>
      <c r="O50" s="65"/>
      <c r="P50" s="67"/>
      <c r="Q50" s="68">
        <f t="shared" si="7"/>
        <v>3.1089914505056702</v>
      </c>
      <c r="R50" s="68"/>
      <c r="S50" s="69">
        <f t="shared" si="8"/>
        <v>0.97277230554704264</v>
      </c>
    </row>
    <row r="51" spans="1:19" x14ac:dyDescent="0.25">
      <c r="A51" s="63">
        <v>36</v>
      </c>
      <c r="B51" s="64" t="s">
        <v>84</v>
      </c>
      <c r="C51" s="65">
        <f t="shared" si="9"/>
        <v>2194</v>
      </c>
      <c r="D51" s="65"/>
      <c r="E51" s="65">
        <v>2194</v>
      </c>
      <c r="F51" s="65"/>
      <c r="G51" s="66">
        <f t="shared" si="10"/>
        <v>4805.3893360000002</v>
      </c>
      <c r="H51" s="65">
        <v>2057</v>
      </c>
      <c r="I51" s="65">
        <v>2748.3893360000002</v>
      </c>
      <c r="J51" s="66"/>
      <c r="K51" s="66"/>
      <c r="L51" s="66"/>
      <c r="M51" s="65">
        <f t="shared" si="11"/>
        <v>0</v>
      </c>
      <c r="N51" s="65"/>
      <c r="O51" s="65"/>
      <c r="P51" s="67"/>
      <c r="Q51" s="68">
        <f t="shared" si="7"/>
        <v>2.1902412652689152</v>
      </c>
      <c r="R51" s="68"/>
      <c r="S51" s="69">
        <f t="shared" si="8"/>
        <v>1.2526842917046492</v>
      </c>
    </row>
    <row r="52" spans="1:19" x14ac:dyDescent="0.25">
      <c r="A52" s="63">
        <v>37</v>
      </c>
      <c r="B52" s="64" t="s">
        <v>38</v>
      </c>
      <c r="C52" s="65">
        <f t="shared" si="9"/>
        <v>954</v>
      </c>
      <c r="D52" s="65"/>
      <c r="E52" s="65">
        <v>954</v>
      </c>
      <c r="F52" s="65"/>
      <c r="G52" s="66">
        <f t="shared" si="10"/>
        <v>976.08889699999997</v>
      </c>
      <c r="H52" s="65"/>
      <c r="I52" s="65">
        <v>976.08889699999997</v>
      </c>
      <c r="J52" s="66"/>
      <c r="K52" s="66"/>
      <c r="L52" s="66"/>
      <c r="M52" s="65">
        <f t="shared" si="11"/>
        <v>0</v>
      </c>
      <c r="N52" s="65"/>
      <c r="O52" s="65"/>
      <c r="P52" s="67"/>
      <c r="Q52" s="68">
        <f t="shared" si="7"/>
        <v>1.0231539800838574</v>
      </c>
      <c r="R52" s="68"/>
      <c r="S52" s="69">
        <f t="shared" si="8"/>
        <v>1.0231539800838574</v>
      </c>
    </row>
    <row r="53" spans="1:19" x14ac:dyDescent="0.25">
      <c r="A53" s="63">
        <v>38</v>
      </c>
      <c r="B53" s="64" t="s">
        <v>39</v>
      </c>
      <c r="C53" s="65">
        <f t="shared" si="9"/>
        <v>270</v>
      </c>
      <c r="D53" s="65"/>
      <c r="E53" s="65">
        <v>270</v>
      </c>
      <c r="F53" s="65"/>
      <c r="G53" s="66">
        <f t="shared" si="10"/>
        <v>489.50133499999998</v>
      </c>
      <c r="H53" s="65"/>
      <c r="I53" s="65">
        <v>489.50133499999998</v>
      </c>
      <c r="J53" s="66"/>
      <c r="K53" s="66"/>
      <c r="L53" s="66"/>
      <c r="M53" s="65">
        <f t="shared" si="11"/>
        <v>0</v>
      </c>
      <c r="N53" s="65"/>
      <c r="O53" s="65"/>
      <c r="P53" s="67"/>
      <c r="Q53" s="68">
        <f t="shared" si="7"/>
        <v>1.8129679074074074</v>
      </c>
      <c r="R53" s="68"/>
      <c r="S53" s="69">
        <f t="shared" si="8"/>
        <v>1.8129679074074074</v>
      </c>
    </row>
    <row r="54" spans="1:19" x14ac:dyDescent="0.25">
      <c r="A54" s="63">
        <v>39</v>
      </c>
      <c r="B54" s="64" t="s">
        <v>40</v>
      </c>
      <c r="C54" s="65">
        <f t="shared" si="9"/>
        <v>2618</v>
      </c>
      <c r="D54" s="65"/>
      <c r="E54" s="65">
        <v>2618</v>
      </c>
      <c r="F54" s="65"/>
      <c r="G54" s="66">
        <f t="shared" si="10"/>
        <v>2717.0044990000001</v>
      </c>
      <c r="H54" s="65"/>
      <c r="I54" s="65">
        <v>2717.0044990000001</v>
      </c>
      <c r="J54" s="66"/>
      <c r="K54" s="66"/>
      <c r="L54" s="66"/>
      <c r="M54" s="65">
        <f t="shared" si="11"/>
        <v>0</v>
      </c>
      <c r="N54" s="65"/>
      <c r="O54" s="65"/>
      <c r="P54" s="67"/>
      <c r="Q54" s="68">
        <f t="shared" si="7"/>
        <v>1.0378168445378151</v>
      </c>
      <c r="R54" s="68"/>
      <c r="S54" s="69">
        <f t="shared" si="8"/>
        <v>1.0378168445378151</v>
      </c>
    </row>
    <row r="55" spans="1:19" x14ac:dyDescent="0.25">
      <c r="A55" s="63">
        <v>40</v>
      </c>
      <c r="B55" s="64" t="s">
        <v>41</v>
      </c>
      <c r="C55" s="65">
        <f t="shared" si="9"/>
        <v>0</v>
      </c>
      <c r="D55" s="65"/>
      <c r="E55" s="65"/>
      <c r="F55" s="65"/>
      <c r="G55" s="66">
        <f t="shared" si="10"/>
        <v>0</v>
      </c>
      <c r="H55" s="65"/>
      <c r="I55" s="65"/>
      <c r="J55" s="66"/>
      <c r="K55" s="66"/>
      <c r="L55" s="66"/>
      <c r="M55" s="65">
        <f t="shared" si="11"/>
        <v>0</v>
      </c>
      <c r="N55" s="65"/>
      <c r="O55" s="65"/>
      <c r="P55" s="67"/>
      <c r="Q55" s="68"/>
      <c r="R55" s="68"/>
      <c r="S55" s="69"/>
    </row>
    <row r="56" spans="1:19" x14ac:dyDescent="0.25">
      <c r="A56" s="63">
        <v>41</v>
      </c>
      <c r="B56" s="64" t="s">
        <v>42</v>
      </c>
      <c r="C56" s="65">
        <f t="shared" si="9"/>
        <v>1462</v>
      </c>
      <c r="D56" s="65"/>
      <c r="E56" s="65">
        <v>1462</v>
      </c>
      <c r="F56" s="65"/>
      <c r="G56" s="66">
        <f t="shared" si="10"/>
        <v>1570.689766</v>
      </c>
      <c r="H56" s="65"/>
      <c r="I56" s="65">
        <v>1570.689766</v>
      </c>
      <c r="J56" s="66"/>
      <c r="K56" s="66"/>
      <c r="L56" s="66"/>
      <c r="M56" s="65">
        <f t="shared" si="11"/>
        <v>0</v>
      </c>
      <c r="N56" s="65"/>
      <c r="O56" s="65"/>
      <c r="P56" s="67"/>
      <c r="Q56" s="68">
        <f t="shared" si="7"/>
        <v>1.0743432051983584</v>
      </c>
      <c r="R56" s="68"/>
      <c r="S56" s="69">
        <f t="shared" si="8"/>
        <v>1.0743432051983584</v>
      </c>
    </row>
    <row r="57" spans="1:19" x14ac:dyDescent="0.25">
      <c r="A57" s="63">
        <v>42</v>
      </c>
      <c r="B57" s="64" t="s">
        <v>85</v>
      </c>
      <c r="C57" s="65">
        <f t="shared" si="9"/>
        <v>0</v>
      </c>
      <c r="D57" s="65"/>
      <c r="E57" s="65"/>
      <c r="F57" s="65"/>
      <c r="G57" s="66">
        <f t="shared" si="10"/>
        <v>167.96</v>
      </c>
      <c r="H57" s="65"/>
      <c r="I57" s="65">
        <v>167.96</v>
      </c>
      <c r="J57" s="66"/>
      <c r="K57" s="66"/>
      <c r="L57" s="66"/>
      <c r="M57" s="65">
        <f t="shared" si="11"/>
        <v>0</v>
      </c>
      <c r="N57" s="65"/>
      <c r="O57" s="65"/>
      <c r="P57" s="67"/>
      <c r="Q57" s="68"/>
      <c r="R57" s="68"/>
      <c r="S57" s="69"/>
    </row>
    <row r="58" spans="1:19" x14ac:dyDescent="0.25">
      <c r="A58" s="63">
        <v>43</v>
      </c>
      <c r="B58" s="64" t="s">
        <v>43</v>
      </c>
      <c r="C58" s="65">
        <f t="shared" si="9"/>
        <v>392</v>
      </c>
      <c r="D58" s="65"/>
      <c r="E58" s="65">
        <v>392</v>
      </c>
      <c r="F58" s="65"/>
      <c r="G58" s="66">
        <f>+H58+I58+J58+K58+L58+M58+P58</f>
        <v>424.643777</v>
      </c>
      <c r="H58" s="65"/>
      <c r="I58" s="65">
        <v>424.643777</v>
      </c>
      <c r="J58" s="66"/>
      <c r="K58" s="66"/>
      <c r="L58" s="66"/>
      <c r="M58" s="65">
        <f t="shared" si="11"/>
        <v>0</v>
      </c>
      <c r="N58" s="65"/>
      <c r="O58" s="65"/>
      <c r="P58" s="67"/>
      <c r="Q58" s="68">
        <f t="shared" si="7"/>
        <v>1.0832749413265306</v>
      </c>
      <c r="R58" s="68"/>
      <c r="S58" s="69">
        <f t="shared" si="8"/>
        <v>1.0832749413265306</v>
      </c>
    </row>
    <row r="59" spans="1:19" ht="31.5" x14ac:dyDescent="0.25">
      <c r="A59" s="63">
        <v>44</v>
      </c>
      <c r="B59" s="64" t="s">
        <v>86</v>
      </c>
      <c r="C59" s="65">
        <f t="shared" si="9"/>
        <v>319</v>
      </c>
      <c r="D59" s="65"/>
      <c r="E59" s="65">
        <v>319</v>
      </c>
      <c r="F59" s="65"/>
      <c r="G59" s="66">
        <f t="shared" si="10"/>
        <v>406</v>
      </c>
      <c r="H59" s="65"/>
      <c r="I59" s="65">
        <v>406</v>
      </c>
      <c r="J59" s="66"/>
      <c r="K59" s="66"/>
      <c r="L59" s="66"/>
      <c r="M59" s="65">
        <f t="shared" si="11"/>
        <v>0</v>
      </c>
      <c r="N59" s="65"/>
      <c r="O59" s="65"/>
      <c r="P59" s="67"/>
      <c r="Q59" s="68">
        <f t="shared" si="7"/>
        <v>1.2727272727272727</v>
      </c>
      <c r="R59" s="68"/>
      <c r="S59" s="69">
        <f t="shared" si="8"/>
        <v>1.2727272727272727</v>
      </c>
    </row>
    <row r="60" spans="1:19" x14ac:dyDescent="0.25">
      <c r="A60" s="63">
        <v>45</v>
      </c>
      <c r="B60" s="64" t="s">
        <v>87</v>
      </c>
      <c r="C60" s="65">
        <f t="shared" si="9"/>
        <v>319</v>
      </c>
      <c r="D60" s="65"/>
      <c r="E60" s="65">
        <v>319</v>
      </c>
      <c r="F60" s="65"/>
      <c r="G60" s="66">
        <f t="shared" si="10"/>
        <v>392.3</v>
      </c>
      <c r="H60" s="65"/>
      <c r="I60" s="65">
        <v>392.3</v>
      </c>
      <c r="J60" s="66"/>
      <c r="K60" s="66"/>
      <c r="L60" s="66"/>
      <c r="M60" s="65">
        <f t="shared" si="11"/>
        <v>0</v>
      </c>
      <c r="N60" s="65"/>
      <c r="O60" s="65"/>
      <c r="P60" s="67"/>
      <c r="Q60" s="68">
        <f t="shared" si="7"/>
        <v>1.2297805642633228</v>
      </c>
      <c r="R60" s="68"/>
      <c r="S60" s="69">
        <f t="shared" si="8"/>
        <v>1.2297805642633228</v>
      </c>
    </row>
    <row r="61" spans="1:19" x14ac:dyDescent="0.25">
      <c r="A61" s="63">
        <v>46</v>
      </c>
      <c r="B61" s="64" t="s">
        <v>44</v>
      </c>
      <c r="C61" s="65">
        <f t="shared" si="9"/>
        <v>316</v>
      </c>
      <c r="D61" s="65"/>
      <c r="E61" s="65">
        <v>316</v>
      </c>
      <c r="F61" s="65"/>
      <c r="G61" s="66">
        <f t="shared" si="10"/>
        <v>316</v>
      </c>
      <c r="H61" s="65"/>
      <c r="I61" s="65">
        <v>316</v>
      </c>
      <c r="J61" s="66"/>
      <c r="K61" s="66"/>
      <c r="L61" s="66"/>
      <c r="M61" s="65">
        <f t="shared" si="11"/>
        <v>0</v>
      </c>
      <c r="N61" s="65"/>
      <c r="O61" s="65"/>
      <c r="P61" s="67"/>
      <c r="Q61" s="68">
        <f t="shared" si="7"/>
        <v>1</v>
      </c>
      <c r="R61" s="68"/>
      <c r="S61" s="69">
        <f t="shared" si="8"/>
        <v>1</v>
      </c>
    </row>
    <row r="62" spans="1:19" x14ac:dyDescent="0.25">
      <c r="A62" s="63">
        <v>47</v>
      </c>
      <c r="B62" s="64" t="s">
        <v>88</v>
      </c>
      <c r="C62" s="65">
        <f t="shared" si="9"/>
        <v>915209</v>
      </c>
      <c r="D62" s="65"/>
      <c r="E62" s="65">
        <v>915209</v>
      </c>
      <c r="F62" s="65"/>
      <c r="G62" s="66">
        <f>+H62+I62+J62+K62+L62+M62+P62</f>
        <v>538140.24725999997</v>
      </c>
      <c r="H62" s="65"/>
      <c r="I62" s="65">
        <v>538140.24725999997</v>
      </c>
      <c r="J62" s="66"/>
      <c r="K62" s="66"/>
      <c r="L62" s="66"/>
      <c r="M62" s="65">
        <f t="shared" si="11"/>
        <v>0</v>
      </c>
      <c r="N62" s="65"/>
      <c r="O62" s="65"/>
      <c r="P62" s="67"/>
      <c r="Q62" s="68">
        <f t="shared" si="7"/>
        <v>0.58799711023383727</v>
      </c>
      <c r="R62" s="68"/>
      <c r="S62" s="69">
        <f t="shared" si="8"/>
        <v>0.58799711023383727</v>
      </c>
    </row>
    <row r="63" spans="1:19" x14ac:dyDescent="0.25">
      <c r="A63" s="63">
        <v>48</v>
      </c>
      <c r="B63" s="64" t="s">
        <v>45</v>
      </c>
      <c r="C63" s="65">
        <f t="shared" si="9"/>
        <v>134997</v>
      </c>
      <c r="D63" s="65"/>
      <c r="E63" s="65">
        <v>134997</v>
      </c>
      <c r="F63" s="65"/>
      <c r="G63" s="66">
        <f t="shared" si="10"/>
        <v>585555.54531599989</v>
      </c>
      <c r="H63" s="65">
        <v>335412.68656599999</v>
      </c>
      <c r="I63" s="65">
        <v>245548.470898</v>
      </c>
      <c r="J63" s="66"/>
      <c r="K63" s="66"/>
      <c r="L63" s="66"/>
      <c r="M63" s="65">
        <f t="shared" si="11"/>
        <v>4594.3878519999998</v>
      </c>
      <c r="N63" s="65"/>
      <c r="O63" s="65">
        <v>4594.3878519999998</v>
      </c>
      <c r="P63" s="67"/>
      <c r="Q63" s="68">
        <f t="shared" si="7"/>
        <v>4.3375448737083042</v>
      </c>
      <c r="R63" s="68"/>
      <c r="S63" s="69">
        <f t="shared" si="8"/>
        <v>1.818917982607021</v>
      </c>
    </row>
    <row r="64" spans="1:19" s="15" customFormat="1" ht="63" x14ac:dyDescent="0.25">
      <c r="A64" s="59" t="s">
        <v>46</v>
      </c>
      <c r="B64" s="60" t="s">
        <v>89</v>
      </c>
      <c r="C64" s="62">
        <f>+D64+E64+F64</f>
        <v>700</v>
      </c>
      <c r="D64" s="62"/>
      <c r="E64" s="62"/>
      <c r="F64" s="62">
        <v>700</v>
      </c>
      <c r="G64" s="61">
        <f>+H64+I64+J64+K64+L64+M64+P64</f>
        <v>0</v>
      </c>
      <c r="H64" s="62"/>
      <c r="I64" s="62"/>
      <c r="J64" s="61"/>
      <c r="K64" s="61"/>
      <c r="L64" s="61"/>
      <c r="M64" s="62"/>
      <c r="N64" s="62"/>
      <c r="O64" s="62"/>
      <c r="P64" s="70"/>
      <c r="Q64" s="56"/>
      <c r="R64" s="56"/>
      <c r="S64" s="57"/>
    </row>
    <row r="65" spans="1:19" s="15" customFormat="1" ht="31.5" x14ac:dyDescent="0.25">
      <c r="A65" s="59" t="s">
        <v>47</v>
      </c>
      <c r="B65" s="60" t="s">
        <v>48</v>
      </c>
      <c r="C65" s="62">
        <f t="shared" ref="C65:C69" si="12">+D65+E65+F65</f>
        <v>1040</v>
      </c>
      <c r="D65" s="62"/>
      <c r="E65" s="62"/>
      <c r="F65" s="62">
        <v>1040</v>
      </c>
      <c r="G65" s="61">
        <f t="shared" ref="G65:G69" si="13">+H65+I65+J65+K65+L65+M65+P65</f>
        <v>1040</v>
      </c>
      <c r="H65" s="61"/>
      <c r="I65" s="62"/>
      <c r="J65" s="61"/>
      <c r="K65" s="61">
        <v>1040</v>
      </c>
      <c r="L65" s="61"/>
      <c r="M65" s="62"/>
      <c r="N65" s="62"/>
      <c r="O65" s="62"/>
      <c r="P65" s="70"/>
      <c r="Q65" s="56">
        <f t="shared" si="7"/>
        <v>1</v>
      </c>
      <c r="R65" s="56"/>
      <c r="S65" s="57"/>
    </row>
    <row r="66" spans="1:19" s="76" customFormat="1" x14ac:dyDescent="0.25">
      <c r="A66" s="71" t="s">
        <v>49</v>
      </c>
      <c r="B66" s="72" t="s">
        <v>50</v>
      </c>
      <c r="C66" s="62">
        <f t="shared" si="12"/>
        <v>150922</v>
      </c>
      <c r="D66" s="73"/>
      <c r="E66" s="73"/>
      <c r="F66" s="73">
        <v>150922</v>
      </c>
      <c r="G66" s="61">
        <f t="shared" si="13"/>
        <v>0</v>
      </c>
      <c r="H66" s="74"/>
      <c r="I66" s="73"/>
      <c r="J66" s="74"/>
      <c r="K66" s="74"/>
      <c r="L66" s="74"/>
      <c r="M66" s="73"/>
      <c r="N66" s="73"/>
      <c r="O66" s="73"/>
      <c r="P66" s="75"/>
      <c r="Q66" s="56">
        <f t="shared" si="7"/>
        <v>0</v>
      </c>
      <c r="R66" s="56"/>
      <c r="S66" s="57"/>
    </row>
    <row r="67" spans="1:19" s="76" customFormat="1" ht="31.5" x14ac:dyDescent="0.25">
      <c r="A67" s="71" t="s">
        <v>51</v>
      </c>
      <c r="B67" s="72" t="s">
        <v>52</v>
      </c>
      <c r="C67" s="62">
        <f t="shared" si="12"/>
        <v>208874</v>
      </c>
      <c r="D67" s="73"/>
      <c r="E67" s="73"/>
      <c r="F67" s="73">
        <v>208874</v>
      </c>
      <c r="G67" s="61">
        <f t="shared" si="13"/>
        <v>0</v>
      </c>
      <c r="H67" s="74"/>
      <c r="I67" s="73"/>
      <c r="J67" s="74"/>
      <c r="K67" s="74"/>
      <c r="L67" s="74"/>
      <c r="M67" s="73"/>
      <c r="N67" s="73"/>
      <c r="O67" s="73"/>
      <c r="P67" s="75"/>
      <c r="Q67" s="56">
        <f t="shared" si="7"/>
        <v>0</v>
      </c>
      <c r="R67" s="56"/>
      <c r="S67" s="57"/>
    </row>
    <row r="68" spans="1:19" s="15" customFormat="1" ht="31.5" x14ac:dyDescent="0.25">
      <c r="A68" s="59" t="s">
        <v>53</v>
      </c>
      <c r="B68" s="60" t="s">
        <v>90</v>
      </c>
      <c r="C68" s="62">
        <f t="shared" si="12"/>
        <v>4149735</v>
      </c>
      <c r="D68" s="62"/>
      <c r="E68" s="62"/>
      <c r="F68" s="62">
        <v>4149735</v>
      </c>
      <c r="G68" s="61">
        <f t="shared" si="13"/>
        <v>5972392.4676059997</v>
      </c>
      <c r="H68" s="61"/>
      <c r="I68" s="62"/>
      <c r="J68" s="61"/>
      <c r="K68" s="61"/>
      <c r="L68" s="61">
        <v>5972392.4676059997</v>
      </c>
      <c r="M68" s="62"/>
      <c r="N68" s="62"/>
      <c r="O68" s="62"/>
      <c r="P68" s="70"/>
      <c r="Q68" s="56">
        <f t="shared" si="7"/>
        <v>1.4392226172529088</v>
      </c>
      <c r="R68" s="56"/>
      <c r="S68" s="57"/>
    </row>
    <row r="69" spans="1:19" s="15" customFormat="1" ht="47.25" x14ac:dyDescent="0.25">
      <c r="A69" s="59" t="s">
        <v>54</v>
      </c>
      <c r="B69" s="60" t="s">
        <v>56</v>
      </c>
      <c r="C69" s="62">
        <f t="shared" si="12"/>
        <v>0</v>
      </c>
      <c r="D69" s="62"/>
      <c r="E69" s="62"/>
      <c r="F69" s="62"/>
      <c r="G69" s="61">
        <f t="shared" si="13"/>
        <v>4812619.5260220002</v>
      </c>
      <c r="H69" s="61"/>
      <c r="I69" s="62"/>
      <c r="J69" s="61"/>
      <c r="K69" s="61"/>
      <c r="L69" s="61"/>
      <c r="M69" s="62"/>
      <c r="N69" s="62"/>
      <c r="O69" s="62"/>
      <c r="P69" s="70">
        <v>4812619.5260220002</v>
      </c>
      <c r="Q69" s="56"/>
      <c r="R69" s="56"/>
      <c r="S69" s="57"/>
    </row>
    <row r="70" spans="1:19" s="15" customFormat="1" ht="31.5" x14ac:dyDescent="0.25">
      <c r="A70" s="77" t="s">
        <v>55</v>
      </c>
      <c r="B70" s="78" t="s">
        <v>94</v>
      </c>
      <c r="C70" s="62">
        <f>+D70+E70+F70</f>
        <v>2703591</v>
      </c>
      <c r="D70" s="79"/>
      <c r="E70" s="79"/>
      <c r="F70" s="79">
        <v>2703591</v>
      </c>
      <c r="G70" s="61">
        <f>+H70+I70+J70+K70+L70+M70+P70</f>
        <v>0</v>
      </c>
      <c r="H70" s="80"/>
      <c r="I70" s="79"/>
      <c r="J70" s="80"/>
      <c r="K70" s="80"/>
      <c r="L70" s="80"/>
      <c r="M70" s="79"/>
      <c r="N70" s="79"/>
      <c r="O70" s="79"/>
      <c r="P70" s="81"/>
      <c r="Q70" s="56"/>
      <c r="R70" s="56"/>
      <c r="S70" s="57"/>
    </row>
    <row r="71" spans="1:19" ht="16.5" thickBot="1" x14ac:dyDescent="0.3">
      <c r="A71" s="82"/>
      <c r="B71" s="83"/>
      <c r="C71" s="84"/>
      <c r="D71" s="84"/>
      <c r="E71" s="84"/>
      <c r="F71" s="84"/>
      <c r="G71" s="85"/>
      <c r="H71" s="85"/>
      <c r="I71" s="84"/>
      <c r="J71" s="85"/>
      <c r="K71" s="85"/>
      <c r="L71" s="85"/>
      <c r="M71" s="84"/>
      <c r="N71" s="84"/>
      <c r="O71" s="84"/>
      <c r="P71" s="86"/>
      <c r="Q71" s="86"/>
      <c r="R71" s="86"/>
      <c r="S71" s="87"/>
    </row>
    <row r="72" spans="1:19" hidden="1" x14ac:dyDescent="0.25">
      <c r="A72" s="7" t="s">
        <v>100</v>
      </c>
      <c r="B72" s="8"/>
    </row>
    <row r="73" spans="1:19" ht="94.5" hidden="1" x14ac:dyDescent="0.25">
      <c r="A73" s="7"/>
      <c r="B73" s="8" t="s">
        <v>57</v>
      </c>
    </row>
    <row r="74" spans="1:19" ht="63" hidden="1" x14ac:dyDescent="0.25">
      <c r="A74" s="7"/>
      <c r="B74" s="9" t="s">
        <v>58</v>
      </c>
    </row>
    <row r="75" spans="1:19" x14ac:dyDescent="0.25">
      <c r="B75" s="8"/>
    </row>
    <row r="81" spans="1:2" hidden="1" x14ac:dyDescent="0.25">
      <c r="A81" s="7" t="s">
        <v>59</v>
      </c>
      <c r="B81" s="8"/>
    </row>
    <row r="82" spans="1:2" ht="78.75" hidden="1" x14ac:dyDescent="0.25">
      <c r="A82" s="7"/>
      <c r="B82" s="8" t="s">
        <v>60</v>
      </c>
    </row>
  </sheetData>
  <mergeCells count="29">
    <mergeCell ref="A8:A12"/>
    <mergeCell ref="B8:B12"/>
    <mergeCell ref="C8:F8"/>
    <mergeCell ref="G8:P8"/>
    <mergeCell ref="G9:G12"/>
    <mergeCell ref="H9:H12"/>
    <mergeCell ref="I9:I12"/>
    <mergeCell ref="J9:J12"/>
    <mergeCell ref="K9:K12"/>
    <mergeCell ref="M9:O9"/>
    <mergeCell ref="P9:P12"/>
    <mergeCell ref="M10:M12"/>
    <mergeCell ref="N10:N12"/>
    <mergeCell ref="O10:O12"/>
    <mergeCell ref="Q8:S8"/>
    <mergeCell ref="C9:C12"/>
    <mergeCell ref="D9:D12"/>
    <mergeCell ref="E9:E12"/>
    <mergeCell ref="F9:F12"/>
    <mergeCell ref="L9:L12"/>
    <mergeCell ref="Q9:Q12"/>
    <mergeCell ref="R9:R12"/>
    <mergeCell ref="S9:S12"/>
    <mergeCell ref="A5:S5"/>
    <mergeCell ref="A1:B1"/>
    <mergeCell ref="M1:Q1"/>
    <mergeCell ref="A2:B2"/>
    <mergeCell ref="M2:Q2"/>
    <mergeCell ref="A4:S4"/>
  </mergeCells>
  <printOptions horizontalCentered="1"/>
  <pageMargins left="0.2" right="0.2" top="0.55000000000000004" bottom="0.5" header="0.3" footer="0.3"/>
  <pageSetup scale="65" orientation="landscape" horizontalDpi="4294967295" verticalDpi="4294967295" r:id="rId1"/>
  <headerFooter>
    <oddHeader>&amp;RBiểu mẫu số 66/CK-NSNN</oddHeader>
    <oddFooter>&amp;R&amp;P</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C34C12-77AC-487A-8F0A-07E8F1ADF0FC}"/>
</file>

<file path=customXml/itemProps2.xml><?xml version="1.0" encoding="utf-8"?>
<ds:datastoreItem xmlns:ds="http://schemas.openxmlformats.org/officeDocument/2006/customXml" ds:itemID="{FDCB63A5-1005-4697-A880-09746B5EFCBB}"/>
</file>

<file path=customXml/itemProps3.xml><?xml version="1.0" encoding="utf-8"?>
<ds:datastoreItem xmlns:ds="http://schemas.openxmlformats.org/officeDocument/2006/customXml" ds:itemID="{A000429D-E29C-4DE4-9596-EEFEC009C6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Le Loan Thao</dc:creator>
  <cp:lastModifiedBy>Phan Le Loan Thao</cp:lastModifiedBy>
  <cp:lastPrinted>2020-01-13T09:02:12Z</cp:lastPrinted>
  <dcterms:created xsi:type="dcterms:W3CDTF">2019-03-25T03:45:43Z</dcterms:created>
  <dcterms:modified xsi:type="dcterms:W3CDTF">2020-01-13T09:02:52Z</dcterms:modified>
</cp:coreProperties>
</file>