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66" sheetId="1" r:id="rId1"/>
  </sheets>
  <externalReferences>
    <externalReference r:id="rId2"/>
  </externalReferences>
  <definedNames>
    <definedName name="_xlnm.Print_Titles" localSheetId="0">Bieu66!$7:$10</definedName>
  </definedNames>
  <calcPr calcId="144525"/>
</workbook>
</file>

<file path=xl/calcChain.xml><?xml version="1.0" encoding="utf-8"?>
<calcChain xmlns="http://schemas.openxmlformats.org/spreadsheetml/2006/main">
  <c r="Q116" i="1" l="1"/>
  <c r="L116" i="1"/>
  <c r="I116" i="1"/>
  <c r="AB115" i="1"/>
  <c r="AA115" i="1"/>
  <c r="Q115" i="1"/>
  <c r="Z115" i="1" s="1"/>
  <c r="N115" i="1"/>
  <c r="W115" i="1" s="1"/>
  <c r="M115" i="1"/>
  <c r="L115" i="1" s="1"/>
  <c r="I115" i="1"/>
  <c r="D115" i="1" s="1"/>
  <c r="Q114" i="1"/>
  <c r="L114" i="1"/>
  <c r="I114" i="1"/>
  <c r="D114" i="1"/>
  <c r="U114" i="1" s="1"/>
  <c r="Q113" i="1"/>
  <c r="L113" i="1" s="1"/>
  <c r="I113" i="1"/>
  <c r="D113" i="1" s="1"/>
  <c r="Y112" i="1"/>
  <c r="Q112" i="1"/>
  <c r="L112" i="1" s="1"/>
  <c r="I112" i="1"/>
  <c r="D112" i="1" s="1"/>
  <c r="V111" i="1"/>
  <c r="L111" i="1"/>
  <c r="U111" i="1" s="1"/>
  <c r="D111" i="1"/>
  <c r="V110" i="1"/>
  <c r="L110" i="1"/>
  <c r="U110" i="1" s="1"/>
  <c r="D110" i="1"/>
  <c r="V109" i="1"/>
  <c r="L109" i="1"/>
  <c r="U109" i="1" s="1"/>
  <c r="D109" i="1"/>
  <c r="L108" i="1"/>
  <c r="D108" i="1"/>
  <c r="L107" i="1"/>
  <c r="D107" i="1"/>
  <c r="L106" i="1"/>
  <c r="D106" i="1"/>
  <c r="L105" i="1"/>
  <c r="D105" i="1"/>
  <c r="L104" i="1"/>
  <c r="D104" i="1"/>
  <c r="L103" i="1"/>
  <c r="D103" i="1"/>
  <c r="L102" i="1"/>
  <c r="D102" i="1"/>
  <c r="L101" i="1"/>
  <c r="D101" i="1"/>
  <c r="L100" i="1"/>
  <c r="D100" i="1"/>
  <c r="V99" i="1"/>
  <c r="T99" i="1"/>
  <c r="L99" i="1" s="1"/>
  <c r="U99" i="1" s="1"/>
  <c r="D99" i="1"/>
  <c r="L98" i="1"/>
  <c r="D98" i="1"/>
  <c r="L97" i="1"/>
  <c r="D97" i="1"/>
  <c r="L96" i="1"/>
  <c r="D96" i="1"/>
  <c r="L95" i="1"/>
  <c r="D95" i="1"/>
  <c r="L94" i="1"/>
  <c r="D94" i="1"/>
  <c r="L93" i="1"/>
  <c r="D93" i="1"/>
  <c r="L92" i="1"/>
  <c r="D92" i="1"/>
  <c r="L91" i="1"/>
  <c r="D91" i="1"/>
  <c r="W90" i="1"/>
  <c r="U90" i="1"/>
  <c r="L90" i="1"/>
  <c r="D90" i="1"/>
  <c r="AB89" i="1"/>
  <c r="Z89" i="1"/>
  <c r="W89" i="1"/>
  <c r="L89" i="1"/>
  <c r="D89" i="1"/>
  <c r="U89" i="1" s="1"/>
  <c r="W88" i="1"/>
  <c r="L88" i="1"/>
  <c r="D88" i="1"/>
  <c r="U88" i="1" s="1"/>
  <c r="W87" i="1"/>
  <c r="L87" i="1"/>
  <c r="D87" i="1"/>
  <c r="U87" i="1" s="1"/>
  <c r="W86" i="1"/>
  <c r="L86" i="1"/>
  <c r="D86" i="1"/>
  <c r="U86" i="1" s="1"/>
  <c r="L85" i="1"/>
  <c r="D85" i="1"/>
  <c r="L84" i="1"/>
  <c r="D84" i="1"/>
  <c r="L83" i="1"/>
  <c r="D83" i="1"/>
  <c r="V82" i="1"/>
  <c r="U82" i="1"/>
  <c r="L82" i="1"/>
  <c r="D82" i="1"/>
  <c r="L81" i="1"/>
  <c r="D81" i="1"/>
  <c r="L80" i="1"/>
  <c r="D80" i="1"/>
  <c r="L79" i="1"/>
  <c r="D79" i="1"/>
  <c r="L78" i="1"/>
  <c r="D78" i="1"/>
  <c r="L77" i="1"/>
  <c r="D77" i="1"/>
  <c r="L76" i="1"/>
  <c r="D76" i="1"/>
  <c r="L75" i="1"/>
  <c r="D75" i="1"/>
  <c r="W74" i="1"/>
  <c r="L74" i="1"/>
  <c r="D74" i="1"/>
  <c r="U74" i="1" s="1"/>
  <c r="W73" i="1"/>
  <c r="L73" i="1"/>
  <c r="D73" i="1"/>
  <c r="U73" i="1" s="1"/>
  <c r="W72" i="1"/>
  <c r="L72" i="1"/>
  <c r="D72" i="1"/>
  <c r="U72" i="1" s="1"/>
  <c r="W71" i="1"/>
  <c r="L71" i="1"/>
  <c r="D71" i="1"/>
  <c r="U71" i="1" s="1"/>
  <c r="W70" i="1"/>
  <c r="L70" i="1"/>
  <c r="D70" i="1"/>
  <c r="U70" i="1" s="1"/>
  <c r="W69" i="1"/>
  <c r="L69" i="1"/>
  <c r="D69" i="1"/>
  <c r="U69" i="1" s="1"/>
  <c r="W68" i="1"/>
  <c r="L68" i="1"/>
  <c r="D68" i="1"/>
  <c r="U68" i="1" s="1"/>
  <c r="AB67" i="1"/>
  <c r="Z67" i="1"/>
  <c r="W67" i="1"/>
  <c r="V67" i="1"/>
  <c r="L67" i="1"/>
  <c r="U67" i="1" s="1"/>
  <c r="D67" i="1"/>
  <c r="W66" i="1"/>
  <c r="V66" i="1"/>
  <c r="L66" i="1"/>
  <c r="D66" i="1"/>
  <c r="U66" i="1" s="1"/>
  <c r="AB65" i="1"/>
  <c r="Z65" i="1"/>
  <c r="W65" i="1"/>
  <c r="V65" i="1"/>
  <c r="L65" i="1"/>
  <c r="U65" i="1" s="1"/>
  <c r="D65" i="1"/>
  <c r="W64" i="1"/>
  <c r="L64" i="1"/>
  <c r="U64" i="1" s="1"/>
  <c r="D64" i="1"/>
  <c r="W63" i="1"/>
  <c r="L63" i="1"/>
  <c r="U63" i="1" s="1"/>
  <c r="D63" i="1"/>
  <c r="W62" i="1"/>
  <c r="L62" i="1"/>
  <c r="U62" i="1" s="1"/>
  <c r="D62" i="1"/>
  <c r="W61" i="1"/>
  <c r="L61" i="1"/>
  <c r="U61" i="1" s="1"/>
  <c r="D61" i="1"/>
  <c r="W60" i="1"/>
  <c r="V60" i="1"/>
  <c r="L60" i="1"/>
  <c r="D60" i="1"/>
  <c r="U60" i="1" s="1"/>
  <c r="W59" i="1"/>
  <c r="V59" i="1"/>
  <c r="L59" i="1"/>
  <c r="U59" i="1" s="1"/>
  <c r="D59" i="1"/>
  <c r="W58" i="1"/>
  <c r="L58" i="1"/>
  <c r="U58" i="1" s="1"/>
  <c r="D58" i="1"/>
  <c r="W57" i="1"/>
  <c r="L57" i="1"/>
  <c r="U57" i="1" s="1"/>
  <c r="D57" i="1"/>
  <c r="W56" i="1"/>
  <c r="L56" i="1"/>
  <c r="U56" i="1" s="1"/>
  <c r="D56" i="1"/>
  <c r="L55" i="1"/>
  <c r="D55" i="1"/>
  <c r="W54" i="1"/>
  <c r="L54" i="1"/>
  <c r="U54" i="1" s="1"/>
  <c r="D54" i="1"/>
  <c r="W53" i="1"/>
  <c r="L53" i="1"/>
  <c r="U53" i="1" s="1"/>
  <c r="D53" i="1"/>
  <c r="W52" i="1"/>
  <c r="L52" i="1"/>
  <c r="U52" i="1" s="1"/>
  <c r="D52" i="1"/>
  <c r="W51" i="1"/>
  <c r="L51" i="1"/>
  <c r="U51" i="1" s="1"/>
  <c r="D51" i="1"/>
  <c r="W50" i="1"/>
  <c r="L50" i="1"/>
  <c r="U50" i="1" s="1"/>
  <c r="D50" i="1"/>
  <c r="W49" i="1"/>
  <c r="L49" i="1"/>
  <c r="U49" i="1" s="1"/>
  <c r="D49" i="1"/>
  <c r="AB48" i="1"/>
  <c r="Z48" i="1"/>
  <c r="W48" i="1"/>
  <c r="L48" i="1"/>
  <c r="U48" i="1" s="1"/>
  <c r="D48" i="1"/>
  <c r="W47" i="1"/>
  <c r="L47" i="1"/>
  <c r="U47" i="1" s="1"/>
  <c r="D47" i="1"/>
  <c r="W46" i="1"/>
  <c r="L46" i="1"/>
  <c r="U46" i="1" s="1"/>
  <c r="D46" i="1"/>
  <c r="W45" i="1"/>
  <c r="L45" i="1"/>
  <c r="U45" i="1" s="1"/>
  <c r="D45" i="1"/>
  <c r="W44" i="1"/>
  <c r="L44" i="1"/>
  <c r="U44" i="1" s="1"/>
  <c r="D44" i="1"/>
  <c r="W43" i="1"/>
  <c r="L43" i="1"/>
  <c r="U43" i="1" s="1"/>
  <c r="D43" i="1"/>
  <c r="W42" i="1"/>
  <c r="L42" i="1"/>
  <c r="U42" i="1" s="1"/>
  <c r="D42" i="1"/>
  <c r="AB41" i="1"/>
  <c r="Z41" i="1"/>
  <c r="W41" i="1"/>
  <c r="L41" i="1"/>
  <c r="U41" i="1" s="1"/>
  <c r="D41" i="1"/>
  <c r="AB40" i="1"/>
  <c r="Z40" i="1"/>
  <c r="W40" i="1"/>
  <c r="L40" i="1"/>
  <c r="U40" i="1" s="1"/>
  <c r="D40" i="1"/>
  <c r="AB39" i="1"/>
  <c r="Z39" i="1"/>
  <c r="W39" i="1"/>
  <c r="L39" i="1"/>
  <c r="U39" i="1" s="1"/>
  <c r="D39" i="1"/>
  <c r="AB38" i="1"/>
  <c r="Z38" i="1"/>
  <c r="W38" i="1"/>
  <c r="V38" i="1"/>
  <c r="U38" i="1"/>
  <c r="L38" i="1"/>
  <c r="D38" i="1"/>
  <c r="AB37" i="1"/>
  <c r="Z37" i="1"/>
  <c r="W37" i="1"/>
  <c r="L37" i="1"/>
  <c r="D37" i="1"/>
  <c r="U37" i="1" s="1"/>
  <c r="W36" i="1"/>
  <c r="V36" i="1"/>
  <c r="L36" i="1"/>
  <c r="U36" i="1" s="1"/>
  <c r="D36" i="1"/>
  <c r="W35" i="1"/>
  <c r="V35" i="1"/>
  <c r="U35" i="1"/>
  <c r="L35" i="1"/>
  <c r="D35" i="1"/>
  <c r="AB34" i="1"/>
  <c r="Z34" i="1"/>
  <c r="W34" i="1"/>
  <c r="L34" i="1"/>
  <c r="D34" i="1"/>
  <c r="U34" i="1" s="1"/>
  <c r="AB33" i="1"/>
  <c r="Z33" i="1"/>
  <c r="W33" i="1"/>
  <c r="U33" i="1"/>
  <c r="L33" i="1"/>
  <c r="D33" i="1"/>
  <c r="W32" i="1"/>
  <c r="V32" i="1"/>
  <c r="L32" i="1"/>
  <c r="U32" i="1" s="1"/>
  <c r="D32" i="1"/>
  <c r="W31" i="1"/>
  <c r="V31" i="1"/>
  <c r="L31" i="1"/>
  <c r="D31" i="1"/>
  <c r="U31" i="1" s="1"/>
  <c r="AB30" i="1"/>
  <c r="Z30" i="1"/>
  <c r="W30" i="1"/>
  <c r="U30" i="1"/>
  <c r="L30" i="1"/>
  <c r="D30" i="1"/>
  <c r="AB29" i="1"/>
  <c r="Z29" i="1"/>
  <c r="W29" i="1"/>
  <c r="L29" i="1"/>
  <c r="D29" i="1"/>
  <c r="U29" i="1" s="1"/>
  <c r="AB28" i="1"/>
  <c r="Z28" i="1"/>
  <c r="W28" i="1"/>
  <c r="V28" i="1"/>
  <c r="L28" i="1"/>
  <c r="U28" i="1" s="1"/>
  <c r="D28" i="1"/>
  <c r="AB27" i="1"/>
  <c r="Z27" i="1"/>
  <c r="W27" i="1"/>
  <c r="V27" i="1"/>
  <c r="U27" i="1"/>
  <c r="L27" i="1"/>
  <c r="D27" i="1"/>
  <c r="AB26" i="1"/>
  <c r="Z26" i="1"/>
  <c r="W26" i="1"/>
  <c r="L26" i="1"/>
  <c r="D26" i="1"/>
  <c r="D12" i="1" s="1"/>
  <c r="D11" i="1" s="1"/>
  <c r="AB25" i="1"/>
  <c r="Z25" i="1"/>
  <c r="W25" i="1"/>
  <c r="V25" i="1"/>
  <c r="L25" i="1"/>
  <c r="U25" i="1" s="1"/>
  <c r="D25" i="1"/>
  <c r="AB24" i="1"/>
  <c r="Z24" i="1"/>
  <c r="W24" i="1"/>
  <c r="V24" i="1"/>
  <c r="U24" i="1"/>
  <c r="L24" i="1"/>
  <c r="D24" i="1"/>
  <c r="AB23" i="1"/>
  <c r="Z23" i="1"/>
  <c r="W23" i="1"/>
  <c r="V23" i="1"/>
  <c r="L23" i="1"/>
  <c r="U23" i="1" s="1"/>
  <c r="D23" i="1"/>
  <c r="AB22" i="1"/>
  <c r="Z22" i="1"/>
  <c r="W22" i="1"/>
  <c r="L22" i="1"/>
  <c r="U22" i="1" s="1"/>
  <c r="D22" i="1"/>
  <c r="W21" i="1"/>
  <c r="L21" i="1"/>
  <c r="U21" i="1" s="1"/>
  <c r="D21" i="1"/>
  <c r="W20" i="1"/>
  <c r="L20" i="1"/>
  <c r="U20" i="1" s="1"/>
  <c r="D20" i="1"/>
  <c r="AB19" i="1"/>
  <c r="Z19" i="1"/>
  <c r="W19" i="1"/>
  <c r="L19" i="1"/>
  <c r="U19" i="1" s="1"/>
  <c r="D19" i="1"/>
  <c r="AB18" i="1"/>
  <c r="Z18" i="1"/>
  <c r="W18" i="1"/>
  <c r="L18" i="1"/>
  <c r="U18" i="1" s="1"/>
  <c r="D18" i="1"/>
  <c r="AB17" i="1"/>
  <c r="Z17" i="1"/>
  <c r="W17" i="1"/>
  <c r="V17" i="1"/>
  <c r="U17" i="1"/>
  <c r="L17" i="1"/>
  <c r="D17" i="1"/>
  <c r="AB16" i="1"/>
  <c r="Z16" i="1"/>
  <c r="W16" i="1"/>
  <c r="V16" i="1"/>
  <c r="L16" i="1"/>
  <c r="U16" i="1" s="1"/>
  <c r="D16" i="1"/>
  <c r="W15" i="1"/>
  <c r="L15" i="1"/>
  <c r="U15" i="1" s="1"/>
  <c r="D15" i="1"/>
  <c r="W14" i="1"/>
  <c r="L14" i="1"/>
  <c r="D14" i="1"/>
  <c r="AB13" i="1"/>
  <c r="Z13" i="1"/>
  <c r="W13" i="1"/>
  <c r="L13" i="1"/>
  <c r="U13" i="1" s="1"/>
  <c r="D13" i="1"/>
  <c r="AB12" i="1"/>
  <c r="S12" i="1"/>
  <c r="R12" i="1"/>
  <c r="Q12" i="1"/>
  <c r="Z12" i="1" s="1"/>
  <c r="P12" i="1"/>
  <c r="O12" i="1"/>
  <c r="N12" i="1"/>
  <c r="W12" i="1" s="1"/>
  <c r="M12" i="1"/>
  <c r="V12" i="1" s="1"/>
  <c r="K12" i="1"/>
  <c r="J12" i="1"/>
  <c r="I12" i="1"/>
  <c r="H12" i="1"/>
  <c r="G12" i="1"/>
  <c r="F12" i="1"/>
  <c r="E12" i="1"/>
  <c r="S11" i="1"/>
  <c r="AB11" i="1" s="1"/>
  <c r="R11" i="1"/>
  <c r="AA11" i="1" s="1"/>
  <c r="Q11" i="1"/>
  <c r="Z11" i="1" s="1"/>
  <c r="P11" i="1"/>
  <c r="Y11" i="1" s="1"/>
  <c r="O11" i="1"/>
  <c r="N11" i="1"/>
  <c r="W11" i="1" s="1"/>
  <c r="M11" i="1"/>
  <c r="V11" i="1" s="1"/>
  <c r="K11" i="1"/>
  <c r="J11" i="1"/>
  <c r="I11" i="1"/>
  <c r="H11" i="1"/>
  <c r="G11" i="1"/>
  <c r="F11" i="1"/>
  <c r="E11" i="1"/>
  <c r="U113" i="1" l="1"/>
  <c r="L12" i="1"/>
  <c r="U112" i="1"/>
  <c r="U115" i="1"/>
  <c r="V115" i="1"/>
  <c r="U14" i="1"/>
  <c r="U26" i="1"/>
  <c r="T12" i="1"/>
  <c r="T11" i="1" s="1"/>
  <c r="L11" i="1" l="1"/>
  <c r="U11" i="1" s="1"/>
  <c r="U12" i="1"/>
</calcChain>
</file>

<file path=xl/comments1.xml><?xml version="1.0" encoding="utf-8"?>
<comments xmlns="http://schemas.openxmlformats.org/spreadsheetml/2006/main">
  <authors>
    <author>Phan Thi My Quyen</author>
    <author>Le Thi Anh Vien</author>
  </authors>
  <commentList>
    <comment ref="F8" authorId="0">
      <text>
        <r>
          <rPr>
            <sz val="9"/>
            <color indexed="81"/>
            <rFont val="Tahoma"/>
            <family val="2"/>
          </rPr>
          <t xml:space="preserve">kể cả bổ sung trong năm và chuyển nguồn năm trước sang
</t>
        </r>
      </text>
    </comment>
    <comment ref="T8" authorId="1">
      <text>
        <r>
          <rPr>
            <b/>
            <sz val="9"/>
            <color indexed="81"/>
            <rFont val="Tahoma"/>
            <family val="2"/>
          </rPr>
          <t>Le Thi Anh Vien:</t>
        </r>
        <r>
          <rPr>
            <sz val="9"/>
            <color indexed="81"/>
            <rFont val="Tahoma"/>
            <family val="2"/>
          </rPr>
          <t xml:space="preserve">
XDCB: 121.493+ TX 149.980</t>
        </r>
      </text>
    </comment>
  </commentList>
</comments>
</file>

<file path=xl/sharedStrings.xml><?xml version="1.0" encoding="utf-8"?>
<sst xmlns="http://schemas.openxmlformats.org/spreadsheetml/2006/main" count="159" uniqueCount="140">
  <si>
    <t>UBND TỈNH PHÚ YÊN</t>
  </si>
  <si>
    <t>Biểu số 66/CK-NSNN</t>
  </si>
  <si>
    <t>QUYẾT TOÁN CHI NGÂN SÁCH CẤP TỈNH CHO TỪNG CƠ QUAN, TỔ CHỨC NĂM 2018</t>
  </si>
  <si>
    <t>Đơn vị:  Triệu Đồng</t>
  </si>
  <si>
    <t>TT</t>
  </si>
  <si>
    <t>Chương</t>
  </si>
  <si>
    <t>Tên đơn vị</t>
  </si>
  <si>
    <t xml:space="preserve">Dự toán </t>
  </si>
  <si>
    <t xml:space="preserve">Quyết toán </t>
  </si>
  <si>
    <t>So sánh (%)</t>
  </si>
  <si>
    <t>Tổng số</t>
  </si>
  <si>
    <t>Chi đầu tư phát triển (Không kể chương trình MTQG)</t>
  </si>
  <si>
    <t>Chi thường xuyên (Không kể chương trình MTQG)</t>
  </si>
  <si>
    <t>Chi trả nợ lãi do chính quyền địa phương vay</t>
  </si>
  <si>
    <t>Chi bổ sung quỹ dự trữ tài chính</t>
  </si>
  <si>
    <t>Chi Chương trình MTQG</t>
  </si>
  <si>
    <t xml:space="preserve">Chi chuyển nguồn sang ngân sách năm sau </t>
  </si>
  <si>
    <t>Chi đầu tư phát triển</t>
  </si>
  <si>
    <t>Chi thường xuyên</t>
  </si>
  <si>
    <t>A</t>
  </si>
  <si>
    <t>B</t>
  </si>
  <si>
    <t>1=2+3+4+5+6</t>
  </si>
  <si>
    <t>6=7+8</t>
  </si>
  <si>
    <t>9=10+11+12+13+14+17</t>
  </si>
  <si>
    <t>14=15+16</t>
  </si>
  <si>
    <t>18=9/1</t>
  </si>
  <si>
    <t>19=10/2</t>
  </si>
  <si>
    <t>20=11/3</t>
  </si>
  <si>
    <t>21=14/6</t>
  </si>
  <si>
    <t>TỔNG SỐ</t>
  </si>
  <si>
    <t>I</t>
  </si>
  <si>
    <t>CÁC CƠ QUAN, ĐƠN VỊ CỦA TỈNH</t>
  </si>
  <si>
    <t>VP HĐND tỉnh</t>
  </si>
  <si>
    <t>VP UBND tỉnh</t>
  </si>
  <si>
    <t>Sở Ngoại vụ</t>
  </si>
  <si>
    <t>Sở Nông nghiệp và PTNT</t>
  </si>
  <si>
    <t>Sở Kế hoạch và Đầu tư</t>
  </si>
  <si>
    <t>Sở Tư pháp</t>
  </si>
  <si>
    <t>Sở Công Thương</t>
  </si>
  <si>
    <t>Sở Khoa học và Công nghệ</t>
  </si>
  <si>
    <t>Sở Tài chính</t>
  </si>
  <si>
    <t>Sở Xây dựng</t>
  </si>
  <si>
    <t>Sở Giao thông Vận tải</t>
  </si>
  <si>
    <t>Sở Giáo dục và Đào tạo</t>
  </si>
  <si>
    <t>Sở Y tế</t>
  </si>
  <si>
    <t>Sở Lao động TB và XH</t>
  </si>
  <si>
    <t>Sở Văn hoá Thể thao và Du lịch</t>
  </si>
  <si>
    <t>Sở Tài nguyên và Môi trường</t>
  </si>
  <si>
    <t>Sở Thông Tin và Truyền thông</t>
  </si>
  <si>
    <t>Sở Nội vụ</t>
  </si>
  <si>
    <t>Thanh tra tỉnh</t>
  </si>
  <si>
    <t>Đài Phát thanh và Truyền hình</t>
  </si>
  <si>
    <t>Liên minh HTX</t>
  </si>
  <si>
    <t xml:space="preserve">Ban Dân tộc </t>
  </si>
  <si>
    <t xml:space="preserve">BQL Khu kinh tế </t>
  </si>
  <si>
    <t>Khối Đảng</t>
  </si>
  <si>
    <t>Uỷ ban Mặt trận tỉnh</t>
  </si>
  <si>
    <t xml:space="preserve">Tỉnh đoàn </t>
  </si>
  <si>
    <t>Hội Liên hiệp Phụ nữ tỉnh</t>
  </si>
  <si>
    <t>Hội Nông dân</t>
  </si>
  <si>
    <t>Hội Cựu chiến binh</t>
  </si>
  <si>
    <t>LH các Hội Khoa học và KT</t>
  </si>
  <si>
    <t>Liên hiệp các tổ chức Hữu nghị</t>
  </si>
  <si>
    <t>Hội Văn học Nghệ thuật</t>
  </si>
  <si>
    <t>Hội Nhà báo</t>
  </si>
  <si>
    <t>Hội Luật gia</t>
  </si>
  <si>
    <t>Hội Chữ thập đỏ</t>
  </si>
  <si>
    <t>BĐD Hội người cao tuổi</t>
  </si>
  <si>
    <t>Hội Người mù</t>
  </si>
  <si>
    <t>Hội Đông y</t>
  </si>
  <si>
    <t>Hội Nạn nhân chất độc da cam-Dioxin</t>
  </si>
  <si>
    <t>Hội Cựu Thanh niên xung phong</t>
  </si>
  <si>
    <t>Hội Bảo trợ Người tàn tật và TE mồ côi</t>
  </si>
  <si>
    <t>Hội Khuyến học</t>
  </si>
  <si>
    <t>Quỹ Bảo vệ Môi trường</t>
  </si>
  <si>
    <t>Ban Bảo vệ CSSK cán bộ</t>
  </si>
  <si>
    <t>Trường Đại học Phú Yên</t>
  </si>
  <si>
    <t>Trường Chính trị</t>
  </si>
  <si>
    <t>Trường Cao đẳng Nghề</t>
  </si>
  <si>
    <t>Trường Cao đẳng Y tế</t>
  </si>
  <si>
    <t>Tạp chí văn nghệ</t>
  </si>
  <si>
    <t>Hội Tù chính trị yêu nước</t>
  </si>
  <si>
    <t>Hội Y học tỉnh</t>
  </si>
  <si>
    <t>BQL Khu nông nghiệp ƯDCN cao</t>
  </si>
  <si>
    <t>Công an tỉnh</t>
  </si>
  <si>
    <t xml:space="preserve">BCH Bộ đội Biên phòng tỉnh </t>
  </si>
  <si>
    <t>BCH Quân sự tỉnh</t>
  </si>
  <si>
    <t>Trung đoàn 910</t>
  </si>
  <si>
    <t>Trung tâm ADD Tàu ngầm</t>
  </si>
  <si>
    <t>Bảo Hiểm Xã Hội tỉnh</t>
  </si>
  <si>
    <t>Chương trình việc làm tỉnh Phú Yên</t>
  </si>
  <si>
    <t>Công ty TNHH MTV Thuỷ nông Đồng Cam</t>
  </si>
  <si>
    <t>Kinh phí chưa phân bổ</t>
  </si>
  <si>
    <t>Trại giam xuân Phước</t>
  </si>
  <si>
    <t>Cơ sở giáo dục A1</t>
  </si>
  <si>
    <t>Trạm Ra đa 560</t>
  </si>
  <si>
    <t>Trạm Ra đa 68</t>
  </si>
  <si>
    <t>Trung đoàn 915</t>
  </si>
  <si>
    <t>Kho bạc nhà nước tỉnh</t>
  </si>
  <si>
    <t xml:space="preserve">Hỗ trợ Nhà ở cho người H.động cách mạng </t>
  </si>
  <si>
    <t>Công ty Cổ phần Cấp thoát nước</t>
  </si>
  <si>
    <t>Công ty TNHH 1TV Cảng Vũng Rô</t>
  </si>
  <si>
    <t>Chi hoàn trả các khoản thu về thuế nội địa</t>
  </si>
  <si>
    <t>Chi bồi thường giá trị nhà đất</t>
  </si>
  <si>
    <t>Liên Đoàn lao động</t>
  </si>
  <si>
    <t>Công đoàn viên chức</t>
  </si>
  <si>
    <t>Toà án tỉnh</t>
  </si>
  <si>
    <t>Cục Thống kê</t>
  </si>
  <si>
    <t>Đoàn đại biểu quốc hội tỉnh</t>
  </si>
  <si>
    <t>Ngân hàng Nhà nước VN CN Phú Yên</t>
  </si>
  <si>
    <t>Trường Cao đẳng Công thương MT</t>
  </si>
  <si>
    <t>Viện Kiểm sát nhân dân</t>
  </si>
  <si>
    <t>Hội Sinh vật cảnh</t>
  </si>
  <si>
    <t>Hội Cầu đường</t>
  </si>
  <si>
    <t>Hội làm vườn</t>
  </si>
  <si>
    <t>Liên đoàn võ thuật tỉnh PY</t>
  </si>
  <si>
    <t>Hội Vivonam - Việt võ đạo</t>
  </si>
  <si>
    <t>BQL các dự án đầu tư xây dựng</t>
  </si>
  <si>
    <t>Hội Thân nhân Việt kiều</t>
  </si>
  <si>
    <t>Hội Cầu lông</t>
  </si>
  <si>
    <t xml:space="preserve">Hội Truyền thống Trường sơn đường HCM </t>
  </si>
  <si>
    <t>Hội Đồng hương Phú Yên tại TP HCM</t>
  </si>
  <si>
    <t>Hội Tin học</t>
  </si>
  <si>
    <t>Đoàn Luật sư</t>
  </si>
  <si>
    <t>Hội Doanh nhân trẻ</t>
  </si>
  <si>
    <t>Hội Cựu Giáo chức</t>
  </si>
  <si>
    <t>Hội Bảo vệ quyền lợi người tiêu dùng</t>
  </si>
  <si>
    <t>Trung Tâm Phát triển Quỹ đất</t>
  </si>
  <si>
    <t>Trả nợ gốc vay Ngân hàng Phát triển</t>
  </si>
  <si>
    <t>Các đơn vị khác Ghi thu ghi chi</t>
  </si>
  <si>
    <t>III</t>
  </si>
  <si>
    <t xml:space="preserve">CHI BỔ SUNG QUỸ DỰ TRỮ TÀI CHÍNH </t>
  </si>
  <si>
    <t>IV</t>
  </si>
  <si>
    <t>CHI DỰ PHÒNG NGÂN SÁCH</t>
  </si>
  <si>
    <t>V</t>
  </si>
  <si>
    <t>CHI TẠO NGUỒN, ĐIỀU CHỈNH TIỀN LƯƠNG</t>
  </si>
  <si>
    <t>VI</t>
  </si>
  <si>
    <t xml:space="preserve">CHI BỔ SUNG CÓ MỤC TIÊU CHO NGÂN SÁCH CẤP DƯỚI </t>
  </si>
  <si>
    <t>VII</t>
  </si>
  <si>
    <t>CHI CHUYỂN NGUỒN SANG NGÂN SÁCH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</si>
</sst>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2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4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i/>
      <sz val="11"/>
      <color rgb="FF000000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Times New Roman"/>
      <family val="2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9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 applyFill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89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horizontal="center" vertical="center" wrapText="1"/>
    </xf>
    <xf numFmtId="3" fontId="13" fillId="0" borderId="3" xfId="0" applyNumberFormat="1" applyFont="1" applyFill="1" applyBorder="1" applyAlignment="1">
      <alignment horizontal="right" vertical="center" wrapText="1"/>
    </xf>
    <xf numFmtId="164" fontId="13" fillId="0" borderId="4" xfId="0" applyNumberFormat="1" applyFont="1" applyFill="1" applyBorder="1" applyAlignment="1">
      <alignment horizontal="right" vertical="center" wrapText="1"/>
    </xf>
    <xf numFmtId="3" fontId="13" fillId="0" borderId="4" xfId="0" applyNumberFormat="1" applyFont="1" applyFill="1" applyBorder="1" applyAlignment="1">
      <alignment horizontal="right" vertical="center" wrapText="1"/>
    </xf>
    <xf numFmtId="3" fontId="5" fillId="0" borderId="0" xfId="0" applyNumberFormat="1" applyFont="1"/>
    <xf numFmtId="0" fontId="5" fillId="0" borderId="0" xfId="0" applyFont="1"/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 wrapText="1"/>
    </xf>
    <xf numFmtId="3" fontId="13" fillId="0" borderId="4" xfId="1" applyNumberFormat="1" applyFont="1" applyFill="1" applyBorder="1" applyAlignment="1">
      <alignment horizontal="right" vertical="center" wrapText="1"/>
    </xf>
    <xf numFmtId="3" fontId="13" fillId="2" borderId="4" xfId="1" applyNumberFormat="1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vertical="center" wrapText="1"/>
    </xf>
    <xf numFmtId="3" fontId="9" fillId="0" borderId="4" xfId="1" applyNumberFormat="1" applyFont="1" applyFill="1" applyBorder="1" applyAlignment="1">
      <alignment horizontal="right" vertical="center" wrapText="1"/>
    </xf>
    <xf numFmtId="3" fontId="15" fillId="0" borderId="4" xfId="1" applyNumberFormat="1" applyFont="1" applyBorder="1" applyAlignment="1">
      <alignment horizontal="right" vertical="center" wrapText="1"/>
    </xf>
    <xf numFmtId="164" fontId="9" fillId="0" borderId="4" xfId="0" applyNumberFormat="1" applyFont="1" applyFill="1" applyBorder="1" applyAlignment="1">
      <alignment horizontal="right" vertical="center" wrapText="1"/>
    </xf>
    <xf numFmtId="3" fontId="9" fillId="0" borderId="4" xfId="0" applyNumberFormat="1" applyFont="1" applyFill="1" applyBorder="1" applyAlignment="1">
      <alignment horizontal="right" vertical="center" wrapText="1"/>
    </xf>
    <xf numFmtId="3" fontId="16" fillId="0" borderId="0" xfId="0" applyNumberFormat="1" applyFont="1"/>
    <xf numFmtId="0" fontId="16" fillId="0" borderId="0" xfId="0" applyFont="1"/>
    <xf numFmtId="0" fontId="15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 wrapText="1"/>
    </xf>
    <xf numFmtId="3" fontId="16" fillId="0" borderId="0" xfId="0" applyNumberFormat="1" applyFont="1" applyFill="1"/>
    <xf numFmtId="0" fontId="16" fillId="0" borderId="0" xfId="0" applyFont="1" applyFill="1"/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vertical="center" wrapText="1"/>
    </xf>
    <xf numFmtId="3" fontId="9" fillId="0" borderId="5" xfId="1" applyNumberFormat="1" applyFont="1" applyFill="1" applyBorder="1" applyAlignment="1">
      <alignment horizontal="right" vertical="center" wrapText="1"/>
    </xf>
    <xf numFmtId="3" fontId="15" fillId="0" borderId="5" xfId="1" applyNumberFormat="1" applyFont="1" applyBorder="1" applyAlignment="1">
      <alignment horizontal="right" vertical="center" wrapText="1"/>
    </xf>
    <xf numFmtId="164" fontId="9" fillId="0" borderId="5" xfId="0" applyNumberFormat="1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vertical="center" wrapText="1"/>
    </xf>
    <xf numFmtId="3" fontId="9" fillId="0" borderId="6" xfId="1" applyNumberFormat="1" applyFont="1" applyFill="1" applyBorder="1" applyAlignment="1">
      <alignment horizontal="right" vertical="center" wrapText="1"/>
    </xf>
    <xf numFmtId="3" fontId="15" fillId="0" borderId="6" xfId="1" applyNumberFormat="1" applyFont="1" applyBorder="1" applyAlignment="1">
      <alignment horizontal="right" vertical="center" wrapText="1"/>
    </xf>
    <xf numFmtId="164" fontId="9" fillId="0" borderId="6" xfId="0" applyNumberFormat="1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vertical="center" wrapText="1"/>
    </xf>
    <xf numFmtId="3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vertical="center" wrapText="1"/>
    </xf>
    <xf numFmtId="3" fontId="13" fillId="0" borderId="5" xfId="0" applyNumberFormat="1" applyFont="1" applyFill="1" applyBorder="1" applyAlignment="1">
      <alignment horizontal="right" vertical="center" wrapText="1"/>
    </xf>
    <xf numFmtId="3" fontId="13" fillId="0" borderId="5" xfId="1" applyNumberFormat="1" applyFont="1" applyFill="1" applyBorder="1" applyAlignment="1">
      <alignment horizontal="right" vertical="center" wrapText="1"/>
    </xf>
    <xf numFmtId="164" fontId="13" fillId="0" borderId="5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4">
    <cellStyle name="Comma" xfId="1" builtinId="3"/>
    <cellStyle name="Comma 2" xfId="2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lieu/Tam/Quyet%20toan%202018/Nghi%20dinh%2031%20-%202018/2019-QT%202018-Nghi%20&#273;inh%2031-BM%2050-58-59-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48"/>
      <sheetName val="Bieu49"/>
      <sheetName val="ThuyetminhCĐ"/>
      <sheetName val="Bieu50"/>
      <sheetName val="Bieu51"/>
      <sheetName val="Bieu52"/>
      <sheetName val="Bieu53"/>
      <sheetName val="Bieu54"/>
      <sheetName val="Bieu55"/>
      <sheetName val="Bieu56"/>
      <sheetName val="Bieu57"/>
      <sheetName val="Bieu58"/>
      <sheetName val="Bieu59"/>
      <sheetName val="Bieu60"/>
      <sheetName val="Bieu61"/>
      <sheetName val="Bieu62"/>
      <sheetName val="Bieu63"/>
      <sheetName val="Bieu6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4">
          <cell r="P14">
            <v>474834</v>
          </cell>
          <cell r="Q14">
            <v>984130</v>
          </cell>
        </row>
      </sheetData>
      <sheetData sheetId="13">
        <row r="13">
          <cell r="E13">
            <v>119222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8"/>
  <sheetViews>
    <sheetView showZeros="0" tabSelected="1" topLeftCell="D2" zoomScaleNormal="100" workbookViewId="0">
      <selection activeCell="W2" sqref="W2"/>
    </sheetView>
  </sheetViews>
  <sheetFormatPr defaultColWidth="9" defaultRowHeight="15.75" x14ac:dyDescent="0.25"/>
  <cols>
    <col min="1" max="1" width="3.25" style="3" customWidth="1"/>
    <col min="2" max="2" width="3.125" style="12" hidden="1" customWidth="1"/>
    <col min="3" max="3" width="31.875" style="3" customWidth="1"/>
    <col min="4" max="4" width="7.75" style="3" customWidth="1"/>
    <col min="5" max="5" width="7.875" style="7" customWidth="1"/>
    <col min="6" max="6" width="8.25" style="7" customWidth="1"/>
    <col min="7" max="7" width="5.75" style="7" customWidth="1"/>
    <col min="8" max="8" width="5.25" style="7" customWidth="1"/>
    <col min="9" max="10" width="6.5" style="7" customWidth="1"/>
    <col min="11" max="11" width="5.875" style="7" customWidth="1"/>
    <col min="12" max="12" width="8.125" style="7" customWidth="1"/>
    <col min="13" max="13" width="7.75" style="8" customWidth="1"/>
    <col min="14" max="14" width="8.25" style="7" customWidth="1"/>
    <col min="15" max="15" width="5.75" style="7" customWidth="1"/>
    <col min="16" max="16" width="5.375" style="7" customWidth="1"/>
    <col min="17" max="17" width="6.75" style="7" customWidth="1"/>
    <col min="18" max="18" width="6.5" style="7" customWidth="1"/>
    <col min="19" max="19" width="5.625" style="7" customWidth="1"/>
    <col min="20" max="20" width="7.875" style="7" customWidth="1"/>
    <col min="21" max="21" width="5.75" style="7" customWidth="1"/>
    <col min="22" max="23" width="6.75" style="7" customWidth="1"/>
    <col min="24" max="24" width="5.375" style="7" customWidth="1"/>
    <col min="25" max="25" width="4.75" style="7" customWidth="1"/>
    <col min="26" max="26" width="4.5" style="7" customWidth="1"/>
    <col min="27" max="27" width="4.25" style="7" customWidth="1"/>
    <col min="28" max="28" width="5.125" style="7" customWidth="1"/>
    <col min="29" max="29" width="12.75" style="2" customWidth="1"/>
    <col min="30" max="16384" width="9" style="3"/>
  </cols>
  <sheetData>
    <row r="1" spans="1:29" hidden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18.75" x14ac:dyDescent="0.25">
      <c r="A2" s="4" t="s">
        <v>0</v>
      </c>
      <c r="B2" s="4"/>
      <c r="C2" s="5"/>
      <c r="D2" s="6"/>
      <c r="U2" s="9"/>
      <c r="V2" s="9"/>
      <c r="W2" s="10" t="s">
        <v>1</v>
      </c>
      <c r="X2" s="11"/>
      <c r="Z2" s="10"/>
      <c r="AA2" s="10"/>
      <c r="AB2" s="10"/>
    </row>
    <row r="3" spans="1:29" x14ac:dyDescent="0.25">
      <c r="T3" s="13"/>
    </row>
    <row r="4" spans="1:29" s="16" customFormat="1" ht="25.9" customHeight="1" x14ac:dyDescent="0.2">
      <c r="A4" s="14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5"/>
    </row>
    <row r="5" spans="1:29" s="16" customFormat="1" ht="16.899999999999999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5"/>
    </row>
    <row r="6" spans="1:29" s="16" customFormat="1" ht="18" customHeight="1" x14ac:dyDescent="0.2">
      <c r="A6" s="17"/>
      <c r="B6" s="18"/>
      <c r="E6" s="19"/>
      <c r="F6" s="20"/>
      <c r="G6" s="20"/>
      <c r="H6" s="20"/>
      <c r="I6" s="20"/>
      <c r="J6" s="20"/>
      <c r="K6" s="19"/>
      <c r="L6" s="19"/>
      <c r="M6" s="21"/>
      <c r="N6" s="20"/>
      <c r="O6" s="20"/>
      <c r="P6" s="20"/>
      <c r="Q6" s="20"/>
      <c r="R6" s="20"/>
      <c r="S6" s="19"/>
      <c r="T6" s="19"/>
      <c r="U6" s="22" t="s">
        <v>3</v>
      </c>
      <c r="V6" s="22"/>
      <c r="W6" s="22"/>
      <c r="X6" s="22"/>
      <c r="Y6" s="22"/>
      <c r="Z6" s="22"/>
      <c r="AA6" s="22"/>
      <c r="AB6" s="22"/>
      <c r="AC6" s="15"/>
    </row>
    <row r="7" spans="1:29" s="26" customFormat="1" ht="16.5" customHeight="1" x14ac:dyDescent="0.2">
      <c r="A7" s="23" t="s">
        <v>4</v>
      </c>
      <c r="B7" s="24" t="s">
        <v>5</v>
      </c>
      <c r="C7" s="23" t="s">
        <v>6</v>
      </c>
      <c r="D7" s="23" t="s">
        <v>7</v>
      </c>
      <c r="E7" s="23"/>
      <c r="F7" s="23"/>
      <c r="G7" s="23"/>
      <c r="H7" s="23"/>
      <c r="I7" s="23"/>
      <c r="J7" s="23"/>
      <c r="K7" s="23"/>
      <c r="L7" s="23" t="s">
        <v>8</v>
      </c>
      <c r="M7" s="23"/>
      <c r="N7" s="23"/>
      <c r="O7" s="23"/>
      <c r="P7" s="23"/>
      <c r="Q7" s="23"/>
      <c r="R7" s="23"/>
      <c r="S7" s="23"/>
      <c r="T7" s="23"/>
      <c r="U7" s="23" t="s">
        <v>9</v>
      </c>
      <c r="V7" s="23"/>
      <c r="W7" s="23"/>
      <c r="X7" s="23"/>
      <c r="Y7" s="23"/>
      <c r="Z7" s="23"/>
      <c r="AA7" s="23"/>
      <c r="AB7" s="23"/>
      <c r="AC7" s="25"/>
    </row>
    <row r="8" spans="1:29" s="26" customFormat="1" ht="21.6" customHeight="1" x14ac:dyDescent="0.2">
      <c r="A8" s="23"/>
      <c r="B8" s="24"/>
      <c r="C8" s="23"/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/>
      <c r="K8" s="23"/>
      <c r="L8" s="23" t="s">
        <v>10</v>
      </c>
      <c r="M8" s="27" t="s">
        <v>11</v>
      </c>
      <c r="N8" s="23" t="s">
        <v>12</v>
      </c>
      <c r="O8" s="23" t="s">
        <v>13</v>
      </c>
      <c r="P8" s="23" t="s">
        <v>14</v>
      </c>
      <c r="Q8" s="23" t="s">
        <v>15</v>
      </c>
      <c r="R8" s="23"/>
      <c r="S8" s="23"/>
      <c r="T8" s="23" t="s">
        <v>16</v>
      </c>
      <c r="U8" s="23" t="s">
        <v>10</v>
      </c>
      <c r="V8" s="27" t="s">
        <v>11</v>
      </c>
      <c r="W8" s="23" t="s">
        <v>12</v>
      </c>
      <c r="X8" s="23" t="s">
        <v>13</v>
      </c>
      <c r="Y8" s="23" t="s">
        <v>14</v>
      </c>
      <c r="Z8" s="23" t="s">
        <v>15</v>
      </c>
      <c r="AA8" s="23"/>
      <c r="AB8" s="23"/>
      <c r="AC8" s="25"/>
    </row>
    <row r="9" spans="1:29" s="26" customFormat="1" ht="79.150000000000006" customHeight="1" x14ac:dyDescent="0.2">
      <c r="A9" s="23"/>
      <c r="B9" s="24"/>
      <c r="C9" s="23"/>
      <c r="D9" s="23"/>
      <c r="E9" s="23"/>
      <c r="F9" s="23"/>
      <c r="G9" s="23"/>
      <c r="H9" s="23"/>
      <c r="I9" s="28" t="s">
        <v>10</v>
      </c>
      <c r="J9" s="28" t="s">
        <v>17</v>
      </c>
      <c r="K9" s="28" t="s">
        <v>18</v>
      </c>
      <c r="L9" s="23"/>
      <c r="M9" s="27"/>
      <c r="N9" s="23"/>
      <c r="O9" s="23"/>
      <c r="P9" s="23"/>
      <c r="Q9" s="28" t="s">
        <v>10</v>
      </c>
      <c r="R9" s="28" t="s">
        <v>17</v>
      </c>
      <c r="S9" s="28" t="s">
        <v>18</v>
      </c>
      <c r="T9" s="23"/>
      <c r="U9" s="23"/>
      <c r="V9" s="27"/>
      <c r="W9" s="23"/>
      <c r="X9" s="23"/>
      <c r="Y9" s="23"/>
      <c r="Z9" s="28" t="s">
        <v>10</v>
      </c>
      <c r="AA9" s="28" t="s">
        <v>17</v>
      </c>
      <c r="AB9" s="28" t="s">
        <v>18</v>
      </c>
      <c r="AC9" s="25"/>
    </row>
    <row r="10" spans="1:29" s="32" customFormat="1" ht="25.5" customHeight="1" x14ac:dyDescent="0.2">
      <c r="A10" s="29" t="s">
        <v>19</v>
      </c>
      <c r="B10" s="29"/>
      <c r="C10" s="29" t="s">
        <v>20</v>
      </c>
      <c r="D10" s="29" t="s">
        <v>21</v>
      </c>
      <c r="E10" s="29">
        <v>2</v>
      </c>
      <c r="F10" s="29">
        <v>3</v>
      </c>
      <c r="G10" s="29">
        <v>4</v>
      </c>
      <c r="H10" s="29">
        <v>5</v>
      </c>
      <c r="I10" s="29" t="s">
        <v>22</v>
      </c>
      <c r="J10" s="29">
        <v>7</v>
      </c>
      <c r="K10" s="29">
        <v>8</v>
      </c>
      <c r="L10" s="29" t="s">
        <v>23</v>
      </c>
      <c r="M10" s="30">
        <v>10</v>
      </c>
      <c r="N10" s="29">
        <v>11</v>
      </c>
      <c r="O10" s="29">
        <v>12</v>
      </c>
      <c r="P10" s="29">
        <v>13</v>
      </c>
      <c r="Q10" s="29" t="s">
        <v>24</v>
      </c>
      <c r="R10" s="29">
        <v>15</v>
      </c>
      <c r="S10" s="29">
        <v>16</v>
      </c>
      <c r="T10" s="29">
        <v>17</v>
      </c>
      <c r="U10" s="29" t="s">
        <v>25</v>
      </c>
      <c r="V10" s="29" t="s">
        <v>26</v>
      </c>
      <c r="W10" s="29" t="s">
        <v>27</v>
      </c>
      <c r="X10" s="29" t="s">
        <v>28</v>
      </c>
      <c r="Y10" s="29">
        <v>22</v>
      </c>
      <c r="Z10" s="29">
        <v>23</v>
      </c>
      <c r="AA10" s="29">
        <v>24</v>
      </c>
      <c r="AB10" s="29">
        <v>25</v>
      </c>
      <c r="AC10" s="31"/>
    </row>
    <row r="11" spans="1:29" s="39" customFormat="1" ht="15" customHeight="1" x14ac:dyDescent="0.2">
      <c r="A11" s="33"/>
      <c r="B11" s="34"/>
      <c r="C11" s="34" t="s">
        <v>29</v>
      </c>
      <c r="D11" s="35">
        <f>D12+D112+D113+D114+D115+D116</f>
        <v>4052250</v>
      </c>
      <c r="E11" s="35">
        <f t="shared" ref="E11:T11" si="0">E12+E112+E113+E114+E115+E116</f>
        <v>946737</v>
      </c>
      <c r="F11" s="35">
        <f t="shared" si="0"/>
        <v>2876576</v>
      </c>
      <c r="G11" s="35">
        <f t="shared" si="0"/>
        <v>0</v>
      </c>
      <c r="H11" s="35">
        <f t="shared" si="0"/>
        <v>1000</v>
      </c>
      <c r="I11" s="35">
        <f t="shared" si="0"/>
        <v>227937</v>
      </c>
      <c r="J11" s="35">
        <f t="shared" si="0"/>
        <v>168578</v>
      </c>
      <c r="K11" s="35">
        <f t="shared" si="0"/>
        <v>59359</v>
      </c>
      <c r="L11" s="35">
        <f t="shared" si="0"/>
        <v>6679058.8431980005</v>
      </c>
      <c r="M11" s="35">
        <f t="shared" si="0"/>
        <v>1703180</v>
      </c>
      <c r="N11" s="35">
        <f t="shared" si="0"/>
        <v>3003182.481505001</v>
      </c>
      <c r="O11" s="35">
        <f t="shared" si="0"/>
        <v>0</v>
      </c>
      <c r="P11" s="35">
        <f t="shared" si="0"/>
        <v>1000</v>
      </c>
      <c r="Q11" s="35">
        <f t="shared" si="0"/>
        <v>225747.43048099999</v>
      </c>
      <c r="R11" s="35">
        <f t="shared" si="0"/>
        <v>168578</v>
      </c>
      <c r="S11" s="35">
        <f t="shared" si="0"/>
        <v>57169.430481000003</v>
      </c>
      <c r="T11" s="35">
        <f t="shared" si="0"/>
        <v>1745948.9312120001</v>
      </c>
      <c r="U11" s="36">
        <f>L11/D11*100</f>
        <v>164.82346457395275</v>
      </c>
      <c r="V11" s="36">
        <f t="shared" ref="V11:AA26" si="1">M11/E11*100</f>
        <v>179.90001447075588</v>
      </c>
      <c r="W11" s="36">
        <f t="shared" si="1"/>
        <v>104.40129103159454</v>
      </c>
      <c r="X11" s="36"/>
      <c r="Y11" s="37">
        <f t="shared" si="1"/>
        <v>100</v>
      </c>
      <c r="Z11" s="36">
        <f t="shared" si="1"/>
        <v>99.039397061907451</v>
      </c>
      <c r="AA11" s="37">
        <f t="shared" si="1"/>
        <v>100</v>
      </c>
      <c r="AB11" s="36">
        <f>S11/K11*100</f>
        <v>96.311309963105856</v>
      </c>
      <c r="AC11" s="38"/>
    </row>
    <row r="12" spans="1:29" s="39" customFormat="1" ht="15" customHeight="1" x14ac:dyDescent="0.2">
      <c r="A12" s="40" t="s">
        <v>30</v>
      </c>
      <c r="B12" s="40"/>
      <c r="C12" s="41" t="s">
        <v>31</v>
      </c>
      <c r="D12" s="42">
        <f>SUM(D13:D111)</f>
        <v>2739480</v>
      </c>
      <c r="E12" s="42">
        <f t="shared" ref="E12:S12" si="2">SUM(E13:E111)</f>
        <v>862167</v>
      </c>
      <c r="F12" s="42">
        <f t="shared" si="2"/>
        <v>1869291</v>
      </c>
      <c r="G12" s="42">
        <f t="shared" si="2"/>
        <v>0</v>
      </c>
      <c r="H12" s="42">
        <f t="shared" si="2"/>
        <v>0</v>
      </c>
      <c r="I12" s="42">
        <f t="shared" si="2"/>
        <v>8022</v>
      </c>
      <c r="J12" s="42">
        <f t="shared" si="2"/>
        <v>0</v>
      </c>
      <c r="K12" s="42">
        <f t="shared" si="2"/>
        <v>8022</v>
      </c>
      <c r="L12" s="42">
        <f t="shared" si="2"/>
        <v>3529606.8431980005</v>
      </c>
      <c r="M12" s="42">
        <f t="shared" si="2"/>
        <v>1228346</v>
      </c>
      <c r="N12" s="42">
        <f t="shared" si="2"/>
        <v>2019052.4815050012</v>
      </c>
      <c r="O12" s="42">
        <f t="shared" si="2"/>
        <v>0</v>
      </c>
      <c r="P12" s="42">
        <f t="shared" si="2"/>
        <v>0</v>
      </c>
      <c r="Q12" s="42">
        <f t="shared" si="2"/>
        <v>5832.4304809999994</v>
      </c>
      <c r="R12" s="42">
        <f t="shared" si="2"/>
        <v>0</v>
      </c>
      <c r="S12" s="42">
        <f t="shared" si="2"/>
        <v>5832.4304809999994</v>
      </c>
      <c r="T12" s="43">
        <f>SUM(T13:T111)</f>
        <v>276375.93121199997</v>
      </c>
      <c r="U12" s="36">
        <f t="shared" ref="U12:W74" si="3">L12/D12*100</f>
        <v>128.84221980806578</v>
      </c>
      <c r="V12" s="36">
        <f t="shared" si="1"/>
        <v>142.4719340916551</v>
      </c>
      <c r="W12" s="36">
        <f t="shared" si="1"/>
        <v>108.01167295541472</v>
      </c>
      <c r="X12" s="36"/>
      <c r="Y12" s="36"/>
      <c r="Z12" s="36">
        <f t="shared" si="1"/>
        <v>72.705441049613555</v>
      </c>
      <c r="AA12" s="36"/>
      <c r="AB12" s="36">
        <f t="shared" ref="AB12:AB67" si="4">S12/K12*100</f>
        <v>72.705441049613555</v>
      </c>
      <c r="AC12" s="38"/>
    </row>
    <row r="13" spans="1:29" s="52" customFormat="1" ht="16.149999999999999" customHeight="1" x14ac:dyDescent="0.25">
      <c r="A13" s="44">
        <v>1</v>
      </c>
      <c r="B13" s="45">
        <v>402</v>
      </c>
      <c r="C13" s="46" t="s">
        <v>32</v>
      </c>
      <c r="D13" s="47">
        <f>SUM(E13:I13)</f>
        <v>11610</v>
      </c>
      <c r="E13" s="47"/>
      <c r="F13" s="48">
        <v>11560</v>
      </c>
      <c r="G13" s="47"/>
      <c r="H13" s="47"/>
      <c r="I13" s="47">
        <v>50</v>
      </c>
      <c r="J13" s="47"/>
      <c r="K13" s="47">
        <v>50</v>
      </c>
      <c r="L13" s="47">
        <f>SUM(M13:Q13,T13)</f>
        <v>10934.001276000001</v>
      </c>
      <c r="M13" s="47"/>
      <c r="N13" s="47">
        <v>10438.801276</v>
      </c>
      <c r="O13" s="47"/>
      <c r="P13" s="47"/>
      <c r="Q13" s="47">
        <v>50</v>
      </c>
      <c r="R13" s="47"/>
      <c r="S13" s="47">
        <v>50</v>
      </c>
      <c r="T13" s="47">
        <v>445.2</v>
      </c>
      <c r="U13" s="49">
        <f t="shared" si="3"/>
        <v>94.177444237726107</v>
      </c>
      <c r="V13" s="49"/>
      <c r="W13" s="49">
        <f t="shared" si="1"/>
        <v>90.30104910034602</v>
      </c>
      <c r="X13" s="49"/>
      <c r="Y13" s="49"/>
      <c r="Z13" s="50">
        <f t="shared" si="1"/>
        <v>100</v>
      </c>
      <c r="AA13" s="50"/>
      <c r="AB13" s="50">
        <f t="shared" si="4"/>
        <v>100</v>
      </c>
      <c r="AC13" s="51"/>
    </row>
    <row r="14" spans="1:29" s="52" customFormat="1" ht="16.149999999999999" customHeight="1" x14ac:dyDescent="0.25">
      <c r="A14" s="44">
        <v>2</v>
      </c>
      <c r="B14" s="45">
        <v>405</v>
      </c>
      <c r="C14" s="46" t="s">
        <v>33</v>
      </c>
      <c r="D14" s="47">
        <f t="shared" ref="D14:D77" si="5">SUM(E14:I14)</f>
        <v>17927</v>
      </c>
      <c r="E14" s="47"/>
      <c r="F14" s="48">
        <v>17927</v>
      </c>
      <c r="G14" s="47"/>
      <c r="H14" s="47"/>
      <c r="I14" s="47">
        <v>0</v>
      </c>
      <c r="J14" s="47"/>
      <c r="K14" s="47">
        <v>0</v>
      </c>
      <c r="L14" s="47">
        <f t="shared" ref="L14:L77" si="6">SUM(M14:Q14,T14)</f>
        <v>17494.638451999999</v>
      </c>
      <c r="M14" s="47"/>
      <c r="N14" s="47">
        <v>17236.545743999999</v>
      </c>
      <c r="O14" s="47"/>
      <c r="P14" s="47"/>
      <c r="Q14" s="47">
        <v>0</v>
      </c>
      <c r="R14" s="47"/>
      <c r="S14" s="47">
        <v>0</v>
      </c>
      <c r="T14" s="47">
        <v>258.09270800000002</v>
      </c>
      <c r="U14" s="49">
        <f t="shared" si="3"/>
        <v>97.588210252691468</v>
      </c>
      <c r="V14" s="49"/>
      <c r="W14" s="49">
        <f t="shared" si="1"/>
        <v>96.148523143861212</v>
      </c>
      <c r="X14" s="49"/>
      <c r="Y14" s="49"/>
      <c r="Z14" s="49"/>
      <c r="AA14" s="49"/>
      <c r="AB14" s="49"/>
      <c r="AC14" s="51"/>
    </row>
    <row r="15" spans="1:29" s="52" customFormat="1" ht="16.149999999999999" customHeight="1" x14ac:dyDescent="0.25">
      <c r="A15" s="44">
        <v>3</v>
      </c>
      <c r="B15" s="45">
        <v>411</v>
      </c>
      <c r="C15" s="46" t="s">
        <v>34</v>
      </c>
      <c r="D15" s="47">
        <f t="shared" si="5"/>
        <v>2652</v>
      </c>
      <c r="E15" s="47"/>
      <c r="F15" s="48">
        <v>2652</v>
      </c>
      <c r="G15" s="47"/>
      <c r="H15" s="47"/>
      <c r="I15" s="47">
        <v>0</v>
      </c>
      <c r="J15" s="47"/>
      <c r="K15" s="47">
        <v>0</v>
      </c>
      <c r="L15" s="47">
        <f t="shared" si="6"/>
        <v>4692.7101859999993</v>
      </c>
      <c r="M15" s="47"/>
      <c r="N15" s="47">
        <v>4685.8631859999996</v>
      </c>
      <c r="O15" s="47"/>
      <c r="P15" s="47"/>
      <c r="Q15" s="47">
        <v>0</v>
      </c>
      <c r="R15" s="47"/>
      <c r="S15" s="47">
        <v>0</v>
      </c>
      <c r="T15" s="47">
        <v>6.8470000000000004</v>
      </c>
      <c r="U15" s="49">
        <f t="shared" si="3"/>
        <v>176.94985618401205</v>
      </c>
      <c r="V15" s="49"/>
      <c r="W15" s="49">
        <f t="shared" si="1"/>
        <v>176.69167368024131</v>
      </c>
      <c r="X15" s="49"/>
      <c r="Y15" s="49"/>
      <c r="Z15" s="49"/>
      <c r="AA15" s="49"/>
      <c r="AB15" s="49"/>
      <c r="AC15" s="51"/>
    </row>
    <row r="16" spans="1:29" s="56" customFormat="1" ht="16.149999999999999" customHeight="1" x14ac:dyDescent="0.25">
      <c r="A16" s="44">
        <v>4</v>
      </c>
      <c r="B16" s="53">
        <v>412</v>
      </c>
      <c r="C16" s="54" t="s">
        <v>35</v>
      </c>
      <c r="D16" s="47">
        <f t="shared" si="5"/>
        <v>227013</v>
      </c>
      <c r="E16" s="47">
        <v>16560</v>
      </c>
      <c r="F16" s="48">
        <v>208343</v>
      </c>
      <c r="G16" s="47"/>
      <c r="H16" s="47"/>
      <c r="I16" s="47">
        <v>2110</v>
      </c>
      <c r="J16" s="47"/>
      <c r="K16" s="47">
        <v>2110</v>
      </c>
      <c r="L16" s="47">
        <f t="shared" si="6"/>
        <v>295608.40059200005</v>
      </c>
      <c r="M16" s="47">
        <v>12979</v>
      </c>
      <c r="N16" s="47">
        <v>267916.55559300003</v>
      </c>
      <c r="O16" s="47"/>
      <c r="P16" s="47"/>
      <c r="Q16" s="47">
        <v>1923.301029</v>
      </c>
      <c r="R16" s="47"/>
      <c r="S16" s="47">
        <v>1923.301029</v>
      </c>
      <c r="T16" s="47">
        <v>12789.543970000001</v>
      </c>
      <c r="U16" s="49">
        <f t="shared" si="3"/>
        <v>130.21650768546297</v>
      </c>
      <c r="V16" s="49">
        <f t="shared" si="1"/>
        <v>78.375603864734302</v>
      </c>
      <c r="W16" s="49">
        <f t="shared" si="1"/>
        <v>128.59397992397155</v>
      </c>
      <c r="X16" s="49"/>
      <c r="Y16" s="49"/>
      <c r="Z16" s="49">
        <f t="shared" si="1"/>
        <v>91.151707535545029</v>
      </c>
      <c r="AA16" s="49"/>
      <c r="AB16" s="49">
        <f t="shared" si="4"/>
        <v>91.151707535545029</v>
      </c>
      <c r="AC16" s="55"/>
    </row>
    <row r="17" spans="1:29" s="52" customFormat="1" ht="16.149999999999999" customHeight="1" x14ac:dyDescent="0.25">
      <c r="A17" s="44">
        <v>5</v>
      </c>
      <c r="B17" s="57">
        <v>413</v>
      </c>
      <c r="C17" s="54" t="s">
        <v>36</v>
      </c>
      <c r="D17" s="47">
        <f t="shared" si="5"/>
        <v>12440</v>
      </c>
      <c r="E17" s="47">
        <v>1100</v>
      </c>
      <c r="F17" s="48">
        <v>11330</v>
      </c>
      <c r="G17" s="47"/>
      <c r="H17" s="47"/>
      <c r="I17" s="47">
        <v>10</v>
      </c>
      <c r="J17" s="47"/>
      <c r="K17" s="47">
        <v>10</v>
      </c>
      <c r="L17" s="47">
        <f t="shared" si="6"/>
        <v>13429.403109000001</v>
      </c>
      <c r="M17" s="47">
        <v>1204</v>
      </c>
      <c r="N17" s="47">
        <v>11359.377173000001</v>
      </c>
      <c r="O17" s="47"/>
      <c r="P17" s="47"/>
      <c r="Q17" s="47">
        <v>0</v>
      </c>
      <c r="R17" s="47"/>
      <c r="S17" s="47">
        <v>0</v>
      </c>
      <c r="T17" s="47">
        <v>866.025936</v>
      </c>
      <c r="U17" s="49">
        <f t="shared" si="3"/>
        <v>107.95340119774922</v>
      </c>
      <c r="V17" s="49">
        <f t="shared" si="1"/>
        <v>109.45454545454545</v>
      </c>
      <c r="W17" s="49">
        <f t="shared" si="1"/>
        <v>100.25928661076789</v>
      </c>
      <c r="X17" s="49"/>
      <c r="Y17" s="49"/>
      <c r="Z17" s="49">
        <f t="shared" si="1"/>
        <v>0</v>
      </c>
      <c r="AA17" s="49"/>
      <c r="AB17" s="49">
        <f t="shared" si="4"/>
        <v>0</v>
      </c>
      <c r="AC17" s="51"/>
    </row>
    <row r="18" spans="1:29" s="52" customFormat="1" ht="16.149999999999999" customHeight="1" x14ac:dyDescent="0.25">
      <c r="A18" s="44">
        <v>6</v>
      </c>
      <c r="B18" s="57">
        <v>414</v>
      </c>
      <c r="C18" s="54" t="s">
        <v>37</v>
      </c>
      <c r="D18" s="47">
        <f t="shared" si="5"/>
        <v>7621</v>
      </c>
      <c r="E18" s="47"/>
      <c r="F18" s="48">
        <v>7611</v>
      </c>
      <c r="G18" s="47"/>
      <c r="H18" s="47"/>
      <c r="I18" s="47">
        <v>10</v>
      </c>
      <c r="J18" s="47"/>
      <c r="K18" s="47">
        <v>10</v>
      </c>
      <c r="L18" s="47">
        <f t="shared" si="6"/>
        <v>7986.0541899999998</v>
      </c>
      <c r="M18" s="47">
        <v>507</v>
      </c>
      <c r="N18" s="47">
        <v>7469.0541899999998</v>
      </c>
      <c r="O18" s="47"/>
      <c r="P18" s="47"/>
      <c r="Q18" s="47">
        <v>10</v>
      </c>
      <c r="R18" s="47"/>
      <c r="S18" s="47">
        <v>10</v>
      </c>
      <c r="T18" s="47">
        <v>0</v>
      </c>
      <c r="U18" s="49">
        <f t="shared" si="3"/>
        <v>104.79010877837554</v>
      </c>
      <c r="V18" s="49"/>
      <c r="W18" s="49">
        <f t="shared" si="1"/>
        <v>98.134991328340561</v>
      </c>
      <c r="X18" s="49"/>
      <c r="Y18" s="49"/>
      <c r="Z18" s="50">
        <f t="shared" si="1"/>
        <v>100</v>
      </c>
      <c r="AA18" s="50"/>
      <c r="AB18" s="50">
        <f t="shared" si="4"/>
        <v>100</v>
      </c>
      <c r="AC18" s="51"/>
    </row>
    <row r="19" spans="1:29" s="52" customFormat="1" ht="16.149999999999999" customHeight="1" x14ac:dyDescent="0.25">
      <c r="A19" s="44">
        <v>7</v>
      </c>
      <c r="B19" s="57">
        <v>416</v>
      </c>
      <c r="C19" s="54" t="s">
        <v>38</v>
      </c>
      <c r="D19" s="47">
        <f t="shared" si="5"/>
        <v>20746</v>
      </c>
      <c r="E19" s="47"/>
      <c r="F19" s="48">
        <v>20736</v>
      </c>
      <c r="G19" s="47"/>
      <c r="H19" s="47"/>
      <c r="I19" s="47">
        <v>10</v>
      </c>
      <c r="J19" s="47"/>
      <c r="K19" s="47">
        <v>10</v>
      </c>
      <c r="L19" s="47">
        <f t="shared" si="6"/>
        <v>21416.379732000001</v>
      </c>
      <c r="M19" s="47"/>
      <c r="N19" s="47">
        <v>21321.456044999999</v>
      </c>
      <c r="O19" s="47"/>
      <c r="P19" s="47"/>
      <c r="Q19" s="47">
        <v>7.29</v>
      </c>
      <c r="R19" s="47"/>
      <c r="S19" s="47">
        <v>7.29</v>
      </c>
      <c r="T19" s="47">
        <v>87.633686999999995</v>
      </c>
      <c r="U19" s="49">
        <f t="shared" si="3"/>
        <v>103.23136861081655</v>
      </c>
      <c r="V19" s="49"/>
      <c r="W19" s="49">
        <f t="shared" si="1"/>
        <v>102.82337984664352</v>
      </c>
      <c r="X19" s="49"/>
      <c r="Y19" s="49"/>
      <c r="Z19" s="49">
        <f t="shared" si="1"/>
        <v>72.899999999999991</v>
      </c>
      <c r="AA19" s="49"/>
      <c r="AB19" s="49">
        <f t="shared" si="4"/>
        <v>72.899999999999991</v>
      </c>
      <c r="AC19" s="51"/>
    </row>
    <row r="20" spans="1:29" s="52" customFormat="1" ht="16.149999999999999" customHeight="1" x14ac:dyDescent="0.25">
      <c r="A20" s="44">
        <v>8</v>
      </c>
      <c r="B20" s="57">
        <v>417</v>
      </c>
      <c r="C20" s="54" t="s">
        <v>39</v>
      </c>
      <c r="D20" s="47">
        <f t="shared" si="5"/>
        <v>23523</v>
      </c>
      <c r="E20" s="47"/>
      <c r="F20" s="48">
        <v>23523</v>
      </c>
      <c r="G20" s="47"/>
      <c r="H20" s="47"/>
      <c r="I20" s="47">
        <v>0</v>
      </c>
      <c r="J20" s="47"/>
      <c r="K20" s="47">
        <v>0</v>
      </c>
      <c r="L20" s="47">
        <f t="shared" si="6"/>
        <v>25431.713549</v>
      </c>
      <c r="M20" s="47">
        <v>155</v>
      </c>
      <c r="N20" s="47">
        <v>16852.288779999999</v>
      </c>
      <c r="O20" s="47"/>
      <c r="P20" s="47"/>
      <c r="Q20" s="47">
        <v>0</v>
      </c>
      <c r="R20" s="47"/>
      <c r="S20" s="47">
        <v>0</v>
      </c>
      <c r="T20" s="47">
        <v>8424.4247689999993</v>
      </c>
      <c r="U20" s="49">
        <f t="shared" si="3"/>
        <v>108.11424371466225</v>
      </c>
      <c r="V20" s="49"/>
      <c r="W20" s="49">
        <f t="shared" si="1"/>
        <v>71.641749691791006</v>
      </c>
      <c r="X20" s="49"/>
      <c r="Y20" s="49"/>
      <c r="Z20" s="49"/>
      <c r="AA20" s="49"/>
      <c r="AB20" s="49"/>
      <c r="AC20" s="51"/>
    </row>
    <row r="21" spans="1:29" s="52" customFormat="1" ht="16.149999999999999" customHeight="1" x14ac:dyDescent="0.25">
      <c r="A21" s="44">
        <v>9</v>
      </c>
      <c r="B21" s="57">
        <v>418</v>
      </c>
      <c r="C21" s="54" t="s">
        <v>40</v>
      </c>
      <c r="D21" s="47">
        <f t="shared" si="5"/>
        <v>10558</v>
      </c>
      <c r="E21" s="47"/>
      <c r="F21" s="48">
        <v>10558</v>
      </c>
      <c r="G21" s="47"/>
      <c r="H21" s="47"/>
      <c r="I21" s="47">
        <v>0</v>
      </c>
      <c r="J21" s="47"/>
      <c r="K21" s="47">
        <v>0</v>
      </c>
      <c r="L21" s="47">
        <f t="shared" si="6"/>
        <v>11728.195989</v>
      </c>
      <c r="M21" s="47"/>
      <c r="N21" s="47">
        <v>11724.941213</v>
      </c>
      <c r="O21" s="47"/>
      <c r="P21" s="47"/>
      <c r="Q21" s="47">
        <v>0</v>
      </c>
      <c r="R21" s="47"/>
      <c r="S21" s="47">
        <v>0</v>
      </c>
      <c r="T21" s="47">
        <v>3.2547760000000001</v>
      </c>
      <c r="U21" s="49">
        <f t="shared" si="3"/>
        <v>111.08350055881795</v>
      </c>
      <c r="V21" s="49"/>
      <c r="W21" s="49">
        <f t="shared" si="1"/>
        <v>111.05267297783672</v>
      </c>
      <c r="X21" s="49"/>
      <c r="Y21" s="49"/>
      <c r="Z21" s="49"/>
      <c r="AA21" s="49"/>
      <c r="AB21" s="49"/>
      <c r="AC21" s="51"/>
    </row>
    <row r="22" spans="1:29" s="52" customFormat="1" ht="16.149999999999999" customHeight="1" x14ac:dyDescent="0.25">
      <c r="A22" s="44">
        <v>10</v>
      </c>
      <c r="B22" s="57">
        <v>419</v>
      </c>
      <c r="C22" s="54" t="s">
        <v>41</v>
      </c>
      <c r="D22" s="47">
        <f t="shared" si="5"/>
        <v>8892</v>
      </c>
      <c r="E22" s="47"/>
      <c r="F22" s="48">
        <v>8882</v>
      </c>
      <c r="G22" s="47"/>
      <c r="H22" s="47"/>
      <c r="I22" s="47">
        <v>10</v>
      </c>
      <c r="J22" s="47"/>
      <c r="K22" s="47">
        <v>10</v>
      </c>
      <c r="L22" s="47">
        <f t="shared" si="6"/>
        <v>14912.694636999999</v>
      </c>
      <c r="M22" s="47"/>
      <c r="N22" s="47">
        <v>14773.513159</v>
      </c>
      <c r="O22" s="47"/>
      <c r="P22" s="47"/>
      <c r="Q22" s="47">
        <v>8.3889999999999993</v>
      </c>
      <c r="R22" s="47"/>
      <c r="S22" s="47">
        <v>8.3889999999999993</v>
      </c>
      <c r="T22" s="47">
        <v>130.79247799999999</v>
      </c>
      <c r="U22" s="49">
        <f t="shared" si="3"/>
        <v>167.70911647548357</v>
      </c>
      <c r="V22" s="49"/>
      <c r="W22" s="49">
        <f t="shared" si="1"/>
        <v>166.33092950911956</v>
      </c>
      <c r="X22" s="49"/>
      <c r="Y22" s="49"/>
      <c r="Z22" s="49">
        <f t="shared" si="1"/>
        <v>83.89</v>
      </c>
      <c r="AA22" s="49"/>
      <c r="AB22" s="49">
        <f t="shared" si="4"/>
        <v>83.89</v>
      </c>
      <c r="AC22" s="51"/>
    </row>
    <row r="23" spans="1:29" s="52" customFormat="1" ht="16.149999999999999" customHeight="1" x14ac:dyDescent="0.25">
      <c r="A23" s="44">
        <v>11</v>
      </c>
      <c r="B23" s="57">
        <v>421</v>
      </c>
      <c r="C23" s="54" t="s">
        <v>42</v>
      </c>
      <c r="D23" s="47">
        <f t="shared" si="5"/>
        <v>22560</v>
      </c>
      <c r="E23" s="47">
        <v>1150</v>
      </c>
      <c r="F23" s="48">
        <v>21400</v>
      </c>
      <c r="G23" s="47"/>
      <c r="H23" s="47"/>
      <c r="I23" s="47">
        <v>10</v>
      </c>
      <c r="J23" s="47"/>
      <c r="K23" s="47">
        <v>10</v>
      </c>
      <c r="L23" s="47">
        <f t="shared" si="6"/>
        <v>57874.949637999998</v>
      </c>
      <c r="M23" s="47">
        <v>1450</v>
      </c>
      <c r="N23" s="47">
        <v>56131.993638</v>
      </c>
      <c r="O23" s="47"/>
      <c r="P23" s="47"/>
      <c r="Q23" s="47">
        <v>10</v>
      </c>
      <c r="R23" s="47"/>
      <c r="S23" s="47">
        <v>10</v>
      </c>
      <c r="T23" s="47">
        <v>282.95600000000002</v>
      </c>
      <c r="U23" s="49">
        <f t="shared" si="3"/>
        <v>256.53789733156026</v>
      </c>
      <c r="V23" s="49">
        <f t="shared" si="1"/>
        <v>126.08695652173914</v>
      </c>
      <c r="W23" s="49">
        <f t="shared" si="1"/>
        <v>262.29903569158876</v>
      </c>
      <c r="X23" s="49"/>
      <c r="Y23" s="49"/>
      <c r="Z23" s="50">
        <f t="shared" si="1"/>
        <v>100</v>
      </c>
      <c r="AA23" s="50"/>
      <c r="AB23" s="50">
        <f t="shared" si="4"/>
        <v>100</v>
      </c>
      <c r="AC23" s="51"/>
    </row>
    <row r="24" spans="1:29" s="52" customFormat="1" ht="16.149999999999999" customHeight="1" x14ac:dyDescent="0.25">
      <c r="A24" s="44">
        <v>12</v>
      </c>
      <c r="B24" s="57">
        <v>422</v>
      </c>
      <c r="C24" s="54" t="s">
        <v>43</v>
      </c>
      <c r="D24" s="47">
        <f t="shared" si="5"/>
        <v>321001</v>
      </c>
      <c r="E24" s="47">
        <v>10656</v>
      </c>
      <c r="F24" s="48">
        <v>310135</v>
      </c>
      <c r="G24" s="47"/>
      <c r="H24" s="47"/>
      <c r="I24" s="47">
        <v>210</v>
      </c>
      <c r="J24" s="47"/>
      <c r="K24" s="47">
        <v>210</v>
      </c>
      <c r="L24" s="47">
        <f t="shared" si="6"/>
        <v>336117.890037</v>
      </c>
      <c r="M24" s="47">
        <v>16260</v>
      </c>
      <c r="N24" s="47">
        <v>316275.00217300002</v>
      </c>
      <c r="O24" s="47"/>
      <c r="P24" s="47"/>
      <c r="Q24" s="47">
        <v>186.428</v>
      </c>
      <c r="R24" s="47"/>
      <c r="S24" s="47">
        <v>186.428</v>
      </c>
      <c r="T24" s="47">
        <v>3396.4598639999999</v>
      </c>
      <c r="U24" s="49">
        <f t="shared" si="3"/>
        <v>104.70929686729949</v>
      </c>
      <c r="V24" s="49">
        <f t="shared" si="1"/>
        <v>152.59009009009009</v>
      </c>
      <c r="W24" s="49">
        <f t="shared" si="1"/>
        <v>101.97978369838943</v>
      </c>
      <c r="X24" s="49"/>
      <c r="Y24" s="49"/>
      <c r="Z24" s="49">
        <f t="shared" si="1"/>
        <v>88.775238095238095</v>
      </c>
      <c r="AA24" s="49"/>
      <c r="AB24" s="49">
        <f t="shared" si="4"/>
        <v>88.775238095238095</v>
      </c>
      <c r="AC24" s="51"/>
    </row>
    <row r="25" spans="1:29" s="52" customFormat="1" ht="16.149999999999999" customHeight="1" x14ac:dyDescent="0.25">
      <c r="A25" s="44">
        <v>13</v>
      </c>
      <c r="B25" s="57">
        <v>423</v>
      </c>
      <c r="C25" s="54" t="s">
        <v>44</v>
      </c>
      <c r="D25" s="47">
        <f t="shared" si="5"/>
        <v>301954</v>
      </c>
      <c r="E25" s="47">
        <v>2000</v>
      </c>
      <c r="F25" s="48">
        <v>299944</v>
      </c>
      <c r="G25" s="47"/>
      <c r="H25" s="47"/>
      <c r="I25" s="47">
        <v>10</v>
      </c>
      <c r="J25" s="47"/>
      <c r="K25" s="47">
        <v>10</v>
      </c>
      <c r="L25" s="47">
        <f t="shared" si="6"/>
        <v>448281.59302700002</v>
      </c>
      <c r="M25" s="47">
        <v>7358</v>
      </c>
      <c r="N25" s="47">
        <v>349525.76633200003</v>
      </c>
      <c r="O25" s="47"/>
      <c r="P25" s="47"/>
      <c r="Q25" s="47">
        <v>10</v>
      </c>
      <c r="R25" s="47"/>
      <c r="S25" s="47">
        <v>10</v>
      </c>
      <c r="T25" s="47">
        <v>91387.826694999996</v>
      </c>
      <c r="U25" s="49">
        <f t="shared" si="3"/>
        <v>148.46022673221751</v>
      </c>
      <c r="V25" s="49">
        <f t="shared" si="1"/>
        <v>367.9</v>
      </c>
      <c r="W25" s="49">
        <f t="shared" si="1"/>
        <v>116.53034110767344</v>
      </c>
      <c r="X25" s="49"/>
      <c r="Y25" s="49"/>
      <c r="Z25" s="50">
        <f t="shared" si="1"/>
        <v>100</v>
      </c>
      <c r="AA25" s="49"/>
      <c r="AB25" s="49">
        <f t="shared" si="4"/>
        <v>100</v>
      </c>
      <c r="AC25" s="51"/>
    </row>
    <row r="26" spans="1:29" s="52" customFormat="1" ht="16.149999999999999" customHeight="1" x14ac:dyDescent="0.25">
      <c r="A26" s="44">
        <v>14</v>
      </c>
      <c r="B26" s="57">
        <v>424</v>
      </c>
      <c r="C26" s="54" t="s">
        <v>45</v>
      </c>
      <c r="D26" s="47">
        <f t="shared" si="5"/>
        <v>63080</v>
      </c>
      <c r="E26" s="47"/>
      <c r="F26" s="48">
        <v>60338</v>
      </c>
      <c r="G26" s="47"/>
      <c r="H26" s="47"/>
      <c r="I26" s="47">
        <v>2742</v>
      </c>
      <c r="J26" s="47"/>
      <c r="K26" s="47">
        <v>2742</v>
      </c>
      <c r="L26" s="47">
        <f t="shared" si="6"/>
        <v>67200.450570000001</v>
      </c>
      <c r="M26" s="47">
        <v>55</v>
      </c>
      <c r="N26" s="47">
        <v>65666.604770000005</v>
      </c>
      <c r="O26" s="47"/>
      <c r="P26" s="47"/>
      <c r="Q26" s="47">
        <v>1058.8458000000001</v>
      </c>
      <c r="R26" s="47"/>
      <c r="S26" s="47">
        <v>1058.8458000000001</v>
      </c>
      <c r="T26" s="47">
        <v>420</v>
      </c>
      <c r="U26" s="49">
        <f t="shared" si="3"/>
        <v>106.53210299619531</v>
      </c>
      <c r="V26" s="49"/>
      <c r="W26" s="49">
        <f t="shared" si="1"/>
        <v>108.83125852696477</v>
      </c>
      <c r="X26" s="49"/>
      <c r="Y26" s="49"/>
      <c r="Z26" s="49">
        <f t="shared" si="1"/>
        <v>38.615820568927795</v>
      </c>
      <c r="AA26" s="49"/>
      <c r="AB26" s="49">
        <f t="shared" si="4"/>
        <v>38.615820568927795</v>
      </c>
      <c r="AC26" s="51"/>
    </row>
    <row r="27" spans="1:29" s="52" customFormat="1" ht="16.149999999999999" customHeight="1" x14ac:dyDescent="0.25">
      <c r="A27" s="44">
        <v>15</v>
      </c>
      <c r="B27" s="57">
        <v>425</v>
      </c>
      <c r="C27" s="54" t="s">
        <v>46</v>
      </c>
      <c r="D27" s="47">
        <f t="shared" si="5"/>
        <v>50792</v>
      </c>
      <c r="E27" s="47">
        <v>4000</v>
      </c>
      <c r="F27" s="48">
        <v>46782</v>
      </c>
      <c r="G27" s="47"/>
      <c r="H27" s="47"/>
      <c r="I27" s="47">
        <v>10</v>
      </c>
      <c r="J27" s="47"/>
      <c r="K27" s="47">
        <v>10</v>
      </c>
      <c r="L27" s="47">
        <f t="shared" si="6"/>
        <v>63207.559293999999</v>
      </c>
      <c r="M27" s="47">
        <v>7224</v>
      </c>
      <c r="N27" s="47">
        <v>55431.351856000001</v>
      </c>
      <c r="O27" s="47"/>
      <c r="P27" s="47"/>
      <c r="Q27" s="47">
        <v>10</v>
      </c>
      <c r="R27" s="47"/>
      <c r="S27" s="47">
        <v>10</v>
      </c>
      <c r="T27" s="47">
        <v>542.20743800000002</v>
      </c>
      <c r="U27" s="49">
        <f t="shared" si="3"/>
        <v>124.4439267876831</v>
      </c>
      <c r="V27" s="49">
        <f t="shared" si="3"/>
        <v>180.6</v>
      </c>
      <c r="W27" s="49">
        <f t="shared" si="3"/>
        <v>118.48863207216451</v>
      </c>
      <c r="X27" s="49"/>
      <c r="Y27" s="49"/>
      <c r="Z27" s="50">
        <f t="shared" ref="Z27:Z67" si="7">Q27/I27*100</f>
        <v>100</v>
      </c>
      <c r="AA27" s="50"/>
      <c r="AB27" s="50">
        <f t="shared" si="4"/>
        <v>100</v>
      </c>
      <c r="AC27" s="51"/>
    </row>
    <row r="28" spans="1:29" s="52" customFormat="1" ht="16.149999999999999" customHeight="1" x14ac:dyDescent="0.25">
      <c r="A28" s="44">
        <v>16</v>
      </c>
      <c r="B28" s="57">
        <v>426</v>
      </c>
      <c r="C28" s="54" t="s">
        <v>47</v>
      </c>
      <c r="D28" s="47">
        <f t="shared" si="5"/>
        <v>81065</v>
      </c>
      <c r="E28" s="47">
        <v>500</v>
      </c>
      <c r="F28" s="48">
        <v>80555</v>
      </c>
      <c r="G28" s="47"/>
      <c r="H28" s="47"/>
      <c r="I28" s="47">
        <v>10</v>
      </c>
      <c r="J28" s="47"/>
      <c r="K28" s="47">
        <v>10</v>
      </c>
      <c r="L28" s="47">
        <f t="shared" si="6"/>
        <v>96256.149546999994</v>
      </c>
      <c r="M28" s="47"/>
      <c r="N28" s="47">
        <v>91182.763342999999</v>
      </c>
      <c r="O28" s="47"/>
      <c r="P28" s="47"/>
      <c r="Q28" s="47">
        <v>10</v>
      </c>
      <c r="R28" s="47"/>
      <c r="S28" s="47">
        <v>10</v>
      </c>
      <c r="T28" s="47">
        <v>5063.3862040000004</v>
      </c>
      <c r="U28" s="49">
        <f t="shared" si="3"/>
        <v>118.7394677690742</v>
      </c>
      <c r="V28" s="49">
        <f t="shared" si="3"/>
        <v>0</v>
      </c>
      <c r="W28" s="49">
        <f t="shared" si="3"/>
        <v>113.19317651666563</v>
      </c>
      <c r="X28" s="49"/>
      <c r="Y28" s="49"/>
      <c r="Z28" s="50">
        <f t="shared" si="7"/>
        <v>100</v>
      </c>
      <c r="AA28" s="50"/>
      <c r="AB28" s="50">
        <f t="shared" si="4"/>
        <v>100</v>
      </c>
      <c r="AC28" s="51"/>
    </row>
    <row r="29" spans="1:29" s="52" customFormat="1" ht="16.149999999999999" customHeight="1" x14ac:dyDescent="0.25">
      <c r="A29" s="44">
        <v>17</v>
      </c>
      <c r="B29" s="57">
        <v>427</v>
      </c>
      <c r="C29" s="54" t="s">
        <v>48</v>
      </c>
      <c r="D29" s="47">
        <f t="shared" si="5"/>
        <v>11370</v>
      </c>
      <c r="E29" s="47"/>
      <c r="F29" s="48">
        <v>10960</v>
      </c>
      <c r="G29" s="47"/>
      <c r="H29" s="47"/>
      <c r="I29" s="47">
        <v>410</v>
      </c>
      <c r="J29" s="47"/>
      <c r="K29" s="47">
        <v>410</v>
      </c>
      <c r="L29" s="47">
        <f t="shared" si="6"/>
        <v>11226.943087000001</v>
      </c>
      <c r="M29" s="47"/>
      <c r="N29" s="47">
        <v>9467.7061900000008</v>
      </c>
      <c r="O29" s="47"/>
      <c r="P29" s="47"/>
      <c r="Q29" s="47">
        <v>377.86700000000002</v>
      </c>
      <c r="R29" s="47"/>
      <c r="S29" s="47">
        <v>377.86700000000002</v>
      </c>
      <c r="T29" s="47">
        <v>1381.369897</v>
      </c>
      <c r="U29" s="49">
        <f t="shared" si="3"/>
        <v>98.741803755496932</v>
      </c>
      <c r="V29" s="49"/>
      <c r="W29" s="49">
        <f t="shared" si="3"/>
        <v>86.384180565693441</v>
      </c>
      <c r="X29" s="49"/>
      <c r="Y29" s="49"/>
      <c r="Z29" s="49">
        <f t="shared" si="7"/>
        <v>92.162682926829277</v>
      </c>
      <c r="AA29" s="49"/>
      <c r="AB29" s="49">
        <f t="shared" si="4"/>
        <v>92.162682926829277</v>
      </c>
      <c r="AC29" s="51"/>
    </row>
    <row r="30" spans="1:29" s="52" customFormat="1" ht="16.149999999999999" customHeight="1" x14ac:dyDescent="0.25">
      <c r="A30" s="44">
        <v>18</v>
      </c>
      <c r="B30" s="57">
        <v>435</v>
      </c>
      <c r="C30" s="54" t="s">
        <v>49</v>
      </c>
      <c r="D30" s="47">
        <f t="shared" si="5"/>
        <v>32569</v>
      </c>
      <c r="E30" s="47"/>
      <c r="F30" s="48">
        <v>32059</v>
      </c>
      <c r="G30" s="47"/>
      <c r="H30" s="47"/>
      <c r="I30" s="47">
        <v>510</v>
      </c>
      <c r="J30" s="47"/>
      <c r="K30" s="47">
        <v>510</v>
      </c>
      <c r="L30" s="47">
        <f t="shared" si="6"/>
        <v>30490.658605000001</v>
      </c>
      <c r="M30" s="47"/>
      <c r="N30" s="47">
        <v>30008.609388000001</v>
      </c>
      <c r="O30" s="47"/>
      <c r="P30" s="47"/>
      <c r="Q30" s="47">
        <v>429.62606</v>
      </c>
      <c r="R30" s="47"/>
      <c r="S30" s="47">
        <v>429.62606</v>
      </c>
      <c r="T30" s="47">
        <v>52.423157000000003</v>
      </c>
      <c r="U30" s="49">
        <f t="shared" si="3"/>
        <v>93.618651493751727</v>
      </c>
      <c r="V30" s="49"/>
      <c r="W30" s="49">
        <f t="shared" si="3"/>
        <v>93.604321369974102</v>
      </c>
      <c r="X30" s="49"/>
      <c r="Y30" s="49"/>
      <c r="Z30" s="49">
        <f t="shared" si="7"/>
        <v>84.240403921568628</v>
      </c>
      <c r="AA30" s="49"/>
      <c r="AB30" s="49">
        <f t="shared" si="4"/>
        <v>84.240403921568628</v>
      </c>
      <c r="AC30" s="51"/>
    </row>
    <row r="31" spans="1:29" s="52" customFormat="1" ht="16.149999999999999" customHeight="1" x14ac:dyDescent="0.25">
      <c r="A31" s="44">
        <v>19</v>
      </c>
      <c r="B31" s="57">
        <v>437</v>
      </c>
      <c r="C31" s="54" t="s">
        <v>50</v>
      </c>
      <c r="D31" s="47">
        <f t="shared" si="5"/>
        <v>6959</v>
      </c>
      <c r="E31" s="47">
        <v>700</v>
      </c>
      <c r="F31" s="48">
        <v>6259</v>
      </c>
      <c r="G31" s="47"/>
      <c r="H31" s="47"/>
      <c r="I31" s="47">
        <v>0</v>
      </c>
      <c r="J31" s="47"/>
      <c r="K31" s="47">
        <v>0</v>
      </c>
      <c r="L31" s="47">
        <f t="shared" si="6"/>
        <v>6708.3970989999998</v>
      </c>
      <c r="M31" s="47"/>
      <c r="N31" s="47">
        <v>6708.197099</v>
      </c>
      <c r="O31" s="47"/>
      <c r="P31" s="47"/>
      <c r="Q31" s="47">
        <v>0</v>
      </c>
      <c r="R31" s="47"/>
      <c r="S31" s="47">
        <v>0</v>
      </c>
      <c r="T31" s="47">
        <v>0.2</v>
      </c>
      <c r="U31" s="49">
        <f t="shared" si="3"/>
        <v>96.398866202040523</v>
      </c>
      <c r="V31" s="49">
        <f t="shared" si="3"/>
        <v>0</v>
      </c>
      <c r="W31" s="49">
        <f t="shared" si="3"/>
        <v>107.17681896469085</v>
      </c>
      <c r="X31" s="49"/>
      <c r="Y31" s="49"/>
      <c r="Z31" s="49"/>
      <c r="AA31" s="49"/>
      <c r="AB31" s="49"/>
      <c r="AC31" s="51"/>
    </row>
    <row r="32" spans="1:29" s="52" customFormat="1" ht="16.149999999999999" customHeight="1" x14ac:dyDescent="0.25">
      <c r="A32" s="44">
        <v>20</v>
      </c>
      <c r="B32" s="57">
        <v>440</v>
      </c>
      <c r="C32" s="54" t="s">
        <v>51</v>
      </c>
      <c r="D32" s="47">
        <f t="shared" si="5"/>
        <v>25972</v>
      </c>
      <c r="E32" s="47">
        <v>10000</v>
      </c>
      <c r="F32" s="48">
        <v>15972</v>
      </c>
      <c r="G32" s="47"/>
      <c r="H32" s="47"/>
      <c r="I32" s="47">
        <v>0</v>
      </c>
      <c r="J32" s="47"/>
      <c r="K32" s="47">
        <v>0</v>
      </c>
      <c r="L32" s="47">
        <f t="shared" si="6"/>
        <v>28682.728999999999</v>
      </c>
      <c r="M32" s="47">
        <v>2341</v>
      </c>
      <c r="N32" s="47">
        <v>18596.728999999999</v>
      </c>
      <c r="O32" s="47"/>
      <c r="P32" s="47"/>
      <c r="Q32" s="47">
        <v>0</v>
      </c>
      <c r="R32" s="47"/>
      <c r="S32" s="47">
        <v>0</v>
      </c>
      <c r="T32" s="47">
        <v>7745</v>
      </c>
      <c r="U32" s="49">
        <f t="shared" si="3"/>
        <v>110.43712074541814</v>
      </c>
      <c r="V32" s="49">
        <f t="shared" si="3"/>
        <v>23.41</v>
      </c>
      <c r="W32" s="49">
        <f t="shared" si="3"/>
        <v>116.43331455046331</v>
      </c>
      <c r="X32" s="49"/>
      <c r="Y32" s="49"/>
      <c r="Z32" s="49"/>
      <c r="AA32" s="49"/>
      <c r="AB32" s="49"/>
      <c r="AC32" s="51"/>
    </row>
    <row r="33" spans="1:29" s="52" customFormat="1" ht="16.149999999999999" customHeight="1" x14ac:dyDescent="0.25">
      <c r="A33" s="44">
        <v>21</v>
      </c>
      <c r="B33" s="57">
        <v>448</v>
      </c>
      <c r="C33" s="54" t="s">
        <v>52</v>
      </c>
      <c r="D33" s="47">
        <f t="shared" si="5"/>
        <v>2207</v>
      </c>
      <c r="E33" s="47"/>
      <c r="F33" s="48">
        <v>1757</v>
      </c>
      <c r="G33" s="47"/>
      <c r="H33" s="47"/>
      <c r="I33" s="47">
        <v>450</v>
      </c>
      <c r="J33" s="47"/>
      <c r="K33" s="47">
        <v>450</v>
      </c>
      <c r="L33" s="47">
        <f t="shared" si="6"/>
        <v>2259.7493920000002</v>
      </c>
      <c r="M33" s="47"/>
      <c r="N33" s="47">
        <v>1906.106</v>
      </c>
      <c r="O33" s="47"/>
      <c r="P33" s="47"/>
      <c r="Q33" s="47">
        <v>353.64339200000001</v>
      </c>
      <c r="R33" s="47"/>
      <c r="S33" s="47">
        <v>353.64339200000001</v>
      </c>
      <c r="T33" s="47">
        <v>0</v>
      </c>
      <c r="U33" s="49">
        <f t="shared" si="3"/>
        <v>102.39009478930676</v>
      </c>
      <c r="V33" s="49"/>
      <c r="W33" s="49">
        <f t="shared" si="3"/>
        <v>108.48639726807056</v>
      </c>
      <c r="X33" s="49"/>
      <c r="Y33" s="49"/>
      <c r="Z33" s="49">
        <f t="shared" si="7"/>
        <v>78.587420444444447</v>
      </c>
      <c r="AA33" s="49"/>
      <c r="AB33" s="49">
        <f t="shared" si="4"/>
        <v>78.587420444444447</v>
      </c>
      <c r="AC33" s="51"/>
    </row>
    <row r="34" spans="1:29" s="52" customFormat="1" ht="16.149999999999999" customHeight="1" x14ac:dyDescent="0.25">
      <c r="A34" s="44">
        <v>22</v>
      </c>
      <c r="B34" s="57">
        <v>483</v>
      </c>
      <c r="C34" s="54" t="s">
        <v>53</v>
      </c>
      <c r="D34" s="47">
        <f t="shared" si="5"/>
        <v>4426</v>
      </c>
      <c r="E34" s="47"/>
      <c r="F34" s="48">
        <v>3796</v>
      </c>
      <c r="G34" s="47"/>
      <c r="H34" s="47"/>
      <c r="I34" s="47">
        <v>630</v>
      </c>
      <c r="J34" s="47"/>
      <c r="K34" s="47">
        <v>630</v>
      </c>
      <c r="L34" s="47">
        <f t="shared" si="6"/>
        <v>4628.4870500000006</v>
      </c>
      <c r="M34" s="47"/>
      <c r="N34" s="47">
        <v>3988.4394820000002</v>
      </c>
      <c r="O34" s="47"/>
      <c r="P34" s="47"/>
      <c r="Q34" s="47">
        <v>572.08299999999997</v>
      </c>
      <c r="R34" s="47"/>
      <c r="S34" s="47">
        <v>572.08299999999997</v>
      </c>
      <c r="T34" s="47">
        <v>67.964568</v>
      </c>
      <c r="U34" s="49">
        <f t="shared" si="3"/>
        <v>104.57494464527792</v>
      </c>
      <c r="V34" s="49"/>
      <c r="W34" s="49">
        <f t="shared" si="3"/>
        <v>105.06953324552161</v>
      </c>
      <c r="X34" s="49"/>
      <c r="Y34" s="49"/>
      <c r="Z34" s="49">
        <f t="shared" si="7"/>
        <v>90.806825396825403</v>
      </c>
      <c r="AA34" s="49"/>
      <c r="AB34" s="49">
        <f t="shared" si="4"/>
        <v>90.806825396825403</v>
      </c>
      <c r="AC34" s="51"/>
    </row>
    <row r="35" spans="1:29" s="52" customFormat="1" ht="16.149999999999999" customHeight="1" x14ac:dyDescent="0.25">
      <c r="A35" s="44">
        <v>23</v>
      </c>
      <c r="B35" s="57">
        <v>505</v>
      </c>
      <c r="C35" s="54" t="s">
        <v>54</v>
      </c>
      <c r="D35" s="47">
        <f t="shared" si="5"/>
        <v>169786</v>
      </c>
      <c r="E35" s="47">
        <v>162515</v>
      </c>
      <c r="F35" s="48">
        <v>7271</v>
      </c>
      <c r="G35" s="47"/>
      <c r="H35" s="47"/>
      <c r="I35" s="47">
        <v>0</v>
      </c>
      <c r="J35" s="47"/>
      <c r="K35" s="47">
        <v>0</v>
      </c>
      <c r="L35" s="47">
        <f t="shared" si="6"/>
        <v>307465.63052800001</v>
      </c>
      <c r="M35" s="47">
        <v>296807</v>
      </c>
      <c r="N35" s="47">
        <v>9448.2738590000008</v>
      </c>
      <c r="O35" s="47"/>
      <c r="P35" s="47"/>
      <c r="Q35" s="47">
        <v>0</v>
      </c>
      <c r="R35" s="47"/>
      <c r="S35" s="47">
        <v>0</v>
      </c>
      <c r="T35" s="47">
        <v>1210.356669</v>
      </c>
      <c r="U35" s="49">
        <f t="shared" si="3"/>
        <v>181.09009607859306</v>
      </c>
      <c r="V35" s="49">
        <f t="shared" si="3"/>
        <v>182.63360305202596</v>
      </c>
      <c r="W35" s="49">
        <f t="shared" si="3"/>
        <v>129.94462741025993</v>
      </c>
      <c r="X35" s="49"/>
      <c r="Y35" s="49"/>
      <c r="Z35" s="49"/>
      <c r="AA35" s="49"/>
      <c r="AB35" s="49"/>
      <c r="AC35" s="51"/>
    </row>
    <row r="36" spans="1:29" s="52" customFormat="1" ht="16.149999999999999" customHeight="1" x14ac:dyDescent="0.25">
      <c r="A36" s="44">
        <v>24</v>
      </c>
      <c r="B36" s="57">
        <v>509</v>
      </c>
      <c r="C36" s="54" t="s">
        <v>55</v>
      </c>
      <c r="D36" s="47">
        <f t="shared" si="5"/>
        <v>83299</v>
      </c>
      <c r="E36" s="47">
        <v>5000</v>
      </c>
      <c r="F36" s="48">
        <v>78299</v>
      </c>
      <c r="G36" s="47"/>
      <c r="H36" s="47"/>
      <c r="I36" s="47">
        <v>0</v>
      </c>
      <c r="J36" s="47"/>
      <c r="K36" s="47">
        <v>0</v>
      </c>
      <c r="L36" s="47">
        <f t="shared" si="6"/>
        <v>91989.987019999986</v>
      </c>
      <c r="M36" s="47">
        <v>22467</v>
      </c>
      <c r="N36" s="47">
        <v>68828.885595999993</v>
      </c>
      <c r="O36" s="47"/>
      <c r="P36" s="47"/>
      <c r="Q36" s="47">
        <v>0</v>
      </c>
      <c r="R36" s="47"/>
      <c r="S36" s="47">
        <v>0</v>
      </c>
      <c r="T36" s="47">
        <v>694.10142399999995</v>
      </c>
      <c r="U36" s="49">
        <f t="shared" si="3"/>
        <v>110.43348301900382</v>
      </c>
      <c r="V36" s="49">
        <f t="shared" si="3"/>
        <v>449.34000000000003</v>
      </c>
      <c r="W36" s="49">
        <f t="shared" si="3"/>
        <v>87.905191121214827</v>
      </c>
      <c r="X36" s="49"/>
      <c r="Y36" s="49"/>
      <c r="Z36" s="49"/>
      <c r="AA36" s="49"/>
      <c r="AB36" s="49"/>
      <c r="AC36" s="51"/>
    </row>
    <row r="37" spans="1:29" s="52" customFormat="1" ht="16.149999999999999" customHeight="1" x14ac:dyDescent="0.25">
      <c r="A37" s="44">
        <v>25</v>
      </c>
      <c r="B37" s="57">
        <v>510</v>
      </c>
      <c r="C37" s="54" t="s">
        <v>56</v>
      </c>
      <c r="D37" s="47">
        <f t="shared" si="5"/>
        <v>6096</v>
      </c>
      <c r="E37" s="47"/>
      <c r="F37" s="48">
        <v>5946</v>
      </c>
      <c r="G37" s="47"/>
      <c r="H37" s="47"/>
      <c r="I37" s="47">
        <v>150</v>
      </c>
      <c r="J37" s="47"/>
      <c r="K37" s="47">
        <v>150</v>
      </c>
      <c r="L37" s="47">
        <f t="shared" si="6"/>
        <v>6583.5423890000002</v>
      </c>
      <c r="M37" s="47"/>
      <c r="N37" s="47">
        <v>6371.5423890000002</v>
      </c>
      <c r="O37" s="47"/>
      <c r="P37" s="47"/>
      <c r="Q37" s="47">
        <v>150</v>
      </c>
      <c r="R37" s="47"/>
      <c r="S37" s="47">
        <v>150</v>
      </c>
      <c r="T37" s="47">
        <v>62</v>
      </c>
      <c r="U37" s="49">
        <f t="shared" si="3"/>
        <v>107.99774260170605</v>
      </c>
      <c r="V37" s="49"/>
      <c r="W37" s="49">
        <f t="shared" si="3"/>
        <v>107.15678420787084</v>
      </c>
      <c r="X37" s="49"/>
      <c r="Y37" s="49"/>
      <c r="Z37" s="50">
        <f t="shared" si="7"/>
        <v>100</v>
      </c>
      <c r="AA37" s="50"/>
      <c r="AB37" s="50">
        <f t="shared" si="4"/>
        <v>100</v>
      </c>
      <c r="AC37" s="51"/>
    </row>
    <row r="38" spans="1:29" s="52" customFormat="1" ht="16.149999999999999" customHeight="1" x14ac:dyDescent="0.25">
      <c r="A38" s="44">
        <v>26</v>
      </c>
      <c r="B38" s="57">
        <v>511</v>
      </c>
      <c r="C38" s="54" t="s">
        <v>57</v>
      </c>
      <c r="D38" s="47">
        <f t="shared" si="5"/>
        <v>10712</v>
      </c>
      <c r="E38" s="47">
        <v>2400</v>
      </c>
      <c r="F38" s="48">
        <v>8112</v>
      </c>
      <c r="G38" s="47"/>
      <c r="H38" s="47"/>
      <c r="I38" s="47">
        <v>200</v>
      </c>
      <c r="J38" s="47"/>
      <c r="K38" s="47">
        <v>200</v>
      </c>
      <c r="L38" s="47">
        <f t="shared" si="6"/>
        <v>11436.715419</v>
      </c>
      <c r="M38" s="47">
        <v>2553</v>
      </c>
      <c r="N38" s="47">
        <v>8464.1791979999998</v>
      </c>
      <c r="O38" s="47"/>
      <c r="P38" s="47"/>
      <c r="Q38" s="47">
        <v>199</v>
      </c>
      <c r="R38" s="47"/>
      <c r="S38" s="47">
        <v>199</v>
      </c>
      <c r="T38" s="47">
        <v>220.53622100000001</v>
      </c>
      <c r="U38" s="49">
        <f t="shared" si="3"/>
        <v>106.76545387415983</v>
      </c>
      <c r="V38" s="49">
        <f t="shared" si="3"/>
        <v>106.375</v>
      </c>
      <c r="W38" s="49">
        <f t="shared" si="3"/>
        <v>104.34145954142011</v>
      </c>
      <c r="X38" s="49"/>
      <c r="Y38" s="49"/>
      <c r="Z38" s="49">
        <f t="shared" si="7"/>
        <v>99.5</v>
      </c>
      <c r="AA38" s="49"/>
      <c r="AB38" s="49">
        <f t="shared" si="4"/>
        <v>99.5</v>
      </c>
      <c r="AC38" s="51"/>
    </row>
    <row r="39" spans="1:29" s="52" customFormat="1" ht="16.149999999999999" customHeight="1" x14ac:dyDescent="0.25">
      <c r="A39" s="44">
        <v>27</v>
      </c>
      <c r="B39" s="57">
        <v>512</v>
      </c>
      <c r="C39" s="54" t="s">
        <v>58</v>
      </c>
      <c r="D39" s="47">
        <f t="shared" si="5"/>
        <v>3817</v>
      </c>
      <c r="E39" s="47"/>
      <c r="F39" s="48">
        <v>3717</v>
      </c>
      <c r="G39" s="47"/>
      <c r="H39" s="47"/>
      <c r="I39" s="47">
        <v>100</v>
      </c>
      <c r="J39" s="47"/>
      <c r="K39" s="47">
        <v>100</v>
      </c>
      <c r="L39" s="47">
        <f t="shared" si="6"/>
        <v>4158.223</v>
      </c>
      <c r="M39" s="47"/>
      <c r="N39" s="47">
        <v>4058.223</v>
      </c>
      <c r="O39" s="47"/>
      <c r="P39" s="47"/>
      <c r="Q39" s="47">
        <v>100</v>
      </c>
      <c r="R39" s="47"/>
      <c r="S39" s="47">
        <v>100</v>
      </c>
      <c r="T39" s="47">
        <v>0</v>
      </c>
      <c r="U39" s="49">
        <f t="shared" si="3"/>
        <v>108.93955986376736</v>
      </c>
      <c r="V39" s="49"/>
      <c r="W39" s="49">
        <f t="shared" si="3"/>
        <v>109.18006456820015</v>
      </c>
      <c r="X39" s="49"/>
      <c r="Y39" s="49"/>
      <c r="Z39" s="50">
        <f t="shared" si="7"/>
        <v>100</v>
      </c>
      <c r="AA39" s="50"/>
      <c r="AB39" s="50">
        <f t="shared" si="4"/>
        <v>100</v>
      </c>
      <c r="AC39" s="51"/>
    </row>
    <row r="40" spans="1:29" s="52" customFormat="1" ht="16.149999999999999" customHeight="1" x14ac:dyDescent="0.25">
      <c r="A40" s="44">
        <v>28</v>
      </c>
      <c r="B40" s="57">
        <v>513</v>
      </c>
      <c r="C40" s="54" t="s">
        <v>59</v>
      </c>
      <c r="D40" s="47">
        <f t="shared" si="5"/>
        <v>4970</v>
      </c>
      <c r="E40" s="47"/>
      <c r="F40" s="48">
        <v>4670</v>
      </c>
      <c r="G40" s="47"/>
      <c r="H40" s="47"/>
      <c r="I40" s="47">
        <v>300</v>
      </c>
      <c r="J40" s="47"/>
      <c r="K40" s="47">
        <v>300</v>
      </c>
      <c r="L40" s="47">
        <f t="shared" si="6"/>
        <v>5988.6105539999999</v>
      </c>
      <c r="M40" s="47"/>
      <c r="N40" s="47">
        <v>5702.653354</v>
      </c>
      <c r="O40" s="47"/>
      <c r="P40" s="47"/>
      <c r="Q40" s="47">
        <v>285.9572</v>
      </c>
      <c r="R40" s="47"/>
      <c r="S40" s="47">
        <v>285.9572</v>
      </c>
      <c r="T40" s="47">
        <v>0</v>
      </c>
      <c r="U40" s="49">
        <f t="shared" si="3"/>
        <v>120.49518217303823</v>
      </c>
      <c r="V40" s="49"/>
      <c r="W40" s="49">
        <f t="shared" si="3"/>
        <v>122.1124915203426</v>
      </c>
      <c r="X40" s="49"/>
      <c r="Y40" s="49"/>
      <c r="Z40" s="49">
        <f t="shared" si="7"/>
        <v>95.319066666666657</v>
      </c>
      <c r="AA40" s="49"/>
      <c r="AB40" s="49">
        <f t="shared" si="4"/>
        <v>95.319066666666657</v>
      </c>
      <c r="AC40" s="51"/>
    </row>
    <row r="41" spans="1:29" s="52" customFormat="1" ht="16.149999999999999" customHeight="1" x14ac:dyDescent="0.25">
      <c r="A41" s="44">
        <v>29</v>
      </c>
      <c r="B41" s="57">
        <v>514</v>
      </c>
      <c r="C41" s="54" t="s">
        <v>60</v>
      </c>
      <c r="D41" s="47">
        <f t="shared" si="5"/>
        <v>1979</v>
      </c>
      <c r="E41" s="47"/>
      <c r="F41" s="48">
        <v>1949</v>
      </c>
      <c r="G41" s="47"/>
      <c r="H41" s="47"/>
      <c r="I41" s="47">
        <v>30</v>
      </c>
      <c r="J41" s="47"/>
      <c r="K41" s="47">
        <v>30</v>
      </c>
      <c r="L41" s="47">
        <f t="shared" si="6"/>
        <v>2175.9459999999999</v>
      </c>
      <c r="M41" s="47"/>
      <c r="N41" s="47">
        <v>2145.9459999999999</v>
      </c>
      <c r="O41" s="47"/>
      <c r="P41" s="47"/>
      <c r="Q41" s="47">
        <v>30</v>
      </c>
      <c r="R41" s="47"/>
      <c r="S41" s="47">
        <v>30</v>
      </c>
      <c r="T41" s="47">
        <v>0</v>
      </c>
      <c r="U41" s="49">
        <f t="shared" si="3"/>
        <v>109.95179383527034</v>
      </c>
      <c r="V41" s="49"/>
      <c r="W41" s="49">
        <f t="shared" si="3"/>
        <v>110.10497691123653</v>
      </c>
      <c r="X41" s="49"/>
      <c r="Y41" s="49"/>
      <c r="Z41" s="50">
        <f t="shared" si="7"/>
        <v>100</v>
      </c>
      <c r="AA41" s="50"/>
      <c r="AB41" s="50">
        <f t="shared" si="4"/>
        <v>100</v>
      </c>
      <c r="AC41" s="51"/>
    </row>
    <row r="42" spans="1:29" s="52" customFormat="1" ht="16.149999999999999" customHeight="1" x14ac:dyDescent="0.25">
      <c r="A42" s="58">
        <v>30</v>
      </c>
      <c r="B42" s="59">
        <v>516</v>
      </c>
      <c r="C42" s="60" t="s">
        <v>61</v>
      </c>
      <c r="D42" s="61">
        <f t="shared" si="5"/>
        <v>1740</v>
      </c>
      <c r="E42" s="61"/>
      <c r="F42" s="62">
        <v>1740</v>
      </c>
      <c r="G42" s="61"/>
      <c r="H42" s="61"/>
      <c r="I42" s="61">
        <v>0</v>
      </c>
      <c r="J42" s="61"/>
      <c r="K42" s="61">
        <v>0</v>
      </c>
      <c r="L42" s="61">
        <f t="shared" si="6"/>
        <v>1645.6679999999999</v>
      </c>
      <c r="M42" s="61"/>
      <c r="N42" s="61">
        <v>1645.6679999999999</v>
      </c>
      <c r="O42" s="61"/>
      <c r="P42" s="61"/>
      <c r="Q42" s="61">
        <v>0</v>
      </c>
      <c r="R42" s="61"/>
      <c r="S42" s="61">
        <v>0</v>
      </c>
      <c r="T42" s="61">
        <v>0</v>
      </c>
      <c r="U42" s="63">
        <f t="shared" si="3"/>
        <v>94.578620689655168</v>
      </c>
      <c r="V42" s="63"/>
      <c r="W42" s="63">
        <f t="shared" si="3"/>
        <v>94.578620689655168</v>
      </c>
      <c r="X42" s="63"/>
      <c r="Y42" s="63"/>
      <c r="Z42" s="63"/>
      <c r="AA42" s="63"/>
      <c r="AB42" s="63"/>
      <c r="AC42" s="51"/>
    </row>
    <row r="43" spans="1:29" s="52" customFormat="1" ht="16.149999999999999" customHeight="1" x14ac:dyDescent="0.25">
      <c r="A43" s="64">
        <v>31</v>
      </c>
      <c r="B43" s="65">
        <v>517</v>
      </c>
      <c r="C43" s="66" t="s">
        <v>62</v>
      </c>
      <c r="D43" s="67">
        <f t="shared" si="5"/>
        <v>1187</v>
      </c>
      <c r="E43" s="67"/>
      <c r="F43" s="68">
        <v>1187</v>
      </c>
      <c r="G43" s="67"/>
      <c r="H43" s="67"/>
      <c r="I43" s="67">
        <v>0</v>
      </c>
      <c r="J43" s="67"/>
      <c r="K43" s="67">
        <v>0</v>
      </c>
      <c r="L43" s="67">
        <f t="shared" si="6"/>
        <v>1346.624</v>
      </c>
      <c r="M43" s="67"/>
      <c r="N43" s="67">
        <v>1301.624</v>
      </c>
      <c r="O43" s="67"/>
      <c r="P43" s="67"/>
      <c r="Q43" s="67">
        <v>0</v>
      </c>
      <c r="R43" s="67"/>
      <c r="S43" s="67">
        <v>0</v>
      </c>
      <c r="T43" s="67">
        <v>45</v>
      </c>
      <c r="U43" s="69">
        <f t="shared" si="3"/>
        <v>113.44768323504636</v>
      </c>
      <c r="V43" s="69"/>
      <c r="W43" s="69">
        <f t="shared" si="3"/>
        <v>109.65661331086774</v>
      </c>
      <c r="X43" s="69"/>
      <c r="Y43" s="69"/>
      <c r="Z43" s="69"/>
      <c r="AA43" s="69"/>
      <c r="AB43" s="69"/>
      <c r="AC43" s="51"/>
    </row>
    <row r="44" spans="1:29" s="52" customFormat="1" ht="16.149999999999999" customHeight="1" x14ac:dyDescent="0.25">
      <c r="A44" s="44">
        <v>32</v>
      </c>
      <c r="B44" s="57">
        <v>518</v>
      </c>
      <c r="C44" s="54" t="s">
        <v>63</v>
      </c>
      <c r="D44" s="47">
        <f t="shared" si="5"/>
        <v>1646</v>
      </c>
      <c r="E44" s="47"/>
      <c r="F44" s="48">
        <v>1646</v>
      </c>
      <c r="G44" s="47"/>
      <c r="H44" s="47"/>
      <c r="I44" s="47">
        <v>0</v>
      </c>
      <c r="J44" s="47"/>
      <c r="K44" s="47">
        <v>0</v>
      </c>
      <c r="L44" s="47">
        <f t="shared" si="6"/>
        <v>2049.0186370000001</v>
      </c>
      <c r="M44" s="47"/>
      <c r="N44" s="47">
        <v>2049.0186370000001</v>
      </c>
      <c r="O44" s="47"/>
      <c r="P44" s="47"/>
      <c r="Q44" s="47">
        <v>0</v>
      </c>
      <c r="R44" s="47"/>
      <c r="S44" s="47">
        <v>0</v>
      </c>
      <c r="T44" s="47">
        <v>0</v>
      </c>
      <c r="U44" s="49">
        <f t="shared" si="3"/>
        <v>124.48472885783718</v>
      </c>
      <c r="V44" s="49"/>
      <c r="W44" s="49">
        <f t="shared" si="3"/>
        <v>124.48472885783718</v>
      </c>
      <c r="X44" s="49"/>
      <c r="Y44" s="49"/>
      <c r="Z44" s="49"/>
      <c r="AA44" s="49"/>
      <c r="AB44" s="49"/>
      <c r="AC44" s="51"/>
    </row>
    <row r="45" spans="1:29" s="52" customFormat="1" ht="16.149999999999999" customHeight="1" x14ac:dyDescent="0.25">
      <c r="A45" s="44">
        <v>33</v>
      </c>
      <c r="B45" s="57">
        <v>520</v>
      </c>
      <c r="C45" s="54" t="s">
        <v>64</v>
      </c>
      <c r="D45" s="47">
        <f t="shared" si="5"/>
        <v>557</v>
      </c>
      <c r="E45" s="47"/>
      <c r="F45" s="48">
        <v>557</v>
      </c>
      <c r="G45" s="47"/>
      <c r="H45" s="47"/>
      <c r="I45" s="47">
        <v>0</v>
      </c>
      <c r="J45" s="47"/>
      <c r="K45" s="47">
        <v>0</v>
      </c>
      <c r="L45" s="47">
        <f t="shared" si="6"/>
        <v>499.83151300000003</v>
      </c>
      <c r="M45" s="47"/>
      <c r="N45" s="47">
        <v>489.56751300000002</v>
      </c>
      <c r="O45" s="47"/>
      <c r="P45" s="47"/>
      <c r="Q45" s="47">
        <v>0</v>
      </c>
      <c r="R45" s="47"/>
      <c r="S45" s="47">
        <v>0</v>
      </c>
      <c r="T45" s="47">
        <v>10.263999999999999</v>
      </c>
      <c r="U45" s="49">
        <f t="shared" si="3"/>
        <v>89.736357809694795</v>
      </c>
      <c r="V45" s="49"/>
      <c r="W45" s="49">
        <f t="shared" si="3"/>
        <v>87.893628904847404</v>
      </c>
      <c r="X45" s="49"/>
      <c r="Y45" s="49"/>
      <c r="Z45" s="49"/>
      <c r="AA45" s="49"/>
      <c r="AB45" s="49"/>
      <c r="AC45" s="51"/>
    </row>
    <row r="46" spans="1:29" s="52" customFormat="1" ht="16.149999999999999" customHeight="1" x14ac:dyDescent="0.25">
      <c r="A46" s="44">
        <v>34</v>
      </c>
      <c r="B46" s="57">
        <v>521</v>
      </c>
      <c r="C46" s="54" t="s">
        <v>65</v>
      </c>
      <c r="D46" s="47">
        <f t="shared" si="5"/>
        <v>175</v>
      </c>
      <c r="E46" s="47"/>
      <c r="F46" s="48">
        <v>175</v>
      </c>
      <c r="G46" s="47"/>
      <c r="H46" s="47"/>
      <c r="I46" s="47">
        <v>0</v>
      </c>
      <c r="J46" s="47"/>
      <c r="K46" s="47">
        <v>0</v>
      </c>
      <c r="L46" s="47">
        <f t="shared" si="6"/>
        <v>156.999056</v>
      </c>
      <c r="M46" s="47"/>
      <c r="N46" s="47">
        <v>156.999056</v>
      </c>
      <c r="O46" s="47"/>
      <c r="P46" s="47"/>
      <c r="Q46" s="47">
        <v>0</v>
      </c>
      <c r="R46" s="47"/>
      <c r="S46" s="47">
        <v>0</v>
      </c>
      <c r="T46" s="47">
        <v>0</v>
      </c>
      <c r="U46" s="49">
        <f t="shared" si="3"/>
        <v>89.713746285714279</v>
      </c>
      <c r="V46" s="49"/>
      <c r="W46" s="49">
        <f t="shared" si="3"/>
        <v>89.713746285714279</v>
      </c>
      <c r="X46" s="49"/>
      <c r="Y46" s="49"/>
      <c r="Z46" s="49"/>
      <c r="AA46" s="49"/>
      <c r="AB46" s="49"/>
      <c r="AC46" s="51"/>
    </row>
    <row r="47" spans="1:29" s="52" customFormat="1" ht="16.149999999999999" customHeight="1" x14ac:dyDescent="0.25">
      <c r="A47" s="44">
        <v>35</v>
      </c>
      <c r="B47" s="57">
        <v>522</v>
      </c>
      <c r="C47" s="54" t="s">
        <v>66</v>
      </c>
      <c r="D47" s="47">
        <f t="shared" si="5"/>
        <v>1340</v>
      </c>
      <c r="E47" s="47"/>
      <c r="F47" s="48">
        <v>1340</v>
      </c>
      <c r="G47" s="47"/>
      <c r="H47" s="47"/>
      <c r="I47" s="47">
        <v>0</v>
      </c>
      <c r="J47" s="47"/>
      <c r="K47" s="47">
        <v>0</v>
      </c>
      <c r="L47" s="47">
        <f t="shared" si="6"/>
        <v>1489.654</v>
      </c>
      <c r="M47" s="47"/>
      <c r="N47" s="47">
        <v>1489.654</v>
      </c>
      <c r="O47" s="47"/>
      <c r="P47" s="47"/>
      <c r="Q47" s="47">
        <v>0</v>
      </c>
      <c r="R47" s="47"/>
      <c r="S47" s="47">
        <v>0</v>
      </c>
      <c r="T47" s="47">
        <v>0</v>
      </c>
      <c r="U47" s="49">
        <f t="shared" si="3"/>
        <v>111.16820895522388</v>
      </c>
      <c r="V47" s="49"/>
      <c r="W47" s="49">
        <f t="shared" si="3"/>
        <v>111.16820895522388</v>
      </c>
      <c r="X47" s="49"/>
      <c r="Y47" s="49"/>
      <c r="Z47" s="49"/>
      <c r="AA47" s="49"/>
      <c r="AB47" s="49"/>
      <c r="AC47" s="51"/>
    </row>
    <row r="48" spans="1:29" s="52" customFormat="1" ht="16.149999999999999" customHeight="1" x14ac:dyDescent="0.25">
      <c r="A48" s="44">
        <v>36</v>
      </c>
      <c r="B48" s="57">
        <v>533</v>
      </c>
      <c r="C48" s="54" t="s">
        <v>67</v>
      </c>
      <c r="D48" s="47">
        <f t="shared" si="5"/>
        <v>331</v>
      </c>
      <c r="E48" s="47"/>
      <c r="F48" s="48">
        <v>311</v>
      </c>
      <c r="G48" s="47"/>
      <c r="H48" s="47"/>
      <c r="I48" s="47">
        <v>20</v>
      </c>
      <c r="J48" s="47"/>
      <c r="K48" s="47">
        <v>20</v>
      </c>
      <c r="L48" s="47">
        <f t="shared" si="6"/>
        <v>387.39</v>
      </c>
      <c r="M48" s="47"/>
      <c r="N48" s="47">
        <v>367.39</v>
      </c>
      <c r="O48" s="47"/>
      <c r="P48" s="47"/>
      <c r="Q48" s="47">
        <v>20</v>
      </c>
      <c r="R48" s="47"/>
      <c r="S48" s="47">
        <v>20</v>
      </c>
      <c r="T48" s="47">
        <v>0</v>
      </c>
      <c r="U48" s="49">
        <f t="shared" si="3"/>
        <v>117.03625377643505</v>
      </c>
      <c r="V48" s="49"/>
      <c r="W48" s="49">
        <f t="shared" si="3"/>
        <v>118.13183279742765</v>
      </c>
      <c r="X48" s="49"/>
      <c r="Y48" s="49"/>
      <c r="Z48" s="50">
        <f t="shared" si="7"/>
        <v>100</v>
      </c>
      <c r="AA48" s="50"/>
      <c r="AB48" s="50">
        <f t="shared" si="4"/>
        <v>100</v>
      </c>
      <c r="AC48" s="51"/>
    </row>
    <row r="49" spans="1:29" s="52" customFormat="1" ht="16.149999999999999" customHeight="1" x14ac:dyDescent="0.25">
      <c r="A49" s="44">
        <v>37</v>
      </c>
      <c r="B49" s="57">
        <v>534</v>
      </c>
      <c r="C49" s="54" t="s">
        <v>68</v>
      </c>
      <c r="D49" s="47">
        <f t="shared" si="5"/>
        <v>319</v>
      </c>
      <c r="E49" s="47"/>
      <c r="F49" s="48">
        <v>319</v>
      </c>
      <c r="G49" s="47"/>
      <c r="H49" s="47"/>
      <c r="I49" s="47">
        <v>0</v>
      </c>
      <c r="J49" s="47"/>
      <c r="K49" s="47">
        <v>0</v>
      </c>
      <c r="L49" s="47">
        <f t="shared" si="6"/>
        <v>319.58999999999997</v>
      </c>
      <c r="M49" s="47"/>
      <c r="N49" s="47">
        <v>319.58999999999997</v>
      </c>
      <c r="O49" s="47"/>
      <c r="P49" s="47"/>
      <c r="Q49" s="47">
        <v>0</v>
      </c>
      <c r="R49" s="47"/>
      <c r="S49" s="47">
        <v>0</v>
      </c>
      <c r="T49" s="47">
        <v>0</v>
      </c>
      <c r="U49" s="49">
        <f t="shared" si="3"/>
        <v>100.1849529780564</v>
      </c>
      <c r="V49" s="49"/>
      <c r="W49" s="49">
        <f t="shared" si="3"/>
        <v>100.1849529780564</v>
      </c>
      <c r="X49" s="49"/>
      <c r="Y49" s="49"/>
      <c r="Z49" s="49"/>
      <c r="AA49" s="49"/>
      <c r="AB49" s="49"/>
      <c r="AC49" s="51"/>
    </row>
    <row r="50" spans="1:29" s="52" customFormat="1" ht="16.149999999999999" customHeight="1" x14ac:dyDescent="0.25">
      <c r="A50" s="44">
        <v>38</v>
      </c>
      <c r="B50" s="57">
        <v>535</v>
      </c>
      <c r="C50" s="54" t="s">
        <v>69</v>
      </c>
      <c r="D50" s="47">
        <f t="shared" si="5"/>
        <v>599</v>
      </c>
      <c r="E50" s="47"/>
      <c r="F50" s="48">
        <v>599</v>
      </c>
      <c r="G50" s="47"/>
      <c r="H50" s="47"/>
      <c r="I50" s="47">
        <v>0</v>
      </c>
      <c r="J50" s="47"/>
      <c r="K50" s="47">
        <v>0</v>
      </c>
      <c r="L50" s="47">
        <f t="shared" si="6"/>
        <v>665.32399999999996</v>
      </c>
      <c r="M50" s="47"/>
      <c r="N50" s="47">
        <v>665.32399999999996</v>
      </c>
      <c r="O50" s="47"/>
      <c r="P50" s="47"/>
      <c r="Q50" s="47">
        <v>0</v>
      </c>
      <c r="R50" s="47"/>
      <c r="S50" s="47">
        <v>0</v>
      </c>
      <c r="T50" s="47">
        <v>0</v>
      </c>
      <c r="U50" s="49">
        <f t="shared" si="3"/>
        <v>111.07245409015025</v>
      </c>
      <c r="V50" s="49"/>
      <c r="W50" s="49">
        <f t="shared" si="3"/>
        <v>111.07245409015025</v>
      </c>
      <c r="X50" s="49"/>
      <c r="Y50" s="49"/>
      <c r="Z50" s="49"/>
      <c r="AA50" s="49"/>
      <c r="AB50" s="49"/>
      <c r="AC50" s="51"/>
    </row>
    <row r="51" spans="1:29" s="52" customFormat="1" ht="16.149999999999999" customHeight="1" x14ac:dyDescent="0.25">
      <c r="A51" s="44">
        <v>39</v>
      </c>
      <c r="B51" s="57">
        <v>536</v>
      </c>
      <c r="C51" s="54" t="s">
        <v>70</v>
      </c>
      <c r="D51" s="47">
        <f t="shared" si="5"/>
        <v>408</v>
      </c>
      <c r="E51" s="47"/>
      <c r="F51" s="48">
        <v>408</v>
      </c>
      <c r="G51" s="47"/>
      <c r="H51" s="47"/>
      <c r="I51" s="47">
        <v>0</v>
      </c>
      <c r="J51" s="47"/>
      <c r="K51" s="47">
        <v>0</v>
      </c>
      <c r="L51" s="47">
        <f t="shared" si="6"/>
        <v>390.75795199999999</v>
      </c>
      <c r="M51" s="47"/>
      <c r="N51" s="47">
        <v>390.75795199999999</v>
      </c>
      <c r="O51" s="47"/>
      <c r="P51" s="47"/>
      <c r="Q51" s="47">
        <v>0</v>
      </c>
      <c r="R51" s="47"/>
      <c r="S51" s="47">
        <v>0</v>
      </c>
      <c r="T51" s="47">
        <v>0</v>
      </c>
      <c r="U51" s="49">
        <f t="shared" si="3"/>
        <v>95.774007843137255</v>
      </c>
      <c r="V51" s="49"/>
      <c r="W51" s="49">
        <f t="shared" si="3"/>
        <v>95.774007843137255</v>
      </c>
      <c r="X51" s="49"/>
      <c r="Y51" s="49"/>
      <c r="Z51" s="49"/>
      <c r="AA51" s="49"/>
      <c r="AB51" s="49"/>
      <c r="AC51" s="51"/>
    </row>
    <row r="52" spans="1:29" s="52" customFormat="1" ht="16.149999999999999" customHeight="1" x14ac:dyDescent="0.25">
      <c r="A52" s="44">
        <v>40</v>
      </c>
      <c r="B52" s="57">
        <v>537</v>
      </c>
      <c r="C52" s="54" t="s">
        <v>71</v>
      </c>
      <c r="D52" s="47">
        <f t="shared" si="5"/>
        <v>273</v>
      </c>
      <c r="E52" s="47"/>
      <c r="F52" s="48">
        <v>273</v>
      </c>
      <c r="G52" s="47"/>
      <c r="H52" s="47"/>
      <c r="I52" s="47">
        <v>0</v>
      </c>
      <c r="J52" s="47"/>
      <c r="K52" s="47">
        <v>0</v>
      </c>
      <c r="L52" s="47">
        <f t="shared" si="6"/>
        <v>330.59</v>
      </c>
      <c r="M52" s="47"/>
      <c r="N52" s="47">
        <v>330.59</v>
      </c>
      <c r="O52" s="47"/>
      <c r="P52" s="47"/>
      <c r="Q52" s="47">
        <v>0</v>
      </c>
      <c r="R52" s="47"/>
      <c r="S52" s="47">
        <v>0</v>
      </c>
      <c r="T52" s="47">
        <v>0</v>
      </c>
      <c r="U52" s="49">
        <f t="shared" si="3"/>
        <v>121.09523809523807</v>
      </c>
      <c r="V52" s="49"/>
      <c r="W52" s="49">
        <f t="shared" si="3"/>
        <v>121.09523809523807</v>
      </c>
      <c r="X52" s="49"/>
      <c r="Y52" s="49"/>
      <c r="Z52" s="49"/>
      <c r="AA52" s="49"/>
      <c r="AB52" s="49"/>
      <c r="AC52" s="51"/>
    </row>
    <row r="53" spans="1:29" s="52" customFormat="1" ht="16.149999999999999" customHeight="1" x14ac:dyDescent="0.25">
      <c r="A53" s="44">
        <v>41</v>
      </c>
      <c r="B53" s="57">
        <v>538</v>
      </c>
      <c r="C53" s="54" t="s">
        <v>72</v>
      </c>
      <c r="D53" s="47">
        <f t="shared" si="5"/>
        <v>375</v>
      </c>
      <c r="E53" s="47"/>
      <c r="F53" s="48">
        <v>375</v>
      </c>
      <c r="G53" s="47"/>
      <c r="H53" s="47"/>
      <c r="I53" s="47">
        <v>0</v>
      </c>
      <c r="J53" s="47"/>
      <c r="K53" s="47">
        <v>0</v>
      </c>
      <c r="L53" s="47">
        <f t="shared" si="6"/>
        <v>368.75</v>
      </c>
      <c r="M53" s="47"/>
      <c r="N53" s="47">
        <v>368.75</v>
      </c>
      <c r="O53" s="47"/>
      <c r="P53" s="47"/>
      <c r="Q53" s="47">
        <v>0</v>
      </c>
      <c r="R53" s="47"/>
      <c r="S53" s="47">
        <v>0</v>
      </c>
      <c r="T53" s="47">
        <v>0</v>
      </c>
      <c r="U53" s="49">
        <f t="shared" si="3"/>
        <v>98.333333333333329</v>
      </c>
      <c r="V53" s="49"/>
      <c r="W53" s="49">
        <f t="shared" si="3"/>
        <v>98.333333333333329</v>
      </c>
      <c r="X53" s="49"/>
      <c r="Y53" s="49"/>
      <c r="Z53" s="49"/>
      <c r="AA53" s="49"/>
      <c r="AB53" s="49"/>
      <c r="AC53" s="51"/>
    </row>
    <row r="54" spans="1:29" s="52" customFormat="1" ht="16.149999999999999" customHeight="1" x14ac:dyDescent="0.25">
      <c r="A54" s="44">
        <v>42</v>
      </c>
      <c r="B54" s="57">
        <v>539</v>
      </c>
      <c r="C54" s="54" t="s">
        <v>73</v>
      </c>
      <c r="D54" s="47">
        <f t="shared" si="5"/>
        <v>388</v>
      </c>
      <c r="E54" s="47"/>
      <c r="F54" s="48">
        <v>388</v>
      </c>
      <c r="G54" s="47"/>
      <c r="H54" s="47"/>
      <c r="I54" s="47">
        <v>0</v>
      </c>
      <c r="J54" s="47"/>
      <c r="K54" s="47">
        <v>0</v>
      </c>
      <c r="L54" s="47">
        <f t="shared" si="6"/>
        <v>376.59</v>
      </c>
      <c r="M54" s="47"/>
      <c r="N54" s="47">
        <v>376.59</v>
      </c>
      <c r="O54" s="47"/>
      <c r="P54" s="47"/>
      <c r="Q54" s="47">
        <v>0</v>
      </c>
      <c r="R54" s="47"/>
      <c r="S54" s="47">
        <v>0</v>
      </c>
      <c r="T54" s="47">
        <v>0</v>
      </c>
      <c r="U54" s="49">
        <f t="shared" si="3"/>
        <v>97.059278350515456</v>
      </c>
      <c r="V54" s="49"/>
      <c r="W54" s="49">
        <f t="shared" si="3"/>
        <v>97.059278350515456</v>
      </c>
      <c r="X54" s="49"/>
      <c r="Y54" s="49"/>
      <c r="Z54" s="49"/>
      <c r="AA54" s="49"/>
      <c r="AB54" s="49"/>
      <c r="AC54" s="51"/>
    </row>
    <row r="55" spans="1:29" s="52" customFormat="1" ht="16.149999999999999" customHeight="1" x14ac:dyDescent="0.25">
      <c r="A55" s="44">
        <v>43</v>
      </c>
      <c r="B55" s="57">
        <v>599</v>
      </c>
      <c r="C55" s="54" t="s">
        <v>74</v>
      </c>
      <c r="D55" s="47">
        <f t="shared" si="5"/>
        <v>0</v>
      </c>
      <c r="E55" s="47"/>
      <c r="F55" s="48">
        <v>0</v>
      </c>
      <c r="G55" s="47"/>
      <c r="H55" s="47"/>
      <c r="I55" s="47">
        <v>0</v>
      </c>
      <c r="J55" s="47"/>
      <c r="K55" s="47">
        <v>0</v>
      </c>
      <c r="L55" s="47">
        <f t="shared" si="6"/>
        <v>2000</v>
      </c>
      <c r="M55" s="47"/>
      <c r="N55" s="47">
        <v>2000</v>
      </c>
      <c r="O55" s="47"/>
      <c r="P55" s="47"/>
      <c r="Q55" s="47">
        <v>0</v>
      </c>
      <c r="R55" s="47"/>
      <c r="S55" s="47">
        <v>0</v>
      </c>
      <c r="T55" s="47">
        <v>0</v>
      </c>
      <c r="U55" s="49"/>
      <c r="V55" s="49"/>
      <c r="W55" s="49"/>
      <c r="X55" s="49"/>
      <c r="Y55" s="49"/>
      <c r="Z55" s="49"/>
      <c r="AA55" s="49"/>
      <c r="AB55" s="49"/>
      <c r="AC55" s="51"/>
    </row>
    <row r="56" spans="1:29" s="52" customFormat="1" ht="16.149999999999999" customHeight="1" x14ac:dyDescent="0.25">
      <c r="A56" s="44">
        <v>44</v>
      </c>
      <c r="B56" s="57">
        <v>599</v>
      </c>
      <c r="C56" s="54" t="s">
        <v>75</v>
      </c>
      <c r="D56" s="47">
        <f t="shared" si="5"/>
        <v>6776</v>
      </c>
      <c r="E56" s="47"/>
      <c r="F56" s="48">
        <v>6776</v>
      </c>
      <c r="G56" s="47"/>
      <c r="H56" s="47"/>
      <c r="I56" s="47">
        <v>0</v>
      </c>
      <c r="J56" s="47"/>
      <c r="K56" s="47">
        <v>0</v>
      </c>
      <c r="L56" s="47">
        <f t="shared" si="6"/>
        <v>5096.0738840000004</v>
      </c>
      <c r="M56" s="47"/>
      <c r="N56" s="47">
        <v>5096.0738840000004</v>
      </c>
      <c r="O56" s="47"/>
      <c r="P56" s="47"/>
      <c r="Q56" s="47">
        <v>0</v>
      </c>
      <c r="R56" s="47"/>
      <c r="S56" s="47">
        <v>0</v>
      </c>
      <c r="T56" s="47">
        <v>0</v>
      </c>
      <c r="U56" s="49">
        <f t="shared" si="3"/>
        <v>75.207701948051948</v>
      </c>
      <c r="V56" s="49"/>
      <c r="W56" s="49">
        <f t="shared" si="3"/>
        <v>75.207701948051948</v>
      </c>
      <c r="X56" s="49"/>
      <c r="Y56" s="49"/>
      <c r="Z56" s="49"/>
      <c r="AA56" s="49"/>
      <c r="AB56" s="49"/>
      <c r="AC56" s="51"/>
    </row>
    <row r="57" spans="1:29" s="52" customFormat="1" ht="16.149999999999999" customHeight="1" x14ac:dyDescent="0.25">
      <c r="A57" s="44">
        <v>45</v>
      </c>
      <c r="B57" s="57">
        <v>599</v>
      </c>
      <c r="C57" s="54" t="s">
        <v>76</v>
      </c>
      <c r="D57" s="47">
        <f t="shared" si="5"/>
        <v>34664</v>
      </c>
      <c r="E57" s="47"/>
      <c r="F57" s="48">
        <v>34664</v>
      </c>
      <c r="G57" s="47"/>
      <c r="H57" s="47"/>
      <c r="I57" s="47">
        <v>0</v>
      </c>
      <c r="J57" s="47"/>
      <c r="K57" s="47">
        <v>0</v>
      </c>
      <c r="L57" s="47">
        <f t="shared" si="6"/>
        <v>34037.122920000002</v>
      </c>
      <c r="M57" s="47"/>
      <c r="N57" s="47">
        <v>31567.672419999999</v>
      </c>
      <c r="O57" s="47"/>
      <c r="P57" s="47"/>
      <c r="Q57" s="47">
        <v>0</v>
      </c>
      <c r="R57" s="47"/>
      <c r="S57" s="47">
        <v>0</v>
      </c>
      <c r="T57" s="47">
        <v>2469.4504999999999</v>
      </c>
      <c r="U57" s="49">
        <f t="shared" si="3"/>
        <v>98.191561620124631</v>
      </c>
      <c r="V57" s="49"/>
      <c r="W57" s="49">
        <f t="shared" si="3"/>
        <v>91.067598719132235</v>
      </c>
      <c r="X57" s="49"/>
      <c r="Y57" s="49"/>
      <c r="Z57" s="49"/>
      <c r="AA57" s="49"/>
      <c r="AB57" s="49"/>
      <c r="AC57" s="51"/>
    </row>
    <row r="58" spans="1:29" s="52" customFormat="1" ht="16.149999999999999" customHeight="1" x14ac:dyDescent="0.25">
      <c r="A58" s="44">
        <v>46</v>
      </c>
      <c r="B58" s="57">
        <v>599</v>
      </c>
      <c r="C58" s="54" t="s">
        <v>77</v>
      </c>
      <c r="D58" s="47">
        <f t="shared" si="5"/>
        <v>8404</v>
      </c>
      <c r="E58" s="47"/>
      <c r="F58" s="48">
        <v>8404</v>
      </c>
      <c r="G58" s="47"/>
      <c r="H58" s="47"/>
      <c r="I58" s="47">
        <v>0</v>
      </c>
      <c r="J58" s="47"/>
      <c r="K58" s="47">
        <v>0</v>
      </c>
      <c r="L58" s="47">
        <f t="shared" si="6"/>
        <v>6791.2169250000006</v>
      </c>
      <c r="M58" s="47"/>
      <c r="N58" s="47">
        <v>6369.9612370000004</v>
      </c>
      <c r="O58" s="47"/>
      <c r="P58" s="47"/>
      <c r="Q58" s="47">
        <v>0</v>
      </c>
      <c r="R58" s="47"/>
      <c r="S58" s="47">
        <v>0</v>
      </c>
      <c r="T58" s="47">
        <v>421.25568800000002</v>
      </c>
      <c r="U58" s="49">
        <f t="shared" si="3"/>
        <v>80.809339897667783</v>
      </c>
      <c r="V58" s="49"/>
      <c r="W58" s="49">
        <f t="shared" si="3"/>
        <v>75.796778165159452</v>
      </c>
      <c r="X58" s="49"/>
      <c r="Y58" s="49"/>
      <c r="Z58" s="49"/>
      <c r="AA58" s="49"/>
      <c r="AB58" s="49"/>
      <c r="AC58" s="51"/>
    </row>
    <row r="59" spans="1:29" s="52" customFormat="1" ht="16.149999999999999" customHeight="1" x14ac:dyDescent="0.25">
      <c r="A59" s="44">
        <v>47</v>
      </c>
      <c r="B59" s="57">
        <v>599</v>
      </c>
      <c r="C59" s="54" t="s">
        <v>78</v>
      </c>
      <c r="D59" s="47">
        <f t="shared" si="5"/>
        <v>17653</v>
      </c>
      <c r="E59" s="47">
        <v>800</v>
      </c>
      <c r="F59" s="48">
        <v>16853</v>
      </c>
      <c r="G59" s="47"/>
      <c r="H59" s="47"/>
      <c r="I59" s="47">
        <v>0</v>
      </c>
      <c r="J59" s="47"/>
      <c r="K59" s="47">
        <v>0</v>
      </c>
      <c r="L59" s="47">
        <f t="shared" si="6"/>
        <v>28347.078774000001</v>
      </c>
      <c r="M59" s="47"/>
      <c r="N59" s="47">
        <v>17123.234500999999</v>
      </c>
      <c r="O59" s="47"/>
      <c r="P59" s="47"/>
      <c r="Q59" s="47">
        <v>0</v>
      </c>
      <c r="R59" s="47"/>
      <c r="S59" s="47">
        <v>0</v>
      </c>
      <c r="T59" s="47">
        <v>11223.844273000001</v>
      </c>
      <c r="U59" s="49">
        <f t="shared" si="3"/>
        <v>160.57938465983119</v>
      </c>
      <c r="V59" s="49">
        <f t="shared" si="3"/>
        <v>0</v>
      </c>
      <c r="W59" s="49">
        <f t="shared" si="3"/>
        <v>101.60348009849878</v>
      </c>
      <c r="X59" s="49"/>
      <c r="Y59" s="49"/>
      <c r="Z59" s="49"/>
      <c r="AA59" s="49"/>
      <c r="AB59" s="49"/>
      <c r="AC59" s="51"/>
    </row>
    <row r="60" spans="1:29" s="52" customFormat="1" ht="16.149999999999999" customHeight="1" x14ac:dyDescent="0.25">
      <c r="A60" s="44">
        <v>48</v>
      </c>
      <c r="B60" s="57">
        <v>599</v>
      </c>
      <c r="C60" s="54" t="s">
        <v>79</v>
      </c>
      <c r="D60" s="47">
        <f t="shared" si="5"/>
        <v>29541</v>
      </c>
      <c r="E60" s="47">
        <v>1000</v>
      </c>
      <c r="F60" s="48">
        <v>28541</v>
      </c>
      <c r="G60" s="47"/>
      <c r="H60" s="47"/>
      <c r="I60" s="47">
        <v>0</v>
      </c>
      <c r="J60" s="47"/>
      <c r="K60" s="47">
        <v>0</v>
      </c>
      <c r="L60" s="47">
        <f t="shared" si="6"/>
        <v>33640.473279999998</v>
      </c>
      <c r="M60" s="47">
        <v>4400</v>
      </c>
      <c r="N60" s="47">
        <v>15089.25999</v>
      </c>
      <c r="O60" s="47"/>
      <c r="P60" s="47"/>
      <c r="Q60" s="47">
        <v>0</v>
      </c>
      <c r="R60" s="47"/>
      <c r="S60" s="47">
        <v>0</v>
      </c>
      <c r="T60" s="47">
        <v>14151.21329</v>
      </c>
      <c r="U60" s="49">
        <f t="shared" si="3"/>
        <v>113.87723259199079</v>
      </c>
      <c r="V60" s="49">
        <f t="shared" si="3"/>
        <v>440.00000000000006</v>
      </c>
      <c r="W60" s="49">
        <f t="shared" si="3"/>
        <v>52.86871514663116</v>
      </c>
      <c r="X60" s="49"/>
      <c r="Y60" s="49"/>
      <c r="Z60" s="49"/>
      <c r="AA60" s="49"/>
      <c r="AB60" s="49"/>
      <c r="AC60" s="51"/>
    </row>
    <row r="61" spans="1:29" s="52" customFormat="1" ht="16.149999999999999" customHeight="1" x14ac:dyDescent="0.25">
      <c r="A61" s="44">
        <v>49</v>
      </c>
      <c r="B61" s="57">
        <v>599</v>
      </c>
      <c r="C61" s="54" t="s">
        <v>80</v>
      </c>
      <c r="D61" s="47">
        <f t="shared" si="5"/>
        <v>605</v>
      </c>
      <c r="E61" s="47"/>
      <c r="F61" s="48">
        <v>605</v>
      </c>
      <c r="G61" s="47"/>
      <c r="H61" s="47"/>
      <c r="I61" s="47">
        <v>0</v>
      </c>
      <c r="J61" s="47"/>
      <c r="K61" s="47">
        <v>0</v>
      </c>
      <c r="L61" s="47">
        <f t="shared" si="6"/>
        <v>602.24199999999996</v>
      </c>
      <c r="M61" s="47"/>
      <c r="N61" s="47">
        <v>602.24199999999996</v>
      </c>
      <c r="O61" s="47"/>
      <c r="P61" s="47"/>
      <c r="Q61" s="47">
        <v>0</v>
      </c>
      <c r="R61" s="47"/>
      <c r="S61" s="47">
        <v>0</v>
      </c>
      <c r="T61" s="47">
        <v>0</v>
      </c>
      <c r="U61" s="49">
        <f t="shared" si="3"/>
        <v>99.544132231404944</v>
      </c>
      <c r="V61" s="49"/>
      <c r="W61" s="49">
        <f t="shared" si="3"/>
        <v>99.544132231404944</v>
      </c>
      <c r="X61" s="49"/>
      <c r="Y61" s="49"/>
      <c r="Z61" s="49"/>
      <c r="AA61" s="49"/>
      <c r="AB61" s="49"/>
      <c r="AC61" s="51"/>
    </row>
    <row r="62" spans="1:29" s="52" customFormat="1" ht="16.149999999999999" customHeight="1" x14ac:dyDescent="0.25">
      <c r="A62" s="44">
        <v>50</v>
      </c>
      <c r="B62" s="57">
        <v>599</v>
      </c>
      <c r="C62" s="54" t="s">
        <v>81</v>
      </c>
      <c r="D62" s="47">
        <f t="shared" si="5"/>
        <v>295</v>
      </c>
      <c r="E62" s="47"/>
      <c r="F62" s="48">
        <v>295</v>
      </c>
      <c r="G62" s="47"/>
      <c r="H62" s="47"/>
      <c r="I62" s="47">
        <v>0</v>
      </c>
      <c r="J62" s="47"/>
      <c r="K62" s="47">
        <v>0</v>
      </c>
      <c r="L62" s="47">
        <f t="shared" si="6"/>
        <v>415.75</v>
      </c>
      <c r="M62" s="47"/>
      <c r="N62" s="47">
        <v>415.75</v>
      </c>
      <c r="O62" s="47"/>
      <c r="P62" s="47"/>
      <c r="Q62" s="47">
        <v>0</v>
      </c>
      <c r="R62" s="47"/>
      <c r="S62" s="47">
        <v>0</v>
      </c>
      <c r="T62" s="47">
        <v>0</v>
      </c>
      <c r="U62" s="49">
        <f t="shared" si="3"/>
        <v>140.93220338983051</v>
      </c>
      <c r="V62" s="49"/>
      <c r="W62" s="49">
        <f t="shared" si="3"/>
        <v>140.93220338983051</v>
      </c>
      <c r="X62" s="49"/>
      <c r="Y62" s="49"/>
      <c r="Z62" s="49"/>
      <c r="AA62" s="49"/>
      <c r="AB62" s="49"/>
      <c r="AC62" s="51"/>
    </row>
    <row r="63" spans="1:29" s="52" customFormat="1" ht="16.149999999999999" customHeight="1" x14ac:dyDescent="0.25">
      <c r="A63" s="44">
        <v>51</v>
      </c>
      <c r="B63" s="57">
        <v>599</v>
      </c>
      <c r="C63" s="54" t="s">
        <v>82</v>
      </c>
      <c r="D63" s="47">
        <f t="shared" si="5"/>
        <v>173</v>
      </c>
      <c r="E63" s="47"/>
      <c r="F63" s="48">
        <v>173</v>
      </c>
      <c r="G63" s="47"/>
      <c r="H63" s="47"/>
      <c r="I63" s="47">
        <v>0</v>
      </c>
      <c r="J63" s="47"/>
      <c r="K63" s="47">
        <v>0</v>
      </c>
      <c r="L63" s="47">
        <f t="shared" si="6"/>
        <v>210.59</v>
      </c>
      <c r="M63" s="47"/>
      <c r="N63" s="47">
        <v>210.59</v>
      </c>
      <c r="O63" s="47"/>
      <c r="P63" s="47"/>
      <c r="Q63" s="47">
        <v>0</v>
      </c>
      <c r="R63" s="47"/>
      <c r="S63" s="47">
        <v>0</v>
      </c>
      <c r="T63" s="47">
        <v>0</v>
      </c>
      <c r="U63" s="49">
        <f t="shared" si="3"/>
        <v>121.72832369942196</v>
      </c>
      <c r="V63" s="49"/>
      <c r="W63" s="49">
        <f t="shared" si="3"/>
        <v>121.72832369942196</v>
      </c>
      <c r="X63" s="49"/>
      <c r="Y63" s="49"/>
      <c r="Z63" s="49"/>
      <c r="AA63" s="49"/>
      <c r="AB63" s="49"/>
      <c r="AC63" s="51"/>
    </row>
    <row r="64" spans="1:29" s="52" customFormat="1" ht="16.149999999999999" customHeight="1" x14ac:dyDescent="0.25">
      <c r="A64" s="44">
        <v>52</v>
      </c>
      <c r="B64" s="57">
        <v>599</v>
      </c>
      <c r="C64" s="54" t="s">
        <v>83</v>
      </c>
      <c r="D64" s="47">
        <f t="shared" si="5"/>
        <v>41626</v>
      </c>
      <c r="E64" s="47">
        <v>39500</v>
      </c>
      <c r="F64" s="48">
        <v>2126</v>
      </c>
      <c r="G64" s="47"/>
      <c r="H64" s="47"/>
      <c r="I64" s="47">
        <v>0</v>
      </c>
      <c r="J64" s="47"/>
      <c r="K64" s="47">
        <v>0</v>
      </c>
      <c r="L64" s="47">
        <f t="shared" si="6"/>
        <v>67894.930053999997</v>
      </c>
      <c r="M64" s="47">
        <v>63166</v>
      </c>
      <c r="N64" s="47">
        <v>4632.9300540000004</v>
      </c>
      <c r="O64" s="47"/>
      <c r="P64" s="47"/>
      <c r="Q64" s="47">
        <v>0</v>
      </c>
      <c r="R64" s="47"/>
      <c r="S64" s="47">
        <v>0</v>
      </c>
      <c r="T64" s="47">
        <v>96</v>
      </c>
      <c r="U64" s="49">
        <f t="shared" si="3"/>
        <v>163.10702458559552</v>
      </c>
      <c r="V64" s="49"/>
      <c r="W64" s="49">
        <f t="shared" si="3"/>
        <v>217.91768833490127</v>
      </c>
      <c r="X64" s="49"/>
      <c r="Y64" s="49"/>
      <c r="Z64" s="49"/>
      <c r="AA64" s="49"/>
      <c r="AB64" s="49"/>
      <c r="AC64" s="51"/>
    </row>
    <row r="65" spans="1:29" s="52" customFormat="1" ht="16.149999999999999" customHeight="1" x14ac:dyDescent="0.25">
      <c r="A65" s="44">
        <v>53</v>
      </c>
      <c r="B65" s="57">
        <v>560</v>
      </c>
      <c r="C65" s="54" t="s">
        <v>84</v>
      </c>
      <c r="D65" s="47">
        <f t="shared" si="5"/>
        <v>25525</v>
      </c>
      <c r="E65" s="47">
        <v>14500</v>
      </c>
      <c r="F65" s="48">
        <v>11015</v>
      </c>
      <c r="G65" s="47"/>
      <c r="H65" s="47"/>
      <c r="I65" s="47">
        <v>10</v>
      </c>
      <c r="J65" s="47"/>
      <c r="K65" s="47">
        <v>10</v>
      </c>
      <c r="L65" s="47">
        <f t="shared" si="6"/>
        <v>30586.71</v>
      </c>
      <c r="M65" s="47">
        <v>5102</v>
      </c>
      <c r="N65" s="47">
        <v>23987.41</v>
      </c>
      <c r="O65" s="47"/>
      <c r="P65" s="47"/>
      <c r="Q65" s="47">
        <v>10</v>
      </c>
      <c r="R65" s="47"/>
      <c r="S65" s="47">
        <v>10</v>
      </c>
      <c r="T65" s="47">
        <v>1487.3</v>
      </c>
      <c r="U65" s="49">
        <f t="shared" si="3"/>
        <v>119.83040156709109</v>
      </c>
      <c r="V65" s="49">
        <f t="shared" si="3"/>
        <v>35.186206896551724</v>
      </c>
      <c r="W65" s="49">
        <f t="shared" si="3"/>
        <v>217.77040399455291</v>
      </c>
      <c r="X65" s="49"/>
      <c r="Y65" s="49"/>
      <c r="Z65" s="50">
        <f t="shared" si="7"/>
        <v>100</v>
      </c>
      <c r="AA65" s="50"/>
      <c r="AB65" s="50">
        <f t="shared" si="4"/>
        <v>100</v>
      </c>
      <c r="AC65" s="51"/>
    </row>
    <row r="66" spans="1:29" s="52" customFormat="1" ht="16.149999999999999" customHeight="1" x14ac:dyDescent="0.25">
      <c r="A66" s="44">
        <v>54</v>
      </c>
      <c r="B66" s="57">
        <v>560</v>
      </c>
      <c r="C66" s="54" t="s">
        <v>85</v>
      </c>
      <c r="D66" s="47">
        <f t="shared" si="5"/>
        <v>10161</v>
      </c>
      <c r="E66" s="47">
        <v>4500</v>
      </c>
      <c r="F66" s="48">
        <v>5661</v>
      </c>
      <c r="G66" s="47"/>
      <c r="H66" s="47"/>
      <c r="I66" s="47">
        <v>0</v>
      </c>
      <c r="J66" s="47"/>
      <c r="K66" s="47">
        <v>0</v>
      </c>
      <c r="L66" s="47">
        <f t="shared" si="6"/>
        <v>20606.25</v>
      </c>
      <c r="M66" s="47">
        <v>12520</v>
      </c>
      <c r="N66" s="47">
        <v>6732.25</v>
      </c>
      <c r="O66" s="47"/>
      <c r="P66" s="47"/>
      <c r="Q66" s="47">
        <v>0</v>
      </c>
      <c r="R66" s="47"/>
      <c r="S66" s="47">
        <v>0</v>
      </c>
      <c r="T66" s="47">
        <v>1354</v>
      </c>
      <c r="U66" s="49">
        <f t="shared" si="3"/>
        <v>202.79746087983469</v>
      </c>
      <c r="V66" s="49">
        <f t="shared" si="3"/>
        <v>278.22222222222223</v>
      </c>
      <c r="W66" s="49">
        <f t="shared" si="3"/>
        <v>118.92333509980568</v>
      </c>
      <c r="X66" s="49"/>
      <c r="Y66" s="49"/>
      <c r="Z66" s="50"/>
      <c r="AA66" s="50"/>
      <c r="AB66" s="50"/>
      <c r="AC66" s="51"/>
    </row>
    <row r="67" spans="1:29" s="52" customFormat="1" ht="16.149999999999999" customHeight="1" x14ac:dyDescent="0.25">
      <c r="A67" s="44">
        <v>55</v>
      </c>
      <c r="B67" s="57">
        <v>560</v>
      </c>
      <c r="C67" s="54" t="s">
        <v>86</v>
      </c>
      <c r="D67" s="47">
        <f t="shared" si="5"/>
        <v>63056</v>
      </c>
      <c r="E67" s="47">
        <v>18824</v>
      </c>
      <c r="F67" s="48">
        <v>44222</v>
      </c>
      <c r="G67" s="47"/>
      <c r="H67" s="47"/>
      <c r="I67" s="47">
        <v>10</v>
      </c>
      <c r="J67" s="47"/>
      <c r="K67" s="47">
        <v>10</v>
      </c>
      <c r="L67" s="47">
        <f t="shared" si="6"/>
        <v>77994.214999999997</v>
      </c>
      <c r="M67" s="47">
        <v>30422</v>
      </c>
      <c r="N67" s="47">
        <v>47562.214999999997</v>
      </c>
      <c r="O67" s="47"/>
      <c r="P67" s="47"/>
      <c r="Q67" s="47">
        <v>10</v>
      </c>
      <c r="R67" s="47"/>
      <c r="S67" s="47">
        <v>10</v>
      </c>
      <c r="T67" s="47">
        <v>0</v>
      </c>
      <c r="U67" s="49">
        <f t="shared" si="3"/>
        <v>123.69039425272771</v>
      </c>
      <c r="V67" s="49">
        <f t="shared" si="3"/>
        <v>161.61283467913302</v>
      </c>
      <c r="W67" s="49">
        <f t="shared" si="3"/>
        <v>107.55328795622088</v>
      </c>
      <c r="X67" s="49"/>
      <c r="Y67" s="49"/>
      <c r="Z67" s="50">
        <f t="shared" si="7"/>
        <v>100</v>
      </c>
      <c r="AA67" s="50"/>
      <c r="AB67" s="50">
        <f t="shared" si="4"/>
        <v>100</v>
      </c>
      <c r="AC67" s="51"/>
    </row>
    <row r="68" spans="1:29" s="52" customFormat="1" ht="16.149999999999999" customHeight="1" x14ac:dyDescent="0.25">
      <c r="A68" s="44">
        <v>56</v>
      </c>
      <c r="B68" s="57">
        <v>560</v>
      </c>
      <c r="C68" s="54" t="s">
        <v>87</v>
      </c>
      <c r="D68" s="47">
        <f t="shared" si="5"/>
        <v>2100</v>
      </c>
      <c r="E68" s="47"/>
      <c r="F68" s="48">
        <v>2100</v>
      </c>
      <c r="G68" s="47"/>
      <c r="H68" s="47"/>
      <c r="I68" s="47">
        <v>0</v>
      </c>
      <c r="J68" s="47"/>
      <c r="K68" s="47">
        <v>0</v>
      </c>
      <c r="L68" s="47">
        <f t="shared" si="6"/>
        <v>2362.5</v>
      </c>
      <c r="M68" s="47"/>
      <c r="N68" s="47">
        <v>2362.5</v>
      </c>
      <c r="O68" s="47"/>
      <c r="P68" s="47"/>
      <c r="Q68" s="47">
        <v>0</v>
      </c>
      <c r="R68" s="47"/>
      <c r="S68" s="47">
        <v>0</v>
      </c>
      <c r="T68" s="47">
        <v>0</v>
      </c>
      <c r="U68" s="49">
        <f t="shared" si="3"/>
        <v>112.5</v>
      </c>
      <c r="V68" s="49"/>
      <c r="W68" s="49">
        <f t="shared" si="3"/>
        <v>112.5</v>
      </c>
      <c r="X68" s="49"/>
      <c r="Y68" s="49"/>
      <c r="Z68" s="49"/>
      <c r="AA68" s="49"/>
      <c r="AB68" s="49"/>
      <c r="AC68" s="51"/>
    </row>
    <row r="69" spans="1:29" s="52" customFormat="1" ht="16.149999999999999" customHeight="1" x14ac:dyDescent="0.25">
      <c r="A69" s="44">
        <v>57</v>
      </c>
      <c r="B69" s="57">
        <v>560</v>
      </c>
      <c r="C69" s="54" t="s">
        <v>88</v>
      </c>
      <c r="D69" s="47">
        <f t="shared" si="5"/>
        <v>200</v>
      </c>
      <c r="E69" s="47"/>
      <c r="F69" s="48">
        <v>200</v>
      </c>
      <c r="G69" s="47"/>
      <c r="H69" s="47"/>
      <c r="I69" s="47">
        <v>0</v>
      </c>
      <c r="J69" s="47"/>
      <c r="K69" s="47">
        <v>0</v>
      </c>
      <c r="L69" s="47">
        <f t="shared" si="6"/>
        <v>226.5</v>
      </c>
      <c r="M69" s="47"/>
      <c r="N69" s="47">
        <v>226.5</v>
      </c>
      <c r="O69" s="47"/>
      <c r="P69" s="47"/>
      <c r="Q69" s="47">
        <v>0</v>
      </c>
      <c r="R69" s="47"/>
      <c r="S69" s="47">
        <v>0</v>
      </c>
      <c r="T69" s="47">
        <v>0</v>
      </c>
      <c r="U69" s="49">
        <f t="shared" si="3"/>
        <v>113.25</v>
      </c>
      <c r="V69" s="49"/>
      <c r="W69" s="49">
        <f t="shared" si="3"/>
        <v>113.25</v>
      </c>
      <c r="X69" s="49"/>
      <c r="Y69" s="49"/>
      <c r="Z69" s="49"/>
      <c r="AA69" s="49"/>
      <c r="AB69" s="49"/>
      <c r="AC69" s="51"/>
    </row>
    <row r="70" spans="1:29" s="52" customFormat="1" ht="16.149999999999999" customHeight="1" x14ac:dyDescent="0.25">
      <c r="A70" s="44">
        <v>58</v>
      </c>
      <c r="B70" s="57">
        <v>560</v>
      </c>
      <c r="C70" s="54" t="s">
        <v>89</v>
      </c>
      <c r="D70" s="47">
        <f t="shared" si="5"/>
        <v>285267</v>
      </c>
      <c r="E70" s="47"/>
      <c r="F70" s="48">
        <v>285267</v>
      </c>
      <c r="G70" s="47"/>
      <c r="H70" s="47"/>
      <c r="I70" s="47">
        <v>0</v>
      </c>
      <c r="J70" s="47"/>
      <c r="K70" s="47">
        <v>0</v>
      </c>
      <c r="L70" s="47">
        <f t="shared" si="6"/>
        <v>308751.26754999999</v>
      </c>
      <c r="M70" s="47"/>
      <c r="N70" s="47">
        <v>298423.26754999999</v>
      </c>
      <c r="O70" s="47"/>
      <c r="P70" s="47"/>
      <c r="Q70" s="47">
        <v>0</v>
      </c>
      <c r="R70" s="47"/>
      <c r="S70" s="47">
        <v>0</v>
      </c>
      <c r="T70" s="47">
        <v>10328</v>
      </c>
      <c r="U70" s="49">
        <f t="shared" si="3"/>
        <v>108.23238143563749</v>
      </c>
      <c r="V70" s="49"/>
      <c r="W70" s="49">
        <f t="shared" si="3"/>
        <v>104.61191359323018</v>
      </c>
      <c r="X70" s="49"/>
      <c r="Y70" s="49"/>
      <c r="Z70" s="49"/>
      <c r="AA70" s="49"/>
      <c r="AB70" s="49"/>
      <c r="AC70" s="51"/>
    </row>
    <row r="71" spans="1:29" s="52" customFormat="1" ht="16.149999999999999" customHeight="1" x14ac:dyDescent="0.25">
      <c r="A71" s="44">
        <v>59</v>
      </c>
      <c r="B71" s="57">
        <v>560</v>
      </c>
      <c r="C71" s="54" t="s">
        <v>90</v>
      </c>
      <c r="D71" s="47">
        <f t="shared" si="5"/>
        <v>5000</v>
      </c>
      <c r="E71" s="47"/>
      <c r="F71" s="48">
        <v>5000</v>
      </c>
      <c r="G71" s="47"/>
      <c r="H71" s="47"/>
      <c r="I71" s="47">
        <v>0</v>
      </c>
      <c r="J71" s="47"/>
      <c r="K71" s="47">
        <v>0</v>
      </c>
      <c r="L71" s="47">
        <f t="shared" si="6"/>
        <v>5000</v>
      </c>
      <c r="M71" s="47"/>
      <c r="N71" s="47">
        <v>5000</v>
      </c>
      <c r="O71" s="47"/>
      <c r="P71" s="47"/>
      <c r="Q71" s="47">
        <v>0</v>
      </c>
      <c r="R71" s="47"/>
      <c r="S71" s="47">
        <v>0</v>
      </c>
      <c r="T71" s="47">
        <v>0</v>
      </c>
      <c r="U71" s="50">
        <f t="shared" si="3"/>
        <v>100</v>
      </c>
      <c r="V71" s="50"/>
      <c r="W71" s="50">
        <f t="shared" si="3"/>
        <v>100</v>
      </c>
      <c r="X71" s="49"/>
      <c r="Y71" s="49"/>
      <c r="Z71" s="49"/>
      <c r="AA71" s="49"/>
      <c r="AB71" s="49"/>
      <c r="AC71" s="51"/>
    </row>
    <row r="72" spans="1:29" s="52" customFormat="1" ht="16.149999999999999" customHeight="1" x14ac:dyDescent="0.25">
      <c r="A72" s="44">
        <v>60</v>
      </c>
      <c r="B72" s="57">
        <v>564</v>
      </c>
      <c r="C72" s="54" t="s">
        <v>91</v>
      </c>
      <c r="D72" s="47">
        <f t="shared" si="5"/>
        <v>37241</v>
      </c>
      <c r="E72" s="47"/>
      <c r="F72" s="48">
        <v>37241</v>
      </c>
      <c r="G72" s="47"/>
      <c r="H72" s="47"/>
      <c r="I72" s="47">
        <v>0</v>
      </c>
      <c r="J72" s="47"/>
      <c r="K72" s="47">
        <v>0</v>
      </c>
      <c r="L72" s="47">
        <f t="shared" si="6"/>
        <v>39338.928999999996</v>
      </c>
      <c r="M72" s="47"/>
      <c r="N72" s="47">
        <v>38138.928999999996</v>
      </c>
      <c r="O72" s="47"/>
      <c r="P72" s="47"/>
      <c r="Q72" s="47">
        <v>0</v>
      </c>
      <c r="R72" s="47"/>
      <c r="S72" s="47">
        <v>0</v>
      </c>
      <c r="T72" s="47">
        <v>1200</v>
      </c>
      <c r="U72" s="49">
        <f t="shared" si="3"/>
        <v>105.63338524744232</v>
      </c>
      <c r="V72" s="49"/>
      <c r="W72" s="49">
        <f t="shared" si="3"/>
        <v>102.4111302059558</v>
      </c>
      <c r="X72" s="49"/>
      <c r="Y72" s="49"/>
      <c r="Z72" s="49"/>
      <c r="AA72" s="49"/>
      <c r="AB72" s="49"/>
      <c r="AC72" s="51"/>
    </row>
    <row r="73" spans="1:29" s="52" customFormat="1" ht="16.149999999999999" customHeight="1" x14ac:dyDescent="0.25">
      <c r="A73" s="44">
        <v>61</v>
      </c>
      <c r="B73" s="57"/>
      <c r="C73" s="54" t="s">
        <v>92</v>
      </c>
      <c r="D73" s="47">
        <f t="shared" si="5"/>
        <v>46637</v>
      </c>
      <c r="E73" s="47"/>
      <c r="F73" s="48">
        <v>46637</v>
      </c>
      <c r="G73" s="47"/>
      <c r="H73" s="47"/>
      <c r="I73" s="47"/>
      <c r="J73" s="47"/>
      <c r="K73" s="47"/>
      <c r="L73" s="47">
        <f t="shared" si="6"/>
        <v>0</v>
      </c>
      <c r="M73" s="47"/>
      <c r="N73" s="47"/>
      <c r="O73" s="47"/>
      <c r="P73" s="47"/>
      <c r="Q73" s="47"/>
      <c r="R73" s="47"/>
      <c r="S73" s="47"/>
      <c r="T73" s="47"/>
      <c r="U73" s="49">
        <f t="shared" si="3"/>
        <v>0</v>
      </c>
      <c r="V73" s="49"/>
      <c r="W73" s="49">
        <f t="shared" si="3"/>
        <v>0</v>
      </c>
      <c r="X73" s="49"/>
      <c r="Y73" s="49"/>
      <c r="Z73" s="49"/>
      <c r="AA73" s="49"/>
      <c r="AB73" s="49"/>
      <c r="AC73" s="51"/>
    </row>
    <row r="74" spans="1:29" s="52" customFormat="1" ht="16.149999999999999" hidden="1" customHeight="1" x14ac:dyDescent="0.25">
      <c r="A74" s="44"/>
      <c r="B74" s="57"/>
      <c r="C74" s="54"/>
      <c r="D74" s="47">
        <f t="shared" si="5"/>
        <v>0</v>
      </c>
      <c r="E74" s="47"/>
      <c r="F74" s="48"/>
      <c r="G74" s="47"/>
      <c r="H74" s="47"/>
      <c r="I74" s="47"/>
      <c r="J74" s="47"/>
      <c r="K74" s="47"/>
      <c r="L74" s="47">
        <f t="shared" si="6"/>
        <v>0</v>
      </c>
      <c r="M74" s="47"/>
      <c r="N74" s="47"/>
      <c r="O74" s="47"/>
      <c r="P74" s="47"/>
      <c r="Q74" s="47"/>
      <c r="R74" s="47"/>
      <c r="S74" s="47"/>
      <c r="T74" s="47"/>
      <c r="U74" s="49" t="e">
        <f t="shared" si="3"/>
        <v>#DIV/0!</v>
      </c>
      <c r="V74" s="49"/>
      <c r="W74" s="49" t="e">
        <f t="shared" si="3"/>
        <v>#DIV/0!</v>
      </c>
      <c r="X74" s="49"/>
      <c r="Y74" s="49"/>
      <c r="Z74" s="49"/>
      <c r="AA74" s="49"/>
      <c r="AB74" s="49"/>
      <c r="AC74" s="51"/>
    </row>
    <row r="75" spans="1:29" s="56" customFormat="1" ht="16.149999999999999" customHeight="1" x14ac:dyDescent="0.25">
      <c r="A75" s="44">
        <v>62</v>
      </c>
      <c r="B75" s="57">
        <v>560</v>
      </c>
      <c r="C75" s="54" t="s">
        <v>93</v>
      </c>
      <c r="D75" s="47">
        <f t="shared" si="5"/>
        <v>0</v>
      </c>
      <c r="E75" s="47"/>
      <c r="F75" s="48">
        <v>0</v>
      </c>
      <c r="G75" s="47"/>
      <c r="H75" s="47"/>
      <c r="I75" s="47">
        <v>0</v>
      </c>
      <c r="J75" s="47"/>
      <c r="K75" s="47">
        <v>0</v>
      </c>
      <c r="L75" s="47">
        <f t="shared" si="6"/>
        <v>72.25</v>
      </c>
      <c r="M75" s="47"/>
      <c r="N75" s="47">
        <v>72.25</v>
      </c>
      <c r="O75" s="47"/>
      <c r="P75" s="47"/>
      <c r="Q75" s="47">
        <v>0</v>
      </c>
      <c r="R75" s="47"/>
      <c r="S75" s="47">
        <v>0</v>
      </c>
      <c r="T75" s="47">
        <v>0</v>
      </c>
      <c r="U75" s="49"/>
      <c r="V75" s="49"/>
      <c r="W75" s="49"/>
      <c r="X75" s="49"/>
      <c r="Y75" s="49"/>
      <c r="Z75" s="49"/>
      <c r="AA75" s="49"/>
      <c r="AB75" s="49"/>
      <c r="AC75" s="55"/>
    </row>
    <row r="76" spans="1:29" s="52" customFormat="1" ht="16.149999999999999" customHeight="1" x14ac:dyDescent="0.25">
      <c r="A76" s="44">
        <v>63</v>
      </c>
      <c r="B76" s="57">
        <v>560</v>
      </c>
      <c r="C76" s="54" t="s">
        <v>94</v>
      </c>
      <c r="D76" s="47">
        <f t="shared" si="5"/>
        <v>0</v>
      </c>
      <c r="E76" s="47"/>
      <c r="F76" s="48">
        <v>0</v>
      </c>
      <c r="G76" s="47"/>
      <c r="H76" s="47"/>
      <c r="I76" s="47">
        <v>0</v>
      </c>
      <c r="J76" s="47"/>
      <c r="K76" s="47">
        <v>0</v>
      </c>
      <c r="L76" s="47">
        <f t="shared" si="6"/>
        <v>17.75</v>
      </c>
      <c r="M76" s="47"/>
      <c r="N76" s="47">
        <v>17.75</v>
      </c>
      <c r="O76" s="47"/>
      <c r="P76" s="47"/>
      <c r="Q76" s="47">
        <v>0</v>
      </c>
      <c r="R76" s="47"/>
      <c r="S76" s="47">
        <v>0</v>
      </c>
      <c r="T76" s="47">
        <v>0</v>
      </c>
      <c r="U76" s="49"/>
      <c r="V76" s="49"/>
      <c r="W76" s="49"/>
      <c r="X76" s="49"/>
      <c r="Y76" s="49"/>
      <c r="Z76" s="49"/>
      <c r="AA76" s="49"/>
      <c r="AB76" s="49"/>
      <c r="AC76" s="51"/>
    </row>
    <row r="77" spans="1:29" s="52" customFormat="1" ht="16.149999999999999" customHeight="1" x14ac:dyDescent="0.25">
      <c r="A77" s="44">
        <v>64</v>
      </c>
      <c r="B77" s="57">
        <v>560</v>
      </c>
      <c r="C77" s="70" t="s">
        <v>95</v>
      </c>
      <c r="D77" s="47">
        <f t="shared" si="5"/>
        <v>0</v>
      </c>
      <c r="E77" s="47"/>
      <c r="F77" s="48">
        <v>0</v>
      </c>
      <c r="G77" s="47"/>
      <c r="H77" s="47"/>
      <c r="I77" s="47">
        <v>0</v>
      </c>
      <c r="J77" s="47"/>
      <c r="K77" s="47">
        <v>0</v>
      </c>
      <c r="L77" s="47">
        <f t="shared" si="6"/>
        <v>45</v>
      </c>
      <c r="M77" s="47"/>
      <c r="N77" s="47">
        <v>45</v>
      </c>
      <c r="O77" s="47"/>
      <c r="P77" s="47"/>
      <c r="Q77" s="47">
        <v>0</v>
      </c>
      <c r="R77" s="47"/>
      <c r="S77" s="47">
        <v>0</v>
      </c>
      <c r="T77" s="47">
        <v>0</v>
      </c>
      <c r="U77" s="49"/>
      <c r="V77" s="49"/>
      <c r="W77" s="49"/>
      <c r="X77" s="49"/>
      <c r="Y77" s="49"/>
      <c r="Z77" s="49"/>
      <c r="AA77" s="49"/>
      <c r="AB77" s="49"/>
      <c r="AC77" s="51"/>
    </row>
    <row r="78" spans="1:29" s="52" customFormat="1" ht="16.149999999999999" customHeight="1" x14ac:dyDescent="0.25">
      <c r="A78" s="44">
        <v>65</v>
      </c>
      <c r="B78" s="57">
        <v>560</v>
      </c>
      <c r="C78" s="70" t="s">
        <v>96</v>
      </c>
      <c r="D78" s="47">
        <f t="shared" ref="D78:D115" si="8">SUM(E78:I78)</f>
        <v>0</v>
      </c>
      <c r="E78" s="47"/>
      <c r="F78" s="48">
        <v>0</v>
      </c>
      <c r="G78" s="47"/>
      <c r="H78" s="47"/>
      <c r="I78" s="47">
        <v>0</v>
      </c>
      <c r="J78" s="47"/>
      <c r="K78" s="47">
        <v>0</v>
      </c>
      <c r="L78" s="47">
        <f t="shared" ref="L78:L115" si="9">SUM(M78:Q78,T78)</f>
        <v>774</v>
      </c>
      <c r="M78" s="47"/>
      <c r="N78" s="47">
        <v>774</v>
      </c>
      <c r="O78" s="47"/>
      <c r="P78" s="47"/>
      <c r="Q78" s="47">
        <v>0</v>
      </c>
      <c r="R78" s="47"/>
      <c r="S78" s="47">
        <v>0</v>
      </c>
      <c r="T78" s="47">
        <v>0</v>
      </c>
      <c r="U78" s="49"/>
      <c r="V78" s="49"/>
      <c r="W78" s="49"/>
      <c r="X78" s="49"/>
      <c r="Y78" s="49"/>
      <c r="Z78" s="49"/>
      <c r="AA78" s="49"/>
      <c r="AB78" s="49"/>
      <c r="AC78" s="51"/>
    </row>
    <row r="79" spans="1:29" s="52" customFormat="1" ht="16.149999999999999" customHeight="1" x14ac:dyDescent="0.25">
      <c r="A79" s="44">
        <v>66</v>
      </c>
      <c r="B79" s="57">
        <v>560</v>
      </c>
      <c r="C79" s="70" t="s">
        <v>97</v>
      </c>
      <c r="D79" s="47">
        <f t="shared" si="8"/>
        <v>0</v>
      </c>
      <c r="E79" s="47"/>
      <c r="F79" s="48">
        <v>0</v>
      </c>
      <c r="G79" s="47"/>
      <c r="H79" s="47"/>
      <c r="I79" s="47">
        <v>0</v>
      </c>
      <c r="J79" s="47"/>
      <c r="K79" s="47">
        <v>0</v>
      </c>
      <c r="L79" s="47">
        <f t="shared" si="9"/>
        <v>400</v>
      </c>
      <c r="M79" s="47"/>
      <c r="N79" s="47">
        <v>400</v>
      </c>
      <c r="O79" s="47"/>
      <c r="P79" s="47"/>
      <c r="Q79" s="47">
        <v>0</v>
      </c>
      <c r="R79" s="47"/>
      <c r="S79" s="47">
        <v>0</v>
      </c>
      <c r="T79" s="47">
        <v>0</v>
      </c>
      <c r="U79" s="49"/>
      <c r="V79" s="49"/>
      <c r="W79" s="49"/>
      <c r="X79" s="49"/>
      <c r="Y79" s="49"/>
      <c r="Z79" s="49"/>
      <c r="AA79" s="49"/>
      <c r="AB79" s="49"/>
      <c r="AC79" s="51"/>
    </row>
    <row r="80" spans="1:29" s="52" customFormat="1" ht="16.149999999999999" customHeight="1" x14ac:dyDescent="0.25">
      <c r="A80" s="44">
        <v>67</v>
      </c>
      <c r="B80" s="57">
        <v>560</v>
      </c>
      <c r="C80" s="70" t="s">
        <v>98</v>
      </c>
      <c r="D80" s="47">
        <f t="shared" si="8"/>
        <v>0</v>
      </c>
      <c r="E80" s="47"/>
      <c r="F80" s="48">
        <v>0</v>
      </c>
      <c r="G80" s="47"/>
      <c r="H80" s="47"/>
      <c r="I80" s="47">
        <v>0</v>
      </c>
      <c r="J80" s="47"/>
      <c r="K80" s="47">
        <v>0</v>
      </c>
      <c r="L80" s="47">
        <f t="shared" si="9"/>
        <v>220</v>
      </c>
      <c r="M80" s="47"/>
      <c r="N80" s="47">
        <v>220</v>
      </c>
      <c r="O80" s="47"/>
      <c r="P80" s="47"/>
      <c r="Q80" s="47">
        <v>0</v>
      </c>
      <c r="R80" s="47"/>
      <c r="S80" s="47">
        <v>0</v>
      </c>
      <c r="T80" s="47">
        <v>0</v>
      </c>
      <c r="U80" s="49"/>
      <c r="V80" s="49"/>
      <c r="W80" s="49"/>
      <c r="X80" s="49"/>
      <c r="Y80" s="49"/>
      <c r="Z80" s="49"/>
      <c r="AA80" s="49"/>
      <c r="AB80" s="49"/>
      <c r="AC80" s="51"/>
    </row>
    <row r="81" spans="1:29" s="52" customFormat="1" ht="16.149999999999999" customHeight="1" x14ac:dyDescent="0.25">
      <c r="A81" s="58">
        <v>68</v>
      </c>
      <c r="B81" s="71">
        <v>560</v>
      </c>
      <c r="C81" s="60" t="s">
        <v>99</v>
      </c>
      <c r="D81" s="61">
        <f t="shared" si="8"/>
        <v>0</v>
      </c>
      <c r="E81" s="61"/>
      <c r="F81" s="62">
        <v>0</v>
      </c>
      <c r="G81" s="61"/>
      <c r="H81" s="61"/>
      <c r="I81" s="61">
        <v>0</v>
      </c>
      <c r="J81" s="61"/>
      <c r="K81" s="61">
        <v>0</v>
      </c>
      <c r="L81" s="61">
        <f t="shared" si="9"/>
        <v>25</v>
      </c>
      <c r="M81" s="61"/>
      <c r="N81" s="61">
        <v>25</v>
      </c>
      <c r="O81" s="61"/>
      <c r="P81" s="61"/>
      <c r="Q81" s="61">
        <v>0</v>
      </c>
      <c r="R81" s="61"/>
      <c r="S81" s="61">
        <v>0</v>
      </c>
      <c r="T81" s="61">
        <v>0</v>
      </c>
      <c r="U81" s="63"/>
      <c r="V81" s="63"/>
      <c r="W81" s="63"/>
      <c r="X81" s="63"/>
      <c r="Y81" s="63"/>
      <c r="Z81" s="63"/>
      <c r="AA81" s="63"/>
      <c r="AB81" s="63"/>
      <c r="AC81" s="51"/>
    </row>
    <row r="82" spans="1:29" s="52" customFormat="1" ht="16.149999999999999" customHeight="1" x14ac:dyDescent="0.25">
      <c r="A82" s="64">
        <v>69</v>
      </c>
      <c r="B82" s="72">
        <v>564</v>
      </c>
      <c r="C82" s="66" t="s">
        <v>100</v>
      </c>
      <c r="D82" s="67">
        <f t="shared" si="8"/>
        <v>2050</v>
      </c>
      <c r="E82" s="67">
        <v>2050</v>
      </c>
      <c r="F82" s="68">
        <v>0</v>
      </c>
      <c r="G82" s="67"/>
      <c r="H82" s="67"/>
      <c r="I82" s="67">
        <v>0</v>
      </c>
      <c r="J82" s="67"/>
      <c r="K82" s="67">
        <v>0</v>
      </c>
      <c r="L82" s="67">
        <f t="shared" si="9"/>
        <v>3048</v>
      </c>
      <c r="M82" s="67">
        <v>2048</v>
      </c>
      <c r="N82" s="67">
        <v>1000</v>
      </c>
      <c r="O82" s="67"/>
      <c r="P82" s="67"/>
      <c r="Q82" s="67">
        <v>0</v>
      </c>
      <c r="R82" s="67"/>
      <c r="S82" s="67">
        <v>0</v>
      </c>
      <c r="T82" s="67">
        <v>0</v>
      </c>
      <c r="U82" s="69">
        <f t="shared" ref="U82:W115" si="10">L82/D82*100</f>
        <v>148.6829268292683</v>
      </c>
      <c r="V82" s="69">
        <f t="shared" si="10"/>
        <v>99.902439024390247</v>
      </c>
      <c r="W82" s="69"/>
      <c r="X82" s="69"/>
      <c r="Y82" s="69"/>
      <c r="Z82" s="69"/>
      <c r="AA82" s="69"/>
      <c r="AB82" s="69"/>
      <c r="AC82" s="51"/>
    </row>
    <row r="83" spans="1:29" s="52" customFormat="1" ht="16.149999999999999" customHeight="1" x14ac:dyDescent="0.25">
      <c r="A83" s="44">
        <v>70</v>
      </c>
      <c r="B83" s="73">
        <v>564</v>
      </c>
      <c r="C83" s="54" t="s">
        <v>101</v>
      </c>
      <c r="D83" s="47">
        <f t="shared" si="8"/>
        <v>0</v>
      </c>
      <c r="E83" s="47"/>
      <c r="F83" s="48">
        <v>0</v>
      </c>
      <c r="G83" s="47"/>
      <c r="H83" s="47"/>
      <c r="I83" s="47">
        <v>0</v>
      </c>
      <c r="J83" s="47"/>
      <c r="K83" s="47">
        <v>0</v>
      </c>
      <c r="L83" s="47">
        <f t="shared" si="9"/>
        <v>2722.4602129999998</v>
      </c>
      <c r="M83" s="47"/>
      <c r="N83" s="47">
        <v>2722.4602129999998</v>
      </c>
      <c r="O83" s="47"/>
      <c r="P83" s="47"/>
      <c r="Q83" s="47">
        <v>0</v>
      </c>
      <c r="R83" s="47"/>
      <c r="S83" s="47">
        <v>0</v>
      </c>
      <c r="T83" s="47">
        <v>0</v>
      </c>
      <c r="U83" s="49"/>
      <c r="V83" s="49"/>
      <c r="W83" s="49"/>
      <c r="X83" s="49"/>
      <c r="Y83" s="49"/>
      <c r="Z83" s="49"/>
      <c r="AA83" s="49"/>
      <c r="AB83" s="49"/>
      <c r="AC83" s="51"/>
    </row>
    <row r="84" spans="1:29" s="52" customFormat="1" ht="16.149999999999999" customHeight="1" x14ac:dyDescent="0.25">
      <c r="A84" s="44">
        <v>71</v>
      </c>
      <c r="B84" s="73">
        <v>560</v>
      </c>
      <c r="C84" s="54" t="s">
        <v>102</v>
      </c>
      <c r="D84" s="47">
        <f t="shared" si="8"/>
        <v>0</v>
      </c>
      <c r="E84" s="47"/>
      <c r="F84" s="48">
        <v>0</v>
      </c>
      <c r="G84" s="47"/>
      <c r="H84" s="47"/>
      <c r="I84" s="47">
        <v>0</v>
      </c>
      <c r="J84" s="47"/>
      <c r="K84" s="47">
        <v>0</v>
      </c>
      <c r="L84" s="47">
        <f t="shared" si="9"/>
        <v>1560.674368</v>
      </c>
      <c r="M84" s="47"/>
      <c r="N84" s="47">
        <v>1560.674368</v>
      </c>
      <c r="O84" s="47"/>
      <c r="P84" s="47"/>
      <c r="Q84" s="47">
        <v>0</v>
      </c>
      <c r="R84" s="47"/>
      <c r="S84" s="47">
        <v>0</v>
      </c>
      <c r="T84" s="47">
        <v>0</v>
      </c>
      <c r="U84" s="49"/>
      <c r="V84" s="49"/>
      <c r="W84" s="49"/>
      <c r="X84" s="49"/>
      <c r="Y84" s="49"/>
      <c r="Z84" s="49"/>
      <c r="AA84" s="49"/>
      <c r="AB84" s="49"/>
      <c r="AC84" s="51"/>
    </row>
    <row r="85" spans="1:29" s="52" customFormat="1" ht="16.149999999999999" customHeight="1" x14ac:dyDescent="0.25">
      <c r="A85" s="44">
        <v>72</v>
      </c>
      <c r="B85" s="73">
        <v>560</v>
      </c>
      <c r="C85" s="54" t="s">
        <v>103</v>
      </c>
      <c r="D85" s="47">
        <f t="shared" si="8"/>
        <v>0</v>
      </c>
      <c r="E85" s="47"/>
      <c r="F85" s="48">
        <v>0</v>
      </c>
      <c r="G85" s="47"/>
      <c r="H85" s="47"/>
      <c r="I85" s="47">
        <v>0</v>
      </c>
      <c r="J85" s="47"/>
      <c r="K85" s="47">
        <v>0</v>
      </c>
      <c r="L85" s="47">
        <f t="shared" si="9"/>
        <v>401.44799999999998</v>
      </c>
      <c r="M85" s="47"/>
      <c r="N85" s="47">
        <v>401.44799999999998</v>
      </c>
      <c r="O85" s="47"/>
      <c r="P85" s="47"/>
      <c r="Q85" s="47">
        <v>0</v>
      </c>
      <c r="R85" s="47"/>
      <c r="S85" s="47">
        <v>0</v>
      </c>
      <c r="T85" s="47">
        <v>0</v>
      </c>
      <c r="U85" s="49"/>
      <c r="V85" s="49"/>
      <c r="W85" s="49"/>
      <c r="X85" s="49"/>
      <c r="Y85" s="49"/>
      <c r="Z85" s="49"/>
      <c r="AA85" s="49"/>
      <c r="AB85" s="49"/>
      <c r="AC85" s="51"/>
    </row>
    <row r="86" spans="1:29" s="52" customFormat="1" ht="16.149999999999999" customHeight="1" x14ac:dyDescent="0.25">
      <c r="A86" s="44">
        <v>73</v>
      </c>
      <c r="B86" s="73">
        <v>515</v>
      </c>
      <c r="C86" s="54" t="s">
        <v>104</v>
      </c>
      <c r="D86" s="47">
        <f t="shared" si="8"/>
        <v>600</v>
      </c>
      <c r="E86" s="47"/>
      <c r="F86" s="48">
        <v>600</v>
      </c>
      <c r="G86" s="47"/>
      <c r="H86" s="47"/>
      <c r="I86" s="47">
        <v>0</v>
      </c>
      <c r="J86" s="47"/>
      <c r="K86" s="47">
        <v>0</v>
      </c>
      <c r="L86" s="47">
        <f t="shared" si="9"/>
        <v>784.91</v>
      </c>
      <c r="M86" s="47"/>
      <c r="N86" s="47">
        <v>784.91</v>
      </c>
      <c r="O86" s="47"/>
      <c r="P86" s="47"/>
      <c r="Q86" s="47">
        <v>0</v>
      </c>
      <c r="R86" s="47"/>
      <c r="S86" s="47">
        <v>0</v>
      </c>
      <c r="T86" s="47">
        <v>0</v>
      </c>
      <c r="U86" s="49">
        <f t="shared" si="10"/>
        <v>130.81833333333333</v>
      </c>
      <c r="V86" s="49"/>
      <c r="W86" s="49">
        <f t="shared" ref="W86:W90" si="11">N86/F86*100</f>
        <v>130.81833333333333</v>
      </c>
      <c r="X86" s="49"/>
      <c r="Y86" s="49"/>
      <c r="Z86" s="49"/>
      <c r="AA86" s="49"/>
      <c r="AB86" s="49"/>
      <c r="AC86" s="51"/>
    </row>
    <row r="87" spans="1:29" s="52" customFormat="1" ht="16.149999999999999" customHeight="1" x14ac:dyDescent="0.25">
      <c r="A87" s="44">
        <v>74</v>
      </c>
      <c r="B87" s="73">
        <v>515</v>
      </c>
      <c r="C87" s="54" t="s">
        <v>105</v>
      </c>
      <c r="D87" s="47">
        <f t="shared" si="8"/>
        <v>100</v>
      </c>
      <c r="E87" s="47"/>
      <c r="F87" s="48">
        <v>100</v>
      </c>
      <c r="G87" s="47"/>
      <c r="H87" s="47"/>
      <c r="I87" s="47">
        <v>0</v>
      </c>
      <c r="J87" s="47"/>
      <c r="K87" s="47">
        <v>0</v>
      </c>
      <c r="L87" s="47">
        <f t="shared" si="9"/>
        <v>100</v>
      </c>
      <c r="M87" s="47"/>
      <c r="N87" s="47">
        <v>100</v>
      </c>
      <c r="O87" s="47"/>
      <c r="P87" s="47"/>
      <c r="Q87" s="47">
        <v>0</v>
      </c>
      <c r="R87" s="47"/>
      <c r="S87" s="47">
        <v>0</v>
      </c>
      <c r="T87" s="47">
        <v>0</v>
      </c>
      <c r="U87" s="49">
        <f t="shared" si="10"/>
        <v>100</v>
      </c>
      <c r="V87" s="49"/>
      <c r="W87" s="49">
        <f t="shared" si="11"/>
        <v>100</v>
      </c>
      <c r="X87" s="49"/>
      <c r="Y87" s="49"/>
      <c r="Z87" s="49"/>
      <c r="AA87" s="49"/>
      <c r="AB87" s="49"/>
      <c r="AC87" s="51"/>
    </row>
    <row r="88" spans="1:29" s="52" customFormat="1" ht="16.149999999999999" customHeight="1" x14ac:dyDescent="0.25">
      <c r="A88" s="44">
        <v>75</v>
      </c>
      <c r="B88" s="73">
        <v>560</v>
      </c>
      <c r="C88" s="54" t="s">
        <v>106</v>
      </c>
      <c r="D88" s="47">
        <f t="shared" si="8"/>
        <v>100</v>
      </c>
      <c r="E88" s="47"/>
      <c r="F88" s="48">
        <v>100</v>
      </c>
      <c r="G88" s="47"/>
      <c r="H88" s="47"/>
      <c r="I88" s="47">
        <v>0</v>
      </c>
      <c r="J88" s="47"/>
      <c r="K88" s="47">
        <v>0</v>
      </c>
      <c r="L88" s="47">
        <f t="shared" si="9"/>
        <v>97.54</v>
      </c>
      <c r="M88" s="47"/>
      <c r="N88" s="47">
        <v>97.54</v>
      </c>
      <c r="O88" s="47"/>
      <c r="P88" s="47"/>
      <c r="Q88" s="47">
        <v>0</v>
      </c>
      <c r="R88" s="47"/>
      <c r="S88" s="47">
        <v>0</v>
      </c>
      <c r="T88" s="47">
        <v>0</v>
      </c>
      <c r="U88" s="49">
        <f t="shared" si="10"/>
        <v>97.54</v>
      </c>
      <c r="V88" s="49"/>
      <c r="W88" s="49">
        <f t="shared" si="11"/>
        <v>97.54</v>
      </c>
      <c r="X88" s="49"/>
      <c r="Y88" s="49"/>
      <c r="Z88" s="49"/>
      <c r="AA88" s="49"/>
      <c r="AB88" s="49"/>
      <c r="AC88" s="51"/>
    </row>
    <row r="89" spans="1:29" s="52" customFormat="1" ht="16.149999999999999" customHeight="1" x14ac:dyDescent="0.25">
      <c r="A89" s="44">
        <v>76</v>
      </c>
      <c r="B89" s="73">
        <v>560</v>
      </c>
      <c r="C89" s="54" t="s">
        <v>107</v>
      </c>
      <c r="D89" s="47">
        <f t="shared" si="8"/>
        <v>110</v>
      </c>
      <c r="E89" s="47"/>
      <c r="F89" s="48">
        <v>100</v>
      </c>
      <c r="G89" s="47"/>
      <c r="H89" s="47"/>
      <c r="I89" s="47">
        <v>10</v>
      </c>
      <c r="J89" s="47"/>
      <c r="K89" s="47">
        <v>10</v>
      </c>
      <c r="L89" s="47">
        <f t="shared" si="9"/>
        <v>254</v>
      </c>
      <c r="M89" s="47"/>
      <c r="N89" s="47">
        <v>244</v>
      </c>
      <c r="O89" s="47"/>
      <c r="P89" s="47"/>
      <c r="Q89" s="47">
        <v>10</v>
      </c>
      <c r="R89" s="47"/>
      <c r="S89" s="47">
        <v>10</v>
      </c>
      <c r="T89" s="47">
        <v>0</v>
      </c>
      <c r="U89" s="49">
        <f t="shared" si="10"/>
        <v>230.90909090909091</v>
      </c>
      <c r="V89" s="49"/>
      <c r="W89" s="49">
        <f t="shared" si="11"/>
        <v>244</v>
      </c>
      <c r="X89" s="49"/>
      <c r="Y89" s="49"/>
      <c r="Z89" s="50">
        <f t="shared" ref="Z89" si="12">Q89/I89*100</f>
        <v>100</v>
      </c>
      <c r="AA89" s="50"/>
      <c r="AB89" s="50">
        <f t="shared" ref="AB89" si="13">S89/K89*100</f>
        <v>100</v>
      </c>
      <c r="AC89" s="51"/>
    </row>
    <row r="90" spans="1:29" s="76" customFormat="1" ht="16.149999999999999" customHeight="1" x14ac:dyDescent="0.25">
      <c r="A90" s="44">
        <v>77</v>
      </c>
      <c r="B90" s="73">
        <v>560</v>
      </c>
      <c r="C90" s="74" t="s">
        <v>108</v>
      </c>
      <c r="D90" s="47">
        <f t="shared" si="8"/>
        <v>250</v>
      </c>
      <c r="E90" s="47"/>
      <c r="F90" s="48">
        <v>250</v>
      </c>
      <c r="G90" s="47"/>
      <c r="H90" s="47"/>
      <c r="I90" s="47">
        <v>0</v>
      </c>
      <c r="J90" s="47"/>
      <c r="K90" s="47">
        <v>0</v>
      </c>
      <c r="L90" s="47">
        <f t="shared" si="9"/>
        <v>250</v>
      </c>
      <c r="M90" s="47"/>
      <c r="N90" s="47">
        <v>250</v>
      </c>
      <c r="O90" s="47"/>
      <c r="P90" s="47"/>
      <c r="Q90" s="47">
        <v>0</v>
      </c>
      <c r="R90" s="47"/>
      <c r="S90" s="47">
        <v>0</v>
      </c>
      <c r="T90" s="47">
        <v>0</v>
      </c>
      <c r="U90" s="50">
        <f t="shared" si="10"/>
        <v>100</v>
      </c>
      <c r="V90" s="50"/>
      <c r="W90" s="50">
        <f t="shared" si="11"/>
        <v>100</v>
      </c>
      <c r="X90" s="49"/>
      <c r="Y90" s="49"/>
      <c r="Z90" s="49"/>
      <c r="AA90" s="49"/>
      <c r="AB90" s="49"/>
      <c r="AC90" s="75"/>
    </row>
    <row r="91" spans="1:29" s="52" customFormat="1" ht="16.149999999999999" customHeight="1" x14ac:dyDescent="0.25">
      <c r="A91" s="44">
        <v>78</v>
      </c>
      <c r="B91" s="73">
        <v>560</v>
      </c>
      <c r="C91" s="54" t="s">
        <v>109</v>
      </c>
      <c r="D91" s="47">
        <f t="shared" si="8"/>
        <v>0</v>
      </c>
      <c r="E91" s="47"/>
      <c r="F91" s="48">
        <v>0</v>
      </c>
      <c r="G91" s="47"/>
      <c r="H91" s="47"/>
      <c r="I91" s="47">
        <v>0</v>
      </c>
      <c r="J91" s="47"/>
      <c r="K91" s="47">
        <v>0</v>
      </c>
      <c r="L91" s="47">
        <f t="shared" si="9"/>
        <v>20</v>
      </c>
      <c r="M91" s="47"/>
      <c r="N91" s="47">
        <v>20</v>
      </c>
      <c r="O91" s="47"/>
      <c r="P91" s="47"/>
      <c r="Q91" s="47">
        <v>0</v>
      </c>
      <c r="R91" s="47"/>
      <c r="S91" s="47">
        <v>0</v>
      </c>
      <c r="T91" s="47">
        <v>0</v>
      </c>
      <c r="U91" s="49"/>
      <c r="V91" s="49"/>
      <c r="W91" s="49"/>
      <c r="X91" s="49"/>
      <c r="Y91" s="49"/>
      <c r="Z91" s="49"/>
      <c r="AA91" s="49"/>
      <c r="AB91" s="49"/>
      <c r="AC91" s="51"/>
    </row>
    <row r="92" spans="1:29" s="52" customFormat="1" ht="16.149999999999999" customHeight="1" x14ac:dyDescent="0.25">
      <c r="A92" s="44">
        <v>79</v>
      </c>
      <c r="B92" s="73">
        <v>560</v>
      </c>
      <c r="C92" s="74" t="s">
        <v>110</v>
      </c>
      <c r="D92" s="47">
        <f t="shared" si="8"/>
        <v>0</v>
      </c>
      <c r="E92" s="47"/>
      <c r="F92" s="48">
        <v>0</v>
      </c>
      <c r="G92" s="47"/>
      <c r="H92" s="47"/>
      <c r="I92" s="47">
        <v>0</v>
      </c>
      <c r="J92" s="47"/>
      <c r="K92" s="47">
        <v>0</v>
      </c>
      <c r="L92" s="47">
        <f t="shared" si="9"/>
        <v>20</v>
      </c>
      <c r="M92" s="47"/>
      <c r="N92" s="47">
        <v>20</v>
      </c>
      <c r="O92" s="47"/>
      <c r="P92" s="47"/>
      <c r="Q92" s="47">
        <v>0</v>
      </c>
      <c r="R92" s="47"/>
      <c r="S92" s="47">
        <v>0</v>
      </c>
      <c r="T92" s="47">
        <v>0</v>
      </c>
      <c r="U92" s="49"/>
      <c r="V92" s="49"/>
      <c r="W92" s="49"/>
      <c r="X92" s="49"/>
      <c r="Y92" s="49"/>
      <c r="Z92" s="49"/>
      <c r="AA92" s="49"/>
      <c r="AB92" s="49"/>
      <c r="AC92" s="51"/>
    </row>
    <row r="93" spans="1:29" s="52" customFormat="1" ht="16.149999999999999" customHeight="1" x14ac:dyDescent="0.25">
      <c r="A93" s="44">
        <v>80</v>
      </c>
      <c r="B93" s="73">
        <v>560</v>
      </c>
      <c r="C93" s="54" t="s">
        <v>111</v>
      </c>
      <c r="D93" s="47">
        <f t="shared" si="8"/>
        <v>0</v>
      </c>
      <c r="E93" s="47"/>
      <c r="F93" s="48">
        <v>0</v>
      </c>
      <c r="G93" s="47"/>
      <c r="H93" s="47"/>
      <c r="I93" s="47">
        <v>0</v>
      </c>
      <c r="J93" s="47"/>
      <c r="K93" s="47">
        <v>0</v>
      </c>
      <c r="L93" s="47">
        <f t="shared" si="9"/>
        <v>386.55110400000001</v>
      </c>
      <c r="M93" s="47"/>
      <c r="N93" s="47">
        <v>386.55110400000001</v>
      </c>
      <c r="O93" s="47"/>
      <c r="P93" s="47"/>
      <c r="Q93" s="47">
        <v>0</v>
      </c>
      <c r="R93" s="47"/>
      <c r="S93" s="47">
        <v>0</v>
      </c>
      <c r="T93" s="47">
        <v>0</v>
      </c>
      <c r="U93" s="49"/>
      <c r="V93" s="49"/>
      <c r="W93" s="49"/>
      <c r="X93" s="49"/>
      <c r="Y93" s="49"/>
      <c r="Z93" s="49"/>
      <c r="AA93" s="49"/>
      <c r="AB93" s="49"/>
      <c r="AC93" s="51"/>
    </row>
    <row r="94" spans="1:29" s="52" customFormat="1" ht="16.149999999999999" customHeight="1" x14ac:dyDescent="0.25">
      <c r="A94" s="44">
        <v>81</v>
      </c>
      <c r="B94" s="73">
        <v>599</v>
      </c>
      <c r="C94" s="54" t="s">
        <v>112</v>
      </c>
      <c r="D94" s="47">
        <f t="shared" si="8"/>
        <v>0</v>
      </c>
      <c r="E94" s="47"/>
      <c r="F94" s="48">
        <v>0</v>
      </c>
      <c r="G94" s="47"/>
      <c r="H94" s="47"/>
      <c r="I94" s="47">
        <v>0</v>
      </c>
      <c r="J94" s="47"/>
      <c r="K94" s="47">
        <v>0</v>
      </c>
      <c r="L94" s="47">
        <f t="shared" si="9"/>
        <v>23</v>
      </c>
      <c r="M94" s="47"/>
      <c r="N94" s="47">
        <v>23</v>
      </c>
      <c r="O94" s="47"/>
      <c r="P94" s="47"/>
      <c r="Q94" s="47">
        <v>0</v>
      </c>
      <c r="R94" s="47"/>
      <c r="S94" s="47">
        <v>0</v>
      </c>
      <c r="T94" s="47">
        <v>0</v>
      </c>
      <c r="U94" s="49"/>
      <c r="V94" s="49"/>
      <c r="W94" s="49"/>
      <c r="X94" s="49"/>
      <c r="Y94" s="49"/>
      <c r="Z94" s="49"/>
      <c r="AA94" s="49"/>
      <c r="AB94" s="49"/>
      <c r="AC94" s="51"/>
    </row>
    <row r="95" spans="1:29" s="52" customFormat="1" ht="16.149999999999999" customHeight="1" x14ac:dyDescent="0.25">
      <c r="A95" s="44">
        <v>82</v>
      </c>
      <c r="B95" s="73">
        <v>599</v>
      </c>
      <c r="C95" s="54" t="s">
        <v>113</v>
      </c>
      <c r="D95" s="47">
        <f t="shared" si="8"/>
        <v>0</v>
      </c>
      <c r="E95" s="47"/>
      <c r="F95" s="48">
        <v>0</v>
      </c>
      <c r="G95" s="47"/>
      <c r="H95" s="47"/>
      <c r="I95" s="47">
        <v>0</v>
      </c>
      <c r="J95" s="47"/>
      <c r="K95" s="47">
        <v>0</v>
      </c>
      <c r="L95" s="47">
        <f t="shared" si="9"/>
        <v>20</v>
      </c>
      <c r="M95" s="47"/>
      <c r="N95" s="47">
        <v>20</v>
      </c>
      <c r="O95" s="47"/>
      <c r="P95" s="47"/>
      <c r="Q95" s="47">
        <v>0</v>
      </c>
      <c r="R95" s="47"/>
      <c r="S95" s="47">
        <v>0</v>
      </c>
      <c r="T95" s="47">
        <v>0</v>
      </c>
      <c r="U95" s="49"/>
      <c r="V95" s="49"/>
      <c r="W95" s="49"/>
      <c r="X95" s="49"/>
      <c r="Y95" s="49"/>
      <c r="Z95" s="49"/>
      <c r="AA95" s="49"/>
      <c r="AB95" s="49"/>
      <c r="AC95" s="51"/>
    </row>
    <row r="96" spans="1:29" s="52" customFormat="1" ht="16.149999999999999" customHeight="1" x14ac:dyDescent="0.25">
      <c r="A96" s="44">
        <v>83</v>
      </c>
      <c r="B96" s="73">
        <v>599</v>
      </c>
      <c r="C96" s="54" t="s">
        <v>114</v>
      </c>
      <c r="D96" s="47">
        <f t="shared" si="8"/>
        <v>0</v>
      </c>
      <c r="E96" s="47"/>
      <c r="F96" s="48">
        <v>0</v>
      </c>
      <c r="G96" s="47"/>
      <c r="H96" s="47"/>
      <c r="I96" s="47">
        <v>0</v>
      </c>
      <c r="J96" s="47"/>
      <c r="K96" s="47">
        <v>0</v>
      </c>
      <c r="L96" s="47">
        <f t="shared" si="9"/>
        <v>20</v>
      </c>
      <c r="M96" s="47"/>
      <c r="N96" s="47">
        <v>20</v>
      </c>
      <c r="O96" s="47"/>
      <c r="P96" s="47"/>
      <c r="Q96" s="47">
        <v>0</v>
      </c>
      <c r="R96" s="47"/>
      <c r="S96" s="47">
        <v>0</v>
      </c>
      <c r="T96" s="47">
        <v>0</v>
      </c>
      <c r="U96" s="49"/>
      <c r="V96" s="49"/>
      <c r="W96" s="49"/>
      <c r="X96" s="49"/>
      <c r="Y96" s="49"/>
      <c r="Z96" s="49"/>
      <c r="AA96" s="49"/>
      <c r="AB96" s="49"/>
      <c r="AC96" s="51"/>
    </row>
    <row r="97" spans="1:29" s="52" customFormat="1" ht="16.149999999999999" customHeight="1" x14ac:dyDescent="0.25">
      <c r="A97" s="44">
        <v>84</v>
      </c>
      <c r="B97" s="73">
        <v>599</v>
      </c>
      <c r="C97" s="54" t="s">
        <v>115</v>
      </c>
      <c r="D97" s="47">
        <f t="shared" si="8"/>
        <v>0</v>
      </c>
      <c r="E97" s="47"/>
      <c r="F97" s="48">
        <v>0</v>
      </c>
      <c r="G97" s="47"/>
      <c r="H97" s="47"/>
      <c r="I97" s="47">
        <v>0</v>
      </c>
      <c r="J97" s="47"/>
      <c r="K97" s="47">
        <v>0</v>
      </c>
      <c r="L97" s="47">
        <f t="shared" si="9"/>
        <v>30</v>
      </c>
      <c r="M97" s="47"/>
      <c r="N97" s="47">
        <v>30</v>
      </c>
      <c r="O97" s="47"/>
      <c r="P97" s="47"/>
      <c r="Q97" s="47">
        <v>0</v>
      </c>
      <c r="R97" s="47"/>
      <c r="S97" s="47">
        <v>0</v>
      </c>
      <c r="T97" s="47">
        <v>0</v>
      </c>
      <c r="U97" s="49"/>
      <c r="V97" s="49"/>
      <c r="W97" s="49"/>
      <c r="X97" s="49"/>
      <c r="Y97" s="49"/>
      <c r="Z97" s="49"/>
      <c r="AA97" s="49"/>
      <c r="AB97" s="49"/>
      <c r="AC97" s="51"/>
    </row>
    <row r="98" spans="1:29" s="52" customFormat="1" ht="16.149999999999999" customHeight="1" x14ac:dyDescent="0.25">
      <c r="A98" s="44">
        <v>85</v>
      </c>
      <c r="B98" s="73">
        <v>599</v>
      </c>
      <c r="C98" s="54" t="s">
        <v>116</v>
      </c>
      <c r="D98" s="47">
        <f t="shared" si="8"/>
        <v>0</v>
      </c>
      <c r="E98" s="47"/>
      <c r="F98" s="48">
        <v>0</v>
      </c>
      <c r="G98" s="47"/>
      <c r="H98" s="47"/>
      <c r="I98" s="47">
        <v>0</v>
      </c>
      <c r="J98" s="47"/>
      <c r="K98" s="47">
        <v>0</v>
      </c>
      <c r="L98" s="47">
        <f t="shared" si="9"/>
        <v>20</v>
      </c>
      <c r="M98" s="47"/>
      <c r="N98" s="47">
        <v>20</v>
      </c>
      <c r="O98" s="47"/>
      <c r="P98" s="47"/>
      <c r="Q98" s="47">
        <v>0</v>
      </c>
      <c r="R98" s="47"/>
      <c r="S98" s="47">
        <v>0</v>
      </c>
      <c r="T98" s="47">
        <v>0</v>
      </c>
      <c r="U98" s="49"/>
      <c r="V98" s="49"/>
      <c r="W98" s="49"/>
      <c r="X98" s="49"/>
      <c r="Y98" s="49"/>
      <c r="Z98" s="49"/>
      <c r="AA98" s="49"/>
      <c r="AB98" s="49"/>
      <c r="AC98" s="51"/>
    </row>
    <row r="99" spans="1:29" s="52" customFormat="1" ht="16.149999999999999" customHeight="1" x14ac:dyDescent="0.25">
      <c r="A99" s="44">
        <v>86</v>
      </c>
      <c r="B99" s="73">
        <v>599</v>
      </c>
      <c r="C99" s="54" t="s">
        <v>117</v>
      </c>
      <c r="D99" s="47">
        <f t="shared" si="8"/>
        <v>411412</v>
      </c>
      <c r="E99" s="47">
        <v>411412</v>
      </c>
      <c r="F99" s="48">
        <v>0</v>
      </c>
      <c r="G99" s="47"/>
      <c r="H99" s="47"/>
      <c r="I99" s="47">
        <v>0</v>
      </c>
      <c r="J99" s="47"/>
      <c r="K99" s="47">
        <v>0</v>
      </c>
      <c r="L99" s="47">
        <f t="shared" si="9"/>
        <v>784136.22</v>
      </c>
      <c r="M99" s="47">
        <v>685723</v>
      </c>
      <c r="N99" s="47">
        <v>362.22</v>
      </c>
      <c r="O99" s="47"/>
      <c r="P99" s="47"/>
      <c r="Q99" s="47">
        <v>0</v>
      </c>
      <c r="R99" s="47"/>
      <c r="S99" s="47">
        <v>0</v>
      </c>
      <c r="T99" s="47">
        <f>93091+4960</f>
        <v>98051</v>
      </c>
      <c r="U99" s="49">
        <f t="shared" si="10"/>
        <v>190.5963413804167</v>
      </c>
      <c r="V99" s="49">
        <f t="shared" si="10"/>
        <v>166.67549804089333</v>
      </c>
      <c r="W99" s="49"/>
      <c r="X99" s="49"/>
      <c r="Y99" s="49"/>
      <c r="Z99" s="49"/>
      <c r="AA99" s="49"/>
      <c r="AB99" s="49"/>
      <c r="AC99" s="51"/>
    </row>
    <row r="100" spans="1:29" s="52" customFormat="1" ht="16.149999999999999" customHeight="1" x14ac:dyDescent="0.25">
      <c r="A100" s="44">
        <v>87</v>
      </c>
      <c r="B100" s="73">
        <v>599</v>
      </c>
      <c r="C100" s="54" t="s">
        <v>118</v>
      </c>
      <c r="D100" s="47">
        <f t="shared" si="8"/>
        <v>0</v>
      </c>
      <c r="E100" s="47"/>
      <c r="F100" s="48">
        <v>0</v>
      </c>
      <c r="G100" s="47"/>
      <c r="H100" s="47"/>
      <c r="I100" s="47">
        <v>0</v>
      </c>
      <c r="J100" s="47"/>
      <c r="K100" s="47">
        <v>0</v>
      </c>
      <c r="L100" s="47">
        <f t="shared" si="9"/>
        <v>15</v>
      </c>
      <c r="M100" s="47"/>
      <c r="N100" s="47">
        <v>15</v>
      </c>
      <c r="O100" s="47"/>
      <c r="P100" s="47"/>
      <c r="Q100" s="47">
        <v>0</v>
      </c>
      <c r="R100" s="47"/>
      <c r="S100" s="47">
        <v>0</v>
      </c>
      <c r="T100" s="47">
        <v>0</v>
      </c>
      <c r="U100" s="49"/>
      <c r="V100" s="49"/>
      <c r="W100" s="49"/>
      <c r="X100" s="49"/>
      <c r="Y100" s="49"/>
      <c r="Z100" s="49"/>
      <c r="AA100" s="49"/>
      <c r="AB100" s="49"/>
      <c r="AC100" s="51"/>
    </row>
    <row r="101" spans="1:29" s="52" customFormat="1" ht="16.149999999999999" customHeight="1" x14ac:dyDescent="0.25">
      <c r="A101" s="44">
        <v>88</v>
      </c>
      <c r="B101" s="73">
        <v>599</v>
      </c>
      <c r="C101" s="54" t="s">
        <v>119</v>
      </c>
      <c r="D101" s="47">
        <f t="shared" si="8"/>
        <v>0</v>
      </c>
      <c r="E101" s="47"/>
      <c r="F101" s="48">
        <v>0</v>
      </c>
      <c r="G101" s="47"/>
      <c r="H101" s="47"/>
      <c r="I101" s="47">
        <v>0</v>
      </c>
      <c r="J101" s="47"/>
      <c r="K101" s="47">
        <v>0</v>
      </c>
      <c r="L101" s="47">
        <f t="shared" si="9"/>
        <v>20</v>
      </c>
      <c r="M101" s="47"/>
      <c r="N101" s="47">
        <v>20</v>
      </c>
      <c r="O101" s="47"/>
      <c r="P101" s="47"/>
      <c r="Q101" s="47">
        <v>0</v>
      </c>
      <c r="R101" s="47"/>
      <c r="S101" s="47">
        <v>0</v>
      </c>
      <c r="T101" s="47">
        <v>0</v>
      </c>
      <c r="U101" s="49"/>
      <c r="V101" s="49"/>
      <c r="W101" s="49"/>
      <c r="X101" s="49"/>
      <c r="Y101" s="49"/>
      <c r="Z101" s="49"/>
      <c r="AA101" s="49"/>
      <c r="AB101" s="49"/>
      <c r="AC101" s="51"/>
    </row>
    <row r="102" spans="1:29" s="52" customFormat="1" ht="16.149999999999999" customHeight="1" x14ac:dyDescent="0.25">
      <c r="A102" s="44">
        <v>89</v>
      </c>
      <c r="B102" s="73">
        <v>599</v>
      </c>
      <c r="C102" s="54" t="s">
        <v>120</v>
      </c>
      <c r="D102" s="47">
        <f t="shared" si="8"/>
        <v>0</v>
      </c>
      <c r="E102" s="47"/>
      <c r="F102" s="48">
        <v>0</v>
      </c>
      <c r="G102" s="47"/>
      <c r="H102" s="47"/>
      <c r="I102" s="47">
        <v>0</v>
      </c>
      <c r="J102" s="47"/>
      <c r="K102" s="47">
        <v>0</v>
      </c>
      <c r="L102" s="47">
        <f t="shared" si="9"/>
        <v>77</v>
      </c>
      <c r="M102" s="47"/>
      <c r="N102" s="47">
        <v>77</v>
      </c>
      <c r="O102" s="47"/>
      <c r="P102" s="47"/>
      <c r="Q102" s="47">
        <v>0</v>
      </c>
      <c r="R102" s="47"/>
      <c r="S102" s="47">
        <v>0</v>
      </c>
      <c r="T102" s="47">
        <v>0</v>
      </c>
      <c r="U102" s="49"/>
      <c r="V102" s="49"/>
      <c r="W102" s="49"/>
      <c r="X102" s="49"/>
      <c r="Y102" s="49"/>
      <c r="Z102" s="49"/>
      <c r="AA102" s="49"/>
      <c r="AB102" s="49"/>
      <c r="AC102" s="51"/>
    </row>
    <row r="103" spans="1:29" s="52" customFormat="1" ht="16.149999999999999" customHeight="1" x14ac:dyDescent="0.25">
      <c r="A103" s="44">
        <v>90</v>
      </c>
      <c r="B103" s="73">
        <v>599</v>
      </c>
      <c r="C103" s="54" t="s">
        <v>121</v>
      </c>
      <c r="D103" s="47">
        <f t="shared" si="8"/>
        <v>0</v>
      </c>
      <c r="E103" s="47"/>
      <c r="F103" s="48">
        <v>0</v>
      </c>
      <c r="G103" s="47"/>
      <c r="H103" s="47"/>
      <c r="I103" s="47">
        <v>0</v>
      </c>
      <c r="J103" s="47"/>
      <c r="K103" s="47">
        <v>0</v>
      </c>
      <c r="L103" s="47">
        <f t="shared" si="9"/>
        <v>50</v>
      </c>
      <c r="M103" s="47"/>
      <c r="N103" s="47">
        <v>50</v>
      </c>
      <c r="O103" s="47"/>
      <c r="P103" s="47"/>
      <c r="Q103" s="47">
        <v>0</v>
      </c>
      <c r="R103" s="47"/>
      <c r="S103" s="47">
        <v>0</v>
      </c>
      <c r="T103" s="47">
        <v>0</v>
      </c>
      <c r="U103" s="49"/>
      <c r="V103" s="49"/>
      <c r="W103" s="49"/>
      <c r="X103" s="49"/>
      <c r="Y103" s="49"/>
      <c r="Z103" s="49"/>
      <c r="AA103" s="49"/>
      <c r="AB103" s="49"/>
      <c r="AC103" s="51"/>
    </row>
    <row r="104" spans="1:29" s="52" customFormat="1" ht="16.149999999999999" customHeight="1" x14ac:dyDescent="0.25">
      <c r="A104" s="44">
        <v>91</v>
      </c>
      <c r="B104" s="73">
        <v>599</v>
      </c>
      <c r="C104" s="54" t="s">
        <v>122</v>
      </c>
      <c r="D104" s="47">
        <f t="shared" si="8"/>
        <v>0</v>
      </c>
      <c r="E104" s="47"/>
      <c r="F104" s="48">
        <v>0</v>
      </c>
      <c r="G104" s="47"/>
      <c r="H104" s="47"/>
      <c r="I104" s="47">
        <v>0</v>
      </c>
      <c r="J104" s="47"/>
      <c r="K104" s="47">
        <v>0</v>
      </c>
      <c r="L104" s="47">
        <f t="shared" si="9"/>
        <v>6</v>
      </c>
      <c r="M104" s="47"/>
      <c r="N104" s="47">
        <v>6</v>
      </c>
      <c r="O104" s="47"/>
      <c r="P104" s="47"/>
      <c r="Q104" s="47">
        <v>0</v>
      </c>
      <c r="R104" s="47"/>
      <c r="S104" s="47">
        <v>0</v>
      </c>
      <c r="T104" s="47">
        <v>0</v>
      </c>
      <c r="U104" s="49"/>
      <c r="V104" s="49"/>
      <c r="W104" s="49"/>
      <c r="X104" s="49"/>
      <c r="Y104" s="49"/>
      <c r="Z104" s="49"/>
      <c r="AA104" s="49"/>
      <c r="AB104" s="49"/>
      <c r="AC104" s="51"/>
    </row>
    <row r="105" spans="1:29" s="52" customFormat="1" ht="16.149999999999999" customHeight="1" x14ac:dyDescent="0.25">
      <c r="A105" s="44">
        <v>92</v>
      </c>
      <c r="B105" s="73">
        <v>599</v>
      </c>
      <c r="C105" s="54" t="s">
        <v>123</v>
      </c>
      <c r="D105" s="47">
        <f t="shared" si="8"/>
        <v>0</v>
      </c>
      <c r="E105" s="47"/>
      <c r="F105" s="48">
        <v>0</v>
      </c>
      <c r="G105" s="47"/>
      <c r="H105" s="47"/>
      <c r="I105" s="47">
        <v>0</v>
      </c>
      <c r="J105" s="47"/>
      <c r="K105" s="47">
        <v>0</v>
      </c>
      <c r="L105" s="47">
        <f t="shared" si="9"/>
        <v>15</v>
      </c>
      <c r="M105" s="47"/>
      <c r="N105" s="47">
        <v>15</v>
      </c>
      <c r="O105" s="47"/>
      <c r="P105" s="47"/>
      <c r="Q105" s="47">
        <v>0</v>
      </c>
      <c r="R105" s="47"/>
      <c r="S105" s="47">
        <v>0</v>
      </c>
      <c r="T105" s="47">
        <v>0</v>
      </c>
      <c r="U105" s="49"/>
      <c r="V105" s="49"/>
      <c r="W105" s="49"/>
      <c r="X105" s="49"/>
      <c r="Y105" s="49"/>
      <c r="Z105" s="49"/>
      <c r="AA105" s="49"/>
      <c r="AB105" s="49"/>
      <c r="AC105" s="51"/>
    </row>
    <row r="106" spans="1:29" s="52" customFormat="1" ht="16.149999999999999" customHeight="1" x14ac:dyDescent="0.25">
      <c r="A106" s="44">
        <v>93</v>
      </c>
      <c r="B106" s="73">
        <v>599</v>
      </c>
      <c r="C106" s="54" t="s">
        <v>124</v>
      </c>
      <c r="D106" s="47">
        <f t="shared" si="8"/>
        <v>0</v>
      </c>
      <c r="E106" s="47"/>
      <c r="F106" s="48">
        <v>0</v>
      </c>
      <c r="G106" s="47"/>
      <c r="H106" s="47"/>
      <c r="I106" s="47">
        <v>0</v>
      </c>
      <c r="J106" s="47"/>
      <c r="K106" s="47">
        <v>0</v>
      </c>
      <c r="L106" s="47">
        <f t="shared" si="9"/>
        <v>18</v>
      </c>
      <c r="M106" s="47"/>
      <c r="N106" s="47">
        <v>18</v>
      </c>
      <c r="O106" s="47"/>
      <c r="P106" s="47"/>
      <c r="Q106" s="47">
        <v>0</v>
      </c>
      <c r="R106" s="47"/>
      <c r="S106" s="47">
        <v>0</v>
      </c>
      <c r="T106" s="47">
        <v>0</v>
      </c>
      <c r="U106" s="49"/>
      <c r="V106" s="49"/>
      <c r="W106" s="49"/>
      <c r="X106" s="49"/>
      <c r="Y106" s="49"/>
      <c r="Z106" s="49"/>
      <c r="AA106" s="49"/>
      <c r="AB106" s="49"/>
      <c r="AC106" s="51"/>
    </row>
    <row r="107" spans="1:29" s="52" customFormat="1" ht="16.149999999999999" customHeight="1" x14ac:dyDescent="0.25">
      <c r="A107" s="44">
        <v>94</v>
      </c>
      <c r="B107" s="73">
        <v>599</v>
      </c>
      <c r="C107" s="54" t="s">
        <v>125</v>
      </c>
      <c r="D107" s="47">
        <f t="shared" si="8"/>
        <v>0</v>
      </c>
      <c r="E107" s="47"/>
      <c r="F107" s="48">
        <v>0</v>
      </c>
      <c r="G107" s="47"/>
      <c r="H107" s="47"/>
      <c r="I107" s="47">
        <v>0</v>
      </c>
      <c r="J107" s="47"/>
      <c r="K107" s="47">
        <v>0</v>
      </c>
      <c r="L107" s="47">
        <f t="shared" si="9"/>
        <v>20</v>
      </c>
      <c r="M107" s="47"/>
      <c r="N107" s="47">
        <v>20</v>
      </c>
      <c r="O107" s="47"/>
      <c r="P107" s="47"/>
      <c r="Q107" s="47">
        <v>0</v>
      </c>
      <c r="R107" s="47"/>
      <c r="S107" s="47">
        <v>0</v>
      </c>
      <c r="T107" s="47">
        <v>0</v>
      </c>
      <c r="U107" s="49"/>
      <c r="V107" s="49"/>
      <c r="W107" s="49"/>
      <c r="X107" s="49"/>
      <c r="Y107" s="49"/>
      <c r="Z107" s="49"/>
      <c r="AA107" s="49"/>
      <c r="AB107" s="49"/>
      <c r="AC107" s="51"/>
    </row>
    <row r="108" spans="1:29" s="52" customFormat="1" ht="16.149999999999999" customHeight="1" x14ac:dyDescent="0.25">
      <c r="A108" s="44">
        <v>95</v>
      </c>
      <c r="B108" s="73">
        <v>599</v>
      </c>
      <c r="C108" s="54" t="s">
        <v>126</v>
      </c>
      <c r="D108" s="47">
        <f t="shared" si="8"/>
        <v>0</v>
      </c>
      <c r="E108" s="47"/>
      <c r="F108" s="48">
        <v>0</v>
      </c>
      <c r="G108" s="47"/>
      <c r="H108" s="47"/>
      <c r="I108" s="47">
        <v>0</v>
      </c>
      <c r="J108" s="47"/>
      <c r="K108" s="47">
        <v>0</v>
      </c>
      <c r="L108" s="47">
        <f t="shared" si="9"/>
        <v>35</v>
      </c>
      <c r="M108" s="47"/>
      <c r="N108" s="47">
        <v>35</v>
      </c>
      <c r="O108" s="47"/>
      <c r="P108" s="47"/>
      <c r="Q108" s="47">
        <v>0</v>
      </c>
      <c r="R108" s="47"/>
      <c r="S108" s="47">
        <v>0</v>
      </c>
      <c r="T108" s="47">
        <v>0</v>
      </c>
      <c r="U108" s="49"/>
      <c r="V108" s="49"/>
      <c r="W108" s="49"/>
      <c r="X108" s="49"/>
      <c r="Y108" s="49"/>
      <c r="Z108" s="49"/>
      <c r="AA108" s="49"/>
      <c r="AB108" s="49"/>
      <c r="AC108" s="51"/>
    </row>
    <row r="109" spans="1:29" s="39" customFormat="1" ht="16.149999999999999" customHeight="1" x14ac:dyDescent="0.2">
      <c r="A109" s="44">
        <v>96</v>
      </c>
      <c r="B109" s="73"/>
      <c r="C109" s="54" t="s">
        <v>127</v>
      </c>
      <c r="D109" s="47">
        <f t="shared" si="8"/>
        <v>50000</v>
      </c>
      <c r="E109" s="47">
        <v>50000</v>
      </c>
      <c r="F109" s="48"/>
      <c r="G109" s="47"/>
      <c r="H109" s="47"/>
      <c r="I109" s="47"/>
      <c r="J109" s="47"/>
      <c r="K109" s="47"/>
      <c r="L109" s="47">
        <f t="shared" si="9"/>
        <v>50000</v>
      </c>
      <c r="M109" s="47">
        <v>50000</v>
      </c>
      <c r="N109" s="47"/>
      <c r="O109" s="47"/>
      <c r="P109" s="47"/>
      <c r="Q109" s="47"/>
      <c r="R109" s="47"/>
      <c r="S109" s="47"/>
      <c r="T109" s="47"/>
      <c r="U109" s="50">
        <f t="shared" si="10"/>
        <v>100</v>
      </c>
      <c r="V109" s="50">
        <f t="shared" si="10"/>
        <v>100</v>
      </c>
      <c r="W109" s="49"/>
      <c r="X109" s="49"/>
      <c r="Y109" s="49"/>
      <c r="Z109" s="49"/>
      <c r="AA109" s="49"/>
      <c r="AB109" s="49"/>
      <c r="AC109" s="38"/>
    </row>
    <row r="110" spans="1:29" s="39" customFormat="1" ht="16.149999999999999" customHeight="1" x14ac:dyDescent="0.2">
      <c r="A110" s="44">
        <v>97</v>
      </c>
      <c r="B110" s="73"/>
      <c r="C110" s="54" t="s">
        <v>128</v>
      </c>
      <c r="D110" s="47">
        <f t="shared" si="8"/>
        <v>93000</v>
      </c>
      <c r="E110" s="47">
        <v>93000</v>
      </c>
      <c r="F110" s="48"/>
      <c r="G110" s="47"/>
      <c r="H110" s="47"/>
      <c r="I110" s="47"/>
      <c r="J110" s="47"/>
      <c r="K110" s="47"/>
      <c r="L110" s="47">
        <f t="shared" si="9"/>
        <v>0</v>
      </c>
      <c r="M110" s="47"/>
      <c r="N110" s="47"/>
      <c r="O110" s="47"/>
      <c r="P110" s="47"/>
      <c r="Q110" s="47"/>
      <c r="R110" s="47"/>
      <c r="S110" s="47"/>
      <c r="T110" s="47"/>
      <c r="U110" s="49">
        <f t="shared" si="10"/>
        <v>0</v>
      </c>
      <c r="V110" s="49">
        <f t="shared" si="10"/>
        <v>0</v>
      </c>
      <c r="W110" s="49"/>
      <c r="X110" s="49"/>
      <c r="Y110" s="49"/>
      <c r="Z110" s="49"/>
      <c r="AA110" s="49"/>
      <c r="AB110" s="49"/>
      <c r="AC110" s="38"/>
    </row>
    <row r="111" spans="1:29" s="39" customFormat="1" ht="16.149999999999999" customHeight="1" x14ac:dyDescent="0.2">
      <c r="A111" s="44">
        <v>98</v>
      </c>
      <c r="B111" s="73"/>
      <c r="C111" s="54" t="s">
        <v>129</v>
      </c>
      <c r="D111" s="47">
        <f t="shared" si="8"/>
        <v>10000</v>
      </c>
      <c r="E111" s="47">
        <v>10000</v>
      </c>
      <c r="F111" s="48"/>
      <c r="G111" s="47"/>
      <c r="H111" s="47"/>
      <c r="I111" s="47"/>
      <c r="J111" s="47"/>
      <c r="K111" s="47"/>
      <c r="L111" s="47">
        <f t="shared" si="9"/>
        <v>3605</v>
      </c>
      <c r="M111" s="47">
        <v>3605</v>
      </c>
      <c r="N111" s="47"/>
      <c r="O111" s="47"/>
      <c r="P111" s="47"/>
      <c r="Q111" s="47"/>
      <c r="R111" s="47"/>
      <c r="S111" s="47"/>
      <c r="T111" s="47"/>
      <c r="U111" s="49">
        <f t="shared" si="10"/>
        <v>36.049999999999997</v>
      </c>
      <c r="V111" s="49">
        <f t="shared" si="10"/>
        <v>36.049999999999997</v>
      </c>
      <c r="W111" s="49"/>
      <c r="X111" s="49"/>
      <c r="Y111" s="49"/>
      <c r="Z111" s="49"/>
      <c r="AA111" s="49"/>
      <c r="AB111" s="49"/>
      <c r="AC111" s="38"/>
    </row>
    <row r="112" spans="1:29" s="39" customFormat="1" ht="18" customHeight="1" x14ac:dyDescent="0.2">
      <c r="A112" s="40" t="s">
        <v>130</v>
      </c>
      <c r="B112" s="40"/>
      <c r="C112" s="41" t="s">
        <v>131</v>
      </c>
      <c r="D112" s="42">
        <f t="shared" si="8"/>
        <v>1000</v>
      </c>
      <c r="E112" s="42">
        <v>0</v>
      </c>
      <c r="F112" s="42"/>
      <c r="G112" s="42"/>
      <c r="H112" s="42">
        <v>1000</v>
      </c>
      <c r="I112" s="47">
        <f t="shared" ref="I112:I116" si="14">K112+J112</f>
        <v>0</v>
      </c>
      <c r="J112" s="42"/>
      <c r="K112" s="42">
        <v>0</v>
      </c>
      <c r="L112" s="42">
        <f t="shared" si="9"/>
        <v>1000</v>
      </c>
      <c r="M112" s="42">
        <v>0</v>
      </c>
      <c r="N112" s="42">
        <v>0</v>
      </c>
      <c r="O112" s="42"/>
      <c r="P112" s="42">
        <v>1000</v>
      </c>
      <c r="Q112" s="47">
        <f t="shared" ref="Q112:Q116" si="15">SUM(R112:S112)</f>
        <v>0</v>
      </c>
      <c r="R112" s="42"/>
      <c r="S112" s="42">
        <v>0</v>
      </c>
      <c r="T112" s="42">
        <v>0</v>
      </c>
      <c r="U112" s="37">
        <f t="shared" si="10"/>
        <v>100</v>
      </c>
      <c r="V112" s="37"/>
      <c r="W112" s="37"/>
      <c r="X112" s="37"/>
      <c r="Y112" s="37">
        <f t="shared" ref="Y112" si="16">P112/H112*100</f>
        <v>100</v>
      </c>
      <c r="Z112" s="36"/>
      <c r="AA112" s="36"/>
      <c r="AB112" s="36"/>
      <c r="AC112" s="38"/>
    </row>
    <row r="113" spans="1:29" s="39" customFormat="1" ht="19.149999999999999" customHeight="1" x14ac:dyDescent="0.2">
      <c r="A113" s="40" t="s">
        <v>132</v>
      </c>
      <c r="B113" s="40"/>
      <c r="C113" s="41" t="s">
        <v>133</v>
      </c>
      <c r="D113" s="42">
        <f t="shared" si="8"/>
        <v>55470</v>
      </c>
      <c r="E113" s="42">
        <v>0</v>
      </c>
      <c r="F113" s="42">
        <v>55470</v>
      </c>
      <c r="G113" s="42"/>
      <c r="H113" s="42"/>
      <c r="I113" s="47">
        <f t="shared" si="14"/>
        <v>0</v>
      </c>
      <c r="J113" s="42"/>
      <c r="K113" s="42">
        <v>0</v>
      </c>
      <c r="L113" s="47">
        <f t="shared" si="9"/>
        <v>0</v>
      </c>
      <c r="M113" s="42">
        <v>0</v>
      </c>
      <c r="N113" s="42">
        <v>0</v>
      </c>
      <c r="O113" s="42"/>
      <c r="P113" s="42"/>
      <c r="Q113" s="47">
        <f t="shared" si="15"/>
        <v>0</v>
      </c>
      <c r="R113" s="42"/>
      <c r="S113" s="42">
        <v>0</v>
      </c>
      <c r="T113" s="42">
        <v>0</v>
      </c>
      <c r="U113" s="36">
        <f t="shared" si="10"/>
        <v>0</v>
      </c>
      <c r="V113" s="36"/>
      <c r="W113" s="36"/>
      <c r="X113" s="36"/>
      <c r="Y113" s="36"/>
      <c r="Z113" s="36"/>
      <c r="AA113" s="36"/>
      <c r="AB113" s="36"/>
      <c r="AC113" s="38"/>
    </row>
    <row r="114" spans="1:29" s="39" customFormat="1" ht="30" customHeight="1" x14ac:dyDescent="0.2">
      <c r="A114" s="40" t="s">
        <v>134</v>
      </c>
      <c r="B114" s="40"/>
      <c r="C114" s="41" t="s">
        <v>135</v>
      </c>
      <c r="D114" s="42">
        <f t="shared" si="8"/>
        <v>235650</v>
      </c>
      <c r="E114" s="42">
        <v>0</v>
      </c>
      <c r="F114" s="42">
        <v>235650</v>
      </c>
      <c r="G114" s="42"/>
      <c r="H114" s="42"/>
      <c r="I114" s="47">
        <f t="shared" si="14"/>
        <v>0</v>
      </c>
      <c r="J114" s="42"/>
      <c r="K114" s="42">
        <v>0</v>
      </c>
      <c r="L114" s="47">
        <f t="shared" si="9"/>
        <v>0</v>
      </c>
      <c r="M114" s="42">
        <v>0</v>
      </c>
      <c r="N114" s="42">
        <v>0</v>
      </c>
      <c r="O114" s="42"/>
      <c r="P114" s="42"/>
      <c r="Q114" s="47">
        <f t="shared" si="15"/>
        <v>0</v>
      </c>
      <c r="R114" s="42"/>
      <c r="S114" s="42">
        <v>0</v>
      </c>
      <c r="T114" s="42">
        <v>0</v>
      </c>
      <c r="U114" s="36">
        <f t="shared" si="10"/>
        <v>0</v>
      </c>
      <c r="V114" s="36"/>
      <c r="W114" s="36"/>
      <c r="X114" s="36"/>
      <c r="Y114" s="36"/>
      <c r="Z114" s="36"/>
      <c r="AA114" s="36"/>
      <c r="AB114" s="36"/>
      <c r="AC114" s="38"/>
    </row>
    <row r="115" spans="1:29" s="39" customFormat="1" ht="27" customHeight="1" x14ac:dyDescent="0.2">
      <c r="A115" s="40" t="s">
        <v>136</v>
      </c>
      <c r="B115" s="40"/>
      <c r="C115" s="41" t="s">
        <v>137</v>
      </c>
      <c r="D115" s="42">
        <f t="shared" si="8"/>
        <v>1020650</v>
      </c>
      <c r="E115" s="42">
        <v>84570</v>
      </c>
      <c r="F115" s="42">
        <v>716165</v>
      </c>
      <c r="G115" s="42"/>
      <c r="H115" s="42"/>
      <c r="I115" s="42">
        <f t="shared" si="14"/>
        <v>219915</v>
      </c>
      <c r="J115" s="42">
        <v>168578</v>
      </c>
      <c r="K115" s="42">
        <v>51337</v>
      </c>
      <c r="L115" s="42">
        <f t="shared" si="9"/>
        <v>1678879</v>
      </c>
      <c r="M115" s="42">
        <f>SUM([1]Bieu59!P14)</f>
        <v>474834</v>
      </c>
      <c r="N115" s="42">
        <f>SUM([1]Bieu59!Q14)</f>
        <v>984130</v>
      </c>
      <c r="O115" s="42"/>
      <c r="P115" s="42"/>
      <c r="Q115" s="42">
        <f t="shared" si="15"/>
        <v>219915</v>
      </c>
      <c r="R115" s="42">
        <v>168578</v>
      </c>
      <c r="S115" s="42">
        <v>51337</v>
      </c>
      <c r="T115" s="42">
        <v>0</v>
      </c>
      <c r="U115" s="36">
        <f t="shared" si="10"/>
        <v>164.49115759564984</v>
      </c>
      <c r="V115" s="36">
        <f t="shared" si="10"/>
        <v>561.46860588861296</v>
      </c>
      <c r="W115" s="36">
        <f t="shared" si="10"/>
        <v>137.41665677602228</v>
      </c>
      <c r="X115" s="36"/>
      <c r="Y115" s="36"/>
      <c r="Z115" s="37">
        <f t="shared" ref="Z115:AB115" si="17">Q115/I115*100</f>
        <v>100</v>
      </c>
      <c r="AA115" s="37">
        <f t="shared" si="17"/>
        <v>100</v>
      </c>
      <c r="AB115" s="37">
        <f t="shared" si="17"/>
        <v>100</v>
      </c>
      <c r="AC115" s="38"/>
    </row>
    <row r="116" spans="1:29" ht="25.15" customHeight="1" x14ac:dyDescent="0.25">
      <c r="A116" s="77" t="s">
        <v>138</v>
      </c>
      <c r="B116" s="77"/>
      <c r="C116" s="78" t="s">
        <v>139</v>
      </c>
      <c r="D116" s="78"/>
      <c r="E116" s="79"/>
      <c r="F116" s="79"/>
      <c r="G116" s="79"/>
      <c r="H116" s="79"/>
      <c r="I116" s="61">
        <f t="shared" si="14"/>
        <v>0</v>
      </c>
      <c r="J116" s="79"/>
      <c r="K116" s="79"/>
      <c r="L116" s="80">
        <f t="shared" ref="L116" si="18">SUM(M116:T116)</f>
        <v>1469573</v>
      </c>
      <c r="M116" s="79"/>
      <c r="N116" s="79"/>
      <c r="O116" s="79"/>
      <c r="P116" s="79"/>
      <c r="Q116" s="61">
        <f t="shared" si="15"/>
        <v>0</v>
      </c>
      <c r="R116" s="79"/>
      <c r="S116" s="79"/>
      <c r="T116" s="80">
        <v>1469573</v>
      </c>
      <c r="U116" s="81"/>
      <c r="V116" s="81"/>
      <c r="W116" s="81"/>
      <c r="X116" s="81"/>
      <c r="Y116" s="81"/>
      <c r="Z116" s="81"/>
      <c r="AA116" s="81"/>
      <c r="AB116" s="81"/>
    </row>
    <row r="117" spans="1:29" x14ac:dyDescent="0.25">
      <c r="B117" s="3"/>
      <c r="F117" s="82"/>
      <c r="G117" s="82"/>
      <c r="H117" s="82"/>
      <c r="T117" s="83"/>
      <c r="U117" s="83"/>
      <c r="V117" s="83"/>
      <c r="W117" s="83"/>
      <c r="X117" s="83"/>
      <c r="Y117" s="83"/>
      <c r="Z117" s="83"/>
      <c r="AA117" s="83"/>
      <c r="AB117" s="83"/>
      <c r="AC117" s="3"/>
    </row>
    <row r="118" spans="1:29" x14ac:dyDescent="0.25">
      <c r="B118" s="3"/>
      <c r="C118" s="84"/>
      <c r="D118" s="84"/>
      <c r="T118" s="85"/>
      <c r="U118" s="85"/>
      <c r="V118" s="85"/>
      <c r="W118" s="85"/>
      <c r="X118" s="85"/>
      <c r="Y118" s="85"/>
      <c r="Z118" s="85"/>
      <c r="AA118" s="85"/>
      <c r="AB118" s="85"/>
      <c r="AC118" s="3"/>
    </row>
  </sheetData>
  <mergeCells count="33">
    <mergeCell ref="T118:AB118"/>
    <mergeCell ref="W8:W9"/>
    <mergeCell ref="X8:X9"/>
    <mergeCell ref="Y8:Y9"/>
    <mergeCell ref="Z8:AB8"/>
    <mergeCell ref="F117:H117"/>
    <mergeCell ref="T117:AB117"/>
    <mergeCell ref="O8:O9"/>
    <mergeCell ref="P8:P9"/>
    <mergeCell ref="Q8:S8"/>
    <mergeCell ref="T8:T9"/>
    <mergeCell ref="U8:U9"/>
    <mergeCell ref="V8:V9"/>
    <mergeCell ref="U7:AB7"/>
    <mergeCell ref="D8:D9"/>
    <mergeCell ref="E8:E9"/>
    <mergeCell ref="F8:F9"/>
    <mergeCell ref="G8:G9"/>
    <mergeCell ref="H8:H9"/>
    <mergeCell ref="I8:K8"/>
    <mergeCell ref="L8:L9"/>
    <mergeCell ref="M8:M9"/>
    <mergeCell ref="N8:N9"/>
    <mergeCell ref="A1:AB1"/>
    <mergeCell ref="U2:V2"/>
    <mergeCell ref="A4:AB4"/>
    <mergeCell ref="A5:AB5"/>
    <mergeCell ref="U6:AB6"/>
    <mergeCell ref="A7:A9"/>
    <mergeCell ref="B7:B9"/>
    <mergeCell ref="C7:C9"/>
    <mergeCell ref="D7:K7"/>
    <mergeCell ref="L7:T7"/>
  </mergeCells>
  <printOptions horizontalCentered="1"/>
  <pageMargins left="0" right="0" top="0.55118110236220474" bottom="0.55118110236220474" header="0.31496062992125984" footer="0.31496062992125984"/>
  <pageSetup paperSize="9" scale="70" orientation="landscape" r:id="rId1"/>
  <headerFooter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E14B93-BE6A-4907-BAAA-4584B22A12FF}"/>
</file>

<file path=customXml/itemProps2.xml><?xml version="1.0" encoding="utf-8"?>
<ds:datastoreItem xmlns:ds="http://schemas.openxmlformats.org/officeDocument/2006/customXml" ds:itemID="{A18EA2C3-09C5-4579-BAB9-EF66DBD6B968}"/>
</file>

<file path=customXml/itemProps3.xml><?xml version="1.0" encoding="utf-8"?>
<ds:datastoreItem xmlns:ds="http://schemas.openxmlformats.org/officeDocument/2006/customXml" ds:itemID="{BEDC7EBE-354B-4866-981F-6D89B23A92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Bieu66</vt:lpstr>
      <vt:lpstr>Bieu66!Print_Titles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2020-01-06T09:24:14Z</dcterms:created>
  <dcterms:modified xsi:type="dcterms:W3CDTF">2020-01-06T09:24:20Z</dcterms:modified>
</cp:coreProperties>
</file>