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640" windowHeight="9525"/>
  </bookViews>
  <sheets>
    <sheet name="Bieu67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Z24" i="1" l="1"/>
  <c r="Y24" i="1"/>
  <c r="O24" i="1"/>
  <c r="W24" i="1" s="1"/>
  <c r="L24" i="1"/>
  <c r="T24" i="1" s="1"/>
  <c r="G24" i="1"/>
  <c r="E24" i="1" s="1"/>
  <c r="C24" i="1" s="1"/>
  <c r="Z23" i="1"/>
  <c r="Y23" i="1"/>
  <c r="O23" i="1"/>
  <c r="W23" i="1" s="1"/>
  <c r="M23" i="1"/>
  <c r="U23" i="1" s="1"/>
  <c r="L23" i="1"/>
  <c r="T23" i="1" s="1"/>
  <c r="K23" i="1"/>
  <c r="S23" i="1" s="1"/>
  <c r="G23" i="1"/>
  <c r="E23" i="1"/>
  <c r="C23" i="1"/>
  <c r="Z22" i="1"/>
  <c r="Y22" i="1"/>
  <c r="X22" i="1"/>
  <c r="O22" i="1"/>
  <c r="W22" i="1" s="1"/>
  <c r="M22" i="1"/>
  <c r="K22" i="1" s="1"/>
  <c r="L22" i="1"/>
  <c r="T22" i="1" s="1"/>
  <c r="G22" i="1"/>
  <c r="E22" i="1"/>
  <c r="C22" i="1" s="1"/>
  <c r="Z21" i="1"/>
  <c r="Y21" i="1"/>
  <c r="X21" i="1"/>
  <c r="O21" i="1"/>
  <c r="W21" i="1" s="1"/>
  <c r="M21" i="1"/>
  <c r="U21" i="1" s="1"/>
  <c r="L21" i="1"/>
  <c r="T21" i="1" s="1"/>
  <c r="K21" i="1"/>
  <c r="S21" i="1" s="1"/>
  <c r="G21" i="1"/>
  <c r="E21" i="1"/>
  <c r="C21" i="1"/>
  <c r="Z20" i="1"/>
  <c r="Y20" i="1"/>
  <c r="O20" i="1"/>
  <c r="W20" i="1" s="1"/>
  <c r="L20" i="1"/>
  <c r="G20" i="1"/>
  <c r="E20" i="1" s="1"/>
  <c r="C20" i="1" s="1"/>
  <c r="Z19" i="1"/>
  <c r="Y19" i="1"/>
  <c r="X19" i="1"/>
  <c r="O19" i="1"/>
  <c r="W19" i="1" s="1"/>
  <c r="L19" i="1"/>
  <c r="T19" i="1" s="1"/>
  <c r="G19" i="1"/>
  <c r="E19" i="1" s="1"/>
  <c r="Z18" i="1"/>
  <c r="Y18" i="1"/>
  <c r="O18" i="1"/>
  <c r="W18" i="1" s="1"/>
  <c r="M18" i="1"/>
  <c r="U18" i="1" s="1"/>
  <c r="L18" i="1"/>
  <c r="T18" i="1" s="1"/>
  <c r="K18" i="1"/>
  <c r="S18" i="1" s="1"/>
  <c r="G18" i="1"/>
  <c r="E18" i="1"/>
  <c r="C18" i="1" s="1"/>
  <c r="Z17" i="1"/>
  <c r="Y17" i="1"/>
  <c r="X17" i="1"/>
  <c r="O17" i="1"/>
  <c r="W17" i="1" s="1"/>
  <c r="M17" i="1"/>
  <c r="K17" i="1" s="1"/>
  <c r="S17" i="1" s="1"/>
  <c r="L17" i="1"/>
  <c r="T17" i="1" s="1"/>
  <c r="G17" i="1"/>
  <c r="E17" i="1"/>
  <c r="C17" i="1" s="1"/>
  <c r="Z16" i="1"/>
  <c r="Y16" i="1"/>
  <c r="X16" i="1"/>
  <c r="O16" i="1"/>
  <c r="W16" i="1" s="1"/>
  <c r="M16" i="1"/>
  <c r="U16" i="1" s="1"/>
  <c r="L16" i="1"/>
  <c r="T16" i="1" s="1"/>
  <c r="K16" i="1"/>
  <c r="G16" i="1"/>
  <c r="E16" i="1"/>
  <c r="C16" i="1"/>
  <c r="Z14" i="1"/>
  <c r="X14" i="1"/>
  <c r="R14" i="1"/>
  <c r="Q14" i="1"/>
  <c r="Y14" i="1" s="1"/>
  <c r="P14" i="1"/>
  <c r="N14" i="1"/>
  <c r="J14" i="1"/>
  <c r="I14" i="1"/>
  <c r="H14" i="1"/>
  <c r="F14" i="1"/>
  <c r="D14" i="1"/>
  <c r="K20" i="1" l="1"/>
  <c r="S20" i="1" s="1"/>
  <c r="C14" i="1"/>
  <c r="C19" i="1"/>
  <c r="E14" i="1"/>
  <c r="S22" i="1"/>
  <c r="U17" i="1"/>
  <c r="T20" i="1"/>
  <c r="G14" i="1"/>
  <c r="O14" i="1"/>
  <c r="W14" i="1" s="1"/>
  <c r="L14" i="1"/>
  <c r="T14" i="1" s="1"/>
  <c r="M19" i="1"/>
  <c r="M24" i="1"/>
  <c r="U24" i="1" s="1"/>
  <c r="U22" i="1"/>
  <c r="S16" i="1"/>
  <c r="K19" i="1"/>
  <c r="S19" i="1" s="1"/>
  <c r="M20" i="1"/>
  <c r="U20" i="1" s="1"/>
  <c r="K24" i="1"/>
  <c r="S24" i="1" s="1"/>
  <c r="M14" i="1" l="1"/>
  <c r="U14" i="1" s="1"/>
  <c r="U19" i="1"/>
  <c r="K14" i="1"/>
  <c r="S14" i="1" s="1"/>
</calcChain>
</file>

<file path=xl/sharedStrings.xml><?xml version="1.0" encoding="utf-8"?>
<sst xmlns="http://schemas.openxmlformats.org/spreadsheetml/2006/main" count="61" uniqueCount="40">
  <si>
    <t>UBND TỈNH PHÚ YÊN</t>
  </si>
  <si>
    <t>Biểu số 67/CK-NSNN</t>
  </si>
  <si>
    <t>QUYẾT TOÁN CHI BỔ SUNG TỪ NGÂN SÁCH CẤP TỈNH CHO NGÂN SÁCH TỪNG HUYỆN NĂM 2018</t>
  </si>
  <si>
    <t>Đơn vị: Triệu đồng.</t>
  </si>
  <si>
    <t>STT</t>
  </si>
  <si>
    <t>Tên đơn vị</t>
  </si>
  <si>
    <t>Dự toán</t>
  </si>
  <si>
    <t>Quyết toán</t>
  </si>
  <si>
    <t>So sánh (%)</t>
  </si>
  <si>
    <t>Tổng số</t>
  </si>
  <si>
    <t>Bổ sung cân đối ngân sách</t>
  </si>
  <si>
    <t>Bổ sung có mục tiêu</t>
  </si>
  <si>
    <t>Gồm</t>
  </si>
  <si>
    <t>Vốn đầu tư để thực hiện các CTMT, nhiệm vụ</t>
  </si>
  <si>
    <t>Vốn sự nghiệp thực hiện các chế độ, chính sách</t>
  </si>
  <si>
    <t>Vốn thực hiện các CTMT QG</t>
  </si>
  <si>
    <t>Vốn ngoài nước</t>
  </si>
  <si>
    <t>Vốn trong nước</t>
  </si>
  <si>
    <t>A</t>
  </si>
  <si>
    <t>B</t>
  </si>
  <si>
    <t>3 = 4+5</t>
  </si>
  <si>
    <t>11=12+13</t>
  </si>
  <si>
    <t>17=9/1</t>
  </si>
  <si>
    <t>18 = 10/2</t>
  </si>
  <si>
    <t>19=11/3</t>
  </si>
  <si>
    <t>20=12/4</t>
  </si>
  <si>
    <t>21=13/5</t>
  </si>
  <si>
    <t>22 = 14/6</t>
  </si>
  <si>
    <t>23=15/7</t>
  </si>
  <si>
    <t>24=16/8</t>
  </si>
  <si>
    <t>Tổng cộng</t>
  </si>
  <si>
    <t>Thành phố Tuy Hoà</t>
  </si>
  <si>
    <t>Huyện Phú Hoà</t>
  </si>
  <si>
    <t>Huyện Đông Hoà</t>
  </si>
  <si>
    <t>Huyện Tây Hoà</t>
  </si>
  <si>
    <t>Huyện Tuy An</t>
  </si>
  <si>
    <t>Thị xã Sông Cầu</t>
  </si>
  <si>
    <t>Huyện Đồng Xuân</t>
  </si>
  <si>
    <t>Huyện Sơn Hoà</t>
  </si>
  <si>
    <t>Huyện Sông Hinh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</si>
</sst>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sz val="14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2"/>
    </font>
    <font>
      <sz val="1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14" fillId="0" borderId="9" xfId="0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vertical="center"/>
    </xf>
    <xf numFmtId="3" fontId="14" fillId="2" borderId="9" xfId="0" applyNumberFormat="1" applyFont="1" applyFill="1" applyBorder="1" applyAlignment="1">
      <alignment vertical="center"/>
    </xf>
    <xf numFmtId="2" fontId="14" fillId="0" borderId="9" xfId="0" applyNumberFormat="1" applyFont="1" applyBorder="1" applyAlignment="1">
      <alignment vertical="center"/>
    </xf>
    <xf numFmtId="1" fontId="14" fillId="0" borderId="9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3" fontId="0" fillId="0" borderId="9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1" fontId="0" fillId="0" borderId="9" xfId="0" applyNumberFormat="1" applyBorder="1" applyAlignment="1">
      <alignment vertical="center"/>
    </xf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164" fontId="0" fillId="0" borderId="0" xfId="1" applyNumberFormat="1" applyFont="1"/>
  </cellXfs>
  <cellStyles count="4">
    <cellStyle name="Comma" xfId="1" builtinId="3"/>
    <cellStyle name="Comma 2" xfId="2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lieu/Tam/Quyet%20toan%202018/Nghi%20dinh%2031%20-%202018/2019-QT%202018-Nghi%20&#273;inh%2031-BM%2050-58-59-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48"/>
      <sheetName val="Bieu49"/>
      <sheetName val="ThuyetminhCĐ"/>
      <sheetName val="Bieu50"/>
      <sheetName val="Bieu51"/>
      <sheetName val="Bieu52"/>
      <sheetName val="Bieu53"/>
      <sheetName val="Bieu54"/>
      <sheetName val="Bieu55"/>
      <sheetName val="Bieu56"/>
      <sheetName val="Bieu57"/>
      <sheetName val="Bieu58"/>
      <sheetName val="Bieu59"/>
      <sheetName val="Bieu60"/>
      <sheetName val="Bieu61"/>
      <sheetName val="Bieu62"/>
      <sheetName val="Bieu63"/>
      <sheetName val="Bieu6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4">
          <cell r="P14">
            <v>474834</v>
          </cell>
        </row>
      </sheetData>
      <sheetData sheetId="13">
        <row r="13">
          <cell r="E13">
            <v>119222</v>
          </cell>
        </row>
        <row r="14">
          <cell r="E14">
            <v>216159</v>
          </cell>
        </row>
        <row r="15">
          <cell r="E15">
            <v>254489</v>
          </cell>
        </row>
        <row r="16">
          <cell r="E16">
            <v>289746</v>
          </cell>
        </row>
        <row r="17">
          <cell r="E17">
            <v>330425</v>
          </cell>
        </row>
        <row r="18">
          <cell r="E18">
            <v>249084</v>
          </cell>
        </row>
        <row r="19">
          <cell r="E19">
            <v>239906</v>
          </cell>
        </row>
        <row r="20">
          <cell r="E20">
            <v>221438</v>
          </cell>
        </row>
        <row r="21">
          <cell r="E21">
            <v>172769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topLeftCell="I2" workbookViewId="0">
      <selection activeCell="X2" sqref="X2"/>
    </sheetView>
  </sheetViews>
  <sheetFormatPr defaultRowHeight="15.75" x14ac:dyDescent="0.25"/>
  <cols>
    <col min="1" max="1" width="4.75" customWidth="1"/>
    <col min="2" max="2" width="18.875" customWidth="1"/>
    <col min="3" max="3" width="9" customWidth="1"/>
    <col min="4" max="4" width="8.875" customWidth="1"/>
    <col min="5" max="5" width="8.875" bestFit="1" customWidth="1"/>
    <col min="6" max="6" width="5.5" customWidth="1"/>
    <col min="7" max="7" width="8.875" bestFit="1" customWidth="1"/>
    <col min="8" max="8" width="9.75" customWidth="1"/>
    <col min="9" max="9" width="10.25" customWidth="1"/>
    <col min="10" max="10" width="7.875" customWidth="1"/>
    <col min="12" max="12" width="9.125" customWidth="1"/>
    <col min="13" max="13" width="9.25" customWidth="1"/>
    <col min="14" max="14" width="5.5" customWidth="1"/>
    <col min="15" max="15" width="8.875" bestFit="1" customWidth="1"/>
    <col min="16" max="16" width="9.25" customWidth="1"/>
    <col min="17" max="17" width="10.125" customWidth="1"/>
    <col min="18" max="18" width="7.75" customWidth="1"/>
    <col min="19" max="19" width="7.5" customWidth="1"/>
    <col min="20" max="20" width="7.625" customWidth="1"/>
    <col min="21" max="21" width="7.25" customWidth="1"/>
    <col min="22" max="22" width="6.25" customWidth="1"/>
    <col min="23" max="23" width="7.25" customWidth="1"/>
    <col min="24" max="25" width="7.5" customWidth="1"/>
    <col min="26" max="26" width="7.125" customWidth="1"/>
  </cols>
  <sheetData>
    <row r="1" spans="1:26" s="2" customFormat="1" hidden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9.149999999999999" customHeight="1" x14ac:dyDescent="0.25">
      <c r="A2" s="3" t="s">
        <v>0</v>
      </c>
      <c r="C2" s="4"/>
      <c r="D2" s="4"/>
      <c r="E2" s="4"/>
      <c r="F2" s="4"/>
      <c r="U2" s="5"/>
      <c r="V2" s="5"/>
      <c r="W2" s="5"/>
      <c r="X2" s="6" t="s">
        <v>1</v>
      </c>
      <c r="Y2" s="5"/>
      <c r="Z2" s="5"/>
    </row>
    <row r="3" spans="1:26" s="2" customFormat="1" ht="16.899999999999999" customHeight="1" x14ac:dyDescent="0.25">
      <c r="A3" s="3"/>
      <c r="C3" s="4"/>
      <c r="D3" s="4"/>
      <c r="E3" s="4"/>
      <c r="F3" s="4"/>
      <c r="O3" s="7"/>
      <c r="P3" s="7"/>
      <c r="Q3" s="7"/>
      <c r="R3" s="7"/>
      <c r="S3" s="7"/>
      <c r="T3" s="7"/>
      <c r="U3" s="7"/>
      <c r="V3" s="4"/>
      <c r="W3" s="4"/>
      <c r="X3" s="4"/>
    </row>
    <row r="4" spans="1:26" ht="21" customHeight="1" x14ac:dyDescent="0.3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6" ht="21" customHeight="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8.75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6" x14ac:dyDescent="0.25">
      <c r="X7" s="11" t="s">
        <v>3</v>
      </c>
    </row>
    <row r="8" spans="1:26" s="19" customFormat="1" ht="16.899999999999999" customHeight="1" x14ac:dyDescent="0.25">
      <c r="A8" s="12" t="s">
        <v>4</v>
      </c>
      <c r="B8" s="12" t="s">
        <v>5</v>
      </c>
      <c r="C8" s="13" t="s">
        <v>6</v>
      </c>
      <c r="D8" s="14"/>
      <c r="E8" s="14"/>
      <c r="F8" s="14"/>
      <c r="G8" s="14"/>
      <c r="H8" s="14"/>
      <c r="I8" s="14"/>
      <c r="J8" s="15"/>
      <c r="K8" s="16" t="s">
        <v>7</v>
      </c>
      <c r="L8" s="17"/>
      <c r="M8" s="17"/>
      <c r="N8" s="17"/>
      <c r="O8" s="17"/>
      <c r="P8" s="17"/>
      <c r="Q8" s="17"/>
      <c r="R8" s="18"/>
      <c r="S8" s="16" t="s">
        <v>8</v>
      </c>
      <c r="T8" s="17"/>
      <c r="U8" s="17"/>
      <c r="V8" s="17"/>
      <c r="W8" s="17"/>
      <c r="X8" s="17"/>
      <c r="Y8" s="17"/>
      <c r="Z8" s="18"/>
    </row>
    <row r="9" spans="1:26" s="19" customFormat="1" ht="20.45" customHeight="1" x14ac:dyDescent="0.25">
      <c r="A9" s="20"/>
      <c r="B9" s="20"/>
      <c r="C9" s="21" t="s">
        <v>9</v>
      </c>
      <c r="D9" s="22" t="s">
        <v>10</v>
      </c>
      <c r="E9" s="13" t="s">
        <v>11</v>
      </c>
      <c r="F9" s="14"/>
      <c r="G9" s="14"/>
      <c r="H9" s="14"/>
      <c r="I9" s="14"/>
      <c r="J9" s="15"/>
      <c r="K9" s="12" t="s">
        <v>9</v>
      </c>
      <c r="L9" s="22" t="s">
        <v>10</v>
      </c>
      <c r="M9" s="13" t="s">
        <v>11</v>
      </c>
      <c r="N9" s="14"/>
      <c r="O9" s="14"/>
      <c r="P9" s="14"/>
      <c r="Q9" s="14"/>
      <c r="R9" s="15"/>
      <c r="S9" s="12" t="s">
        <v>9</v>
      </c>
      <c r="T9" s="21" t="s">
        <v>10</v>
      </c>
      <c r="U9" s="13" t="s">
        <v>11</v>
      </c>
      <c r="V9" s="14"/>
      <c r="W9" s="14"/>
      <c r="X9" s="14"/>
      <c r="Y9" s="14"/>
      <c r="Z9" s="15"/>
    </row>
    <row r="10" spans="1:26" s="19" customFormat="1" ht="15.6" customHeight="1" x14ac:dyDescent="0.25">
      <c r="A10" s="20"/>
      <c r="B10" s="20"/>
      <c r="C10" s="21"/>
      <c r="D10" s="22"/>
      <c r="E10" s="23" t="s">
        <v>9</v>
      </c>
      <c r="F10" s="13" t="s">
        <v>12</v>
      </c>
      <c r="G10" s="15"/>
      <c r="H10" s="23" t="s">
        <v>13</v>
      </c>
      <c r="I10" s="23" t="s">
        <v>14</v>
      </c>
      <c r="J10" s="23" t="s">
        <v>15</v>
      </c>
      <c r="K10" s="20"/>
      <c r="L10" s="22"/>
      <c r="M10" s="23" t="s">
        <v>9</v>
      </c>
      <c r="N10" s="13" t="s">
        <v>12</v>
      </c>
      <c r="O10" s="15"/>
      <c r="P10" s="23" t="s">
        <v>13</v>
      </c>
      <c r="Q10" s="23" t="s">
        <v>14</v>
      </c>
      <c r="R10" s="23" t="s">
        <v>15</v>
      </c>
      <c r="S10" s="20"/>
      <c r="T10" s="21"/>
      <c r="U10" s="23" t="s">
        <v>9</v>
      </c>
      <c r="V10" s="13" t="s">
        <v>12</v>
      </c>
      <c r="W10" s="15"/>
      <c r="X10" s="23" t="s">
        <v>13</v>
      </c>
      <c r="Y10" s="23" t="s">
        <v>14</v>
      </c>
      <c r="Z10" s="23" t="s">
        <v>15</v>
      </c>
    </row>
    <row r="11" spans="1:26" s="19" customFormat="1" ht="78.599999999999994" customHeight="1" x14ac:dyDescent="0.25">
      <c r="A11" s="24"/>
      <c r="B11" s="24"/>
      <c r="C11" s="25"/>
      <c r="D11" s="26"/>
      <c r="E11" s="25"/>
      <c r="F11" s="27" t="s">
        <v>16</v>
      </c>
      <c r="G11" s="28" t="s">
        <v>17</v>
      </c>
      <c r="H11" s="25"/>
      <c r="I11" s="25"/>
      <c r="J11" s="25"/>
      <c r="K11" s="24"/>
      <c r="L11" s="26"/>
      <c r="M11" s="25"/>
      <c r="N11" s="28" t="s">
        <v>16</v>
      </c>
      <c r="O11" s="28" t="s">
        <v>17</v>
      </c>
      <c r="P11" s="25"/>
      <c r="Q11" s="25"/>
      <c r="R11" s="25"/>
      <c r="S11" s="24"/>
      <c r="T11" s="25"/>
      <c r="U11" s="25"/>
      <c r="V11" s="28" t="s">
        <v>16</v>
      </c>
      <c r="W11" s="28" t="s">
        <v>17</v>
      </c>
      <c r="X11" s="25"/>
      <c r="Y11" s="25"/>
      <c r="Z11" s="25"/>
    </row>
    <row r="12" spans="1:26" s="19" customFormat="1" ht="19.899999999999999" customHeight="1" x14ac:dyDescent="0.25">
      <c r="A12" s="29" t="s">
        <v>18</v>
      </c>
      <c r="B12" s="29" t="s">
        <v>19</v>
      </c>
      <c r="C12" s="29">
        <v>1</v>
      </c>
      <c r="D12" s="29">
        <v>2</v>
      </c>
      <c r="E12" s="29" t="s">
        <v>20</v>
      </c>
      <c r="F12" s="29">
        <v>4</v>
      </c>
      <c r="G12" s="29">
        <v>5</v>
      </c>
      <c r="H12" s="29">
        <v>6</v>
      </c>
      <c r="I12" s="29">
        <v>7</v>
      </c>
      <c r="J12" s="29">
        <v>8</v>
      </c>
      <c r="K12" s="29">
        <v>9</v>
      </c>
      <c r="L12" s="29">
        <v>10</v>
      </c>
      <c r="M12" s="29" t="s">
        <v>21</v>
      </c>
      <c r="N12" s="29">
        <v>12</v>
      </c>
      <c r="O12" s="29">
        <v>13</v>
      </c>
      <c r="P12" s="29">
        <v>14</v>
      </c>
      <c r="Q12" s="29">
        <v>15</v>
      </c>
      <c r="R12" s="29">
        <v>16</v>
      </c>
      <c r="S12" s="29" t="s">
        <v>22</v>
      </c>
      <c r="T12" s="29" t="s">
        <v>23</v>
      </c>
      <c r="U12" s="29" t="s">
        <v>24</v>
      </c>
      <c r="V12" s="29" t="s">
        <v>25</v>
      </c>
      <c r="W12" s="29" t="s">
        <v>26</v>
      </c>
      <c r="X12" s="29" t="s">
        <v>27</v>
      </c>
      <c r="Y12" s="29" t="s">
        <v>28</v>
      </c>
      <c r="Z12" s="29" t="s">
        <v>29</v>
      </c>
    </row>
    <row r="13" spans="1:26" ht="19.899999999999999" customHeight="1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1"/>
      <c r="Y13" s="31"/>
      <c r="Z13" s="31"/>
    </row>
    <row r="14" spans="1:26" s="37" customFormat="1" ht="19.899999999999999" customHeight="1" x14ac:dyDescent="0.25">
      <c r="A14" s="32"/>
      <c r="B14" s="32" t="s">
        <v>30</v>
      </c>
      <c r="C14" s="33">
        <f>SUM(C16:C24)</f>
        <v>3113888</v>
      </c>
      <c r="D14" s="33">
        <f>SUM(D16:D24)</f>
        <v>2093238</v>
      </c>
      <c r="E14" s="33">
        <f t="shared" ref="E14:R14" si="0">SUM(E16:E24)</f>
        <v>1020650</v>
      </c>
      <c r="F14" s="33">
        <f t="shared" si="0"/>
        <v>0</v>
      </c>
      <c r="G14" s="33">
        <f t="shared" si="0"/>
        <v>1020650</v>
      </c>
      <c r="H14" s="33">
        <f t="shared" si="0"/>
        <v>84570</v>
      </c>
      <c r="I14" s="33">
        <f t="shared" si="0"/>
        <v>716165</v>
      </c>
      <c r="J14" s="33">
        <f t="shared" si="0"/>
        <v>219915</v>
      </c>
      <c r="K14" s="33">
        <f t="shared" si="0"/>
        <v>3772117</v>
      </c>
      <c r="L14" s="33">
        <f t="shared" si="0"/>
        <v>2093238</v>
      </c>
      <c r="M14" s="34">
        <f>SUM(M16:M24)</f>
        <v>1678879</v>
      </c>
      <c r="N14" s="33">
        <f t="shared" si="0"/>
        <v>0</v>
      </c>
      <c r="O14" s="33">
        <f>SUM(O16:O24)</f>
        <v>1678879</v>
      </c>
      <c r="P14" s="33">
        <f>SUM(P16:P24)</f>
        <v>474834</v>
      </c>
      <c r="Q14" s="33">
        <f t="shared" si="0"/>
        <v>984130</v>
      </c>
      <c r="R14" s="33">
        <f t="shared" si="0"/>
        <v>219915</v>
      </c>
      <c r="S14" s="35">
        <f>K14/C14*100</f>
        <v>121.13849309930222</v>
      </c>
      <c r="T14" s="36">
        <f>L14/D14*100</f>
        <v>100</v>
      </c>
      <c r="U14" s="35">
        <f>M14/E14*100</f>
        <v>164.49115759564984</v>
      </c>
      <c r="V14" s="35"/>
      <c r="W14" s="35">
        <f t="shared" ref="W14:Z14" si="1">O14/G14*100</f>
        <v>164.49115759564984</v>
      </c>
      <c r="X14" s="35">
        <f t="shared" si="1"/>
        <v>561.46860588861296</v>
      </c>
      <c r="Y14" s="35">
        <f t="shared" si="1"/>
        <v>137.41665677602228</v>
      </c>
      <c r="Z14" s="36">
        <f t="shared" si="1"/>
        <v>100</v>
      </c>
    </row>
    <row r="15" spans="1:26" s="37" customFormat="1" ht="19.899999999999999" customHeight="1" x14ac:dyDescent="0.25">
      <c r="A15" s="32"/>
      <c r="B15" s="32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9"/>
      <c r="T15" s="40"/>
      <c r="U15" s="39"/>
      <c r="V15" s="39"/>
      <c r="W15" s="39"/>
      <c r="X15" s="39"/>
      <c r="Y15" s="39"/>
      <c r="Z15" s="39"/>
    </row>
    <row r="16" spans="1:26" s="37" customFormat="1" ht="19.899999999999999" customHeight="1" x14ac:dyDescent="0.25">
      <c r="A16" s="41">
        <v>1</v>
      </c>
      <c r="B16" s="42" t="s">
        <v>31</v>
      </c>
      <c r="C16" s="38">
        <f>SUM(D16:E16)</f>
        <v>284809</v>
      </c>
      <c r="D16" s="38">
        <v>119222</v>
      </c>
      <c r="E16" s="38">
        <f>SUM(F16:G16)</f>
        <v>165587</v>
      </c>
      <c r="F16" s="38"/>
      <c r="G16" s="38">
        <f>SUM(H16:J16)</f>
        <v>165587</v>
      </c>
      <c r="H16" s="38">
        <v>51000</v>
      </c>
      <c r="I16" s="38">
        <v>111638</v>
      </c>
      <c r="J16" s="38">
        <v>2949</v>
      </c>
      <c r="K16" s="38">
        <f>SUM(L16,M16)</f>
        <v>324211</v>
      </c>
      <c r="L16" s="38">
        <f>[1]Bieu60!E13</f>
        <v>119222</v>
      </c>
      <c r="M16" s="38">
        <f>SUM(N16:O16)</f>
        <v>204989</v>
      </c>
      <c r="N16" s="38"/>
      <c r="O16" s="38">
        <f>SUM(P16:R16)</f>
        <v>204989</v>
      </c>
      <c r="P16" s="38">
        <v>72518</v>
      </c>
      <c r="Q16" s="38">
        <v>129522</v>
      </c>
      <c r="R16" s="38">
        <v>2949</v>
      </c>
      <c r="S16" s="39">
        <f t="shared" ref="S16:U24" si="2">K16/C16*100</f>
        <v>113.83453472327068</v>
      </c>
      <c r="T16" s="40">
        <f t="shared" si="2"/>
        <v>100</v>
      </c>
      <c r="U16" s="39">
        <f t="shared" si="2"/>
        <v>123.79534625302711</v>
      </c>
      <c r="V16" s="39"/>
      <c r="W16" s="39">
        <f t="shared" ref="W16:Z24" si="3">O16/G16*100</f>
        <v>123.79534625302711</v>
      </c>
      <c r="X16" s="39">
        <f t="shared" si="3"/>
        <v>142.19215686274509</v>
      </c>
      <c r="Y16" s="39">
        <f t="shared" si="3"/>
        <v>116.01963489134523</v>
      </c>
      <c r="Z16" s="40">
        <f t="shared" si="3"/>
        <v>100</v>
      </c>
    </row>
    <row r="17" spans="1:26" s="37" customFormat="1" ht="19.899999999999999" customHeight="1" x14ac:dyDescent="0.25">
      <c r="A17" s="41">
        <v>2</v>
      </c>
      <c r="B17" s="42" t="s">
        <v>32</v>
      </c>
      <c r="C17" s="38">
        <f t="shared" ref="C17:C24" si="4">SUM(D17:E17)</f>
        <v>293562</v>
      </c>
      <c r="D17" s="38">
        <v>216159</v>
      </c>
      <c r="E17" s="38">
        <f t="shared" ref="E17:E24" si="5">SUM(F17:G17)</f>
        <v>77403</v>
      </c>
      <c r="F17" s="38"/>
      <c r="G17" s="38">
        <f t="shared" ref="G17:G24" si="6">SUM(H17:J17)</f>
        <v>77403</v>
      </c>
      <c r="H17" s="38">
        <v>3500</v>
      </c>
      <c r="I17" s="38">
        <v>66738</v>
      </c>
      <c r="J17" s="38">
        <v>7165</v>
      </c>
      <c r="K17" s="38">
        <f>SUM(L17,M17)</f>
        <v>316336</v>
      </c>
      <c r="L17" s="38">
        <f>[1]Bieu60!E14</f>
        <v>216159</v>
      </c>
      <c r="M17" s="38">
        <f>SUM(N17:O17)</f>
        <v>100177</v>
      </c>
      <c r="N17" s="38"/>
      <c r="O17" s="38">
        <f>SUM(P17:R17)</f>
        <v>100177</v>
      </c>
      <c r="P17" s="38">
        <v>11300</v>
      </c>
      <c r="Q17" s="38">
        <v>81712</v>
      </c>
      <c r="R17" s="38">
        <v>7165</v>
      </c>
      <c r="S17" s="39">
        <f t="shared" si="2"/>
        <v>107.7578160661121</v>
      </c>
      <c r="T17" s="40">
        <f t="shared" si="2"/>
        <v>100</v>
      </c>
      <c r="U17" s="39">
        <f t="shared" si="2"/>
        <v>129.42263219771843</v>
      </c>
      <c r="V17" s="39"/>
      <c r="W17" s="39">
        <f>O17/G17*100</f>
        <v>129.42263219771843</v>
      </c>
      <c r="X17" s="39">
        <f t="shared" si="3"/>
        <v>322.85714285714289</v>
      </c>
      <c r="Y17" s="39">
        <f t="shared" si="3"/>
        <v>122.43699241811261</v>
      </c>
      <c r="Z17" s="40">
        <f t="shared" si="3"/>
        <v>100</v>
      </c>
    </row>
    <row r="18" spans="1:26" s="37" customFormat="1" ht="19.899999999999999" customHeight="1" x14ac:dyDescent="0.25">
      <c r="A18" s="41">
        <v>3</v>
      </c>
      <c r="B18" s="42" t="s">
        <v>33</v>
      </c>
      <c r="C18" s="38">
        <f t="shared" si="4"/>
        <v>340472</v>
      </c>
      <c r="D18" s="38">
        <v>254489</v>
      </c>
      <c r="E18" s="38">
        <f t="shared" si="5"/>
        <v>85983</v>
      </c>
      <c r="F18" s="38"/>
      <c r="G18" s="38">
        <f t="shared" si="6"/>
        <v>85983</v>
      </c>
      <c r="H18" s="38">
        <v>3570</v>
      </c>
      <c r="I18" s="38">
        <v>73225</v>
      </c>
      <c r="J18" s="38">
        <v>9188</v>
      </c>
      <c r="K18" s="38">
        <f t="shared" ref="K18:K24" si="7">SUM(L18,M18)</f>
        <v>407789</v>
      </c>
      <c r="L18" s="38">
        <f>[1]Bieu60!E15</f>
        <v>254489</v>
      </c>
      <c r="M18" s="38">
        <f>SUM(N18:O18)</f>
        <v>153300</v>
      </c>
      <c r="N18" s="38"/>
      <c r="O18" s="38">
        <f>SUM(P18:R18)</f>
        <v>153300</v>
      </c>
      <c r="P18" s="38">
        <v>41184</v>
      </c>
      <c r="Q18" s="38">
        <v>102928</v>
      </c>
      <c r="R18" s="38">
        <v>9188</v>
      </c>
      <c r="S18" s="39">
        <f t="shared" si="2"/>
        <v>119.77166991705633</v>
      </c>
      <c r="T18" s="40">
        <f t="shared" si="2"/>
        <v>100</v>
      </c>
      <c r="U18" s="39">
        <f t="shared" si="2"/>
        <v>178.29105753462892</v>
      </c>
      <c r="V18" s="39"/>
      <c r="W18" s="39">
        <f t="shared" si="3"/>
        <v>178.29105753462892</v>
      </c>
      <c r="X18" s="39"/>
      <c r="Y18" s="39">
        <f t="shared" si="3"/>
        <v>140.56401502219188</v>
      </c>
      <c r="Z18" s="40">
        <f t="shared" si="3"/>
        <v>100</v>
      </c>
    </row>
    <row r="19" spans="1:26" s="37" customFormat="1" ht="19.899999999999999" customHeight="1" x14ac:dyDescent="0.25">
      <c r="A19" s="41">
        <v>4</v>
      </c>
      <c r="B19" s="42" t="s">
        <v>34</v>
      </c>
      <c r="C19" s="38">
        <f t="shared" si="4"/>
        <v>378001</v>
      </c>
      <c r="D19" s="38">
        <v>289746</v>
      </c>
      <c r="E19" s="38">
        <f t="shared" si="5"/>
        <v>88255</v>
      </c>
      <c r="F19" s="38"/>
      <c r="G19" s="38">
        <f>SUM(H19:J19)</f>
        <v>88255</v>
      </c>
      <c r="H19" s="38">
        <v>4000</v>
      </c>
      <c r="I19" s="38">
        <v>76566</v>
      </c>
      <c r="J19" s="38">
        <v>7689</v>
      </c>
      <c r="K19" s="38">
        <f t="shared" si="7"/>
        <v>432419</v>
      </c>
      <c r="L19" s="38">
        <f>[1]Bieu60!E16</f>
        <v>289746</v>
      </c>
      <c r="M19" s="38">
        <f t="shared" ref="M19:M24" si="8">SUM(N19:O19)</f>
        <v>142673</v>
      </c>
      <c r="N19" s="38"/>
      <c r="O19" s="38">
        <f t="shared" ref="O19:O24" si="9">SUM(P19:R19)</f>
        <v>142673</v>
      </c>
      <c r="P19" s="38">
        <v>30160</v>
      </c>
      <c r="Q19" s="38">
        <v>104824</v>
      </c>
      <c r="R19" s="38">
        <v>7689</v>
      </c>
      <c r="S19" s="39">
        <f t="shared" si="2"/>
        <v>114.39625821095711</v>
      </c>
      <c r="T19" s="40">
        <f t="shared" si="2"/>
        <v>100</v>
      </c>
      <c r="U19" s="39">
        <f t="shared" si="2"/>
        <v>161.65996260835081</v>
      </c>
      <c r="V19" s="39"/>
      <c r="W19" s="39">
        <f t="shared" si="3"/>
        <v>161.65996260835081</v>
      </c>
      <c r="X19" s="39">
        <f t="shared" si="3"/>
        <v>754</v>
      </c>
      <c r="Y19" s="39">
        <f t="shared" si="3"/>
        <v>136.90672099887681</v>
      </c>
      <c r="Z19" s="40">
        <f t="shared" si="3"/>
        <v>100</v>
      </c>
    </row>
    <row r="20" spans="1:26" s="37" customFormat="1" ht="19.899999999999999" customHeight="1" x14ac:dyDescent="0.25">
      <c r="A20" s="41">
        <v>5</v>
      </c>
      <c r="B20" s="42" t="s">
        <v>35</v>
      </c>
      <c r="C20" s="38">
        <f t="shared" si="4"/>
        <v>450083</v>
      </c>
      <c r="D20" s="38">
        <v>330425</v>
      </c>
      <c r="E20" s="38">
        <f t="shared" si="5"/>
        <v>119658</v>
      </c>
      <c r="F20" s="38"/>
      <c r="G20" s="38">
        <f t="shared" si="6"/>
        <v>119658</v>
      </c>
      <c r="H20" s="38"/>
      <c r="I20" s="38">
        <v>93890</v>
      </c>
      <c r="J20" s="38">
        <v>25768</v>
      </c>
      <c r="K20" s="38">
        <f t="shared" si="7"/>
        <v>550860</v>
      </c>
      <c r="L20" s="38">
        <f>[1]Bieu60!E17</f>
        <v>330425</v>
      </c>
      <c r="M20" s="38">
        <f t="shared" si="8"/>
        <v>220435</v>
      </c>
      <c r="N20" s="38"/>
      <c r="O20" s="38">
        <f t="shared" si="9"/>
        <v>220435</v>
      </c>
      <c r="P20" s="38">
        <v>57800</v>
      </c>
      <c r="Q20" s="38">
        <v>136867</v>
      </c>
      <c r="R20" s="38">
        <v>25768</v>
      </c>
      <c r="S20" s="39">
        <f t="shared" si="2"/>
        <v>122.39075903777747</v>
      </c>
      <c r="T20" s="40">
        <f t="shared" si="2"/>
        <v>100</v>
      </c>
      <c r="U20" s="39">
        <f t="shared" si="2"/>
        <v>184.22086279229137</v>
      </c>
      <c r="V20" s="39"/>
      <c r="W20" s="39">
        <f t="shared" si="3"/>
        <v>184.22086279229137</v>
      </c>
      <c r="X20" s="39"/>
      <c r="Y20" s="39">
        <f t="shared" si="3"/>
        <v>145.77377782511448</v>
      </c>
      <c r="Z20" s="40">
        <f t="shared" si="3"/>
        <v>100</v>
      </c>
    </row>
    <row r="21" spans="1:26" s="37" customFormat="1" ht="19.899999999999999" customHeight="1" x14ac:dyDescent="0.25">
      <c r="A21" s="41">
        <v>6</v>
      </c>
      <c r="B21" s="42" t="s">
        <v>36</v>
      </c>
      <c r="C21" s="38">
        <f t="shared" si="4"/>
        <v>366984</v>
      </c>
      <c r="D21" s="38">
        <v>249084</v>
      </c>
      <c r="E21" s="38">
        <f t="shared" si="5"/>
        <v>117900</v>
      </c>
      <c r="F21" s="38"/>
      <c r="G21" s="38">
        <f t="shared" si="6"/>
        <v>117900</v>
      </c>
      <c r="H21" s="38">
        <v>15500</v>
      </c>
      <c r="I21" s="38">
        <v>79746</v>
      </c>
      <c r="J21" s="38">
        <v>22654</v>
      </c>
      <c r="K21" s="38">
        <f t="shared" si="7"/>
        <v>494209</v>
      </c>
      <c r="L21" s="38">
        <f>[1]Bieu60!E18</f>
        <v>249084</v>
      </c>
      <c r="M21" s="38">
        <f t="shared" si="8"/>
        <v>245125</v>
      </c>
      <c r="N21" s="38"/>
      <c r="O21" s="38">
        <f t="shared" si="9"/>
        <v>245125</v>
      </c>
      <c r="P21" s="38">
        <v>89000</v>
      </c>
      <c r="Q21" s="38">
        <v>133471</v>
      </c>
      <c r="R21" s="38">
        <v>22654</v>
      </c>
      <c r="S21" s="39">
        <f t="shared" si="2"/>
        <v>134.66772393346849</v>
      </c>
      <c r="T21" s="40">
        <f t="shared" si="2"/>
        <v>100</v>
      </c>
      <c r="U21" s="39">
        <f t="shared" si="2"/>
        <v>207.9092451229856</v>
      </c>
      <c r="V21" s="39"/>
      <c r="W21" s="39">
        <f t="shared" si="3"/>
        <v>207.9092451229856</v>
      </c>
      <c r="X21" s="39">
        <f t="shared" si="3"/>
        <v>574.19354838709683</v>
      </c>
      <c r="Y21" s="39">
        <f t="shared" si="3"/>
        <v>167.37015022697065</v>
      </c>
      <c r="Z21" s="40">
        <f t="shared" si="3"/>
        <v>100</v>
      </c>
    </row>
    <row r="22" spans="1:26" s="37" customFormat="1" ht="19.899999999999999" customHeight="1" x14ac:dyDescent="0.25">
      <c r="A22" s="41">
        <v>7</v>
      </c>
      <c r="B22" s="42" t="s">
        <v>37</v>
      </c>
      <c r="C22" s="38">
        <f t="shared" si="4"/>
        <v>388184</v>
      </c>
      <c r="D22" s="38">
        <v>239906</v>
      </c>
      <c r="E22" s="38">
        <f t="shared" si="5"/>
        <v>148278</v>
      </c>
      <c r="F22" s="38"/>
      <c r="G22" s="38">
        <f t="shared" si="6"/>
        <v>148278</v>
      </c>
      <c r="H22" s="38">
        <v>4000</v>
      </c>
      <c r="I22" s="38">
        <v>83804</v>
      </c>
      <c r="J22" s="38">
        <v>60474</v>
      </c>
      <c r="K22" s="38">
        <f t="shared" si="7"/>
        <v>502446</v>
      </c>
      <c r="L22" s="38">
        <f>[1]Bieu60!E19</f>
        <v>239906</v>
      </c>
      <c r="M22" s="38">
        <f t="shared" si="8"/>
        <v>262540</v>
      </c>
      <c r="N22" s="38"/>
      <c r="O22" s="38">
        <f t="shared" si="9"/>
        <v>262540</v>
      </c>
      <c r="P22" s="38">
        <v>87715</v>
      </c>
      <c r="Q22" s="38">
        <v>114351</v>
      </c>
      <c r="R22" s="38">
        <v>60474</v>
      </c>
      <c r="S22" s="39">
        <f t="shared" si="2"/>
        <v>129.43501020134784</v>
      </c>
      <c r="T22" s="40">
        <f t="shared" si="2"/>
        <v>100</v>
      </c>
      <c r="U22" s="39">
        <f t="shared" si="2"/>
        <v>177.05930751696138</v>
      </c>
      <c r="V22" s="39"/>
      <c r="W22" s="39">
        <f t="shared" si="3"/>
        <v>177.05930751696138</v>
      </c>
      <c r="X22" s="39">
        <f t="shared" si="3"/>
        <v>2192.875</v>
      </c>
      <c r="Y22" s="39">
        <f t="shared" si="3"/>
        <v>136.45052742112549</v>
      </c>
      <c r="Z22" s="40">
        <f t="shared" si="3"/>
        <v>100</v>
      </c>
    </row>
    <row r="23" spans="1:26" s="37" customFormat="1" ht="19.899999999999999" customHeight="1" x14ac:dyDescent="0.25">
      <c r="A23" s="41">
        <v>8</v>
      </c>
      <c r="B23" s="42" t="s">
        <v>38</v>
      </c>
      <c r="C23" s="38">
        <f t="shared" si="4"/>
        <v>310532</v>
      </c>
      <c r="D23" s="38">
        <v>221438</v>
      </c>
      <c r="E23" s="38">
        <f t="shared" si="5"/>
        <v>89094</v>
      </c>
      <c r="F23" s="38"/>
      <c r="G23" s="38">
        <f t="shared" si="6"/>
        <v>89094</v>
      </c>
      <c r="H23" s="38"/>
      <c r="I23" s="38">
        <v>62707</v>
      </c>
      <c r="J23" s="38">
        <v>26387</v>
      </c>
      <c r="K23" s="38">
        <f t="shared" si="7"/>
        <v>374415</v>
      </c>
      <c r="L23" s="38">
        <f>[1]Bieu60!E20</f>
        <v>221438</v>
      </c>
      <c r="M23" s="38">
        <f t="shared" si="8"/>
        <v>152977</v>
      </c>
      <c r="N23" s="38"/>
      <c r="O23" s="38">
        <f>SUM(P23:R23)-N23</f>
        <v>152977</v>
      </c>
      <c r="P23" s="38">
        <v>37363</v>
      </c>
      <c r="Q23" s="38">
        <v>89227</v>
      </c>
      <c r="R23" s="38">
        <v>26387</v>
      </c>
      <c r="S23" s="39">
        <f t="shared" si="2"/>
        <v>120.57211495111615</v>
      </c>
      <c r="T23" s="40">
        <f t="shared" si="2"/>
        <v>100</v>
      </c>
      <c r="U23" s="39">
        <f t="shared" si="2"/>
        <v>171.70292051092105</v>
      </c>
      <c r="V23" s="39"/>
      <c r="W23" s="39">
        <f t="shared" si="3"/>
        <v>171.70292051092105</v>
      </c>
      <c r="X23" s="39"/>
      <c r="Y23" s="39">
        <f t="shared" si="3"/>
        <v>142.29192913071907</v>
      </c>
      <c r="Z23" s="40">
        <f t="shared" si="3"/>
        <v>100</v>
      </c>
    </row>
    <row r="24" spans="1:26" s="37" customFormat="1" ht="19.899999999999999" customHeight="1" x14ac:dyDescent="0.25">
      <c r="A24" s="41">
        <v>9</v>
      </c>
      <c r="B24" s="42" t="s">
        <v>39</v>
      </c>
      <c r="C24" s="38">
        <f t="shared" si="4"/>
        <v>301261</v>
      </c>
      <c r="D24" s="38">
        <v>172769</v>
      </c>
      <c r="E24" s="38">
        <f t="shared" si="5"/>
        <v>128492</v>
      </c>
      <c r="F24" s="38"/>
      <c r="G24" s="38">
        <f t="shared" si="6"/>
        <v>128492</v>
      </c>
      <c r="H24" s="38">
        <v>3000</v>
      </c>
      <c r="I24" s="38">
        <v>67851</v>
      </c>
      <c r="J24" s="38">
        <v>57641</v>
      </c>
      <c r="K24" s="38">
        <f t="shared" si="7"/>
        <v>369432</v>
      </c>
      <c r="L24" s="38">
        <f>[1]Bieu60!E21</f>
        <v>172769</v>
      </c>
      <c r="M24" s="38">
        <f t="shared" si="8"/>
        <v>196663</v>
      </c>
      <c r="N24" s="38"/>
      <c r="O24" s="38">
        <f t="shared" si="9"/>
        <v>196663</v>
      </c>
      <c r="P24" s="38">
        <v>47794</v>
      </c>
      <c r="Q24" s="38">
        <v>91228</v>
      </c>
      <c r="R24" s="38">
        <v>57641</v>
      </c>
      <c r="S24" s="39">
        <f t="shared" si="2"/>
        <v>122.62855132260731</v>
      </c>
      <c r="T24" s="40">
        <f t="shared" si="2"/>
        <v>100</v>
      </c>
      <c r="U24" s="39">
        <f t="shared" si="2"/>
        <v>153.05466488186033</v>
      </c>
      <c r="V24" s="39"/>
      <c r="W24" s="39">
        <f t="shared" si="3"/>
        <v>153.05466488186033</v>
      </c>
      <c r="X24" s="39"/>
      <c r="Y24" s="39">
        <f t="shared" si="3"/>
        <v>134.45343473198625</v>
      </c>
      <c r="Z24" s="40">
        <f t="shared" si="3"/>
        <v>100</v>
      </c>
    </row>
    <row r="25" spans="1:26" s="37" customFormat="1" ht="18" customHeight="1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4"/>
      <c r="Y25" s="44"/>
      <c r="Z25" s="44"/>
    </row>
    <row r="28" spans="1:26" x14ac:dyDescent="0.25">
      <c r="H28" s="45"/>
      <c r="I28" s="45"/>
    </row>
    <row r="29" spans="1:26" x14ac:dyDescent="0.25">
      <c r="H29" s="45"/>
      <c r="I29" s="45"/>
    </row>
    <row r="30" spans="1:26" x14ac:dyDescent="0.25">
      <c r="H30" s="45"/>
      <c r="I30" s="45"/>
    </row>
  </sheetData>
  <mergeCells count="32">
    <mergeCell ref="U10:U11"/>
    <mergeCell ref="V10:W10"/>
    <mergeCell ref="X10:X11"/>
    <mergeCell ref="Y10:Y11"/>
    <mergeCell ref="Z10:Z11"/>
    <mergeCell ref="U9:Z9"/>
    <mergeCell ref="E10:E11"/>
    <mergeCell ref="F10:G10"/>
    <mergeCell ref="H10:H11"/>
    <mergeCell ref="I10:I11"/>
    <mergeCell ref="J10:J11"/>
    <mergeCell ref="M10:M11"/>
    <mergeCell ref="N10:O10"/>
    <mergeCell ref="P10:P11"/>
    <mergeCell ref="Q10:Q11"/>
    <mergeCell ref="E9:J9"/>
    <mergeCell ref="K9:K11"/>
    <mergeCell ref="L9:L11"/>
    <mergeCell ref="M9:R9"/>
    <mergeCell ref="S9:S11"/>
    <mergeCell ref="T9:T11"/>
    <mergeCell ref="R10:R11"/>
    <mergeCell ref="A1:Z1"/>
    <mergeCell ref="A4:W4"/>
    <mergeCell ref="A5:Z5"/>
    <mergeCell ref="A8:A11"/>
    <mergeCell ref="B8:B11"/>
    <mergeCell ref="C8:J8"/>
    <mergeCell ref="K8:R8"/>
    <mergeCell ref="S8:Z8"/>
    <mergeCell ref="C9:C11"/>
    <mergeCell ref="D9:D11"/>
  </mergeCells>
  <printOptions horizontalCentered="1"/>
  <pageMargins left="0" right="0" top="0.74803149606299213" bottom="0.74803149606299213" header="0.31496062992125984" footer="0.31496062992125984"/>
  <pageSetup paperSize="9" scale="6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7A2948-1D85-4D49-A67C-7C5B140C44E5}"/>
</file>

<file path=customXml/itemProps2.xml><?xml version="1.0" encoding="utf-8"?>
<ds:datastoreItem xmlns:ds="http://schemas.openxmlformats.org/officeDocument/2006/customXml" ds:itemID="{8FEFD5D1-751F-4FA6-A0F2-EF9ED9560F65}"/>
</file>

<file path=customXml/itemProps3.xml><?xml version="1.0" encoding="utf-8"?>
<ds:datastoreItem xmlns:ds="http://schemas.openxmlformats.org/officeDocument/2006/customXml" ds:itemID="{F66948C6-A290-45AE-8710-E3D4C45C7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Bieu67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Ngannnk</cp:lastModifiedBy>
  <dcterms:created xsi:type="dcterms:W3CDTF">2020-01-06T09:24:30Z</dcterms:created>
  <dcterms:modified xsi:type="dcterms:W3CDTF">2020-01-06T09:24:40Z</dcterms:modified>
</cp:coreProperties>
</file>