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externalLinks/externalLink3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.Quang\NGAN SACH\CONG KHAI NS\CKQT\2018\"/>
    </mc:Choice>
  </mc:AlternateContent>
  <bookViews>
    <workbookView xWindow="0" yWindow="0" windowWidth="19200" windowHeight="11595"/>
  </bookViews>
  <sheets>
    <sheet name="63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DP">#REF!</definedName>
    <definedName name="AKHAC">#REF!</definedName>
    <definedName name="ALTINH">#REF!</definedName>
    <definedName name="Anguon">'[5]Dt 2001'!#REF!</definedName>
    <definedName name="ANN">#REF!</definedName>
    <definedName name="ANQD">#REF!</definedName>
    <definedName name="ANQQH">'[5]Dt 2001'!#REF!</definedName>
    <definedName name="ANSNN">'[5]Dt 2001'!#REF!</definedName>
    <definedName name="ANSNNxnk">'[5]Dt 2001'!#REF!</definedName>
    <definedName name="APC">'[5]Dt 2001'!#REF!</definedName>
    <definedName name="ATW">#REF!</definedName>
    <definedName name="Can_doi">#REF!</definedName>
    <definedName name="DNNN">#REF!</definedName>
    <definedName name="Khac">#REF!</definedName>
    <definedName name="Khong_can_doi">#REF!</definedName>
    <definedName name="NQD">#REF!</definedName>
    <definedName name="NQQH">'[5]Dt 2001'!#REF!</definedName>
    <definedName name="NSNN">'[5]Dt 2001'!#REF!</definedName>
    <definedName name="PC">'[5]Dt 2001'!#REF!</definedName>
    <definedName name="Phan_cap">#REF!</definedName>
    <definedName name="Phi_le_phi">#REF!</definedName>
    <definedName name="_xlnm.Print_Area" localSheetId="0">'63'!$A$1:$H$79</definedName>
    <definedName name="_xlnm.Print_Area">#REF!</definedName>
    <definedName name="PRINT_AREA_MI">#REF!</definedName>
    <definedName name="_xlnm.Print_Titles" localSheetId="0">'63'!$7:$8</definedName>
    <definedName name="TW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9" i="1" l="1"/>
  <c r="E79" i="1"/>
  <c r="D79" i="1"/>
  <c r="C79" i="1"/>
  <c r="F78" i="1"/>
  <c r="E78" i="1"/>
  <c r="E77" i="1"/>
  <c r="F77" i="1" s="1"/>
  <c r="D77" i="1"/>
  <c r="C77" i="1"/>
  <c r="E76" i="1"/>
  <c r="E75" i="1" s="1"/>
  <c r="D76" i="1"/>
  <c r="C76" i="1"/>
  <c r="C75" i="1" s="1"/>
  <c r="C73" i="1" s="1"/>
  <c r="C72" i="1" s="1"/>
  <c r="D75" i="1"/>
  <c r="D73" i="1" s="1"/>
  <c r="D72" i="1" s="1"/>
  <c r="F74" i="1"/>
  <c r="E74" i="1"/>
  <c r="E73" i="1" s="1"/>
  <c r="D74" i="1"/>
  <c r="C74" i="1"/>
  <c r="F71" i="1"/>
  <c r="E71" i="1"/>
  <c r="F70" i="1"/>
  <c r="E70" i="1"/>
  <c r="F68" i="1"/>
  <c r="E68" i="1"/>
  <c r="D68" i="1"/>
  <c r="C68" i="1"/>
  <c r="E67" i="1"/>
  <c r="F67" i="1" s="1"/>
  <c r="F66" i="1"/>
  <c r="E66" i="1"/>
  <c r="F65" i="1"/>
  <c r="E65" i="1"/>
  <c r="F64" i="1"/>
  <c r="E64" i="1"/>
  <c r="F63" i="1"/>
  <c r="F60" i="1" s="1"/>
  <c r="E63" i="1"/>
  <c r="F62" i="1"/>
  <c r="E62" i="1"/>
  <c r="F61" i="1"/>
  <c r="E61" i="1"/>
  <c r="E60" i="1" s="1"/>
  <c r="G60" i="1" s="1"/>
  <c r="D60" i="1"/>
  <c r="C60" i="1"/>
  <c r="F57" i="1"/>
  <c r="E57" i="1"/>
  <c r="G55" i="1"/>
  <c r="E55" i="1"/>
  <c r="F55" i="1" s="1"/>
  <c r="H55" i="1" s="1"/>
  <c r="D55" i="1"/>
  <c r="C55" i="1"/>
  <c r="H54" i="1"/>
  <c r="F54" i="1"/>
  <c r="E54" i="1"/>
  <c r="G54" i="1" s="1"/>
  <c r="D54" i="1"/>
  <c r="C54" i="1"/>
  <c r="H53" i="1"/>
  <c r="F53" i="1"/>
  <c r="E53" i="1"/>
  <c r="D53" i="1"/>
  <c r="C53" i="1"/>
  <c r="G53" i="1" s="1"/>
  <c r="G52" i="1"/>
  <c r="F52" i="1"/>
  <c r="H52" i="1" s="1"/>
  <c r="E52" i="1"/>
  <c r="D52" i="1"/>
  <c r="C52" i="1"/>
  <c r="E51" i="1"/>
  <c r="D51" i="1"/>
  <c r="H50" i="1"/>
  <c r="F50" i="1"/>
  <c r="E50" i="1"/>
  <c r="G50" i="1" s="1"/>
  <c r="D50" i="1"/>
  <c r="C50" i="1"/>
  <c r="F49" i="1"/>
  <c r="E49" i="1"/>
  <c r="C49" i="1"/>
  <c r="F48" i="1"/>
  <c r="H48" i="1" s="1"/>
  <c r="E48" i="1"/>
  <c r="D48" i="1"/>
  <c r="C48" i="1"/>
  <c r="G48" i="1" s="1"/>
  <c r="G47" i="1"/>
  <c r="F47" i="1"/>
  <c r="E47" i="1"/>
  <c r="D47" i="1"/>
  <c r="H47" i="1" s="1"/>
  <c r="C47" i="1"/>
  <c r="H46" i="1"/>
  <c r="G46" i="1"/>
  <c r="F46" i="1"/>
  <c r="E46" i="1"/>
  <c r="D46" i="1"/>
  <c r="C46" i="1"/>
  <c r="C45" i="1"/>
  <c r="G44" i="1"/>
  <c r="F44" i="1"/>
  <c r="H44" i="1" s="1"/>
  <c r="E44" i="1"/>
  <c r="D44" i="1"/>
  <c r="C44" i="1"/>
  <c r="F43" i="1"/>
  <c r="F42" i="1" s="1"/>
  <c r="H42" i="1" s="1"/>
  <c r="E43" i="1"/>
  <c r="D43" i="1"/>
  <c r="C43" i="1"/>
  <c r="G43" i="1" s="1"/>
  <c r="E42" i="1"/>
  <c r="D42" i="1"/>
  <c r="G41" i="1"/>
  <c r="F41" i="1"/>
  <c r="E41" i="1"/>
  <c r="C41" i="1"/>
  <c r="D41" i="1" s="1"/>
  <c r="H41" i="1" s="1"/>
  <c r="H40" i="1"/>
  <c r="F40" i="1"/>
  <c r="E40" i="1"/>
  <c r="G40" i="1" s="1"/>
  <c r="D40" i="1"/>
  <c r="C40" i="1"/>
  <c r="F39" i="1"/>
  <c r="E39" i="1"/>
  <c r="G39" i="1" s="1"/>
  <c r="D39" i="1"/>
  <c r="C39" i="1"/>
  <c r="H38" i="1"/>
  <c r="F38" i="1"/>
  <c r="D38" i="1"/>
  <c r="C38" i="1"/>
  <c r="G37" i="1"/>
  <c r="F37" i="1"/>
  <c r="H37" i="1" s="1"/>
  <c r="E37" i="1"/>
  <c r="D37" i="1"/>
  <c r="C37" i="1"/>
  <c r="F36" i="1"/>
  <c r="E36" i="1"/>
  <c r="D36" i="1"/>
  <c r="C36" i="1"/>
  <c r="H35" i="1"/>
  <c r="F35" i="1"/>
  <c r="E35" i="1"/>
  <c r="D35" i="1"/>
  <c r="C35" i="1"/>
  <c r="G35" i="1" s="1"/>
  <c r="G34" i="1"/>
  <c r="F34" i="1"/>
  <c r="F31" i="1" s="1"/>
  <c r="E34" i="1"/>
  <c r="D34" i="1"/>
  <c r="C34" i="1"/>
  <c r="G33" i="1"/>
  <c r="F33" i="1"/>
  <c r="E33" i="1"/>
  <c r="D33" i="1"/>
  <c r="H33" i="1" s="1"/>
  <c r="C33" i="1"/>
  <c r="H32" i="1"/>
  <c r="F32" i="1"/>
  <c r="E32" i="1"/>
  <c r="G32" i="1" s="1"/>
  <c r="D32" i="1"/>
  <c r="C32" i="1"/>
  <c r="C31" i="1"/>
  <c r="F30" i="1"/>
  <c r="E30" i="1"/>
  <c r="D30" i="1"/>
  <c r="C30" i="1"/>
  <c r="F29" i="1"/>
  <c r="E29" i="1"/>
  <c r="D29" i="1"/>
  <c r="C29" i="1"/>
  <c r="F28" i="1"/>
  <c r="E28" i="1"/>
  <c r="D28" i="1"/>
  <c r="D25" i="1" s="1"/>
  <c r="C28" i="1"/>
  <c r="H27" i="1"/>
  <c r="F27" i="1"/>
  <c r="E27" i="1"/>
  <c r="E25" i="1" s="1"/>
  <c r="D27" i="1"/>
  <c r="C27" i="1"/>
  <c r="H26" i="1"/>
  <c r="F26" i="1"/>
  <c r="E26" i="1"/>
  <c r="D26" i="1"/>
  <c r="C26" i="1"/>
  <c r="G26" i="1" s="1"/>
  <c r="F25" i="1"/>
  <c r="H25" i="1" s="1"/>
  <c r="F24" i="1"/>
  <c r="E24" i="1"/>
  <c r="D24" i="1"/>
  <c r="C24" i="1"/>
  <c r="H23" i="1"/>
  <c r="F23" i="1"/>
  <c r="E23" i="1"/>
  <c r="D23" i="1"/>
  <c r="C23" i="1"/>
  <c r="G23" i="1" s="1"/>
  <c r="G22" i="1"/>
  <c r="F22" i="1"/>
  <c r="F19" i="1" s="1"/>
  <c r="E22" i="1"/>
  <c r="D22" i="1"/>
  <c r="C22" i="1"/>
  <c r="G21" i="1"/>
  <c r="F21" i="1"/>
  <c r="E21" i="1"/>
  <c r="D21" i="1"/>
  <c r="H21" i="1" s="1"/>
  <c r="C21" i="1"/>
  <c r="H20" i="1"/>
  <c r="F20" i="1"/>
  <c r="E20" i="1"/>
  <c r="G20" i="1" s="1"/>
  <c r="D20" i="1"/>
  <c r="C20" i="1"/>
  <c r="C19" i="1"/>
  <c r="F18" i="1"/>
  <c r="E18" i="1"/>
  <c r="D18" i="1"/>
  <c r="C18" i="1"/>
  <c r="H17" i="1"/>
  <c r="F17" i="1"/>
  <c r="E17" i="1"/>
  <c r="G17" i="1" s="1"/>
  <c r="D17" i="1"/>
  <c r="C17" i="1"/>
  <c r="F16" i="1"/>
  <c r="F13" i="1" s="1"/>
  <c r="E16" i="1"/>
  <c r="D16" i="1"/>
  <c r="C16" i="1"/>
  <c r="G15" i="1"/>
  <c r="F15" i="1"/>
  <c r="E15" i="1"/>
  <c r="D15" i="1"/>
  <c r="H15" i="1" s="1"/>
  <c r="C15" i="1"/>
  <c r="H14" i="1"/>
  <c r="F14" i="1"/>
  <c r="E14" i="1"/>
  <c r="G14" i="1" s="1"/>
  <c r="D14" i="1"/>
  <c r="C14" i="1"/>
  <c r="C13" i="1"/>
  <c r="G25" i="1" l="1"/>
  <c r="F12" i="1"/>
  <c r="G73" i="1"/>
  <c r="E72" i="1"/>
  <c r="G72" i="1" s="1"/>
  <c r="F76" i="1"/>
  <c r="H22" i="1"/>
  <c r="H34" i="1"/>
  <c r="C42" i="1"/>
  <c r="G42" i="1" s="1"/>
  <c r="F51" i="1"/>
  <c r="H51" i="1" s="1"/>
  <c r="G76" i="1"/>
  <c r="D13" i="1"/>
  <c r="D19" i="1"/>
  <c r="H19" i="1" s="1"/>
  <c r="D31" i="1"/>
  <c r="H31" i="1" s="1"/>
  <c r="E13" i="1"/>
  <c r="E19" i="1"/>
  <c r="G19" i="1" s="1"/>
  <c r="C25" i="1"/>
  <c r="G27" i="1"/>
  <c r="E31" i="1"/>
  <c r="G31" i="1" s="1"/>
  <c r="E38" i="1"/>
  <c r="G38" i="1" s="1"/>
  <c r="C51" i="1"/>
  <c r="G51" i="1" s="1"/>
  <c r="C12" i="1" l="1"/>
  <c r="C11" i="1" s="1"/>
  <c r="D12" i="1"/>
  <c r="D11" i="1" s="1"/>
  <c r="D10" i="1" s="1"/>
  <c r="F11" i="1"/>
  <c r="G13" i="1"/>
  <c r="E12" i="1"/>
  <c r="H13" i="1"/>
  <c r="H76" i="1"/>
  <c r="F75" i="1"/>
  <c r="F73" i="1" s="1"/>
  <c r="G12" i="1" l="1"/>
  <c r="E11" i="1"/>
  <c r="H73" i="1"/>
  <c r="F72" i="1"/>
  <c r="H72" i="1" s="1"/>
  <c r="H11" i="1"/>
  <c r="F10" i="1"/>
  <c r="H10" i="1" s="1"/>
  <c r="H12" i="1"/>
  <c r="C10" i="1"/>
  <c r="C85" i="1"/>
  <c r="G11" i="1" l="1"/>
  <c r="E10" i="1"/>
  <c r="G10" i="1" s="1"/>
  <c r="C86" i="1"/>
</calcChain>
</file>

<file path=xl/sharedStrings.xml><?xml version="1.0" encoding="utf-8"?>
<sst xmlns="http://schemas.openxmlformats.org/spreadsheetml/2006/main" count="116" uniqueCount="89">
  <si>
    <t>UBND TỈNH QUẢNG BÌNH</t>
  </si>
  <si>
    <t>Biểu số 63/CK-NSNN</t>
  </si>
  <si>
    <t>QUYẾT TOÁN THU NGÂN SÁCH NHÀ NƯỚC NĂM 2018</t>
  </si>
  <si>
    <t>(Quyết toán đã được Hội đồng nhân dân phê chuẩn)</t>
  </si>
  <si>
    <t>(Kèm theo Quyết định số            /QĐ-UBND ngày         tháng  năm 20    của UBND tỉnh Quảng Bình)</t>
  </si>
  <si>
    <t>Đơn vị: đồng</t>
  </si>
  <si>
    <t>STT</t>
  </si>
  <si>
    <t>Nội dung</t>
  </si>
  <si>
    <t>Dự toán</t>
  </si>
  <si>
    <t>Quyết toán</t>
  </si>
  <si>
    <t>So sánh (%)</t>
  </si>
  <si>
    <t>Tổng thu NSNN</t>
  </si>
  <si>
    <t>Thu NSĐP</t>
  </si>
  <si>
    <t>A</t>
  </si>
  <si>
    <t>B</t>
  </si>
  <si>
    <t>1</t>
  </si>
  <si>
    <t>2</t>
  </si>
  <si>
    <t>3</t>
  </si>
  <si>
    <t>4</t>
  </si>
  <si>
    <t>5=3/1</t>
  </si>
  <si>
    <t>6=4/2</t>
  </si>
  <si>
    <t>TỔNG NGUỒN THU NSNN (A+B+C+D+E+F+G)</t>
  </si>
  <si>
    <t>TỔNG THU CÂN ĐỐI NSNN</t>
  </si>
  <si>
    <t>I</t>
  </si>
  <si>
    <t>Thu nội địa</t>
  </si>
  <si>
    <t>Thu từ khu vực DNNN do trung ương quản lý</t>
  </si>
  <si>
    <t>- Thuế giá trị gia tăng</t>
  </si>
  <si>
    <t>- Thuế thu nhập doanh nghiệp</t>
  </si>
  <si>
    <t>- Thuế tiêu thụ đặc biệt</t>
  </si>
  <si>
    <t>- Thuế tài nguyên</t>
  </si>
  <si>
    <t>- Thu khác</t>
  </si>
  <si>
    <t xml:space="preserve">Thu từ khu vực DNNN do địa phương quản lý </t>
  </si>
  <si>
    <t xml:space="preserve">Thu từ khu vực doanh nghiệp có vốn đầu tư nước ngoài </t>
  </si>
  <si>
    <t>Thu từ khu vực kinh tế ngoài quốc doanh</t>
  </si>
  <si>
    <t>Thuế thu nhập cá nhân</t>
  </si>
  <si>
    <t>Thuế bảo vệ môi trường</t>
  </si>
  <si>
    <t>-</t>
  </si>
  <si>
    <t>Thuế BVMT thu từ hàng hóa sản xuất, kinh doanh trong nước</t>
  </si>
  <si>
    <t>Thuế BVMT thu từ hàng hóa nhập khẩu</t>
  </si>
  <si>
    <t>Lệ phí trước bạ</t>
  </si>
  <si>
    <t xml:space="preserve">Thu phí, lệ phí </t>
  </si>
  <si>
    <t>Phí và lệ phí trung ương</t>
  </si>
  <si>
    <t>Phí và lệ phí địa phương</t>
  </si>
  <si>
    <t>Thuế sử dụng đất nông nghiệp</t>
  </si>
  <si>
    <t>Thuế sử dụng đất phi nông nghiệp</t>
  </si>
  <si>
    <t>Tiền cho thuê đất, thuê mặt nước</t>
  </si>
  <si>
    <t>Thu tiền sử dụng đất</t>
  </si>
  <si>
    <t>Tiền cho thuê và tiền bán nhà ở thuộc sở hữu nhà nước</t>
  </si>
  <si>
    <t>Thu từ hoạt động xổ số kiến thiết</t>
  </si>
  <si>
    <t>Thu tiền cấp quyền khai thác khoáng sản</t>
  </si>
  <si>
    <t>Trong đó: - Giấy phép do Trung ương cấp</t>
  </si>
  <si>
    <t>- Giấy phép do Ủy ban nhân dân cấp tỉnh cấp</t>
  </si>
  <si>
    <t>Thu khác ngân sách</t>
  </si>
  <si>
    <t>Thu từ quỹ đất công ích, hoa lợi công sản khác</t>
  </si>
  <si>
    <t xml:space="preserve">Thu hồi vốn, thu cổ tức </t>
  </si>
  <si>
    <t xml:space="preserve">Lợi nhuận được chia của Nhà nước và lợi nhuận sau thuế còn lại sau khi trích lập các quỹ của doanh nghiệp nhà nước </t>
  </si>
  <si>
    <t>Chênh lệch thu chi Ngân hàng Nhà nước</t>
  </si>
  <si>
    <t>II</t>
  </si>
  <si>
    <t>Thu từ dầu thô</t>
  </si>
  <si>
    <t>III</t>
  </si>
  <si>
    <t xml:space="preserve">Thu từ hoạt động xuất nhập khẩu </t>
  </si>
  <si>
    <t>Thuế xuất khẩu</t>
  </si>
  <si>
    <t>Thuế nhập khẩu</t>
  </si>
  <si>
    <t>Thuế tiêu thụ đặc biệt thu từ hàng hóa nhập khẩu</t>
  </si>
  <si>
    <t>Thuế bảo vệ môi trường thu từ hàng hóa nhập khẩu</t>
  </si>
  <si>
    <t>Thuế giá trị gia tăng thu từ hàng hóa nhập khẩu</t>
  </si>
  <si>
    <t>Thu khác</t>
  </si>
  <si>
    <t>IV</t>
  </si>
  <si>
    <t>Thu viện trợ</t>
  </si>
  <si>
    <t>V</t>
  </si>
  <si>
    <t>Các khoản thu huy động đóng gop</t>
  </si>
  <si>
    <t>THU TỪ QUỸ DỰ TRỮ TÀI CHÍNH</t>
  </si>
  <si>
    <t>C</t>
  </si>
  <si>
    <t>THU KẾT DƯ NĂM TRƯỚC</t>
  </si>
  <si>
    <t>D</t>
  </si>
  <si>
    <t>THU CHUYỂN NGUỒN TỪ NĂM TRƯỚC CHUYỂN SANG</t>
  </si>
  <si>
    <t>F</t>
  </si>
  <si>
    <t>THU CHUYỂN GIAO NGÂN SÁCH</t>
  </si>
  <si>
    <t>Thu bổ sung từ ngân sách cấp trên</t>
  </si>
  <si>
    <t>1.</t>
  </si>
  <si>
    <t xml:space="preserve">Bổ sung cân đối </t>
  </si>
  <si>
    <t>2.</t>
  </si>
  <si>
    <t>Bổ sung có mục tiêu</t>
  </si>
  <si>
    <t>2.1</t>
  </si>
  <si>
    <t xml:space="preserve">Bổ sung có mục tiêu bằng nguồn vốn trong nước </t>
  </si>
  <si>
    <t>2.2</t>
  </si>
  <si>
    <t>Bổ sung có mục tiêu bằng nguồn vốn ngoài nước</t>
  </si>
  <si>
    <t>Thu từ ngân sách cấp dưới nộp lên</t>
  </si>
  <si>
    <t>VAY CỦA NGÂN SÁCH ĐỊA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</si>
</sst>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2"/>
      <name val=".VnArial Narrow"/>
    </font>
    <font>
      <sz val="12"/>
      <name val=".VnArial Narrow"/>
    </font>
    <font>
      <b/>
      <u/>
      <sz val="12"/>
      <name val="Times New Roman"/>
      <family val="1"/>
    </font>
    <font>
      <b/>
      <sz val="12"/>
      <name val="Times New Roman"/>
      <family val="1"/>
    </font>
    <font>
      <sz val="12"/>
      <name val=".VnTime"/>
      <family val="2"/>
    </font>
    <font>
      <sz val="12"/>
      <name val="Times New Roman"/>
      <family val="1"/>
    </font>
    <font>
      <b/>
      <sz val="14"/>
      <name val="Times New Roman"/>
      <family val="1"/>
    </font>
    <font>
      <sz val="16"/>
      <name val="Times New Roman"/>
      <family val="1"/>
    </font>
    <font>
      <i/>
      <sz val="12"/>
      <name val="Times New Roman"/>
      <family val="1"/>
    </font>
    <font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79">
    <xf numFmtId="0" fontId="0" fillId="0" borderId="0" xfId="0"/>
    <xf numFmtId="0" fontId="2" fillId="0" borderId="0" xfId="0" applyFont="1" applyFill="1" applyAlignment="1"/>
    <xf numFmtId="0" fontId="3" fillId="0" borderId="0" xfId="0" applyFont="1" applyFill="1" applyAlignment="1"/>
    <xf numFmtId="0" fontId="5" fillId="0" borderId="0" xfId="2" applyFont="1" applyFill="1" applyAlignment="1">
      <alignment horizontal="right"/>
    </xf>
    <xf numFmtId="0" fontId="5" fillId="0" borderId="0" xfId="2" applyFont="1" applyFill="1" applyAlignment="1">
      <alignment horizontal="centerContinuous"/>
    </xf>
    <xf numFmtId="10" fontId="3" fillId="0" borderId="0" xfId="0" applyNumberFormat="1" applyFont="1" applyFill="1" applyAlignment="1">
      <alignment horizontal="center"/>
    </xf>
    <xf numFmtId="0" fontId="5" fillId="0" borderId="0" xfId="2" applyFont="1" applyFill="1"/>
    <xf numFmtId="0" fontId="6" fillId="0" borderId="0" xfId="2" applyFont="1" applyFill="1" applyAlignment="1">
      <alignment horizontal="left"/>
    </xf>
    <xf numFmtId="10" fontId="5" fillId="0" borderId="0" xfId="2" applyNumberFormat="1" applyFont="1" applyFill="1" applyAlignment="1">
      <alignment horizontal="centerContinuous"/>
    </xf>
    <xf numFmtId="0" fontId="3" fillId="0" borderId="0" xfId="2" applyFont="1" applyFill="1" applyAlignment="1">
      <alignment horizontal="centerContinuous"/>
    </xf>
    <xf numFmtId="0" fontId="6" fillId="0" borderId="0" xfId="2" applyFont="1" applyFill="1" applyAlignment="1">
      <alignment horizontal="centerContinuous"/>
    </xf>
    <xf numFmtId="0" fontId="7" fillId="0" borderId="0" xfId="2" applyFont="1" applyFill="1" applyAlignment="1">
      <alignment horizontal="centerContinuous"/>
    </xf>
    <xf numFmtId="10" fontId="7" fillId="0" borderId="0" xfId="2" applyNumberFormat="1" applyFont="1" applyFill="1" applyAlignment="1">
      <alignment horizontal="centerContinuous"/>
    </xf>
    <xf numFmtId="0" fontId="8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164" fontId="5" fillId="0" borderId="0" xfId="1" applyNumberFormat="1" applyFont="1"/>
    <xf numFmtId="9" fontId="5" fillId="0" borderId="0" xfId="0" applyNumberFormat="1" applyFont="1"/>
    <xf numFmtId="9" fontId="9" fillId="0" borderId="0" xfId="0" applyNumberFormat="1" applyFont="1" applyAlignment="1">
      <alignment horizontal="right" vertical="center"/>
    </xf>
    <xf numFmtId="0" fontId="10" fillId="0" borderId="1" xfId="0" applyFont="1" applyBorder="1" applyAlignment="1">
      <alignment horizontal="center" vertical="center" wrapText="1"/>
    </xf>
    <xf numFmtId="164" fontId="10" fillId="0" borderId="1" xfId="1" applyNumberFormat="1" applyFont="1" applyBorder="1" applyAlignment="1">
      <alignment horizontal="center" vertical="center" wrapText="1"/>
    </xf>
    <xf numFmtId="9" fontId="10" fillId="0" borderId="1" xfId="0" applyNumberFormat="1" applyFont="1" applyBorder="1" applyAlignment="1">
      <alignment horizontal="center" vertical="center" wrapText="1"/>
    </xf>
    <xf numFmtId="164" fontId="10" fillId="0" borderId="1" xfId="1" applyNumberFormat="1" applyFont="1" applyBorder="1" applyAlignment="1">
      <alignment horizontal="center" vertical="center" wrapText="1"/>
    </xf>
    <xf numFmtId="9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10" fillId="0" borderId="1" xfId="1" quotePrefix="1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164" fontId="10" fillId="0" borderId="2" xfId="1" applyNumberFormat="1" applyFont="1" applyBorder="1" applyAlignment="1">
      <alignment horizontal="center" vertical="center" wrapText="1"/>
    </xf>
    <xf numFmtId="9" fontId="10" fillId="0" borderId="2" xfId="1" applyNumberFormat="1" applyFont="1" applyBorder="1" applyAlignment="1">
      <alignment horizontal="center" vertical="center" wrapText="1"/>
    </xf>
    <xf numFmtId="9" fontId="10" fillId="0" borderId="2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vertical="center" wrapText="1"/>
    </xf>
    <xf numFmtId="164" fontId="10" fillId="0" borderId="3" xfId="1" applyNumberFormat="1" applyFont="1" applyBorder="1" applyAlignment="1">
      <alignment horizontal="center" vertical="center" wrapText="1"/>
    </xf>
    <xf numFmtId="9" fontId="10" fillId="0" borderId="3" xfId="1" applyNumberFormat="1" applyFont="1" applyBorder="1" applyAlignment="1">
      <alignment horizontal="center" vertical="center" wrapText="1"/>
    </xf>
    <xf numFmtId="9" fontId="10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164" fontId="10" fillId="0" borderId="3" xfId="1" applyNumberFormat="1" applyFont="1" applyBorder="1" applyAlignment="1">
      <alignment vertical="center" wrapText="1"/>
    </xf>
    <xf numFmtId="164" fontId="3" fillId="0" borderId="0" xfId="1" applyNumberFormat="1" applyFont="1"/>
    <xf numFmtId="0" fontId="3" fillId="0" borderId="0" xfId="0" applyFont="1"/>
    <xf numFmtId="0" fontId="11" fillId="2" borderId="3" xfId="0" applyFont="1" applyFill="1" applyBorder="1" applyAlignment="1">
      <alignment vertical="center" wrapText="1"/>
    </xf>
    <xf numFmtId="164" fontId="11" fillId="0" borderId="3" xfId="1" applyNumberFormat="1" applyFont="1" applyBorder="1" applyAlignment="1">
      <alignment vertical="center" wrapText="1"/>
    </xf>
    <xf numFmtId="9" fontId="11" fillId="0" borderId="3" xfId="1" applyNumberFormat="1" applyFont="1" applyBorder="1" applyAlignment="1">
      <alignment horizontal="center" vertical="center" wrapText="1"/>
    </xf>
    <xf numFmtId="9" fontId="11" fillId="0" borderId="3" xfId="0" applyNumberFormat="1" applyFont="1" applyBorder="1" applyAlignment="1">
      <alignment horizontal="center" vertical="center" wrapText="1"/>
    </xf>
    <xf numFmtId="9" fontId="11" fillId="0" borderId="3" xfId="0" applyNumberFormat="1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2" borderId="3" xfId="0" quotePrefix="1" applyFont="1" applyFill="1" applyBorder="1" applyAlignment="1">
      <alignment vertical="center" wrapText="1"/>
    </xf>
    <xf numFmtId="164" fontId="11" fillId="0" borderId="3" xfId="1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9" fontId="10" fillId="0" borderId="3" xfId="0" applyNumberFormat="1" applyFont="1" applyBorder="1" applyAlignment="1">
      <alignment vertical="center" wrapText="1"/>
    </xf>
    <xf numFmtId="0" fontId="9" fillId="0" borderId="3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vertical="center" wrapText="1"/>
    </xf>
    <xf numFmtId="164" fontId="9" fillId="0" borderId="3" xfId="1" applyNumberFormat="1" applyFont="1" applyBorder="1" applyAlignment="1">
      <alignment horizontal="center" vertical="center" wrapText="1"/>
    </xf>
    <xf numFmtId="9" fontId="9" fillId="0" borderId="3" xfId="1" applyNumberFormat="1" applyFont="1" applyBorder="1" applyAlignment="1">
      <alignment horizontal="center" vertical="center" wrapText="1"/>
    </xf>
    <xf numFmtId="9" fontId="9" fillId="0" borderId="3" xfId="0" applyNumberFormat="1" applyFont="1" applyBorder="1" applyAlignment="1">
      <alignment horizontal="center" vertical="center" wrapText="1"/>
    </xf>
    <xf numFmtId="164" fontId="8" fillId="0" borderId="0" xfId="1" applyNumberFormat="1" applyFont="1"/>
    <xf numFmtId="0" fontId="8" fillId="0" borderId="0" xfId="0" applyFont="1"/>
    <xf numFmtId="0" fontId="11" fillId="0" borderId="3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164" fontId="11" fillId="0" borderId="4" xfId="1" applyNumberFormat="1" applyFont="1" applyBorder="1" applyAlignment="1">
      <alignment horizontal="center" vertical="center" wrapText="1"/>
    </xf>
    <xf numFmtId="164" fontId="10" fillId="0" borderId="4" xfId="1" applyNumberFormat="1" applyFont="1" applyBorder="1" applyAlignment="1">
      <alignment horizontal="center" vertical="center" wrapText="1"/>
    </xf>
    <xf numFmtId="9" fontId="10" fillId="0" borderId="4" xfId="0" applyNumberFormat="1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vertical="center" wrapText="1"/>
    </xf>
    <xf numFmtId="164" fontId="3" fillId="0" borderId="3" xfId="1" applyNumberFormat="1" applyFont="1" applyBorder="1"/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vertical="center" wrapText="1"/>
    </xf>
    <xf numFmtId="164" fontId="5" fillId="0" borderId="3" xfId="1" applyNumberFormat="1" applyFont="1" applyBorder="1"/>
    <xf numFmtId="9" fontId="5" fillId="0" borderId="3" xfId="0" applyNumberFormat="1" applyFont="1" applyBorder="1"/>
    <xf numFmtId="0" fontId="9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vertical="center" wrapText="1"/>
    </xf>
    <xf numFmtId="164" fontId="3" fillId="0" borderId="4" xfId="1" applyNumberFormat="1" applyFont="1" applyBorder="1"/>
    <xf numFmtId="9" fontId="3" fillId="0" borderId="4" xfId="0" applyNumberFormat="1" applyFont="1" applyBorder="1"/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164" fontId="3" fillId="0" borderId="1" xfId="1" applyNumberFormat="1" applyFont="1" applyBorder="1"/>
    <xf numFmtId="9" fontId="3" fillId="0" borderId="1" xfId="0" applyNumberFormat="1" applyFont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et%20ha/VIET%20HA%20(D)/VAN%20BAN%20VIET%20HA/NAM%202020/c&#244;ng%20khai%202018/TONGQUYETTOAN2018-PK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1.192.7\SoTaiChinh\CacPhongBan\PhongQuanLyNganSach\LeVietHa\C%20Huong\c&#244;ng%20khai%202018\TONGQUYETTOAN2018-PK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1.192.7\SoTaiChinh\NGAN%20SACH\QUYET%20TOAN\2017\t&#7893;ng%20quy&#7871;t%20to&#225;n\TONGQUYETTOAN20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1.192.7\SoTaiChinh\Nghi%20quyet%20387%20va%20ND%2073\NQ%20387%20hoan%20thien%20trinh%20Bo%20lan%202%20(20042016)\Bieu%2013_PL%20Danh%20gia%20thu%20NSNN%20theo%20sac%20thue_FIXED%20(P&#272;P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8.31"/>
      <sheetName val="49.31"/>
      <sheetName val="50.31"/>
      <sheetName val="51.31"/>
      <sheetName val="52.31"/>
      <sheetName val="53.31"/>
      <sheetName val="54.31"/>
      <sheetName val="55.31"/>
      <sheetName val="56.31"/>
      <sheetName val="57.31"/>
      <sheetName val="58.31"/>
      <sheetName val="59.31"/>
      <sheetName val="60.31"/>
      <sheetName val="61.31"/>
      <sheetName val="62.31"/>
      <sheetName val="63.31"/>
      <sheetName val="64.31"/>
      <sheetName val="60.342"/>
      <sheetName val="61.342"/>
      <sheetName val="CHITIETTHU"/>
      <sheetName val="62.342"/>
      <sheetName val="63."/>
      <sheetName val="64."/>
      <sheetName val="65."/>
      <sheetName val="66."/>
      <sheetName val="67."/>
      <sheetName val="68."/>
      <sheetName val="69."/>
      <sheetName val="70"/>
      <sheetName val="00000000"/>
      <sheetName val="vay"/>
      <sheetName val="Sheet1"/>
      <sheetName val="Sheet2"/>
    </sheetNames>
    <sheetDataSet>
      <sheetData sheetId="0">
        <row r="10">
          <cell r="C10">
            <v>1977550000000</v>
          </cell>
        </row>
      </sheetData>
      <sheetData sheetId="1"/>
      <sheetData sheetId="2">
        <row r="12">
          <cell r="C12">
            <v>122000000000</v>
          </cell>
          <cell r="D12">
            <v>122000000000</v>
          </cell>
          <cell r="E12">
            <v>117959900535</v>
          </cell>
          <cell r="G12">
            <v>117959769716</v>
          </cell>
        </row>
        <row r="13">
          <cell r="C13">
            <v>9000000000</v>
          </cell>
          <cell r="D13">
            <v>9000000000</v>
          </cell>
          <cell r="E13">
            <v>7406168125</v>
          </cell>
          <cell r="G13">
            <v>7405800813</v>
          </cell>
        </row>
        <row r="14">
          <cell r="C14">
            <v>0</v>
          </cell>
          <cell r="D14">
            <v>0</v>
          </cell>
        </row>
        <row r="15">
          <cell r="C15">
            <v>20000000000</v>
          </cell>
          <cell r="D15">
            <v>20000000000</v>
          </cell>
          <cell r="E15">
            <v>10391661358</v>
          </cell>
          <cell r="G15">
            <v>10391661358</v>
          </cell>
        </row>
        <row r="16">
          <cell r="D16">
            <v>0</v>
          </cell>
          <cell r="E16">
            <v>0</v>
          </cell>
          <cell r="G16">
            <v>0</v>
          </cell>
        </row>
        <row r="18">
          <cell r="C18">
            <v>47000000000</v>
          </cell>
          <cell r="D18">
            <v>47000000000</v>
          </cell>
          <cell r="E18">
            <v>51102282353</v>
          </cell>
          <cell r="G18">
            <v>51102282353</v>
          </cell>
        </row>
        <row r="19">
          <cell r="C19">
            <v>13000000000</v>
          </cell>
          <cell r="D19">
            <v>13000000000</v>
          </cell>
          <cell r="E19">
            <v>16967962581</v>
          </cell>
          <cell r="G19">
            <v>16967962581</v>
          </cell>
        </row>
        <row r="20">
          <cell r="C20">
            <v>105000000000</v>
          </cell>
          <cell r="D20">
            <v>105000000000</v>
          </cell>
          <cell r="E20">
            <v>63868637117</v>
          </cell>
          <cell r="G20">
            <v>63868637117</v>
          </cell>
        </row>
        <row r="21">
          <cell r="C21">
            <v>6000000000</v>
          </cell>
          <cell r="D21">
            <v>6000000000</v>
          </cell>
          <cell r="E21">
            <v>411488847</v>
          </cell>
          <cell r="G21">
            <v>411488847</v>
          </cell>
        </row>
        <row r="22">
          <cell r="E22">
            <v>0</v>
          </cell>
          <cell r="G22">
            <v>0</v>
          </cell>
        </row>
        <row r="24">
          <cell r="C24">
            <v>4700000000</v>
          </cell>
          <cell r="D24">
            <v>4700000000</v>
          </cell>
          <cell r="E24">
            <v>29492653354</v>
          </cell>
          <cell r="G24">
            <v>29489016368</v>
          </cell>
        </row>
        <row r="25">
          <cell r="C25">
            <v>4000000000</v>
          </cell>
          <cell r="D25">
            <v>4000000000</v>
          </cell>
          <cell r="E25">
            <v>11747080141</v>
          </cell>
          <cell r="G25">
            <v>11747080141</v>
          </cell>
        </row>
        <row r="26">
          <cell r="D26">
            <v>0</v>
          </cell>
        </row>
        <row r="27">
          <cell r="D27">
            <v>0</v>
          </cell>
          <cell r="E27">
            <v>7579295577</v>
          </cell>
          <cell r="G27">
            <v>7579295577</v>
          </cell>
        </row>
        <row r="28">
          <cell r="C28">
            <v>1300000000</v>
          </cell>
          <cell r="D28">
            <v>1300000000</v>
          </cell>
          <cell r="E28">
            <v>0</v>
          </cell>
          <cell r="G28">
            <v>0</v>
          </cell>
        </row>
        <row r="30">
          <cell r="C30">
            <v>499500000000</v>
          </cell>
          <cell r="D30">
            <v>499500000000</v>
          </cell>
          <cell r="E30">
            <v>390035187684</v>
          </cell>
        </row>
        <row r="31">
          <cell r="C31">
            <v>46000000000</v>
          </cell>
          <cell r="D31">
            <v>46000000000</v>
          </cell>
          <cell r="E31">
            <v>43928204345</v>
          </cell>
          <cell r="G31">
            <v>43927854345</v>
          </cell>
        </row>
        <row r="32">
          <cell r="C32">
            <v>1500000000</v>
          </cell>
          <cell r="D32">
            <v>1500000000</v>
          </cell>
          <cell r="E32">
            <v>1016535587</v>
          </cell>
        </row>
        <row r="33">
          <cell r="C33">
            <v>50000000000</v>
          </cell>
          <cell r="D33">
            <v>50000000000</v>
          </cell>
          <cell r="E33">
            <v>74951184532</v>
          </cell>
        </row>
        <row r="34">
          <cell r="D34">
            <v>0</v>
          </cell>
          <cell r="E34">
            <v>0</v>
          </cell>
        </row>
        <row r="35">
          <cell r="C35">
            <v>85000000000</v>
          </cell>
          <cell r="E35">
            <v>124070962310</v>
          </cell>
          <cell r="G35">
            <v>124059862805</v>
          </cell>
        </row>
        <row r="37">
          <cell r="C37">
            <v>244920000000</v>
          </cell>
          <cell r="E37">
            <v>315244652546</v>
          </cell>
        </row>
        <row r="38">
          <cell r="C38">
            <v>145080000000</v>
          </cell>
          <cell r="D38">
            <v>145080000000</v>
          </cell>
          <cell r="E38">
            <v>186813184490</v>
          </cell>
          <cell r="G38">
            <v>186755877152</v>
          </cell>
        </row>
        <row r="39">
          <cell r="C39">
            <v>195000000000</v>
          </cell>
          <cell r="E39">
            <v>253664300843</v>
          </cell>
          <cell r="G39">
            <v>253664300843</v>
          </cell>
        </row>
        <row r="41">
          <cell r="C41">
            <v>19750000000</v>
          </cell>
          <cell r="E41">
            <v>38558334346</v>
          </cell>
          <cell r="G41">
            <v>5739309287</v>
          </cell>
        </row>
        <row r="42">
          <cell r="C42">
            <v>200250000000</v>
          </cell>
          <cell r="D42">
            <v>200250000000</v>
          </cell>
          <cell r="E42">
            <v>189755295724</v>
          </cell>
          <cell r="G42">
            <v>189743265649</v>
          </cell>
        </row>
        <row r="44">
          <cell r="C44">
            <v>6000000000</v>
          </cell>
          <cell r="D44">
            <v>6000000000</v>
          </cell>
          <cell r="E44">
            <v>7591878648</v>
          </cell>
          <cell r="G44">
            <v>7591878648</v>
          </cell>
        </row>
        <row r="45">
          <cell r="C45">
            <v>100000000000</v>
          </cell>
          <cell r="D45">
            <v>100000000000</v>
          </cell>
          <cell r="E45">
            <v>122539109697</v>
          </cell>
          <cell r="G45">
            <v>122539109697</v>
          </cell>
        </row>
        <row r="46">
          <cell r="C46">
            <v>1100000000000</v>
          </cell>
          <cell r="D46">
            <v>1100000000000</v>
          </cell>
          <cell r="E46">
            <v>1520907087495</v>
          </cell>
          <cell r="G46">
            <v>1520907087495</v>
          </cell>
        </row>
        <row r="47">
          <cell r="E47">
            <v>2000000</v>
          </cell>
          <cell r="G47">
            <v>2000000</v>
          </cell>
        </row>
        <row r="48">
          <cell r="C48">
            <v>40000000000</v>
          </cell>
          <cell r="D48">
            <v>40000000000</v>
          </cell>
          <cell r="E48">
            <v>41974975451</v>
          </cell>
          <cell r="G48">
            <v>41974975451</v>
          </cell>
        </row>
        <row r="50">
          <cell r="C50">
            <v>13000000000</v>
          </cell>
          <cell r="E50">
            <v>11789944049</v>
          </cell>
          <cell r="G50">
            <v>3960464319</v>
          </cell>
        </row>
        <row r="51">
          <cell r="C51">
            <v>37000000000</v>
          </cell>
          <cell r="D51">
            <v>37000000000</v>
          </cell>
          <cell r="E51">
            <v>35666447278</v>
          </cell>
          <cell r="G51">
            <v>35560428408</v>
          </cell>
        </row>
        <row r="52">
          <cell r="C52">
            <v>112000000000</v>
          </cell>
          <cell r="D52">
            <v>79000000000</v>
          </cell>
          <cell r="E52">
            <v>159636880007</v>
          </cell>
          <cell r="G52">
            <v>84704974807</v>
          </cell>
        </row>
        <row r="53">
          <cell r="C53">
            <v>23000000000</v>
          </cell>
          <cell r="E53">
            <v>19107196790</v>
          </cell>
        </row>
        <row r="55">
          <cell r="E55">
            <v>1513368433</v>
          </cell>
        </row>
        <row r="58">
          <cell r="C58">
            <v>130000000000</v>
          </cell>
        </row>
        <row r="59">
          <cell r="E59">
            <v>79053292240</v>
          </cell>
        </row>
        <row r="60">
          <cell r="E60">
            <v>697536455</v>
          </cell>
        </row>
        <row r="61">
          <cell r="E61">
            <v>27297921</v>
          </cell>
        </row>
        <row r="63">
          <cell r="E63">
            <v>120423102547</v>
          </cell>
        </row>
        <row r="64">
          <cell r="E64">
            <v>1110783078</v>
          </cell>
          <cell r="G64">
            <v>45000000</v>
          </cell>
        </row>
        <row r="65">
          <cell r="E65">
            <v>568603213</v>
          </cell>
        </row>
        <row r="66">
          <cell r="C66">
            <v>120000000000</v>
          </cell>
          <cell r="D66">
            <v>120000000000</v>
          </cell>
          <cell r="E66">
            <v>73857960957</v>
          </cell>
          <cell r="G66">
            <v>73857960957</v>
          </cell>
        </row>
        <row r="68">
          <cell r="E68">
            <v>336647576775</v>
          </cell>
          <cell r="G68">
            <v>336647576775</v>
          </cell>
        </row>
        <row r="69">
          <cell r="E69">
            <v>1836547319177</v>
          </cell>
          <cell r="G69">
            <v>1836547319177</v>
          </cell>
        </row>
        <row r="72">
          <cell r="C72">
            <v>4456742000000</v>
          </cell>
          <cell r="D72">
            <v>4456742000000</v>
          </cell>
          <cell r="E72">
            <v>4568443000000</v>
          </cell>
          <cell r="G72">
            <v>4568443000000</v>
          </cell>
        </row>
        <row r="74">
          <cell r="C74">
            <v>2455424000000</v>
          </cell>
          <cell r="D74">
            <v>2455424000000</v>
          </cell>
        </row>
        <row r="75">
          <cell r="C75">
            <v>371107000000</v>
          </cell>
          <cell r="D75">
            <v>371107000000</v>
          </cell>
        </row>
        <row r="76">
          <cell r="E76">
            <v>105911867475</v>
          </cell>
          <cell r="G76">
            <v>79426867475</v>
          </cell>
        </row>
        <row r="77">
          <cell r="C77">
            <v>103600000000</v>
          </cell>
          <cell r="D77">
            <v>103600000000</v>
          </cell>
          <cell r="E77">
            <v>91184191480</v>
          </cell>
          <cell r="G77">
            <v>91184191480</v>
          </cell>
        </row>
      </sheetData>
      <sheetData sheetId="3">
        <row r="10">
          <cell r="D10">
            <v>3779304000655</v>
          </cell>
        </row>
      </sheetData>
      <sheetData sheetId="4">
        <row r="9">
          <cell r="C9">
            <v>3506631000000</v>
          </cell>
        </row>
      </sheetData>
      <sheetData sheetId="5">
        <row r="11">
          <cell r="D11">
            <v>727880000000</v>
          </cell>
        </row>
      </sheetData>
      <sheetData sheetId="6">
        <row r="14">
          <cell r="B14" t="str">
            <v>Sở Lao động-TBXH</v>
          </cell>
        </row>
      </sheetData>
      <sheetData sheetId="7"/>
      <sheetData sheetId="8"/>
      <sheetData sheetId="9"/>
      <sheetData sheetId="10"/>
      <sheetData sheetId="11">
        <row r="12">
          <cell r="B12" t="str">
            <v>Minh Hóa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8.31"/>
      <sheetName val="49.31"/>
      <sheetName val="50.31"/>
      <sheetName val="51.31"/>
      <sheetName val="52.31"/>
      <sheetName val="53.31"/>
      <sheetName val="54.31"/>
      <sheetName val="55.31"/>
      <sheetName val="56.31"/>
      <sheetName val="57.31"/>
      <sheetName val="58.31"/>
      <sheetName val="59.31"/>
      <sheetName val="60.31"/>
      <sheetName val="61.31"/>
      <sheetName val="62.31"/>
      <sheetName val="63.31"/>
      <sheetName val="64.31"/>
      <sheetName val="60.342"/>
      <sheetName val="61.342"/>
      <sheetName val="CHITIETTHU"/>
      <sheetName val="62.342"/>
      <sheetName val="63."/>
      <sheetName val="64."/>
      <sheetName val="65."/>
      <sheetName val="66."/>
      <sheetName val="67."/>
      <sheetName val="68."/>
      <sheetName val="69."/>
      <sheetName val="70"/>
      <sheetName val="00000000"/>
      <sheetName val="vay"/>
      <sheetName val="Sheet1"/>
      <sheetName val="Sheet2"/>
    </sheetNames>
    <sheetDataSet>
      <sheetData sheetId="0">
        <row r="34">
          <cell r="C34">
            <v>107800000000</v>
          </cell>
        </row>
      </sheetData>
      <sheetData sheetId="1"/>
      <sheetData sheetId="2">
        <row r="32">
          <cell r="G32">
            <v>1016357618</v>
          </cell>
        </row>
        <row r="74">
          <cell r="E74">
            <v>2936246796000</v>
          </cell>
        </row>
        <row r="75">
          <cell r="E75">
            <v>263880250596</v>
          </cell>
        </row>
      </sheetData>
      <sheetData sheetId="3">
        <row r="10">
          <cell r="C10">
            <v>1575500000000</v>
          </cell>
        </row>
      </sheetData>
      <sheetData sheetId="4"/>
      <sheetData sheetId="5"/>
      <sheetData sheetId="6">
        <row r="267">
          <cell r="L267">
            <v>4930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8.31"/>
      <sheetName val="49.31"/>
      <sheetName val="50.31"/>
      <sheetName val="51.31"/>
      <sheetName val="52.31"/>
      <sheetName val="53.31"/>
      <sheetName val="54.31"/>
      <sheetName val="55.31"/>
      <sheetName val="56.31"/>
      <sheetName val="57.31"/>
      <sheetName val="58.31quang"/>
      <sheetName val="59.31quang"/>
      <sheetName val="60.31quang"/>
      <sheetName val="61.31quang"/>
      <sheetName val="62.31"/>
      <sheetName val="63.31"/>
      <sheetName val="64.31"/>
      <sheetName val="60.342"/>
      <sheetName val="61.342"/>
      <sheetName val="thu"/>
      <sheetName val="62.342"/>
      <sheetName val="63."/>
      <sheetName val="64."/>
      <sheetName val="65."/>
      <sheetName val="66."/>
      <sheetName val="67."/>
      <sheetName val="68."/>
      <sheetName val="69."/>
      <sheetName val="70"/>
      <sheetName val="00000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48">
          <cell r="C48"/>
        </row>
        <row r="71">
          <cell r="C71"/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"/>
      <sheetName val="#REF"/>
    </sheet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97"/>
  <sheetViews>
    <sheetView tabSelected="1" workbookViewId="0">
      <selection activeCell="C12" sqref="C12:D12"/>
    </sheetView>
  </sheetViews>
  <sheetFormatPr defaultColWidth="10" defaultRowHeight="15.75" x14ac:dyDescent="0.25"/>
  <cols>
    <col min="1" max="1" width="5.7109375" style="14" customWidth="1"/>
    <col min="2" max="2" width="46.7109375" style="15" customWidth="1"/>
    <col min="3" max="4" width="20.5703125" style="16" customWidth="1"/>
    <col min="5" max="5" width="21" style="16" bestFit="1" customWidth="1"/>
    <col min="6" max="6" width="20.7109375" style="16" bestFit="1" customWidth="1"/>
    <col min="7" max="7" width="11.28515625" style="17" customWidth="1"/>
    <col min="8" max="8" width="11.85546875" style="17" customWidth="1"/>
    <col min="9" max="9" width="10" style="16"/>
    <col min="10" max="16384" width="10" style="15"/>
  </cols>
  <sheetData>
    <row r="1" spans="1:9" s="6" customFormat="1" ht="21" customHeight="1" x14ac:dyDescent="0.25">
      <c r="A1" s="1" t="s">
        <v>0</v>
      </c>
      <c r="B1" s="2"/>
      <c r="C1" s="2"/>
      <c r="D1" s="3"/>
      <c r="E1" s="4"/>
      <c r="F1" s="4"/>
      <c r="G1" s="5" t="s">
        <v>1</v>
      </c>
      <c r="H1" s="5"/>
    </row>
    <row r="2" spans="1:9" s="6" customFormat="1" ht="8.25" customHeight="1" x14ac:dyDescent="0.3">
      <c r="A2" s="7"/>
      <c r="B2" s="7"/>
      <c r="C2" s="4"/>
      <c r="D2" s="4"/>
      <c r="E2" s="4"/>
      <c r="F2" s="4"/>
      <c r="G2" s="8"/>
      <c r="H2" s="8"/>
    </row>
    <row r="3" spans="1:9" s="6" customFormat="1" ht="21" customHeight="1" x14ac:dyDescent="0.3">
      <c r="A3" s="9" t="s">
        <v>2</v>
      </c>
      <c r="B3" s="10"/>
      <c r="C3" s="11"/>
      <c r="D3" s="11"/>
      <c r="E3" s="11"/>
      <c r="F3" s="11"/>
      <c r="G3" s="12"/>
      <c r="H3" s="12"/>
    </row>
    <row r="4" spans="1:9" s="6" customFormat="1" ht="21" customHeight="1" x14ac:dyDescent="0.25">
      <c r="A4" s="13" t="s">
        <v>3</v>
      </c>
      <c r="B4" s="13"/>
      <c r="C4" s="13"/>
      <c r="D4" s="13"/>
      <c r="E4" s="13"/>
      <c r="F4" s="13"/>
      <c r="G4" s="13"/>
      <c r="H4" s="13"/>
    </row>
    <row r="5" spans="1:9" s="6" customFormat="1" ht="21" customHeight="1" x14ac:dyDescent="0.25">
      <c r="A5" s="13" t="s">
        <v>4</v>
      </c>
      <c r="B5" s="13"/>
      <c r="C5" s="13"/>
      <c r="D5" s="13"/>
      <c r="E5" s="13"/>
      <c r="F5" s="13"/>
      <c r="G5" s="13"/>
      <c r="H5" s="13"/>
    </row>
    <row r="6" spans="1:9" ht="21" customHeight="1" x14ac:dyDescent="0.25">
      <c r="H6" s="18" t="s">
        <v>5</v>
      </c>
    </row>
    <row r="7" spans="1:9" ht="21" customHeight="1" x14ac:dyDescent="0.25">
      <c r="A7" s="19" t="s">
        <v>6</v>
      </c>
      <c r="B7" s="19" t="s">
        <v>7</v>
      </c>
      <c r="C7" s="20" t="s">
        <v>8</v>
      </c>
      <c r="D7" s="20"/>
      <c r="E7" s="20" t="s">
        <v>9</v>
      </c>
      <c r="F7" s="20"/>
      <c r="G7" s="21" t="s">
        <v>10</v>
      </c>
      <c r="H7" s="21"/>
    </row>
    <row r="8" spans="1:9" ht="17.25" customHeight="1" x14ac:dyDescent="0.25">
      <c r="A8" s="19"/>
      <c r="B8" s="19"/>
      <c r="C8" s="22" t="s">
        <v>11</v>
      </c>
      <c r="D8" s="22" t="s">
        <v>12</v>
      </c>
      <c r="E8" s="22" t="s">
        <v>11</v>
      </c>
      <c r="F8" s="22" t="s">
        <v>12</v>
      </c>
      <c r="G8" s="23" t="s">
        <v>11</v>
      </c>
      <c r="H8" s="23" t="s">
        <v>12</v>
      </c>
    </row>
    <row r="9" spans="1:9" ht="23.25" customHeight="1" x14ac:dyDescent="0.25">
      <c r="A9" s="24" t="s">
        <v>13</v>
      </c>
      <c r="B9" s="24" t="s">
        <v>14</v>
      </c>
      <c r="C9" s="25" t="s">
        <v>15</v>
      </c>
      <c r="D9" s="25" t="s">
        <v>16</v>
      </c>
      <c r="E9" s="25" t="s">
        <v>17</v>
      </c>
      <c r="F9" s="25" t="s">
        <v>18</v>
      </c>
      <c r="G9" s="23" t="s">
        <v>19</v>
      </c>
      <c r="H9" s="23" t="s">
        <v>20</v>
      </c>
    </row>
    <row r="10" spans="1:9" ht="16.5" customHeight="1" x14ac:dyDescent="0.25">
      <c r="A10" s="26"/>
      <c r="B10" s="27" t="s">
        <v>21</v>
      </c>
      <c r="C10" s="28">
        <f>SUBTOTAL(9,C11:C79)</f>
        <v>10886873000000</v>
      </c>
      <c r="D10" s="28">
        <f>SUBTOTAL(9,D11:D79)</f>
        <v>10446203000000</v>
      </c>
      <c r="E10" s="28">
        <f>SUBTOTAL(9,E11:E79)</f>
        <v>14270293438157</v>
      </c>
      <c r="F10" s="28">
        <f>SUBTOTAL(9,F11:F79)</f>
        <v>13611525244507</v>
      </c>
      <c r="G10" s="29">
        <f>E10/C10</f>
        <v>1.3107798206295784</v>
      </c>
      <c r="H10" s="30">
        <f>F10/D10</f>
        <v>1.3030117492936908</v>
      </c>
    </row>
    <row r="11" spans="1:9" ht="23.25" customHeight="1" x14ac:dyDescent="0.25">
      <c r="A11" s="31" t="s">
        <v>13</v>
      </c>
      <c r="B11" s="32" t="s">
        <v>22</v>
      </c>
      <c r="C11" s="33">
        <f>SUBTOTAL(9,C12:C67)</f>
        <v>3380000000000</v>
      </c>
      <c r="D11" s="33">
        <f>SUBTOTAL(9,D12:D67)</f>
        <v>2939330000000</v>
      </c>
      <c r="E11" s="33">
        <f>SUBTOTAL(9,E12:E68)</f>
        <v>4131432436654</v>
      </c>
      <c r="F11" s="33">
        <f>SUBTOTAL(9,F12:F68)</f>
        <v>3499149243004</v>
      </c>
      <c r="G11" s="34">
        <f>E11/C11</f>
        <v>1.2223172889508875</v>
      </c>
      <c r="H11" s="35">
        <f t="shared" ref="H11:H55" si="0">F11/D11</f>
        <v>1.1904581122242144</v>
      </c>
    </row>
    <row r="12" spans="1:9" x14ac:dyDescent="0.25">
      <c r="A12" s="31" t="s">
        <v>23</v>
      </c>
      <c r="B12" s="32" t="s">
        <v>24</v>
      </c>
      <c r="C12" s="33">
        <f>SUBTOTAL(9,C13:C58)</f>
        <v>3250000000000</v>
      </c>
      <c r="D12" s="33">
        <f>SUBTOTAL(9,D13:D58)</f>
        <v>2939330000000</v>
      </c>
      <c r="E12" s="33">
        <f>SUBTOTAL(9,E13:E58)</f>
        <v>3855693860243</v>
      </c>
      <c r="F12" s="33">
        <f>SUBTOTAL(9,F13:F58)</f>
        <v>3424677678834</v>
      </c>
      <c r="G12" s="34">
        <f>E12/C12</f>
        <v>1.1863673416132308</v>
      </c>
      <c r="H12" s="35">
        <f t="shared" si="0"/>
        <v>1.1651218743162557</v>
      </c>
    </row>
    <row r="13" spans="1:9" s="39" customFormat="1" ht="17.25" customHeight="1" x14ac:dyDescent="0.25">
      <c r="A13" s="36">
        <v>1</v>
      </c>
      <c r="B13" s="32" t="s">
        <v>25</v>
      </c>
      <c r="C13" s="37">
        <f>SUBTOTAL(9,C14:C18)</f>
        <v>151000000000</v>
      </c>
      <c r="D13" s="37">
        <f>SUBTOTAL(9,D14:D18)</f>
        <v>151000000000</v>
      </c>
      <c r="E13" s="37">
        <f>SUBTOTAL(9,E14:E18)</f>
        <v>135757730018</v>
      </c>
      <c r="F13" s="37">
        <f>SUBTOTAL(9,F14:F18)</f>
        <v>135757231887</v>
      </c>
      <c r="G13" s="34">
        <f>E13/C13</f>
        <v>0.89905781468874169</v>
      </c>
      <c r="H13" s="35">
        <f t="shared" si="0"/>
        <v>0.89905451580794704</v>
      </c>
      <c r="I13" s="38"/>
    </row>
    <row r="14" spans="1:9" ht="18.600000000000001" customHeight="1" x14ac:dyDescent="0.25">
      <c r="A14" s="36"/>
      <c r="B14" s="40" t="s">
        <v>26</v>
      </c>
      <c r="C14" s="41">
        <f>'[1]50.31'!C12</f>
        <v>122000000000</v>
      </c>
      <c r="D14" s="41">
        <f>'[1]50.31'!D12</f>
        <v>122000000000</v>
      </c>
      <c r="E14" s="41">
        <f>'[1]50.31'!E12</f>
        <v>117959900535</v>
      </c>
      <c r="F14" s="41">
        <f>'[1]50.31'!G12</f>
        <v>117959769716</v>
      </c>
      <c r="G14" s="42">
        <f>E14/C14</f>
        <v>0.96688443061475415</v>
      </c>
      <c r="H14" s="43">
        <f t="shared" si="0"/>
        <v>0.96688335832786887</v>
      </c>
    </row>
    <row r="15" spans="1:9" ht="18.600000000000001" customHeight="1" x14ac:dyDescent="0.25">
      <c r="A15" s="36"/>
      <c r="B15" s="40" t="s">
        <v>27</v>
      </c>
      <c r="C15" s="41">
        <f>'[1]50.31'!C13</f>
        <v>9000000000</v>
      </c>
      <c r="D15" s="41">
        <f>'[1]50.31'!D13</f>
        <v>9000000000</v>
      </c>
      <c r="E15" s="41">
        <f>'[1]50.31'!E13</f>
        <v>7406168125</v>
      </c>
      <c r="F15" s="41">
        <f>'[1]50.31'!G13</f>
        <v>7405800813</v>
      </c>
      <c r="G15" s="42">
        <f>E15/C15</f>
        <v>0.82290756944444443</v>
      </c>
      <c r="H15" s="43">
        <f t="shared" si="0"/>
        <v>0.822866757</v>
      </c>
    </row>
    <row r="16" spans="1:9" ht="18.600000000000001" customHeight="1" x14ac:dyDescent="0.25">
      <c r="A16" s="36"/>
      <c r="B16" s="40" t="s">
        <v>28</v>
      </c>
      <c r="C16" s="41">
        <f>'[1]50.31'!C14</f>
        <v>0</v>
      </c>
      <c r="D16" s="41">
        <f>'[1]50.31'!D14</f>
        <v>0</v>
      </c>
      <c r="E16" s="41">
        <f>'[1]50.31'!E14</f>
        <v>0</v>
      </c>
      <c r="F16" s="41">
        <f>'[1]50.31'!G14</f>
        <v>0</v>
      </c>
      <c r="G16" s="44"/>
      <c r="H16" s="43"/>
    </row>
    <row r="17" spans="1:9" ht="18.600000000000001" customHeight="1" x14ac:dyDescent="0.25">
      <c r="A17" s="36"/>
      <c r="B17" s="40" t="s">
        <v>29</v>
      </c>
      <c r="C17" s="41">
        <f>'[1]50.31'!C15</f>
        <v>20000000000</v>
      </c>
      <c r="D17" s="41">
        <f>'[1]50.31'!D15</f>
        <v>20000000000</v>
      </c>
      <c r="E17" s="41">
        <f>'[1]50.31'!E15</f>
        <v>10391661358</v>
      </c>
      <c r="F17" s="41">
        <f>'[1]50.31'!G15</f>
        <v>10391661358</v>
      </c>
      <c r="G17" s="42">
        <f>E17/C17</f>
        <v>0.51958306789999997</v>
      </c>
      <c r="H17" s="43">
        <f t="shared" si="0"/>
        <v>0.51958306789999997</v>
      </c>
    </row>
    <row r="18" spans="1:9" ht="18.600000000000001" customHeight="1" x14ac:dyDescent="0.25">
      <c r="A18" s="45"/>
      <c r="B18" s="46" t="s">
        <v>30</v>
      </c>
      <c r="C18" s="41">
        <f>'[1]50.31'!C16</f>
        <v>0</v>
      </c>
      <c r="D18" s="41">
        <f>'[1]50.31'!D16</f>
        <v>0</v>
      </c>
      <c r="E18" s="41">
        <f>'[1]50.31'!E16</f>
        <v>0</v>
      </c>
      <c r="F18" s="41">
        <f>'[1]50.31'!G16</f>
        <v>0</v>
      </c>
      <c r="G18" s="43"/>
      <c r="H18" s="35"/>
    </row>
    <row r="19" spans="1:9" s="39" customFormat="1" ht="18.600000000000001" customHeight="1" x14ac:dyDescent="0.25">
      <c r="A19" s="36">
        <v>2</v>
      </c>
      <c r="B19" s="32" t="s">
        <v>31</v>
      </c>
      <c r="C19" s="37">
        <f>SUBTOTAL(9,C20:C24)</f>
        <v>171000000000</v>
      </c>
      <c r="D19" s="37">
        <f>SUBTOTAL(9,D20:D24)</f>
        <v>171000000000</v>
      </c>
      <c r="E19" s="37">
        <f>SUBTOTAL(9,E20:E24)</f>
        <v>132350370898</v>
      </c>
      <c r="F19" s="37">
        <f>SUBTOTAL(9,F20:F24)</f>
        <v>132350370898</v>
      </c>
      <c r="G19" s="34">
        <f>E19/C19</f>
        <v>0.7739787771812866</v>
      </c>
      <c r="H19" s="35">
        <f t="shared" si="0"/>
        <v>0.7739787771812866</v>
      </c>
      <c r="I19" s="38"/>
    </row>
    <row r="20" spans="1:9" ht="18.600000000000001" customHeight="1" x14ac:dyDescent="0.25">
      <c r="A20" s="36"/>
      <c r="B20" s="40" t="s">
        <v>26</v>
      </c>
      <c r="C20" s="41">
        <f>'[1]50.31'!C18</f>
        <v>47000000000</v>
      </c>
      <c r="D20" s="41">
        <f>'[1]50.31'!D18</f>
        <v>47000000000</v>
      </c>
      <c r="E20" s="41">
        <f>'[1]50.31'!E18</f>
        <v>51102282353</v>
      </c>
      <c r="F20" s="41">
        <f>'[1]50.31'!G18</f>
        <v>51102282353</v>
      </c>
      <c r="G20" s="42">
        <f>E20/C20</f>
        <v>1.0872826032553191</v>
      </c>
      <c r="H20" s="43">
        <f t="shared" si="0"/>
        <v>1.0872826032553191</v>
      </c>
    </row>
    <row r="21" spans="1:9" ht="18.600000000000001" customHeight="1" x14ac:dyDescent="0.25">
      <c r="A21" s="36"/>
      <c r="B21" s="40" t="s">
        <v>27</v>
      </c>
      <c r="C21" s="41">
        <f>'[1]50.31'!C19</f>
        <v>13000000000</v>
      </c>
      <c r="D21" s="41">
        <f>'[1]50.31'!D19</f>
        <v>13000000000</v>
      </c>
      <c r="E21" s="41">
        <f>'[1]50.31'!E19</f>
        <v>16967962581</v>
      </c>
      <c r="F21" s="41">
        <f>'[1]50.31'!G19</f>
        <v>16967962581</v>
      </c>
      <c r="G21" s="42">
        <f>E21/C21</f>
        <v>1.3052278908461539</v>
      </c>
      <c r="H21" s="43">
        <f t="shared" si="0"/>
        <v>1.3052278908461539</v>
      </c>
    </row>
    <row r="22" spans="1:9" ht="18.600000000000001" customHeight="1" x14ac:dyDescent="0.25">
      <c r="A22" s="36"/>
      <c r="B22" s="40" t="s">
        <v>28</v>
      </c>
      <c r="C22" s="41">
        <f>'[1]50.31'!C20</f>
        <v>105000000000</v>
      </c>
      <c r="D22" s="41">
        <f>'[1]50.31'!D20</f>
        <v>105000000000</v>
      </c>
      <c r="E22" s="41">
        <f>'[1]50.31'!E20</f>
        <v>63868637117</v>
      </c>
      <c r="F22" s="41">
        <f>'[1]50.31'!G20</f>
        <v>63868637117</v>
      </c>
      <c r="G22" s="42">
        <f>E22/C22</f>
        <v>0.60827273444761909</v>
      </c>
      <c r="H22" s="43">
        <f t="shared" si="0"/>
        <v>0.60827273444761909</v>
      </c>
    </row>
    <row r="23" spans="1:9" ht="18.600000000000001" customHeight="1" x14ac:dyDescent="0.25">
      <c r="A23" s="36"/>
      <c r="B23" s="40" t="s">
        <v>29</v>
      </c>
      <c r="C23" s="41">
        <f>'[1]50.31'!C21</f>
        <v>6000000000</v>
      </c>
      <c r="D23" s="41">
        <f>'[1]50.31'!D21</f>
        <v>6000000000</v>
      </c>
      <c r="E23" s="41">
        <f>'[1]50.31'!E21</f>
        <v>411488847</v>
      </c>
      <c r="F23" s="41">
        <f>'[1]50.31'!G21</f>
        <v>411488847</v>
      </c>
      <c r="G23" s="42">
        <f>E23/C23</f>
        <v>6.8581474500000003E-2</v>
      </c>
      <c r="H23" s="43">
        <f t="shared" si="0"/>
        <v>6.8581474500000003E-2</v>
      </c>
    </row>
    <row r="24" spans="1:9" ht="18.600000000000001" customHeight="1" x14ac:dyDescent="0.25">
      <c r="A24" s="36"/>
      <c r="B24" s="46" t="s">
        <v>30</v>
      </c>
      <c r="C24" s="41">
        <f>'[1]50.31'!C22</f>
        <v>0</v>
      </c>
      <c r="D24" s="41">
        <f>'[1]50.31'!D22</f>
        <v>0</v>
      </c>
      <c r="E24" s="41">
        <f>'[1]50.31'!E22</f>
        <v>0</v>
      </c>
      <c r="F24" s="41">
        <f>'[1]50.31'!G22</f>
        <v>0</v>
      </c>
      <c r="G24" s="44"/>
      <c r="H24" s="43"/>
    </row>
    <row r="25" spans="1:9" s="39" customFormat="1" ht="18.600000000000001" customHeight="1" x14ac:dyDescent="0.25">
      <c r="A25" s="31">
        <v>3</v>
      </c>
      <c r="B25" s="32" t="s">
        <v>32</v>
      </c>
      <c r="C25" s="37">
        <f>SUBTOTAL(9,C26:C30)</f>
        <v>10000000000</v>
      </c>
      <c r="D25" s="37">
        <f>SUBTOTAL(9,D26:D30)</f>
        <v>10000000000</v>
      </c>
      <c r="E25" s="37">
        <f>SUBTOTAL(9,E26:E30)</f>
        <v>48819029072</v>
      </c>
      <c r="F25" s="37">
        <f>SUBTOTAL(9,F26:F30)</f>
        <v>48815392086</v>
      </c>
      <c r="G25" s="34">
        <f>E25/C25</f>
        <v>4.8819029071999998</v>
      </c>
      <c r="H25" s="35">
        <f t="shared" si="0"/>
        <v>4.8815392085999996</v>
      </c>
      <c r="I25" s="38"/>
    </row>
    <row r="26" spans="1:9" ht="18.600000000000001" customHeight="1" x14ac:dyDescent="0.25">
      <c r="A26" s="45"/>
      <c r="B26" s="40" t="s">
        <v>26</v>
      </c>
      <c r="C26" s="47">
        <f>'[1]50.31'!C24</f>
        <v>4700000000</v>
      </c>
      <c r="D26" s="41">
        <f>'[1]50.31'!D24</f>
        <v>4700000000</v>
      </c>
      <c r="E26" s="47">
        <f>'[1]50.31'!E24</f>
        <v>29492653354</v>
      </c>
      <c r="F26" s="47">
        <f>'[1]50.31'!G24</f>
        <v>29489016368</v>
      </c>
      <c r="G26" s="42">
        <f>E26/C26</f>
        <v>6.2750326285106386</v>
      </c>
      <c r="H26" s="43">
        <f t="shared" si="0"/>
        <v>6.2742588017021275</v>
      </c>
    </row>
    <row r="27" spans="1:9" ht="18.600000000000001" customHeight="1" x14ac:dyDescent="0.25">
      <c r="A27" s="45"/>
      <c r="B27" s="40" t="s">
        <v>27</v>
      </c>
      <c r="C27" s="47">
        <f>'[1]50.31'!C25</f>
        <v>4000000000</v>
      </c>
      <c r="D27" s="41">
        <f>'[1]50.31'!D25</f>
        <v>4000000000</v>
      </c>
      <c r="E27" s="47">
        <f>'[1]50.31'!E25</f>
        <v>11747080141</v>
      </c>
      <c r="F27" s="47">
        <f>'[1]50.31'!G25</f>
        <v>11747080141</v>
      </c>
      <c r="G27" s="42">
        <f>E27/C27</f>
        <v>2.9367700352499999</v>
      </c>
      <c r="H27" s="43">
        <f t="shared" si="0"/>
        <v>2.9367700352499999</v>
      </c>
    </row>
    <row r="28" spans="1:9" ht="18.600000000000001" customHeight="1" x14ac:dyDescent="0.25">
      <c r="A28" s="45"/>
      <c r="B28" s="40" t="s">
        <v>28</v>
      </c>
      <c r="C28" s="47">
        <f>'[1]50.31'!C26</f>
        <v>0</v>
      </c>
      <c r="D28" s="41">
        <f>'[1]50.31'!D26</f>
        <v>0</v>
      </c>
      <c r="E28" s="47">
        <f>'[1]50.31'!E26</f>
        <v>0</v>
      </c>
      <c r="F28" s="47">
        <f>'[1]50.31'!G26</f>
        <v>0</v>
      </c>
      <c r="G28" s="43"/>
      <c r="H28" s="35"/>
    </row>
    <row r="29" spans="1:9" ht="18.600000000000001" customHeight="1" x14ac:dyDescent="0.25">
      <c r="A29" s="45"/>
      <c r="B29" s="40" t="s">
        <v>29</v>
      </c>
      <c r="C29" s="47">
        <f>'[1]50.31'!C27</f>
        <v>0</v>
      </c>
      <c r="D29" s="41">
        <f>'[1]50.31'!D27</f>
        <v>0</v>
      </c>
      <c r="E29" s="47">
        <f>'[1]50.31'!E27</f>
        <v>7579295577</v>
      </c>
      <c r="F29" s="47">
        <f>'[1]50.31'!G27</f>
        <v>7579295577</v>
      </c>
      <c r="G29" s="34"/>
      <c r="H29" s="35"/>
    </row>
    <row r="30" spans="1:9" ht="18.600000000000001" customHeight="1" x14ac:dyDescent="0.25">
      <c r="A30" s="45"/>
      <c r="B30" s="46" t="s">
        <v>30</v>
      </c>
      <c r="C30" s="47">
        <f>'[1]50.31'!C28</f>
        <v>1300000000</v>
      </c>
      <c r="D30" s="41">
        <f>'[1]50.31'!D28</f>
        <v>1300000000</v>
      </c>
      <c r="E30" s="47">
        <f>'[1]50.31'!E28</f>
        <v>0</v>
      </c>
      <c r="F30" s="47">
        <f>'[1]50.31'!G28</f>
        <v>0</v>
      </c>
      <c r="G30" s="34"/>
      <c r="H30" s="35"/>
    </row>
    <row r="31" spans="1:9" s="39" customFormat="1" ht="18.600000000000001" customHeight="1" x14ac:dyDescent="0.25">
      <c r="A31" s="31">
        <v>4</v>
      </c>
      <c r="B31" s="32" t="s">
        <v>33</v>
      </c>
      <c r="C31" s="37">
        <f>SUBTOTAL(9,C32:C36)</f>
        <v>597000000000</v>
      </c>
      <c r="D31" s="37">
        <f>SUBTOTAL(9,D32:D36)</f>
        <v>597000000000</v>
      </c>
      <c r="E31" s="37">
        <f>SUBTOTAL(9,E32:E36)</f>
        <v>509931112148</v>
      </c>
      <c r="F31" s="37">
        <f>SUBTOTAL(9,F32:F36)</f>
        <v>509930584179</v>
      </c>
      <c r="G31" s="34">
        <f>E31/C31</f>
        <v>0.85415596674706873</v>
      </c>
      <c r="H31" s="35">
        <f t="shared" si="0"/>
        <v>0.85415508237688442</v>
      </c>
      <c r="I31" s="38"/>
    </row>
    <row r="32" spans="1:9" ht="18.600000000000001" customHeight="1" x14ac:dyDescent="0.25">
      <c r="A32" s="45"/>
      <c r="B32" s="40" t="s">
        <v>26</v>
      </c>
      <c r="C32" s="47">
        <f>'[1]50.31'!C30</f>
        <v>499500000000</v>
      </c>
      <c r="D32" s="41">
        <f>'[1]50.31'!D30</f>
        <v>499500000000</v>
      </c>
      <c r="E32" s="47">
        <f>'[1]50.31'!E30</f>
        <v>390035187684</v>
      </c>
      <c r="F32" s="47">
        <f>'[1]50.31'!E30</f>
        <v>390035187684</v>
      </c>
      <c r="G32" s="42">
        <f>E32/C32</f>
        <v>0.78085122659459461</v>
      </c>
      <c r="H32" s="43">
        <f t="shared" si="0"/>
        <v>0.78085122659459461</v>
      </c>
    </row>
    <row r="33" spans="1:9" ht="18.600000000000001" customHeight="1" x14ac:dyDescent="0.25">
      <c r="A33" s="45"/>
      <c r="B33" s="40" t="s">
        <v>27</v>
      </c>
      <c r="C33" s="47">
        <f>'[1]50.31'!C31</f>
        <v>46000000000</v>
      </c>
      <c r="D33" s="41">
        <f>'[1]50.31'!D31</f>
        <v>46000000000</v>
      </c>
      <c r="E33" s="47">
        <f>'[1]50.31'!E31</f>
        <v>43928204345</v>
      </c>
      <c r="F33" s="47">
        <f>'[1]50.31'!$G$31</f>
        <v>43927854345</v>
      </c>
      <c r="G33" s="42">
        <f>E33/C33</f>
        <v>0.95496096402173913</v>
      </c>
      <c r="H33" s="43">
        <f t="shared" si="0"/>
        <v>0.95495335532608694</v>
      </c>
    </row>
    <row r="34" spans="1:9" ht="18.600000000000001" customHeight="1" x14ac:dyDescent="0.25">
      <c r="A34" s="45"/>
      <c r="B34" s="40" t="s">
        <v>28</v>
      </c>
      <c r="C34" s="47">
        <f>'[1]50.31'!C32</f>
        <v>1500000000</v>
      </c>
      <c r="D34" s="41">
        <f>'[1]50.31'!D32</f>
        <v>1500000000</v>
      </c>
      <c r="E34" s="47">
        <f>'[1]50.31'!E32</f>
        <v>1016535587</v>
      </c>
      <c r="F34" s="47">
        <f>'[2]50.31'!$G$32</f>
        <v>1016357618</v>
      </c>
      <c r="G34" s="42">
        <f>E34/C34</f>
        <v>0.67769039133333331</v>
      </c>
      <c r="H34" s="43">
        <f t="shared" si="0"/>
        <v>0.67757174533333331</v>
      </c>
    </row>
    <row r="35" spans="1:9" ht="18.600000000000001" customHeight="1" x14ac:dyDescent="0.25">
      <c r="A35" s="45"/>
      <c r="B35" s="40" t="s">
        <v>29</v>
      </c>
      <c r="C35" s="47">
        <f>'[1]50.31'!C33</f>
        <v>50000000000</v>
      </c>
      <c r="D35" s="41">
        <f>'[1]50.31'!D33</f>
        <v>50000000000</v>
      </c>
      <c r="E35" s="47">
        <f>'[1]50.31'!E33</f>
        <v>74951184532</v>
      </c>
      <c r="F35" s="47">
        <f>'[1]50.31'!E33</f>
        <v>74951184532</v>
      </c>
      <c r="G35" s="42">
        <f>E35/C35</f>
        <v>1.4990236906400001</v>
      </c>
      <c r="H35" s="43">
        <f t="shared" si="0"/>
        <v>1.4990236906400001</v>
      </c>
    </row>
    <row r="36" spans="1:9" ht="18.600000000000001" customHeight="1" x14ac:dyDescent="0.25">
      <c r="A36" s="45"/>
      <c r="B36" s="46" t="s">
        <v>30</v>
      </c>
      <c r="C36" s="47">
        <f>'[1]50.31'!C34</f>
        <v>0</v>
      </c>
      <c r="D36" s="41">
        <f>'[1]50.31'!D34</f>
        <v>0</v>
      </c>
      <c r="E36" s="47">
        <f>'[1]50.31'!E34</f>
        <v>0</v>
      </c>
      <c r="F36" s="47">
        <f>'[1]50.31'!E34</f>
        <v>0</v>
      </c>
      <c r="G36" s="42"/>
      <c r="H36" s="43"/>
    </row>
    <row r="37" spans="1:9" s="39" customFormat="1" ht="18.600000000000001" customHeight="1" x14ac:dyDescent="0.25">
      <c r="A37" s="31">
        <v>5</v>
      </c>
      <c r="B37" s="32" t="s">
        <v>34</v>
      </c>
      <c r="C37" s="33">
        <f>'[1]50.31'!C35</f>
        <v>85000000000</v>
      </c>
      <c r="D37" s="33">
        <f>C37</f>
        <v>85000000000</v>
      </c>
      <c r="E37" s="33">
        <f>'[1]50.31'!E35</f>
        <v>124070962310</v>
      </c>
      <c r="F37" s="33">
        <f>'[1]50.31'!$G$35</f>
        <v>124059862805</v>
      </c>
      <c r="G37" s="34">
        <f t="shared" ref="G37:G44" si="1">E37/C37</f>
        <v>1.459658380117647</v>
      </c>
      <c r="H37" s="35">
        <f t="shared" si="0"/>
        <v>1.4595277977058823</v>
      </c>
      <c r="I37" s="38"/>
    </row>
    <row r="38" spans="1:9" s="39" customFormat="1" ht="18.600000000000001" customHeight="1" x14ac:dyDescent="0.25">
      <c r="A38" s="31">
        <v>6</v>
      </c>
      <c r="B38" s="32" t="s">
        <v>35</v>
      </c>
      <c r="C38" s="37">
        <f>SUBTOTAL(9,C39:C40)</f>
        <v>390000000000</v>
      </c>
      <c r="D38" s="37">
        <f>SUBTOTAL(9,D39:D40)</f>
        <v>145080000000</v>
      </c>
      <c r="E38" s="37">
        <f>SUBTOTAL(9,E39:E40)</f>
        <v>502057837036</v>
      </c>
      <c r="F38" s="37">
        <f>SUBTOTAL(9,F39:F40)</f>
        <v>186755877152</v>
      </c>
      <c r="G38" s="34">
        <f t="shared" si="1"/>
        <v>1.287327787271795</v>
      </c>
      <c r="H38" s="35">
        <f t="shared" si="0"/>
        <v>1.2872613534050179</v>
      </c>
      <c r="I38" s="38"/>
    </row>
    <row r="39" spans="1:9" ht="18.600000000000001" customHeight="1" x14ac:dyDescent="0.25">
      <c r="A39" s="45" t="s">
        <v>36</v>
      </c>
      <c r="B39" s="48" t="s">
        <v>37</v>
      </c>
      <c r="C39" s="47">
        <f>'[1]50.31'!C37</f>
        <v>244920000000</v>
      </c>
      <c r="D39" s="47">
        <f>'[1]50.31'!D37</f>
        <v>0</v>
      </c>
      <c r="E39" s="47">
        <f>'[1]50.31'!E37</f>
        <v>315244652546</v>
      </c>
      <c r="F39" s="47">
        <f>'[1]50.31'!G37</f>
        <v>0</v>
      </c>
      <c r="G39" s="42">
        <f t="shared" si="1"/>
        <v>1.2871331559121346</v>
      </c>
      <c r="H39" s="35"/>
    </row>
    <row r="40" spans="1:9" ht="18.600000000000001" customHeight="1" x14ac:dyDescent="0.25">
      <c r="A40" s="45" t="s">
        <v>36</v>
      </c>
      <c r="B40" s="48" t="s">
        <v>38</v>
      </c>
      <c r="C40" s="47">
        <f>'[1]50.31'!C38</f>
        <v>145080000000</v>
      </c>
      <c r="D40" s="47">
        <f>'[1]50.31'!D38</f>
        <v>145080000000</v>
      </c>
      <c r="E40" s="47">
        <f>'[1]50.31'!E38</f>
        <v>186813184490</v>
      </c>
      <c r="F40" s="47">
        <f>'[1]50.31'!G38</f>
        <v>186755877152</v>
      </c>
      <c r="G40" s="42">
        <f t="shared" si="1"/>
        <v>1.2876563584918665</v>
      </c>
      <c r="H40" s="43">
        <f t="shared" si="0"/>
        <v>1.2872613534050179</v>
      </c>
    </row>
    <row r="41" spans="1:9" s="39" customFormat="1" ht="18.600000000000001" customHeight="1" x14ac:dyDescent="0.25">
      <c r="A41" s="31">
        <v>7</v>
      </c>
      <c r="B41" s="32" t="s">
        <v>39</v>
      </c>
      <c r="C41" s="33">
        <f>'[1]50.31'!$C$39</f>
        <v>195000000000</v>
      </c>
      <c r="D41" s="33">
        <f>C41</f>
        <v>195000000000</v>
      </c>
      <c r="E41" s="33">
        <f>'[1]50.31'!$E$39</f>
        <v>253664300843</v>
      </c>
      <c r="F41" s="33">
        <f>'[1]50.31'!$G$39</f>
        <v>253664300843</v>
      </c>
      <c r="G41" s="34">
        <f t="shared" si="1"/>
        <v>1.3008425684256411</v>
      </c>
      <c r="H41" s="35">
        <f t="shared" si="0"/>
        <v>1.3008425684256411</v>
      </c>
      <c r="I41" s="38"/>
    </row>
    <row r="42" spans="1:9" s="39" customFormat="1" ht="18.600000000000001" customHeight="1" x14ac:dyDescent="0.25">
      <c r="A42" s="31">
        <v>8</v>
      </c>
      <c r="B42" s="32" t="s">
        <v>40</v>
      </c>
      <c r="C42" s="37">
        <f>SUBTOTAL(9,C43:C44)</f>
        <v>220000000000</v>
      </c>
      <c r="D42" s="37">
        <f>SUBTOTAL(9,D43:D45)</f>
        <v>200250000000</v>
      </c>
      <c r="E42" s="37">
        <f>SUBTOTAL(9,E43:E45)</f>
        <v>228313630070</v>
      </c>
      <c r="F42" s="37">
        <f>SUBTOTAL(9,F43:F45)</f>
        <v>195482574936</v>
      </c>
      <c r="G42" s="34">
        <f t="shared" si="1"/>
        <v>1.0377892275909091</v>
      </c>
      <c r="H42" s="35">
        <f t="shared" si="0"/>
        <v>0.97619263388764044</v>
      </c>
      <c r="I42" s="38"/>
    </row>
    <row r="43" spans="1:9" ht="18.600000000000001" customHeight="1" x14ac:dyDescent="0.25">
      <c r="A43" s="45" t="s">
        <v>36</v>
      </c>
      <c r="B43" s="48" t="s">
        <v>41</v>
      </c>
      <c r="C43" s="47">
        <f>'[1]50.31'!C41</f>
        <v>19750000000</v>
      </c>
      <c r="D43" s="47">
        <f>'[1]50.31'!D41</f>
        <v>0</v>
      </c>
      <c r="E43" s="47">
        <f>'[1]50.31'!E41</f>
        <v>38558334346</v>
      </c>
      <c r="F43" s="47">
        <f>'[1]50.31'!G41</f>
        <v>5739309287</v>
      </c>
      <c r="G43" s="42">
        <f t="shared" si="1"/>
        <v>1.9523207263797469</v>
      </c>
      <c r="H43" s="43"/>
    </row>
    <row r="44" spans="1:9" ht="18.600000000000001" customHeight="1" x14ac:dyDescent="0.25">
      <c r="A44" s="45" t="s">
        <v>36</v>
      </c>
      <c r="B44" s="48" t="s">
        <v>42</v>
      </c>
      <c r="C44" s="47">
        <f>'[1]50.31'!C42</f>
        <v>200250000000</v>
      </c>
      <c r="D44" s="47">
        <f>'[1]50.31'!D42</f>
        <v>200250000000</v>
      </c>
      <c r="E44" s="47">
        <f>'[1]50.31'!E42</f>
        <v>189755295724</v>
      </c>
      <c r="F44" s="47">
        <f>'[1]50.31'!G42</f>
        <v>189743265649</v>
      </c>
      <c r="G44" s="42">
        <f t="shared" si="1"/>
        <v>0.94759198863420724</v>
      </c>
      <c r="H44" s="43">
        <f t="shared" si="0"/>
        <v>0.94753191335330833</v>
      </c>
    </row>
    <row r="45" spans="1:9" s="39" customFormat="1" ht="18.600000000000001" customHeight="1" x14ac:dyDescent="0.25">
      <c r="A45" s="31">
        <v>9</v>
      </c>
      <c r="B45" s="32" t="s">
        <v>43</v>
      </c>
      <c r="C45" s="33">
        <f>'[3]61.342'!C48</f>
        <v>0</v>
      </c>
      <c r="D45" s="33"/>
      <c r="E45" s="33"/>
      <c r="F45" s="33"/>
      <c r="G45" s="35"/>
      <c r="H45" s="35"/>
      <c r="I45" s="38"/>
    </row>
    <row r="46" spans="1:9" s="39" customFormat="1" ht="18.600000000000001" customHeight="1" x14ac:dyDescent="0.25">
      <c r="A46" s="31">
        <v>10</v>
      </c>
      <c r="B46" s="32" t="s">
        <v>44</v>
      </c>
      <c r="C46" s="33">
        <f>'[1]50.31'!$C$44</f>
        <v>6000000000</v>
      </c>
      <c r="D46" s="33">
        <f>'[1]50.31'!$D$44</f>
        <v>6000000000</v>
      </c>
      <c r="E46" s="33">
        <f>'[1]50.31'!$E$44</f>
        <v>7591878648</v>
      </c>
      <c r="F46" s="33">
        <f>'[1]50.31'!$G$44</f>
        <v>7591878648</v>
      </c>
      <c r="G46" s="34">
        <f>E46/C46</f>
        <v>1.265313108</v>
      </c>
      <c r="H46" s="35">
        <f t="shared" si="0"/>
        <v>1.265313108</v>
      </c>
      <c r="I46" s="38"/>
    </row>
    <row r="47" spans="1:9" s="39" customFormat="1" ht="18.600000000000001" customHeight="1" x14ac:dyDescent="0.25">
      <c r="A47" s="31">
        <v>11</v>
      </c>
      <c r="B47" s="32" t="s">
        <v>45</v>
      </c>
      <c r="C47" s="33">
        <f>'[1]50.31'!$C$45</f>
        <v>100000000000</v>
      </c>
      <c r="D47" s="33">
        <f>'[1]50.31'!$D$45</f>
        <v>100000000000</v>
      </c>
      <c r="E47" s="33">
        <f>'[1]50.31'!$E$45</f>
        <v>122539109697</v>
      </c>
      <c r="F47" s="33">
        <f>'[1]50.31'!$G$45</f>
        <v>122539109697</v>
      </c>
      <c r="G47" s="34">
        <f>E47/C47</f>
        <v>1.2253910969699999</v>
      </c>
      <c r="H47" s="35">
        <f t="shared" si="0"/>
        <v>1.2253910969699999</v>
      </c>
      <c r="I47" s="38"/>
    </row>
    <row r="48" spans="1:9" s="39" customFormat="1" ht="18.600000000000001" customHeight="1" x14ac:dyDescent="0.25">
      <c r="A48" s="31">
        <v>12</v>
      </c>
      <c r="B48" s="32" t="s">
        <v>46</v>
      </c>
      <c r="C48" s="33">
        <f>'[1]50.31'!$C$46</f>
        <v>1100000000000</v>
      </c>
      <c r="D48" s="33">
        <f>'[1]50.31'!$D$46</f>
        <v>1100000000000</v>
      </c>
      <c r="E48" s="33">
        <f>'[1]50.31'!$E$46</f>
        <v>1520907087495</v>
      </c>
      <c r="F48" s="33">
        <f>'[1]50.31'!$G$46</f>
        <v>1520907087495</v>
      </c>
      <c r="G48" s="34">
        <f>E48/C48</f>
        <v>1.3826428068136363</v>
      </c>
      <c r="H48" s="35">
        <f t="shared" si="0"/>
        <v>1.3826428068136363</v>
      </c>
      <c r="I48" s="38"/>
    </row>
    <row r="49" spans="1:9" s="39" customFormat="1" ht="18.600000000000001" customHeight="1" x14ac:dyDescent="0.25">
      <c r="A49" s="31">
        <v>13</v>
      </c>
      <c r="B49" s="32" t="s">
        <v>47</v>
      </c>
      <c r="C49" s="33">
        <f>'[3]61.342'!C71</f>
        <v>0</v>
      </c>
      <c r="D49" s="33"/>
      <c r="E49" s="33">
        <f>'[1]50.31'!$E$47</f>
        <v>2000000</v>
      </c>
      <c r="F49" s="33">
        <f>'[1]50.31'!$G$47</f>
        <v>2000000</v>
      </c>
      <c r="G49" s="49"/>
      <c r="H49" s="35"/>
      <c r="I49" s="38"/>
    </row>
    <row r="50" spans="1:9" s="39" customFormat="1" ht="18.600000000000001" customHeight="1" x14ac:dyDescent="0.25">
      <c r="A50" s="45">
        <v>14</v>
      </c>
      <c r="B50" s="32" t="s">
        <v>48</v>
      </c>
      <c r="C50" s="37">
        <f>'[1]50.31'!$C$48</f>
        <v>40000000000</v>
      </c>
      <c r="D50" s="37">
        <f>'[1]50.31'!$D$48</f>
        <v>40000000000</v>
      </c>
      <c r="E50" s="37">
        <f>'[1]50.31'!$E$48</f>
        <v>41974975451</v>
      </c>
      <c r="F50" s="37">
        <f>'[1]50.31'!$G$48</f>
        <v>41974975451</v>
      </c>
      <c r="G50" s="34">
        <f t="shared" ref="G50:G55" si="2">E50/C50</f>
        <v>1.049374386275</v>
      </c>
      <c r="H50" s="35">
        <f t="shared" si="0"/>
        <v>1.049374386275</v>
      </c>
      <c r="I50" s="38"/>
    </row>
    <row r="51" spans="1:9" s="39" customFormat="1" ht="18.600000000000001" customHeight="1" x14ac:dyDescent="0.25">
      <c r="A51" s="31">
        <v>15</v>
      </c>
      <c r="B51" s="32" t="s">
        <v>49</v>
      </c>
      <c r="C51" s="33">
        <f>SUBTOTAL(9,C52:C53)</f>
        <v>50000000000</v>
      </c>
      <c r="D51" s="33">
        <f>SUBTOTAL(9,D52:D53)</f>
        <v>37000000000</v>
      </c>
      <c r="E51" s="33">
        <f>SUBTOTAL(9,E52:E53)</f>
        <v>47456391327</v>
      </c>
      <c r="F51" s="33">
        <f>SUBTOTAL(9,F52:F53)</f>
        <v>39520892727</v>
      </c>
      <c r="G51" s="34">
        <f t="shared" si="2"/>
        <v>0.94912782654000005</v>
      </c>
      <c r="H51" s="35">
        <f t="shared" si="0"/>
        <v>1.0681322358648648</v>
      </c>
      <c r="I51" s="38"/>
    </row>
    <row r="52" spans="1:9" s="56" customFormat="1" ht="18.600000000000001" customHeight="1" x14ac:dyDescent="0.25">
      <c r="A52" s="50"/>
      <c r="B52" s="51" t="s">
        <v>50</v>
      </c>
      <c r="C52" s="52">
        <f>'[1]50.31'!C50</f>
        <v>13000000000</v>
      </c>
      <c r="D52" s="52">
        <f>'[1]50.31'!D50</f>
        <v>0</v>
      </c>
      <c r="E52" s="52">
        <f>'[1]50.31'!E50</f>
        <v>11789944049</v>
      </c>
      <c r="F52" s="52">
        <f>'[1]50.31'!G50</f>
        <v>3960464319</v>
      </c>
      <c r="G52" s="53">
        <f t="shared" si="2"/>
        <v>0.90691877300000001</v>
      </c>
      <c r="H52" s="54" t="e">
        <f t="shared" si="0"/>
        <v>#DIV/0!</v>
      </c>
      <c r="I52" s="55"/>
    </row>
    <row r="53" spans="1:9" s="56" customFormat="1" ht="18.600000000000001" customHeight="1" x14ac:dyDescent="0.25">
      <c r="A53" s="50"/>
      <c r="B53" s="51" t="s">
        <v>51</v>
      </c>
      <c r="C53" s="52">
        <f>'[1]50.31'!C51</f>
        <v>37000000000</v>
      </c>
      <c r="D53" s="52">
        <f>'[1]50.31'!D51</f>
        <v>37000000000</v>
      </c>
      <c r="E53" s="52">
        <f>'[1]50.31'!E51</f>
        <v>35666447278</v>
      </c>
      <c r="F53" s="52">
        <f>'[1]50.31'!G51</f>
        <v>35560428408</v>
      </c>
      <c r="G53" s="53">
        <f t="shared" si="2"/>
        <v>0.96395803454054052</v>
      </c>
      <c r="H53" s="54">
        <f t="shared" si="0"/>
        <v>0.9610926596756757</v>
      </c>
      <c r="I53" s="55"/>
    </row>
    <row r="54" spans="1:9" s="39" customFormat="1" ht="18.600000000000001" customHeight="1" x14ac:dyDescent="0.25">
      <c r="A54" s="31">
        <v>16</v>
      </c>
      <c r="B54" s="32" t="s">
        <v>52</v>
      </c>
      <c r="C54" s="33">
        <f>'[1]50.31'!C52</f>
        <v>112000000000</v>
      </c>
      <c r="D54" s="33">
        <f>'[1]50.31'!D52</f>
        <v>79000000000</v>
      </c>
      <c r="E54" s="33">
        <f>'[1]50.31'!E52</f>
        <v>159636880007</v>
      </c>
      <c r="F54" s="33">
        <f>'[1]50.31'!$G$52</f>
        <v>84704974807</v>
      </c>
      <c r="G54" s="34">
        <f t="shared" si="2"/>
        <v>1.4253292857767856</v>
      </c>
      <c r="H54" s="35">
        <f t="shared" si="0"/>
        <v>1.0722148709746835</v>
      </c>
      <c r="I54" s="38"/>
    </row>
    <row r="55" spans="1:9" s="39" customFormat="1" ht="18.600000000000001" customHeight="1" x14ac:dyDescent="0.25">
      <c r="A55" s="31">
        <v>17</v>
      </c>
      <c r="B55" s="32" t="s">
        <v>53</v>
      </c>
      <c r="C55" s="33">
        <f>'[1]50.31'!$C$53</f>
        <v>23000000000</v>
      </c>
      <c r="D55" s="33">
        <f>C55</f>
        <v>23000000000</v>
      </c>
      <c r="E55" s="33">
        <f>'[1]50.31'!$E$53</f>
        <v>19107196790</v>
      </c>
      <c r="F55" s="33">
        <f>E55</f>
        <v>19107196790</v>
      </c>
      <c r="G55" s="34">
        <f t="shared" si="2"/>
        <v>0.83074768652173914</v>
      </c>
      <c r="H55" s="35">
        <f t="shared" si="0"/>
        <v>0.83074768652173914</v>
      </c>
      <c r="I55" s="38"/>
    </row>
    <row r="56" spans="1:9" s="39" customFormat="1" ht="18.600000000000001" customHeight="1" x14ac:dyDescent="0.25">
      <c r="A56" s="31">
        <v>18</v>
      </c>
      <c r="B56" s="32" t="s">
        <v>54</v>
      </c>
      <c r="C56" s="33"/>
      <c r="D56" s="33"/>
      <c r="E56" s="33"/>
      <c r="F56" s="33"/>
      <c r="G56" s="35"/>
      <c r="H56" s="35"/>
      <c r="I56" s="38"/>
    </row>
    <row r="57" spans="1:9" s="39" customFormat="1" ht="18.600000000000001" customHeight="1" x14ac:dyDescent="0.25">
      <c r="A57" s="31">
        <v>19</v>
      </c>
      <c r="B57" s="32" t="s">
        <v>55</v>
      </c>
      <c r="C57" s="33"/>
      <c r="D57" s="33"/>
      <c r="E57" s="33">
        <f>'[1]50.31'!$E$55</f>
        <v>1513368433</v>
      </c>
      <c r="F57" s="33">
        <f>E57</f>
        <v>1513368433</v>
      </c>
      <c r="G57" s="49"/>
      <c r="H57" s="35"/>
      <c r="I57" s="38"/>
    </row>
    <row r="58" spans="1:9" s="39" customFormat="1" ht="18.600000000000001" customHeight="1" x14ac:dyDescent="0.25">
      <c r="A58" s="31">
        <v>20</v>
      </c>
      <c r="B58" s="32" t="s">
        <v>56</v>
      </c>
      <c r="C58" s="33"/>
      <c r="D58" s="33"/>
      <c r="E58" s="33"/>
      <c r="F58" s="33"/>
      <c r="G58" s="35"/>
      <c r="H58" s="35"/>
      <c r="I58" s="38"/>
    </row>
    <row r="59" spans="1:9" ht="18.600000000000001" customHeight="1" x14ac:dyDescent="0.25">
      <c r="A59" s="31" t="s">
        <v>57</v>
      </c>
      <c r="B59" s="32" t="s">
        <v>58</v>
      </c>
      <c r="C59" s="47"/>
      <c r="D59" s="47"/>
      <c r="E59" s="47"/>
      <c r="F59" s="47"/>
      <c r="G59" s="43"/>
      <c r="H59" s="43"/>
    </row>
    <row r="60" spans="1:9" ht="18.600000000000001" customHeight="1" x14ac:dyDescent="0.25">
      <c r="A60" s="31" t="s">
        <v>59</v>
      </c>
      <c r="B60" s="32" t="s">
        <v>60</v>
      </c>
      <c r="C60" s="37">
        <f>'[1]50.31'!$C$58</f>
        <v>130000000000</v>
      </c>
      <c r="D60" s="41">
        <f>SUBTOTAL(9,D61:D65)</f>
        <v>0</v>
      </c>
      <c r="E60" s="37">
        <f>SUBTOTAL(9,E61:E66)</f>
        <v>201312012241</v>
      </c>
      <c r="F60" s="37">
        <f>SUBTOTAL(9,F61:F66)</f>
        <v>45000000</v>
      </c>
      <c r="G60" s="34">
        <f>E60/C60</f>
        <v>1.5485539403153845</v>
      </c>
      <c r="H60" s="35"/>
    </row>
    <row r="61" spans="1:9" ht="18.600000000000001" customHeight="1" x14ac:dyDescent="0.25">
      <c r="A61" s="45">
        <v>1</v>
      </c>
      <c r="B61" s="57" t="s">
        <v>61</v>
      </c>
      <c r="C61" s="47"/>
      <c r="D61" s="47"/>
      <c r="E61" s="47">
        <f>'[1]50.31'!E59</f>
        <v>79053292240</v>
      </c>
      <c r="F61" s="47">
        <f>'[1]50.31'!G59</f>
        <v>0</v>
      </c>
      <c r="G61" s="43"/>
      <c r="H61" s="43"/>
    </row>
    <row r="62" spans="1:9" ht="18.600000000000001" customHeight="1" x14ac:dyDescent="0.25">
      <c r="A62" s="45">
        <v>2</v>
      </c>
      <c r="B62" s="57" t="s">
        <v>62</v>
      </c>
      <c r="C62" s="47"/>
      <c r="D62" s="47"/>
      <c r="E62" s="47">
        <f>'[1]50.31'!E60</f>
        <v>697536455</v>
      </c>
      <c r="F62" s="47">
        <f>'[1]50.31'!G60</f>
        <v>0</v>
      </c>
      <c r="G62" s="43"/>
      <c r="H62" s="43"/>
    </row>
    <row r="63" spans="1:9" ht="18.600000000000001" customHeight="1" x14ac:dyDescent="0.25">
      <c r="A63" s="45">
        <v>3</v>
      </c>
      <c r="B63" s="57" t="s">
        <v>63</v>
      </c>
      <c r="C63" s="47"/>
      <c r="D63" s="47"/>
      <c r="E63" s="47">
        <f>'[1]50.31'!E61</f>
        <v>27297921</v>
      </c>
      <c r="F63" s="47">
        <f>'[1]50.31'!G61</f>
        <v>0</v>
      </c>
      <c r="G63" s="43"/>
      <c r="H63" s="43"/>
    </row>
    <row r="64" spans="1:9" ht="18.600000000000001" customHeight="1" x14ac:dyDescent="0.25">
      <c r="A64" s="45">
        <v>4</v>
      </c>
      <c r="B64" s="57" t="s">
        <v>64</v>
      </c>
      <c r="C64" s="47"/>
      <c r="D64" s="47"/>
      <c r="E64" s="47">
        <f>'[1]50.31'!E62</f>
        <v>0</v>
      </c>
      <c r="F64" s="47">
        <f>'[1]50.31'!G62</f>
        <v>0</v>
      </c>
      <c r="G64" s="43"/>
      <c r="H64" s="43"/>
    </row>
    <row r="65" spans="1:9" ht="18.600000000000001" customHeight="1" x14ac:dyDescent="0.25">
      <c r="A65" s="45">
        <v>5</v>
      </c>
      <c r="B65" s="57" t="s">
        <v>65</v>
      </c>
      <c r="C65" s="47"/>
      <c r="D65" s="47"/>
      <c r="E65" s="47">
        <f>'[1]50.31'!E63</f>
        <v>120423102547</v>
      </c>
      <c r="F65" s="47">
        <f>'[1]50.31'!G63</f>
        <v>0</v>
      </c>
      <c r="G65" s="43"/>
      <c r="H65" s="43"/>
    </row>
    <row r="66" spans="1:9" ht="18.600000000000001" customHeight="1" x14ac:dyDescent="0.25">
      <c r="A66" s="45">
        <v>6</v>
      </c>
      <c r="B66" s="57" t="s">
        <v>66</v>
      </c>
      <c r="C66" s="47"/>
      <c r="D66" s="47"/>
      <c r="E66" s="47">
        <f>'[1]50.31'!E64</f>
        <v>1110783078</v>
      </c>
      <c r="F66" s="47">
        <f>'[1]50.31'!G64</f>
        <v>45000000</v>
      </c>
      <c r="G66" s="43"/>
      <c r="H66" s="43"/>
    </row>
    <row r="67" spans="1:9" ht="18.600000000000001" customHeight="1" x14ac:dyDescent="0.25">
      <c r="A67" s="31" t="s">
        <v>67</v>
      </c>
      <c r="B67" s="32" t="s">
        <v>68</v>
      </c>
      <c r="C67" s="47"/>
      <c r="D67" s="47"/>
      <c r="E67" s="33">
        <f>'[1]50.31'!$E$65</f>
        <v>568603213</v>
      </c>
      <c r="F67" s="33">
        <f>E67</f>
        <v>568603213</v>
      </c>
      <c r="G67" s="35"/>
      <c r="H67" s="35"/>
    </row>
    <row r="68" spans="1:9" ht="18.600000000000001" customHeight="1" x14ac:dyDescent="0.25">
      <c r="A68" s="31" t="s">
        <v>69</v>
      </c>
      <c r="B68" s="32" t="s">
        <v>70</v>
      </c>
      <c r="C68" s="33">
        <f>'[1]50.31'!$C$66</f>
        <v>120000000000</v>
      </c>
      <c r="D68" s="33">
        <f>'[1]50.31'!$D$66</f>
        <v>120000000000</v>
      </c>
      <c r="E68" s="33">
        <f>'[1]50.31'!$E$66</f>
        <v>73857960957</v>
      </c>
      <c r="F68" s="33">
        <f>'[1]50.31'!$G$66</f>
        <v>73857960957</v>
      </c>
      <c r="G68" s="35"/>
      <c r="H68" s="35"/>
    </row>
    <row r="69" spans="1:9" ht="18.600000000000001" customHeight="1" x14ac:dyDescent="0.25">
      <c r="A69" s="31" t="s">
        <v>14</v>
      </c>
      <c r="B69" s="32" t="s">
        <v>71</v>
      </c>
      <c r="C69" s="47"/>
      <c r="D69" s="47"/>
      <c r="E69" s="33"/>
      <c r="F69" s="33"/>
      <c r="G69" s="35"/>
      <c r="H69" s="35"/>
    </row>
    <row r="70" spans="1:9" ht="18.600000000000001" customHeight="1" x14ac:dyDescent="0.25">
      <c r="A70" s="31" t="s">
        <v>72</v>
      </c>
      <c r="B70" s="32" t="s">
        <v>73</v>
      </c>
      <c r="C70" s="47"/>
      <c r="D70" s="47"/>
      <c r="E70" s="33">
        <f>'[1]50.31'!$E$68</f>
        <v>336647576775</v>
      </c>
      <c r="F70" s="33">
        <f>'[1]50.31'!$G$68</f>
        <v>336647576775</v>
      </c>
      <c r="G70" s="35"/>
      <c r="H70" s="35"/>
    </row>
    <row r="71" spans="1:9" ht="19.149999999999999" customHeight="1" x14ac:dyDescent="0.25">
      <c r="A71" s="58" t="s">
        <v>74</v>
      </c>
      <c r="B71" s="59" t="s">
        <v>75</v>
      </c>
      <c r="C71" s="60"/>
      <c r="D71" s="60"/>
      <c r="E71" s="61">
        <f>'[1]50.31'!$E$69</f>
        <v>1836547319177</v>
      </c>
      <c r="F71" s="61">
        <f>'[1]50.31'!$G$69</f>
        <v>1836547319177</v>
      </c>
      <c r="G71" s="62"/>
      <c r="H71" s="62"/>
    </row>
    <row r="72" spans="1:9" s="39" customFormat="1" ht="19.149999999999999" customHeight="1" x14ac:dyDescent="0.25">
      <c r="A72" s="63" t="s">
        <v>76</v>
      </c>
      <c r="B72" s="64" t="s">
        <v>77</v>
      </c>
      <c r="C72" s="65">
        <f>SUBTOTAL(9,C73:C78)</f>
        <v>7283273000000</v>
      </c>
      <c r="D72" s="65">
        <f>SUBTOTAL(9,D73:D78)</f>
        <v>7283273000000</v>
      </c>
      <c r="E72" s="65">
        <f>SUBTOTAL(9,E73:E78)</f>
        <v>7874481914071</v>
      </c>
      <c r="F72" s="65">
        <f>SUBTOTAL(9,F73:F78)</f>
        <v>7847996914071</v>
      </c>
      <c r="G72" s="34">
        <f>E72/C72</f>
        <v>1.0811735210352544</v>
      </c>
      <c r="H72" s="35">
        <f>F72/D72</f>
        <v>1.0775371064727355</v>
      </c>
      <c r="I72" s="38"/>
    </row>
    <row r="73" spans="1:9" s="39" customFormat="1" x14ac:dyDescent="0.25">
      <c r="A73" s="63" t="s">
        <v>23</v>
      </c>
      <c r="B73" s="64" t="s">
        <v>78</v>
      </c>
      <c r="C73" s="65">
        <f>SUBTOTAL(9,C74:C77)</f>
        <v>7283273000000</v>
      </c>
      <c r="D73" s="65">
        <f>SUBTOTAL(9,D74:D77)</f>
        <v>7283273000000</v>
      </c>
      <c r="E73" s="65">
        <f>SUBTOTAL(9,E74:E77)</f>
        <v>7768570046596</v>
      </c>
      <c r="F73" s="65">
        <f>SUBTOTAL(9,F74:F77)</f>
        <v>7768570046596</v>
      </c>
      <c r="G73" s="34">
        <f>E73/C73</f>
        <v>1.066631725406421</v>
      </c>
      <c r="H73" s="35">
        <f>F73/D73</f>
        <v>1.066631725406421</v>
      </c>
      <c r="I73" s="38"/>
    </row>
    <row r="74" spans="1:9" ht="19.149999999999999" customHeight="1" x14ac:dyDescent="0.25">
      <c r="A74" s="66" t="s">
        <v>79</v>
      </c>
      <c r="B74" s="67" t="s">
        <v>80</v>
      </c>
      <c r="C74" s="68">
        <f>'[1]50.31'!$C$72</f>
        <v>4456742000000</v>
      </c>
      <c r="D74" s="68">
        <f>'[1]50.31'!$D$72</f>
        <v>4456742000000</v>
      </c>
      <c r="E74" s="68">
        <f>'[1]50.31'!$E$72</f>
        <v>4568443000000</v>
      </c>
      <c r="F74" s="68">
        <f>'[1]50.31'!$G$72</f>
        <v>4568443000000</v>
      </c>
      <c r="G74" s="69"/>
      <c r="H74" s="69"/>
    </row>
    <row r="75" spans="1:9" ht="19.149999999999999" customHeight="1" x14ac:dyDescent="0.25">
      <c r="A75" s="66" t="s">
        <v>81</v>
      </c>
      <c r="B75" s="67" t="s">
        <v>82</v>
      </c>
      <c r="C75" s="68">
        <f>SUBTOTAL(9,C76:C77)</f>
        <v>2826531000000</v>
      </c>
      <c r="D75" s="68">
        <f>SUBTOTAL(9,D76:D77)</f>
        <v>2826531000000</v>
      </c>
      <c r="E75" s="68">
        <f>SUBTOTAL(9,E76:E77)</f>
        <v>3200127046596</v>
      </c>
      <c r="F75" s="68">
        <f>SUBTOTAL(9,F76:F77)</f>
        <v>3200127046596</v>
      </c>
      <c r="G75" s="68"/>
      <c r="H75" s="68"/>
    </row>
    <row r="76" spans="1:9" ht="19.149999999999999" customHeight="1" x14ac:dyDescent="0.25">
      <c r="A76" s="70" t="s">
        <v>83</v>
      </c>
      <c r="B76" s="51" t="s">
        <v>84</v>
      </c>
      <c r="C76" s="68">
        <f>'[1]50.31'!C74</f>
        <v>2455424000000</v>
      </c>
      <c r="D76" s="68">
        <f>'[1]50.31'!D74</f>
        <v>2455424000000</v>
      </c>
      <c r="E76" s="68">
        <f>'[2]50.31'!E74</f>
        <v>2936246796000</v>
      </c>
      <c r="F76" s="68">
        <f>E76</f>
        <v>2936246796000</v>
      </c>
      <c r="G76" s="34">
        <f>E76/C76</f>
        <v>1.1958206794427357</v>
      </c>
      <c r="H76" s="35">
        <f>F76/D76</f>
        <v>1.1958206794427357</v>
      </c>
    </row>
    <row r="77" spans="1:9" ht="19.149999999999999" customHeight="1" x14ac:dyDescent="0.25">
      <c r="A77" s="70" t="s">
        <v>85</v>
      </c>
      <c r="B77" s="51" t="s">
        <v>86</v>
      </c>
      <c r="C77" s="68">
        <f>'[1]50.31'!C75</f>
        <v>371107000000</v>
      </c>
      <c r="D77" s="68">
        <f>'[1]50.31'!D75</f>
        <v>371107000000</v>
      </c>
      <c r="E77" s="68">
        <f>'[2]50.31'!E75</f>
        <v>263880250596</v>
      </c>
      <c r="F77" s="68">
        <f>E77</f>
        <v>263880250596</v>
      </c>
      <c r="G77" s="69"/>
      <c r="H77" s="69"/>
    </row>
    <row r="78" spans="1:9" s="39" customFormat="1" ht="19.149999999999999" customHeight="1" x14ac:dyDescent="0.25">
      <c r="A78" s="71" t="s">
        <v>57</v>
      </c>
      <c r="B78" s="72" t="s">
        <v>87</v>
      </c>
      <c r="C78" s="73"/>
      <c r="D78" s="73"/>
      <c r="E78" s="73">
        <f>'[1]50.31'!$E$76</f>
        <v>105911867475</v>
      </c>
      <c r="F78" s="73">
        <f>'[1]50.31'!$G$76</f>
        <v>79426867475</v>
      </c>
      <c r="G78" s="74"/>
      <c r="H78" s="74"/>
      <c r="I78" s="38"/>
    </row>
    <row r="79" spans="1:9" s="39" customFormat="1" ht="19.149999999999999" customHeight="1" x14ac:dyDescent="0.25">
      <c r="A79" s="75" t="s">
        <v>76</v>
      </c>
      <c r="B79" s="76" t="s">
        <v>88</v>
      </c>
      <c r="C79" s="77">
        <f>'[1]50.31'!$C$77</f>
        <v>103600000000</v>
      </c>
      <c r="D79" s="77">
        <f>'[1]50.31'!$D$77</f>
        <v>103600000000</v>
      </c>
      <c r="E79" s="77">
        <f>'[1]50.31'!$E$77</f>
        <v>91184191480</v>
      </c>
      <c r="F79" s="77">
        <f>'[1]50.31'!$G$77</f>
        <v>91184191480</v>
      </c>
      <c r="G79" s="78"/>
      <c r="H79" s="78"/>
      <c r="I79" s="38"/>
    </row>
    <row r="80" spans="1:9" ht="19.149999999999999" customHeight="1" x14ac:dyDescent="0.25"/>
    <row r="81" spans="3:3" ht="19.149999999999999" customHeight="1" x14ac:dyDescent="0.25"/>
    <row r="82" spans="3:3" ht="19.149999999999999" customHeight="1" x14ac:dyDescent="0.25"/>
    <row r="83" spans="3:3" ht="19.149999999999999" customHeight="1" x14ac:dyDescent="0.25"/>
    <row r="84" spans="3:3" ht="19.149999999999999" customHeight="1" x14ac:dyDescent="0.25"/>
    <row r="85" spans="3:3" ht="19.149999999999999" customHeight="1" x14ac:dyDescent="0.25">
      <c r="C85" s="16">
        <f>C79+C72+C11</f>
        <v>10766873000000</v>
      </c>
    </row>
    <row r="86" spans="3:3" ht="19.5" customHeight="1" x14ac:dyDescent="0.25">
      <c r="C86" s="16">
        <f>C10-C85</f>
        <v>120000000000</v>
      </c>
    </row>
    <row r="87" spans="3:3" ht="19.5" customHeight="1" x14ac:dyDescent="0.25"/>
    <row r="97" ht="22.5" customHeight="1" x14ac:dyDescent="0.25"/>
  </sheetData>
  <mergeCells count="10">
    <mergeCell ref="A13:A17"/>
    <mergeCell ref="A19:A24"/>
    <mergeCell ref="G1:H1"/>
    <mergeCell ref="A4:H4"/>
    <mergeCell ref="A5:H5"/>
    <mergeCell ref="A7:A8"/>
    <mergeCell ref="B7:B8"/>
    <mergeCell ref="C7:D7"/>
    <mergeCell ref="E7:F7"/>
    <mergeCell ref="G7:H7"/>
  </mergeCells>
  <printOptions horizontalCentered="1"/>
  <pageMargins left="0.196850393700787" right="0.196850393700787" top="0.47244094488188998" bottom="0.39370078740157499" header="0.15748031496063" footer="0.15748031496063"/>
  <pageSetup paperSize="9" scale="9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A2FBA0-4C6D-4B9D-8012-5FE0A50E75DA}"/>
</file>

<file path=customXml/itemProps2.xml><?xml version="1.0" encoding="utf-8"?>
<ds:datastoreItem xmlns:ds="http://schemas.openxmlformats.org/officeDocument/2006/customXml" ds:itemID="{F5EE7630-1DF5-46DF-A929-D02285566A87}"/>
</file>

<file path=customXml/itemProps3.xml><?xml version="1.0" encoding="utf-8"?>
<ds:datastoreItem xmlns:ds="http://schemas.openxmlformats.org/officeDocument/2006/customXml" ds:itemID="{C66F9710-A7B4-408E-A203-B9AF4F859C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63</vt:lpstr>
      <vt:lpstr>'63'!Print_Area</vt:lpstr>
      <vt:lpstr>'63'!Print_Titles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2020-03-05T07:02:40Z</dcterms:created>
  <dcterms:modified xsi:type="dcterms:W3CDTF">2020-03-05T07:02:52Z</dcterms:modified>
</cp:coreProperties>
</file>