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1625" windowHeight="6285" tabRatio="601"/>
  </bookViews>
  <sheets>
    <sheet name="10" sheetId="1" r:id="rId1"/>
    <sheet name="11" sheetId="2" r:id="rId2"/>
    <sheet name="12" sheetId="3" r:id="rId3"/>
    <sheet name="13" sheetId="4" r:id="rId4"/>
    <sheet name="14" sheetId="5" r:id="rId5"/>
    <sheet name="15" sheetId="6" r:id="rId6"/>
    <sheet name="M16" sheetId="7" r:id="rId7"/>
    <sheet name="17" sheetId="8" r:id="rId8"/>
    <sheet name="18" sheetId="9" r:id="rId9"/>
    <sheet name="Sheet1" sheetId="10" r:id="rId10"/>
  </sheets>
  <definedNames>
    <definedName name="_xlnm.Print_Titles" localSheetId="2">'12'!$6:$6</definedName>
    <definedName name="_xlnm.Print_Titles" localSheetId="5">'15'!$5:$7</definedName>
    <definedName name="_xlnm.Print_Titles" localSheetId="6">'M16'!$4:$5</definedName>
  </definedNames>
  <calcPr calcId="125725"/>
</workbook>
</file>

<file path=xl/calcChain.xml><?xml version="1.0" encoding="utf-8"?>
<calcChain xmlns="http://schemas.openxmlformats.org/spreadsheetml/2006/main">
  <c r="C8" i="4"/>
  <c r="C8" i="3"/>
  <c r="C9"/>
  <c r="C8" i="1"/>
  <c r="A30" i="7"/>
  <c r="E13" i="8"/>
  <c r="E9"/>
  <c r="D9"/>
  <c r="D13" s="1"/>
  <c r="C9"/>
  <c r="C13" s="1"/>
  <c r="C11"/>
  <c r="C10"/>
  <c r="C9" i="5"/>
  <c r="C8" s="1"/>
  <c r="C10"/>
  <c r="C7" i="4"/>
  <c r="C51" i="3"/>
  <c r="C50" s="1"/>
  <c r="C46"/>
  <c r="C39"/>
  <c r="C28"/>
  <c r="C22"/>
  <c r="C15"/>
  <c r="C10"/>
  <c r="A8" i="7"/>
  <c r="A10" i="6"/>
  <c r="A11" s="1"/>
  <c r="A16" i="5"/>
  <c r="A17" s="1"/>
  <c r="A18" s="1"/>
  <c r="A19" s="1"/>
  <c r="A20" s="1"/>
  <c r="A21" s="1"/>
  <c r="A22" s="1"/>
  <c r="A23" s="1"/>
  <c r="C21" i="1"/>
  <c r="E12" i="9"/>
  <c r="C22" i="2"/>
  <c r="C17"/>
  <c r="C34"/>
  <c r="C15"/>
  <c r="C14"/>
  <c r="C10"/>
  <c r="D21" i="9"/>
  <c r="F21"/>
  <c r="G21"/>
  <c r="C12" i="1"/>
  <c r="C15"/>
  <c r="E18" i="9"/>
  <c r="C29" i="2"/>
  <c r="E11" i="9"/>
  <c r="E13"/>
  <c r="E14"/>
  <c r="E15"/>
  <c r="E16"/>
  <c r="E17"/>
  <c r="E19"/>
  <c r="E20"/>
  <c r="E10"/>
  <c r="C21"/>
  <c r="C7" i="3" l="1"/>
  <c r="C11" i="1"/>
  <c r="C28" i="2"/>
  <c r="A12" i="6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E21" i="9"/>
  <c r="C13" i="2"/>
  <c r="C9" s="1"/>
  <c r="C20"/>
  <c r="C35"/>
  <c r="C33" s="1"/>
</calcChain>
</file>

<file path=xl/sharedStrings.xml><?xml version="1.0" encoding="utf-8"?>
<sst xmlns="http://schemas.openxmlformats.org/spreadsheetml/2006/main" count="398" uniqueCount="277">
  <si>
    <t>- Các khoản thu khác</t>
  </si>
  <si>
    <t>Thị xã Cai Lậy</t>
  </si>
  <si>
    <t>Tổng số thu ngân sách nhà nước trên địa bàn</t>
  </si>
  <si>
    <t>Thu nội địa (không kể thu từ dầu thô)</t>
  </si>
  <si>
    <t>Thu từ xuất khẩu, nhập khẩu (số cân đối)</t>
  </si>
  <si>
    <t>Thu ngân sách địa phương</t>
  </si>
  <si>
    <t>Thu ngân sách địa phương hưởng theo phân cấp</t>
  </si>
  <si>
    <t>- Các khoản thu ngân sách địa phương hưởng 100%</t>
  </si>
  <si>
    <t>Thu bổ sung từ ngân sách trung ương</t>
  </si>
  <si>
    <t>- Bổ sung cân đối</t>
  </si>
  <si>
    <t>- Bổ sung có mục tiêu</t>
  </si>
  <si>
    <t>Huy động đầu tư theo khoản 3 Điều 8 của Luật NSNN</t>
  </si>
  <si>
    <t>Chi ngân sách địa phương</t>
  </si>
  <si>
    <t>Chi đầu tư phát triển</t>
  </si>
  <si>
    <t>Chi thường xuyên</t>
  </si>
  <si>
    <t>Chi trả nợ (cả gốc và lãi) các khoản tiền huy động đầu tư theo khoản 3 Điều 8 của Luật NSNN</t>
  </si>
  <si>
    <t>Chi bổ sung quỹ dự trữ tài chính</t>
  </si>
  <si>
    <t xml:space="preserve">Dự phòng (đối với dự toán) </t>
  </si>
  <si>
    <t>Mẫu số 11/CKTC-NSĐP</t>
  </si>
  <si>
    <t>A</t>
  </si>
  <si>
    <t>B</t>
  </si>
  <si>
    <t>NGÂN SÁCH CẤP TỈNH</t>
  </si>
  <si>
    <t>Nguồn thu ngân sách cấp tỉnh</t>
  </si>
  <si>
    <t>Thu ngân sách cấp tỉnh hưởng theo phân cấp</t>
  </si>
  <si>
    <t xml:space="preserve"> - Các khoản thu ngân sách cấp tỉnh hưởng 100%</t>
  </si>
  <si>
    <t xml:space="preserve"> - Các khoản thu ngân sách phân chia phần ngân sách cấp tỉnh hưởng theo tỷ lệ phần trăm (%)</t>
  </si>
  <si>
    <t xml:space="preserve">- Bổ sung có mục tiêu </t>
  </si>
  <si>
    <t>Chi ngân sách cấp tỉnh</t>
  </si>
  <si>
    <t>Chi thuộc nhiệm vụ của ngân sách cấp tỉnh theo phân cấp (không kể số bổ sung cho ngân sách cấp dưới)</t>
  </si>
  <si>
    <t>Bổ sung cho ngân sách huyện, quận, thị xã, thành phố thuộc tỉnh</t>
  </si>
  <si>
    <t>Chi chuyển nguồn ngân sách năm sau</t>
  </si>
  <si>
    <t>Thu ngân sách hưởng theo phân cấp:</t>
  </si>
  <si>
    <t>- Các khoản thu ngân sách huyện hưởng 100%</t>
  </si>
  <si>
    <t>- Các khoản thu phân chia phần ngân sách huyện hưởng theo tỷ lệ phần trăm (%)</t>
  </si>
  <si>
    <t>Thu bổ sung từ ngân sách cấp tỉnh:</t>
  </si>
  <si>
    <t>a</t>
  </si>
  <si>
    <t>b</t>
  </si>
  <si>
    <t>c</t>
  </si>
  <si>
    <t>d</t>
  </si>
  <si>
    <t>IV</t>
  </si>
  <si>
    <t>Tổng thu các khoản cân đối ngân sách nhà nước</t>
  </si>
  <si>
    <t xml:space="preserve">Thu từ hoạt động sản xuất kinh doanh trong nước </t>
  </si>
  <si>
    <t>Thu từ doanh nghiệp nhà nước trung ương</t>
  </si>
  <si>
    <t>- Thuế giá trị gia tăng</t>
  </si>
  <si>
    <t>- Thuế thu nhập doanh nghiệp</t>
  </si>
  <si>
    <t>- Thuế tiêu thụ đặc biệt hàng hóa, dịch vụ trong nước</t>
  </si>
  <si>
    <t>- Thuế môn bài</t>
  </si>
  <si>
    <t>- Thuế tài nguyên</t>
  </si>
  <si>
    <t>- Thu khác</t>
  </si>
  <si>
    <t>Thu từ doanh nghiệp nhà nước địa phương</t>
  </si>
  <si>
    <t xml:space="preserve">Thu từ doanh nghiệp có vốn đầu tư nước ngoài </t>
  </si>
  <si>
    <t xml:space="preserve">Thu từ khu vực ngoài quốc doanh </t>
  </si>
  <si>
    <t>Lệ phí trước bạ</t>
  </si>
  <si>
    <t>Thu phí, lệ phí</t>
  </si>
  <si>
    <t>Các khoản thu về nhà, đất:</t>
  </si>
  <si>
    <t>Thu bán nhà ở thuộc sở hữu nhà nước</t>
  </si>
  <si>
    <t>Thu quỹ đất công ích, hoa lợi công sản tại xã</t>
  </si>
  <si>
    <t>Thu khác ngân sách</t>
  </si>
  <si>
    <t>Thu thuế xuất khẩu, nhập khẩu, thuế TTĐB, thuế giá trị gia tăng hàng nhập khẩu do Hải quan thu</t>
  </si>
  <si>
    <t>Thu thuế xuất khẩu, thuế nhập khẩu, thuế TTĐB hàng NK</t>
  </si>
  <si>
    <t xml:space="preserve">Thuế giá trị gia tăng hàng nhập khẩu (thực thu trên địa bàn) </t>
  </si>
  <si>
    <t>TỔNG THU NGÂN SÁCH ĐỊA PHƯƠNG</t>
  </si>
  <si>
    <t>Các khoản thu cân đối ngân sách địa phương</t>
  </si>
  <si>
    <t>Các khoản thu hưởng 100%</t>
  </si>
  <si>
    <t>Thu phân chia theo tỷ lệ phần trăm (%) NSĐP được hưởng</t>
  </si>
  <si>
    <t>Các khoản thu được để lại chi quản lý qua NSNN</t>
  </si>
  <si>
    <t>V</t>
  </si>
  <si>
    <t>VI</t>
  </si>
  <si>
    <t>TỔNG CHI NGÂN SÁCH ĐỊA PHƯƠNG</t>
  </si>
  <si>
    <t>Tổng chi cân đối ngân sách địa phương</t>
  </si>
  <si>
    <t>Chi bổ sung Quỹ dự trữ tài chính</t>
  </si>
  <si>
    <t>Dự phòng (đối với dự toán)</t>
  </si>
  <si>
    <t>Các khoản chi được quản lý qua NSNN</t>
  </si>
  <si>
    <t>TỔNG CHI NGÂN SÁCH CẤP TỈNH</t>
  </si>
  <si>
    <t xml:space="preserve"> Chi đầu tư xây dựng cơ bản</t>
  </si>
  <si>
    <t>Chi đầu tư phát triển khác</t>
  </si>
  <si>
    <t>Chi giáo dục, đào tạo và dạy nghề</t>
  </si>
  <si>
    <t>Chi y tế</t>
  </si>
  <si>
    <t xml:space="preserve">Chi khoa học công nghệ </t>
  </si>
  <si>
    <t>Chi văn hoá thông tin</t>
  </si>
  <si>
    <t>Chi phát thanh, truyền hình</t>
  </si>
  <si>
    <t>Chi thể dục thể thao</t>
  </si>
  <si>
    <t>Chi đảm bảo xã hội</t>
  </si>
  <si>
    <t>Chi sự nghiệp kinh tế</t>
  </si>
  <si>
    <t>Chi quản lý hành chính</t>
  </si>
  <si>
    <t>Chi trả nợ gốc và lãi huy động đầu tư CSHT theo khoản 3 Điều 8 của Luật NSNN</t>
  </si>
  <si>
    <t>Chi bổ sung cho ngân sách cấp dưới</t>
  </si>
  <si>
    <t>Cơ quan, đơn vị</t>
  </si>
  <si>
    <t xml:space="preserve">Chi thường xuyên </t>
  </si>
  <si>
    <t>Tổng số</t>
  </si>
  <si>
    <t>Trong đó:</t>
  </si>
  <si>
    <t>Chia ra</t>
  </si>
  <si>
    <t>Vốn đầu tư</t>
  </si>
  <si>
    <t>Vốn sự nghiệp</t>
  </si>
  <si>
    <t>Tổng thu NSNN trên địa bàn huyện theo phân cấp</t>
  </si>
  <si>
    <t xml:space="preserve">Tổng chi cân đối ngân sách huyện </t>
  </si>
  <si>
    <t xml:space="preserve">Bổ sung từ ngân sách cấp tỉnh </t>
  </si>
  <si>
    <t>cho ngân sách cấp huyện</t>
  </si>
  <si>
    <t>Bổ sung cân đối</t>
  </si>
  <si>
    <t>Bổ sung có mục tiêu</t>
  </si>
  <si>
    <t>Bệnh viện Phụ sản tỉnh Tiền Giang</t>
  </si>
  <si>
    <t xml:space="preserve">CÂN ĐỐI  DỰ TOÁN NGÂN SÁCH CẤP TỈNH VÀ NGÂN SÁCH CỦA </t>
  </si>
  <si>
    <t>DỰ TOÁN CHI NGÂN SÁCH CẤP TỈNH</t>
  </si>
  <si>
    <t>Mẫu số 14/CKTC-NSĐP</t>
  </si>
  <si>
    <t xml:space="preserve">DỰ TOÁN THU, CHI NGÂN SÁCH CỦA CÁC </t>
  </si>
  <si>
    <t>- Các khoản thu phân chia NSĐP hưởng theo tỷ lệ phần trăm (%)</t>
  </si>
  <si>
    <r>
      <t xml:space="preserve"> </t>
    </r>
    <r>
      <rPr>
        <i/>
        <sz val="12"/>
        <rFont val="Times New Roman"/>
        <family val="1"/>
      </rPr>
      <t>Trong đó</t>
    </r>
    <r>
      <rPr>
        <sz val="12"/>
        <rFont val="Times New Roman"/>
        <family val="1"/>
      </rPr>
      <t>:</t>
    </r>
  </si>
  <si>
    <r>
      <t>Chi trả nợ gốc và lãi huy động đầu tư CSHT theo khoản 3 Điều 8 của Luật NSNN</t>
    </r>
    <r>
      <rPr>
        <sz val="12"/>
        <rFont val="Times New Roman"/>
        <family val="1"/>
      </rPr>
      <t>.</t>
    </r>
  </si>
  <si>
    <t>VII</t>
  </si>
  <si>
    <t>Chi bổ quỹ dự trữ tài chính</t>
  </si>
  <si>
    <t>Huyện Cái Bè</t>
  </si>
  <si>
    <t>Huyện Cai Lậy</t>
  </si>
  <si>
    <t>Huyện Châu Thành</t>
  </si>
  <si>
    <t>Huyện Chợ Gạo</t>
  </si>
  <si>
    <t>Huyện Gò Công Tây</t>
  </si>
  <si>
    <t>Huyện Gò Công Đông</t>
  </si>
  <si>
    <t>Huyện Tân Phước</t>
  </si>
  <si>
    <t>Thành phố Mỹ Tho</t>
  </si>
  <si>
    <t>Thị xã Gò Công</t>
  </si>
  <si>
    <t>Tổng cộng</t>
  </si>
  <si>
    <t>SN kinh tế</t>
  </si>
  <si>
    <t>Y tế</t>
  </si>
  <si>
    <t>Đảm bảo XH</t>
  </si>
  <si>
    <t>QLHC</t>
  </si>
  <si>
    <t>KH, công nghệ</t>
  </si>
  <si>
    <t>Văn phòng UBND tỉnh</t>
  </si>
  <si>
    <t>Sở Xây dựng</t>
  </si>
  <si>
    <t>Sở Tư pháp</t>
  </si>
  <si>
    <t>Sở Nông nghiệp và PTNT</t>
  </si>
  <si>
    <t>Thanh tra tỉnh</t>
  </si>
  <si>
    <t>Sở Y tế</t>
  </si>
  <si>
    <t>Sở Khoa học và Công nghệ</t>
  </si>
  <si>
    <t>Hội Cựu chiến binh</t>
  </si>
  <si>
    <t>Tỉnh đoàn</t>
  </si>
  <si>
    <t>Hội Nông dân</t>
  </si>
  <si>
    <t xml:space="preserve">TỔNG THU NGÂN SÁCH NHÀ NƯỚC </t>
  </si>
  <si>
    <t>GD-ĐT và dạy nghề</t>
  </si>
  <si>
    <t xml:space="preserve">DỰ TOÁN CHI NGÂN SÁCH CẤP TỈNH </t>
  </si>
  <si>
    <t xml:space="preserve"> - Chi Giáo dục, đào tạo và dạy nghề</t>
  </si>
  <si>
    <t xml:space="preserve"> - Chi Khoa học, công nghệ</t>
  </si>
  <si>
    <t>Huyện Tân Phú Đông</t>
  </si>
  <si>
    <t>Sở Công Thương</t>
  </si>
  <si>
    <t>Sở Văn hóa Thể thao và Du lịch</t>
  </si>
  <si>
    <t>Sở Thông tin Truyền thông</t>
  </si>
  <si>
    <t>VP Đoàn Đại biểu QH và HĐND tỉnh</t>
  </si>
  <si>
    <t>Mẫu số 10/CKTC-NSĐP</t>
  </si>
  <si>
    <t>STT</t>
  </si>
  <si>
    <t>Chỉ tiêu</t>
  </si>
  <si>
    <t>I</t>
  </si>
  <si>
    <t>II</t>
  </si>
  <si>
    <t>Hội Liên hiệp Phụ nữ</t>
  </si>
  <si>
    <t>III</t>
  </si>
  <si>
    <t>Mẫu số 12/CKTC-NSĐP</t>
  </si>
  <si>
    <t>Mẫu số 13/CKTC-NSĐP</t>
  </si>
  <si>
    <t>Mẫu số 15/CKTC-NSĐP</t>
  </si>
  <si>
    <t>Mẫu số 17/CKTC-NSĐP</t>
  </si>
  <si>
    <t xml:space="preserve"> ĐVT: triệu đồng</t>
  </si>
  <si>
    <t>Mẫu số 18/CKTC-NSĐP</t>
  </si>
  <si>
    <t>Chương trình mục tiêu quốc gia</t>
  </si>
  <si>
    <t>Một số mục tiêu nhiệm vụ khác</t>
  </si>
  <si>
    <t>Thu tiền sử dụng đất</t>
  </si>
  <si>
    <t>Chi trong cân đối ngân sách</t>
  </si>
  <si>
    <t>NGÂN SÁCH HUYỆN, THỊ XÃ, THÀNH PHỐ THUỘC TỈNH (BAO GỒM NGÂN SÁCH CẤP HUYỆN VÀ NGÂN SÁCH XÃ)</t>
  </si>
  <si>
    <t>Chi ngân sách huyện, thị xã, thành phố thuộc tỉnh</t>
  </si>
  <si>
    <t>Nguồn thu ngân sách huyện, thị xã, thành phố thuộc tỉnh</t>
  </si>
  <si>
    <t>Tên các huyện, thị xã, thành phố thuộc tỉnh</t>
  </si>
  <si>
    <t>Thuế thu nhập cá nhân</t>
  </si>
  <si>
    <t>Thuế bảo vệ môi trường</t>
  </si>
  <si>
    <t>Tiền thuê mặt đất, mặt nước</t>
  </si>
  <si>
    <t>Sở Ngoại vụ</t>
  </si>
  <si>
    <t>TT</t>
  </si>
  <si>
    <t>Danh mục dự án</t>
  </si>
  <si>
    <t>Địa điểm XD</t>
  </si>
  <si>
    <t>Năng lực thiết kế</t>
  </si>
  <si>
    <t>Đơn vị: Triệu đồng</t>
  </si>
  <si>
    <t>Thời gian KC-HT</t>
  </si>
  <si>
    <t>Đường Bình Phú - Phú An (đường huyện 63)</t>
  </si>
  <si>
    <t>Trường THPT chuyên Tiền Giang</t>
  </si>
  <si>
    <t>Trường THPT Nguyễn Đình Chiểu</t>
  </si>
  <si>
    <t>Đài phát thanh truyền hình</t>
  </si>
  <si>
    <t>Chi chương trình mục tiêu, nguồn bổ sung có mục tiêu</t>
  </si>
  <si>
    <t>Chương trình giảm nghèo bền vững</t>
  </si>
  <si>
    <t>Chương trình xây dựng nông thôn mới</t>
  </si>
  <si>
    <t>- Thu hồi vốn và thu khác</t>
  </si>
  <si>
    <t>Thuế sử dụng đất phi nông nghiệp</t>
  </si>
  <si>
    <t>UBND TỈNH TIỀN GIANG</t>
  </si>
  <si>
    <r>
      <t xml:space="preserve">- </t>
    </r>
    <r>
      <rPr>
        <i/>
        <sz val="12"/>
        <rFont val="Times New Roman"/>
        <family val="1"/>
      </rPr>
      <t>Bổ sung có mục tiêu</t>
    </r>
  </si>
  <si>
    <t>Một số cơ quan, đơn vị</t>
  </si>
  <si>
    <t>CÂN ĐỐI DỰ TOÁN NGÂN SÁCH ĐỊA PHƯƠNG NĂM 2016</t>
  </si>
  <si>
    <t>Dự toán năm 2016</t>
  </si>
  <si>
    <t>HUYỆN, THỊ XÃ, THÀNH PHỐ THUỘC TỈNH NĂM 2016</t>
  </si>
  <si>
    <t>Thu chuyển nguồn năm 2015 sang 2016 để thực hiện CCTL</t>
  </si>
  <si>
    <t>DỰ TOÁN  THU NGÂN SÁCH NHÀ NƯỚC NĂM 2016</t>
  </si>
  <si>
    <t>-Thuế môn bài</t>
  </si>
  <si>
    <t>DỰ TOÁN CHI NGÂN SÁCH ĐỊA PHƯƠNG NĂM 2016</t>
  </si>
  <si>
    <t>- Chi giáo dục, đào tạo và dạy nghề</t>
  </si>
  <si>
    <t>- Chi khoa học, công nghệ</t>
  </si>
  <si>
    <t xml:space="preserve"> THEO TỪNG LĨNH VỰC NĂM 2016</t>
  </si>
  <si>
    <t>Dự  toán 2016</t>
  </si>
  <si>
    <t>Sở Kế hoạch và Đầu tư</t>
  </si>
  <si>
    <t>Sở Tài chính</t>
  </si>
  <si>
    <t>Sở Giao thông vận tải</t>
  </si>
  <si>
    <t>Sở Lao động thương binh và xã hội</t>
  </si>
  <si>
    <t>Sở Tài nguyên và Môi trường</t>
  </si>
  <si>
    <t>Sở Nội vụ</t>
  </si>
  <si>
    <t>Văn phòng Tỉnh Ủy</t>
  </si>
  <si>
    <t>Liên minh HTX</t>
  </si>
  <si>
    <t>CHO TỪNG CƠ QUAN, ĐƠN VỊ THUỘC CẤP TỈNH  NĂM 2016</t>
  </si>
  <si>
    <t>Sở Giáo dục và Đào tạo</t>
  </si>
  <si>
    <t>DỰ TOÁN CHI XDCB CỦA NGÂN SÁCH CẤP TỈNH NĂM 2016</t>
  </si>
  <si>
    <t xml:space="preserve">Một số công trình, dự án </t>
  </si>
  <si>
    <t>Cống Rạch Chợ và Thủ Ngữ</t>
  </si>
  <si>
    <t>Đê bao thị xã Gò Công</t>
  </si>
  <si>
    <t>Cầu Bình Tân (trên ĐT.877)</t>
  </si>
  <si>
    <t>Ứng dụng CNTT trong hoạt động của các cơ quan Đảng tỉnh Tiền Giang giai đoạn 2015-2020</t>
  </si>
  <si>
    <t>Hỗ trợ đầu tư Trường Mẫu giáo, mầm non các huyện</t>
  </si>
  <si>
    <t>Kho lưu trữ chuyên dụng Chi cục Văn thư - Lưu trữ tỉnh Tiền Giang</t>
  </si>
  <si>
    <t>Tiểu dự án nâng cấp hệ thống kiểm soát xâm nhập mặn cùng Gò Công (ADB-GMS1)</t>
  </si>
  <si>
    <t>Gây bồi tạo bãi, trồng cây ngập mặn bảo vệ đê biển Gò Công Đông (SP-RCC)</t>
  </si>
  <si>
    <t>Các cầu trên đường tỉnh 864</t>
  </si>
  <si>
    <t>Đường dọc sông Tiền (nối dài Đường tỉnh 864) - Huyện Cái Bè</t>
  </si>
  <si>
    <t>Đường tỉnh 871B</t>
  </si>
  <si>
    <t>Khu neo đậu tránh trũ bão cho tàu cá cửa sông Soài Rạp kết hợp bến các Vàm Láng</t>
  </si>
  <si>
    <t>Nâng cấp đê biển Gò Công</t>
  </si>
  <si>
    <t>Đường vào Khu Công Nghiệp Tân Hương - Huyện Châu Thành</t>
  </si>
  <si>
    <t>Đầu tư cơ sở hạ tầng phát triển du lịch huyện Cái Bè</t>
  </si>
  <si>
    <t>Trường Đại học Tiền Giang (Công trình: Khoa học cơ bản, Hạ tầng kỹ thuật giai đoạn 1, cổng tường rào)</t>
  </si>
  <si>
    <t>Xây dựng mở rộng Bệnh viện Y học cổ truyền tỉnh</t>
  </si>
  <si>
    <t>Mẫu số 16/CKTC-NSĐP</t>
  </si>
  <si>
    <t>Hạ tầng kỹ thuật Quảng trường trung tâm tỉnh</t>
  </si>
  <si>
    <t>Tiểu dự án Bồi thường, hỗ trợ, tái định cư phục vụ các dự án đầu tư xây dựng Quảng trường trung tâm tỉnh Tiền Giang (Giai đoạn 1)</t>
  </si>
  <si>
    <t>Kế hoạch năm 2016</t>
  </si>
  <si>
    <t>H.CG</t>
  </si>
  <si>
    <t>2016-2018</t>
  </si>
  <si>
    <t>Tổng mức đầu tưu</t>
  </si>
  <si>
    <t>TX GC</t>
  </si>
  <si>
    <t>H GCT</t>
  </si>
  <si>
    <t>Toàn tỉnh</t>
  </si>
  <si>
    <t>Các huyện</t>
  </si>
  <si>
    <t>TP MT</t>
  </si>
  <si>
    <t>DT sàn 4236 m2</t>
  </si>
  <si>
    <t>2013-2016</t>
  </si>
  <si>
    <t>2012-2017</t>
  </si>
  <si>
    <t>2014-2019</t>
  </si>
  <si>
    <t>Tiểu dự án Kiểm soát và giảm rủi ro do lũ vùng Ba Rài - Phú An (ADB-GMS1)</t>
  </si>
  <si>
    <t>H CL</t>
  </si>
  <si>
    <t>H GCĐ</t>
  </si>
  <si>
    <t>2015-2017</t>
  </si>
  <si>
    <t>4 huyện</t>
  </si>
  <si>
    <t>7 BTCT HL 93 dài 632,26,</t>
  </si>
  <si>
    <t>2012-2016</t>
  </si>
  <si>
    <t>H CB</t>
  </si>
  <si>
    <t>07 cầu HL93</t>
  </si>
  <si>
    <t>2014-2016</t>
  </si>
  <si>
    <t>3472.5m, 02 cầu 16 tấn</t>
  </si>
  <si>
    <t>TC GC. GCĐ</t>
  </si>
  <si>
    <t>2015-2019</t>
  </si>
  <si>
    <t>Đê biển: 27.3km và các cống</t>
  </si>
  <si>
    <t>2010-2017</t>
  </si>
  <si>
    <t>H CT</t>
  </si>
  <si>
    <t>DĐường 3192m, 02 cầu HL93</t>
  </si>
  <si>
    <t>Kè 563m, đường 9km</t>
  </si>
  <si>
    <t>2016-2020</t>
  </si>
  <si>
    <t xml:space="preserve">XD Khoa KH.CB, Khoa KTXH, Hạ tầng kỹ thuật gđ 1 </t>
  </si>
  <si>
    <t>1050 học sinh</t>
  </si>
  <si>
    <t>2025 học sinh. 45 lớp</t>
  </si>
  <si>
    <t>200 giường, 14.660 m2</t>
  </si>
  <si>
    <t>2010-2016</t>
  </si>
  <si>
    <t>150 giường, 4.422 m2</t>
  </si>
  <si>
    <t>2014-2017</t>
  </si>
  <si>
    <t>2014-2018</t>
  </si>
  <si>
    <t>43;9 ha</t>
  </si>
  <si>
    <t>BTGPMB 330.865 m2, 606 hộ</t>
  </si>
  <si>
    <t>Thu chuyển nguồn năm 2015 sang năm 2016 để thực hiện cải cách tiền lương</t>
  </si>
  <si>
    <t>Dự án nâng cấp đô thị vùng Đồng bằng sông Cửu Long - Tiểu dự án thành phố Mỹ Tho</t>
  </si>
  <si>
    <t xml:space="preserve"> </t>
  </si>
  <si>
    <t>DỰ TOÁN CHI NGÂN SÁCH CHO CÁC DỰ ÁN CHƯƠNG TRÌNH MỤC TIÊU QUỐC GIA  VÀ CÁC MỤC TIÊU NHIỆM VỤ KHÁC DO ĐỊA PHƯƠNG THỰC HIỆN NĂM 2016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</si>
</sst>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#,##0.0000"/>
    <numFmt numFmtId="166" formatCode="#,##0.00000"/>
    <numFmt numFmtId="167" formatCode="_(* #,##0_);_(* \(#,##0\);_(* &quot;-&quot;??_);_(@_)"/>
  </numFmts>
  <fonts count="36">
    <font>
      <sz val="12"/>
      <name val="Times New Roman"/>
    </font>
    <font>
      <sz val="12"/>
      <name val="Times New Roman"/>
      <family val="1"/>
      <charset val="163"/>
    </font>
    <font>
      <b/>
      <sz val="13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.VnTime"/>
      <family val="2"/>
    </font>
    <font>
      <i/>
      <sz val="12"/>
      <name val=".VnTime"/>
      <family val="2"/>
    </font>
    <font>
      <sz val="12"/>
      <name val=".VnTime"/>
      <family val="2"/>
    </font>
    <font>
      <sz val="10"/>
      <name val="Arial"/>
      <family val="2"/>
    </font>
    <font>
      <b/>
      <i/>
      <sz val="12"/>
      <name val="Times New Roman"/>
      <family val="1"/>
    </font>
    <font>
      <b/>
      <i/>
      <sz val="12"/>
      <name val=".VnTime"/>
      <family val="2"/>
    </font>
    <font>
      <b/>
      <sz val="14"/>
      <name val="Times New Roman"/>
      <family val="1"/>
    </font>
    <font>
      <sz val="12"/>
      <name val="VNI-Times"/>
    </font>
    <font>
      <sz val="14"/>
      <name val="Times New Roman"/>
      <family val="1"/>
    </font>
    <font>
      <sz val="14"/>
      <name val="Times New Roman"/>
      <family val="1"/>
      <charset val="163"/>
    </font>
    <font>
      <sz val="11"/>
      <color indexed="8"/>
      <name val="Calibri"/>
      <family val="2"/>
    </font>
    <font>
      <b/>
      <sz val="16"/>
      <name val="Times New Roman"/>
      <family val="1"/>
    </font>
    <font>
      <sz val="16"/>
      <name val="Times New Roman"/>
      <family val="1"/>
    </font>
    <font>
      <i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i/>
      <sz val="14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i/>
      <sz val="11"/>
      <name val="Times New Roman"/>
      <family val="1"/>
      <charset val="163"/>
    </font>
    <font>
      <b/>
      <u/>
      <sz val="11"/>
      <name val="Times New Roman"/>
      <family val="1"/>
      <charset val="163"/>
    </font>
    <font>
      <sz val="11"/>
      <color indexed="10"/>
      <name val="Times New Roman"/>
      <family val="1"/>
      <charset val="163"/>
    </font>
    <font>
      <sz val="12"/>
      <name val="Times New Roman"/>
      <family val="1"/>
    </font>
    <font>
      <b/>
      <sz val="10"/>
      <name val="Times New Roman"/>
      <family val="1"/>
      <charset val="163"/>
    </font>
    <font>
      <sz val="10"/>
      <name val="Times New Roman"/>
      <family val="1"/>
      <charset val="163"/>
    </font>
    <font>
      <b/>
      <u/>
      <sz val="10"/>
      <name val="Times New Roman"/>
      <family val="1"/>
      <charset val="163"/>
    </font>
    <font>
      <b/>
      <i/>
      <sz val="10"/>
      <name val="Times New Roman"/>
      <family val="1"/>
      <charset val="163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0">
    <xf numFmtId="0" fontId="0" fillId="0" borderId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5" fillId="0" borderId="0"/>
    <xf numFmtId="0" fontId="17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30" fillId="0" borderId="0" applyFont="0" applyFill="0" applyBorder="0" applyAlignment="0" applyProtection="0"/>
  </cellStyleXfs>
  <cellXfs count="236">
    <xf numFmtId="0" fontId="0" fillId="0" borderId="0" xfId="0"/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4" fillId="0" borderId="0" xfId="0" quotePrefix="1" applyNumberFormat="1" applyFont="1" applyAlignment="1">
      <alignment horizontal="right"/>
    </xf>
    <xf numFmtId="3" fontId="6" fillId="0" borderId="1" xfId="0" applyNumberFormat="1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3" fontId="6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top" wrapText="1"/>
    </xf>
    <xf numFmtId="3" fontId="8" fillId="0" borderId="0" xfId="0" applyNumberFormat="1" applyFont="1"/>
    <xf numFmtId="3" fontId="5" fillId="0" borderId="1" xfId="0" applyNumberFormat="1" applyFont="1" applyBorder="1" applyAlignment="1">
      <alignment vertical="center" wrapText="1"/>
    </xf>
    <xf numFmtId="3" fontId="5" fillId="0" borderId="1" xfId="0" quotePrefix="1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left" vertical="top" wrapText="1"/>
    </xf>
    <xf numFmtId="0" fontId="4" fillId="0" borderId="0" xfId="0" quotePrefix="1" applyFont="1" applyAlignment="1">
      <alignment horizontal="right"/>
    </xf>
    <xf numFmtId="3" fontId="11" fillId="0" borderId="1" xfId="0" applyNumberFormat="1" applyFont="1" applyBorder="1" applyAlignment="1">
      <alignment vertical="top" wrapText="1"/>
    </xf>
    <xf numFmtId="3" fontId="11" fillId="0" borderId="1" xfId="0" quotePrefix="1" applyNumberFormat="1" applyFont="1" applyBorder="1" applyAlignment="1">
      <alignment horizontal="left" vertical="top" wrapText="1"/>
    </xf>
    <xf numFmtId="3" fontId="5" fillId="0" borderId="0" xfId="0" applyNumberFormat="1" applyFont="1"/>
    <xf numFmtId="3" fontId="4" fillId="0" borderId="0" xfId="0" applyNumberFormat="1" applyFont="1"/>
    <xf numFmtId="3" fontId="6" fillId="0" borderId="1" xfId="0" quotePrefix="1" applyNumberFormat="1" applyFont="1" applyBorder="1" applyAlignment="1">
      <alignment vertical="top" wrapText="1"/>
    </xf>
    <xf numFmtId="1" fontId="5" fillId="2" borderId="0" xfId="12" applyNumberFormat="1" applyFont="1" applyFill="1" applyAlignment="1">
      <alignment vertical="center" wrapText="1"/>
    </xf>
    <xf numFmtId="1" fontId="18" fillId="0" borderId="0" xfId="12" applyNumberFormat="1" applyFont="1" applyFill="1" applyAlignment="1">
      <alignment vertical="center" wrapText="1"/>
    </xf>
    <xf numFmtId="1" fontId="6" fillId="2" borderId="0" xfId="12" applyNumberFormat="1" applyFont="1" applyFill="1" applyAlignment="1">
      <alignment horizontal="center" vertical="center" wrapText="1"/>
    </xf>
    <xf numFmtId="1" fontId="6" fillId="2" borderId="4" xfId="12" applyNumberFormat="1" applyFont="1" applyFill="1" applyBorder="1" applyAlignment="1">
      <alignment vertical="center" wrapText="1"/>
    </xf>
    <xf numFmtId="1" fontId="5" fillId="0" borderId="0" xfId="12" applyNumberFormat="1" applyFont="1" applyFill="1" applyAlignment="1">
      <alignment vertical="center" wrapText="1"/>
    </xf>
    <xf numFmtId="1" fontId="6" fillId="0" borderId="0" xfId="12" applyNumberFormat="1" applyFont="1" applyFill="1" applyAlignment="1">
      <alignment vertical="center" wrapText="1"/>
    </xf>
    <xf numFmtId="3" fontId="6" fillId="0" borderId="0" xfId="12" applyNumberFormat="1" applyFont="1" applyFill="1" applyAlignment="1">
      <alignment vertical="center" wrapText="1"/>
    </xf>
    <xf numFmtId="3" fontId="4" fillId="0" borderId="0" xfId="0" applyNumberFormat="1" applyFont="1" applyAlignment="1">
      <alignment horizontal="center"/>
    </xf>
    <xf numFmtId="3" fontId="20" fillId="0" borderId="1" xfId="0" applyNumberFormat="1" applyFont="1" applyBorder="1" applyAlignment="1">
      <alignment vertical="top" wrapText="1"/>
    </xf>
    <xf numFmtId="3" fontId="20" fillId="0" borderId="0" xfId="0" applyNumberFormat="1" applyFont="1"/>
    <xf numFmtId="3" fontId="5" fillId="0" borderId="3" xfId="0" applyNumberFormat="1" applyFont="1" applyBorder="1" applyAlignment="1">
      <alignment horizontal="center" vertical="top" wrapText="1"/>
    </xf>
    <xf numFmtId="3" fontId="5" fillId="0" borderId="3" xfId="0" applyNumberFormat="1" applyFont="1" applyBorder="1" applyAlignment="1">
      <alignment vertical="top" wrapText="1"/>
    </xf>
    <xf numFmtId="3" fontId="5" fillId="0" borderId="3" xfId="0" applyNumberFormat="1" applyFont="1" applyBorder="1"/>
    <xf numFmtId="3" fontId="6" fillId="0" borderId="1" xfId="0" applyNumberFormat="1" applyFont="1" applyBorder="1" applyAlignment="1">
      <alignment horizontal="center" vertical="top" wrapText="1"/>
    </xf>
    <xf numFmtId="3" fontId="6" fillId="0" borderId="1" xfId="0" applyNumberFormat="1" applyFont="1" applyBorder="1"/>
    <xf numFmtId="3" fontId="5" fillId="0" borderId="1" xfId="0" applyNumberFormat="1" applyFont="1" applyBorder="1" applyAlignment="1">
      <alignment horizontal="center" vertical="top" wrapText="1"/>
    </xf>
    <xf numFmtId="3" fontId="5" fillId="0" borderId="1" xfId="0" applyNumberFormat="1" applyFont="1" applyBorder="1"/>
    <xf numFmtId="3" fontId="20" fillId="0" borderId="1" xfId="0" applyNumberFormat="1" applyFont="1" applyBorder="1" applyAlignment="1">
      <alignment horizontal="center" vertical="top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top" wrapText="1"/>
    </xf>
    <xf numFmtId="3" fontId="6" fillId="0" borderId="6" xfId="0" quotePrefix="1" applyNumberFormat="1" applyFont="1" applyBorder="1" applyAlignment="1">
      <alignment horizontal="left" vertical="top" wrapText="1"/>
    </xf>
    <xf numFmtId="3" fontId="6" fillId="0" borderId="6" xfId="0" applyNumberFormat="1" applyFont="1" applyBorder="1"/>
    <xf numFmtId="3" fontId="6" fillId="0" borderId="0" xfId="0" quotePrefix="1" applyNumberFormat="1" applyFont="1" applyAlignment="1">
      <alignment horizontal="right" vertical="center" wrapText="1"/>
    </xf>
    <xf numFmtId="3" fontId="5" fillId="0" borderId="0" xfId="0" quotePrefix="1" applyNumberFormat="1" applyFont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3" fontId="5" fillId="0" borderId="0" xfId="0" quotePrefix="1" applyNumberFormat="1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/>
    <xf numFmtId="3" fontId="4" fillId="0" borderId="1" xfId="0" quotePrefix="1" applyNumberFormat="1" applyFont="1" applyBorder="1" applyAlignment="1">
      <alignment horizontal="left" vertical="top" wrapText="1"/>
    </xf>
    <xf numFmtId="3" fontId="5" fillId="0" borderId="0" xfId="0" applyNumberFormat="1" applyFont="1" applyBorder="1" applyAlignment="1"/>
    <xf numFmtId="3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/>
    </xf>
    <xf numFmtId="3" fontId="21" fillId="0" borderId="0" xfId="0" applyNumberFormat="1" applyFont="1"/>
    <xf numFmtId="3" fontId="21" fillId="0" borderId="0" xfId="0" applyNumberFormat="1" applyFont="1" applyBorder="1"/>
    <xf numFmtId="3" fontId="22" fillId="0" borderId="0" xfId="0" applyNumberFormat="1" applyFont="1"/>
    <xf numFmtId="3" fontId="22" fillId="0" borderId="0" xfId="0" applyNumberFormat="1" applyFont="1" applyBorder="1"/>
    <xf numFmtId="3" fontId="4" fillId="0" borderId="0" xfId="0" quotePrefix="1" applyNumberFormat="1" applyFont="1" applyBorder="1" applyAlignment="1"/>
    <xf numFmtId="3" fontId="5" fillId="0" borderId="1" xfId="0" quotePrefix="1" applyNumberFormat="1" applyFont="1" applyBorder="1" applyAlignment="1">
      <alignment horizontal="left" vertical="center" wrapText="1"/>
    </xf>
    <xf numFmtId="3" fontId="20" fillId="0" borderId="0" xfId="0" applyNumberFormat="1" applyFont="1" applyBorder="1"/>
    <xf numFmtId="3" fontId="4" fillId="0" borderId="1" xfId="0" applyNumberFormat="1" applyFont="1" applyBorder="1" applyAlignment="1">
      <alignment vertical="center" wrapText="1"/>
    </xf>
    <xf numFmtId="3" fontId="20" fillId="0" borderId="1" xfId="0" applyNumberFormat="1" applyFont="1" applyBorder="1" applyAlignment="1">
      <alignment vertical="center" wrapText="1"/>
    </xf>
    <xf numFmtId="3" fontId="8" fillId="0" borderId="1" xfId="0" applyNumberFormat="1" applyFont="1" applyBorder="1" applyAlignment="1">
      <alignment vertical="top" wrapText="1"/>
    </xf>
    <xf numFmtId="3" fontId="5" fillId="0" borderId="5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 applyProtection="1">
      <alignment horizontal="right" vertical="top"/>
      <protection hidden="1"/>
    </xf>
    <xf numFmtId="3" fontId="5" fillId="0" borderId="1" xfId="0" applyNumberFormat="1" applyFont="1" applyBorder="1" applyAlignment="1" applyProtection="1">
      <alignment horizontal="right" vertical="top"/>
      <protection hidden="1"/>
    </xf>
    <xf numFmtId="3" fontId="6" fillId="0" borderId="1" xfId="0" applyNumberFormat="1" applyFont="1" applyBorder="1" applyAlignment="1" applyProtection="1">
      <alignment horizontal="right" vertical="top"/>
      <protection hidden="1"/>
    </xf>
    <xf numFmtId="3" fontId="4" fillId="0" borderId="1" xfId="0" applyNumberFormat="1" applyFont="1" applyBorder="1" applyAlignment="1" applyProtection="1">
      <alignment horizontal="right" vertical="top"/>
      <protection hidden="1"/>
    </xf>
    <xf numFmtId="3" fontId="20" fillId="0" borderId="1" xfId="0" applyNumberFormat="1" applyFont="1" applyBorder="1" applyAlignment="1" applyProtection="1">
      <alignment horizontal="right" vertical="top"/>
      <protection hidden="1"/>
    </xf>
    <xf numFmtId="3" fontId="23" fillId="0" borderId="1" xfId="0" applyNumberFormat="1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top" wrapText="1"/>
    </xf>
    <xf numFmtId="3" fontId="5" fillId="0" borderId="6" xfId="0" applyNumberFormat="1" applyFont="1" applyBorder="1" applyAlignment="1">
      <alignment vertical="top" wrapText="1"/>
    </xf>
    <xf numFmtId="3" fontId="5" fillId="0" borderId="6" xfId="0" applyNumberFormat="1" applyFont="1" applyBorder="1" applyAlignment="1" applyProtection="1">
      <alignment horizontal="right" vertical="top"/>
      <protection hidden="1"/>
    </xf>
    <xf numFmtId="3" fontId="21" fillId="0" borderId="0" xfId="0" quotePrefix="1" applyNumberFormat="1" applyFont="1" applyAlignment="1">
      <alignment horizontal="right" vertical="center" wrapText="1"/>
    </xf>
    <xf numFmtId="3" fontId="21" fillId="0" borderId="0" xfId="0" quotePrefix="1" applyNumberFormat="1" applyFont="1" applyAlignment="1">
      <alignment horizontal="right" vertical="center"/>
    </xf>
    <xf numFmtId="3" fontId="5" fillId="0" borderId="0" xfId="0" quotePrefix="1" applyNumberFormat="1" applyFont="1" applyAlignment="1">
      <alignment horizontal="right" vertical="center" wrapText="1"/>
    </xf>
    <xf numFmtId="3" fontId="11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3" fontId="5" fillId="0" borderId="0" xfId="0" applyNumberFormat="1" applyFont="1" applyAlignment="1">
      <alignment horizontal="left" vertical="center" wrapText="1"/>
    </xf>
    <xf numFmtId="9" fontId="5" fillId="0" borderId="5" xfId="16" quotePrefix="1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right" vertical="center"/>
    </xf>
    <xf numFmtId="3" fontId="11" fillId="0" borderId="1" xfId="0" applyNumberFormat="1" applyFont="1" applyBorder="1" applyAlignment="1">
      <alignment horizontal="center" vertical="top" wrapText="1"/>
    </xf>
    <xf numFmtId="3" fontId="11" fillId="0" borderId="1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5" fillId="0" borderId="1" xfId="0" quotePrefix="1" applyNumberFormat="1" applyFont="1" applyBorder="1" applyAlignment="1">
      <alignment horizontal="center" vertical="top" wrapText="1"/>
    </xf>
    <xf numFmtId="3" fontId="11" fillId="0" borderId="6" xfId="0" applyNumberFormat="1" applyFont="1" applyBorder="1" applyAlignment="1">
      <alignment horizontal="center" vertical="top" wrapText="1"/>
    </xf>
    <xf numFmtId="3" fontId="11" fillId="0" borderId="6" xfId="0" applyNumberFormat="1" applyFont="1" applyBorder="1" applyAlignment="1">
      <alignment vertical="top" wrapText="1"/>
    </xf>
    <xf numFmtId="3" fontId="11" fillId="0" borderId="6" xfId="0" applyNumberFormat="1" applyFont="1" applyBorder="1" applyAlignment="1">
      <alignment horizontal="right" vertical="center"/>
    </xf>
    <xf numFmtId="3" fontId="20" fillId="0" borderId="1" xfId="0" applyNumberFormat="1" applyFont="1" applyBorder="1" applyAlignment="1">
      <alignment horizontal="right" vertical="center"/>
    </xf>
    <xf numFmtId="3" fontId="21" fillId="0" borderId="1" xfId="0" applyNumberFormat="1" applyFont="1" applyBorder="1" applyAlignment="1">
      <alignment horizontal="center" vertical="top" wrapText="1"/>
    </xf>
    <xf numFmtId="3" fontId="21" fillId="0" borderId="1" xfId="0" applyNumberFormat="1" applyFont="1" applyBorder="1" applyAlignment="1">
      <alignment vertical="top" wrapText="1"/>
    </xf>
    <xf numFmtId="3" fontId="21" fillId="0" borderId="1" xfId="0" applyNumberFormat="1" applyFont="1" applyBorder="1" applyAlignment="1">
      <alignment horizontal="right" vertical="center"/>
    </xf>
    <xf numFmtId="3" fontId="5" fillId="0" borderId="0" xfId="0" quotePrefix="1" applyNumberFormat="1" applyFont="1" applyAlignment="1">
      <alignment horizontal="left" vertical="center" wrapText="1"/>
    </xf>
    <xf numFmtId="3" fontId="23" fillId="0" borderId="0" xfId="0" applyNumberFormat="1" applyFont="1"/>
    <xf numFmtId="3" fontId="5" fillId="0" borderId="3" xfId="0" applyNumberFormat="1" applyFont="1" applyBorder="1" applyAlignment="1">
      <alignment horizontal="right" vertical="top"/>
    </xf>
    <xf numFmtId="3" fontId="11" fillId="0" borderId="1" xfId="0" applyNumberFormat="1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right" vertical="top"/>
    </xf>
    <xf numFmtId="3" fontId="5" fillId="0" borderId="1" xfId="0" applyNumberFormat="1" applyFont="1" applyBorder="1" applyAlignment="1">
      <alignment horizontal="right" vertical="top"/>
    </xf>
    <xf numFmtId="3" fontId="12" fillId="0" borderId="6" xfId="0" applyNumberFormat="1" applyFont="1" applyBorder="1" applyAlignment="1">
      <alignment horizontal="center" vertical="top" wrapText="1"/>
    </xf>
    <xf numFmtId="3" fontId="11" fillId="0" borderId="6" xfId="0" applyNumberFormat="1" applyFont="1" applyBorder="1" applyAlignment="1">
      <alignment horizontal="right" vertical="top"/>
    </xf>
    <xf numFmtId="3" fontId="11" fillId="0" borderId="1" xfId="0" applyNumberFormat="1" applyFont="1" applyBorder="1" applyAlignment="1">
      <alignment horizontal="left" vertical="top" wrapText="1"/>
    </xf>
    <xf numFmtId="3" fontId="6" fillId="0" borderId="1" xfId="0" applyNumberFormat="1" applyFont="1" applyFill="1" applyBorder="1" applyAlignment="1">
      <alignment horizontal="right" vertical="top"/>
    </xf>
    <xf numFmtId="3" fontId="11" fillId="0" borderId="6" xfId="0" quotePrefix="1" applyNumberFormat="1" applyFont="1" applyBorder="1" applyAlignment="1">
      <alignment horizontal="left" vertical="top" wrapText="1"/>
    </xf>
    <xf numFmtId="3" fontId="6" fillId="0" borderId="0" xfId="0" quotePrefix="1" applyNumberFormat="1" applyFont="1" applyAlignment="1">
      <alignment horizontal="right" vertical="center"/>
    </xf>
    <xf numFmtId="3" fontId="22" fillId="0" borderId="0" xfId="0" applyNumberFormat="1" applyFont="1" applyAlignment="1">
      <alignment horizontal="left" vertical="top" wrapText="1"/>
    </xf>
    <xf numFmtId="3" fontId="22" fillId="0" borderId="0" xfId="0" quotePrefix="1" applyNumberFormat="1" applyFont="1" applyAlignment="1">
      <alignment horizontal="left" vertical="top" wrapText="1"/>
    </xf>
    <xf numFmtId="3" fontId="20" fillId="0" borderId="0" xfId="0" applyNumberFormat="1" applyFont="1" applyAlignment="1">
      <alignment horizontal="center"/>
    </xf>
    <xf numFmtId="3" fontId="21" fillId="0" borderId="1" xfId="0" applyNumberFormat="1" applyFont="1" applyBorder="1" applyAlignment="1">
      <alignment vertical="center"/>
    </xf>
    <xf numFmtId="1" fontId="24" fillId="2" borderId="4" xfId="12" applyNumberFormat="1" applyFont="1" applyFill="1" applyBorder="1" applyAlignment="1">
      <alignment horizontal="right" vertical="center"/>
    </xf>
    <xf numFmtId="0" fontId="5" fillId="2" borderId="3" xfId="14" applyFont="1" applyFill="1" applyBorder="1" applyAlignment="1">
      <alignment horizontal="center" vertical="center" wrapText="1"/>
    </xf>
    <xf numFmtId="0" fontId="23" fillId="2" borderId="3" xfId="15" applyFont="1" applyFill="1" applyBorder="1" applyAlignment="1">
      <alignment horizontal="center" vertical="center" wrapText="1"/>
    </xf>
    <xf numFmtId="1" fontId="2" fillId="0" borderId="3" xfId="12" applyNumberFormat="1" applyFont="1" applyFill="1" applyBorder="1" applyAlignment="1">
      <alignment horizontal="center" vertical="center" wrapText="1"/>
    </xf>
    <xf numFmtId="0" fontId="2" fillId="0" borderId="3" xfId="10" applyFont="1" applyFill="1" applyBorder="1" applyAlignment="1">
      <alignment horizontal="center" vertical="center" wrapText="1"/>
    </xf>
    <xf numFmtId="0" fontId="2" fillId="0" borderId="3" xfId="14" applyFont="1" applyFill="1" applyBorder="1" applyAlignment="1">
      <alignment horizontal="center" vertical="center" wrapText="1"/>
    </xf>
    <xf numFmtId="167" fontId="5" fillId="0" borderId="3" xfId="0" applyNumberFormat="1" applyFont="1" applyFill="1" applyBorder="1" applyAlignment="1">
      <alignment vertical="center" wrapText="1"/>
    </xf>
    <xf numFmtId="0" fontId="3" fillId="0" borderId="1" xfId="14" applyFont="1" applyFill="1" applyBorder="1" applyAlignment="1">
      <alignment horizontal="center" vertical="center" wrapText="1"/>
    </xf>
    <xf numFmtId="49" fontId="3" fillId="0" borderId="1" xfId="14" applyNumberFormat="1" applyFont="1" applyFill="1" applyBorder="1" applyAlignment="1">
      <alignment vertical="center" wrapText="1"/>
    </xf>
    <xf numFmtId="49" fontId="3" fillId="0" borderId="1" xfId="14" applyNumberFormat="1" applyFont="1" applyFill="1" applyBorder="1" applyAlignment="1">
      <alignment horizontal="center" vertical="center" wrapText="1"/>
    </xf>
    <xf numFmtId="0" fontId="3" fillId="0" borderId="1" xfId="10" applyFont="1" applyFill="1" applyBorder="1" applyAlignment="1">
      <alignment horizontal="center" vertical="center" wrapText="1"/>
    </xf>
    <xf numFmtId="167" fontId="3" fillId="0" borderId="1" xfId="5" quotePrefix="1" applyNumberFormat="1" applyFont="1" applyFill="1" applyBorder="1" applyAlignment="1">
      <alignment horizontal="right" vertical="center" wrapText="1"/>
    </xf>
    <xf numFmtId="1" fontId="3" fillId="0" borderId="1" xfId="13" applyNumberFormat="1" applyFont="1" applyFill="1" applyBorder="1" applyAlignment="1">
      <alignment horizontal="center" vertical="center" wrapText="1"/>
    </xf>
    <xf numFmtId="0" fontId="3" fillId="0" borderId="1" xfId="14" applyNumberFormat="1" applyFont="1" applyFill="1" applyBorder="1" applyAlignment="1">
      <alignment horizontal="center" vertical="center" wrapText="1"/>
    </xf>
    <xf numFmtId="167" fontId="3" fillId="0" borderId="1" xfId="5" applyNumberFormat="1" applyFont="1" applyFill="1" applyBorder="1" applyAlignment="1">
      <alignment horizontal="right" vertical="center" wrapText="1"/>
    </xf>
    <xf numFmtId="0" fontId="3" fillId="0" borderId="6" xfId="14" applyFont="1" applyFill="1" applyBorder="1" applyAlignment="1">
      <alignment horizontal="center" vertical="center" wrapText="1"/>
    </xf>
    <xf numFmtId="49" fontId="3" fillId="0" borderId="6" xfId="14" applyNumberFormat="1" applyFont="1" applyFill="1" applyBorder="1" applyAlignment="1">
      <alignment vertical="center" wrapText="1"/>
    </xf>
    <xf numFmtId="49" fontId="3" fillId="0" borderId="6" xfId="14" applyNumberFormat="1" applyFont="1" applyFill="1" applyBorder="1" applyAlignment="1">
      <alignment horizontal="center" vertical="center" wrapText="1"/>
    </xf>
    <xf numFmtId="0" fontId="3" fillId="0" borderId="6" xfId="10" applyFont="1" applyFill="1" applyBorder="1" applyAlignment="1">
      <alignment horizontal="center" vertical="center" wrapText="1"/>
    </xf>
    <xf numFmtId="167" fontId="3" fillId="0" borderId="6" xfId="5" quotePrefix="1" applyNumberFormat="1" applyFont="1" applyFill="1" applyBorder="1" applyAlignment="1">
      <alignment horizontal="right" vertical="center" wrapText="1"/>
    </xf>
    <xf numFmtId="1" fontId="6" fillId="0" borderId="0" xfId="12" applyNumberFormat="1" applyFont="1" applyFill="1" applyAlignment="1">
      <alignment horizontal="center" vertical="center" wrapText="1"/>
    </xf>
    <xf numFmtId="1" fontId="19" fillId="0" borderId="0" xfId="12" applyNumberFormat="1" applyFont="1" applyFill="1" applyAlignment="1">
      <alignment vertical="center" wrapText="1"/>
    </xf>
    <xf numFmtId="3" fontId="6" fillId="0" borderId="0" xfId="12" applyNumberFormat="1" applyFont="1" applyFill="1" applyBorder="1" applyAlignment="1">
      <alignment horizontal="center" vertical="center" wrapText="1"/>
    </xf>
    <xf numFmtId="3" fontId="21" fillId="0" borderId="0" xfId="0" quotePrefix="1" applyNumberFormat="1" applyFont="1" applyAlignment="1">
      <alignment vertical="center"/>
    </xf>
    <xf numFmtId="3" fontId="21" fillId="0" borderId="0" xfId="0" quotePrefix="1" applyNumberFormat="1" applyFont="1" applyAlignment="1">
      <alignment vertical="center" wrapText="1"/>
    </xf>
    <xf numFmtId="3" fontId="21" fillId="0" borderId="0" xfId="0" applyNumberFormat="1" applyFont="1" applyAlignment="1"/>
    <xf numFmtId="3" fontId="22" fillId="0" borderId="0" xfId="0" quotePrefix="1" applyNumberFormat="1" applyFont="1" applyAlignment="1">
      <alignment horizontal="center" vertical="center" wrapText="1"/>
    </xf>
    <xf numFmtId="3" fontId="21" fillId="0" borderId="2" xfId="0" applyNumberFormat="1" applyFont="1" applyBorder="1" applyAlignment="1">
      <alignment horizontal="center" vertical="top" wrapText="1"/>
    </xf>
    <xf numFmtId="3" fontId="22" fillId="0" borderId="3" xfId="0" applyNumberFormat="1" applyFont="1" applyBorder="1" applyAlignment="1">
      <alignment horizontal="center" vertical="top" wrapText="1"/>
    </xf>
    <xf numFmtId="3" fontId="22" fillId="0" borderId="3" xfId="0" applyNumberFormat="1" applyFont="1" applyBorder="1" applyAlignment="1">
      <alignment vertical="top" wrapText="1"/>
    </xf>
    <xf numFmtId="3" fontId="22" fillId="0" borderId="3" xfId="0" applyNumberFormat="1" applyFont="1" applyBorder="1" applyAlignment="1">
      <alignment vertical="center"/>
    </xf>
    <xf numFmtId="3" fontId="22" fillId="0" borderId="1" xfId="0" applyNumberFormat="1" applyFont="1" applyBorder="1" applyAlignment="1">
      <alignment horizontal="center" vertical="top" wrapText="1"/>
    </xf>
    <xf numFmtId="3" fontId="22" fillId="0" borderId="1" xfId="0" applyNumberFormat="1" applyFont="1" applyBorder="1" applyAlignment="1">
      <alignment vertical="top" wrapText="1"/>
    </xf>
    <xf numFmtId="3" fontId="22" fillId="0" borderId="1" xfId="0" applyNumberFormat="1" applyFont="1" applyBorder="1" applyAlignment="1">
      <alignment vertical="center"/>
    </xf>
    <xf numFmtId="3" fontId="20" fillId="0" borderId="0" xfId="0" quotePrefix="1" applyNumberFormat="1" applyFont="1" applyBorder="1" applyAlignment="1"/>
    <xf numFmtId="3" fontId="22" fillId="0" borderId="0" xfId="0" applyNumberFormat="1" applyFont="1" applyBorder="1" applyAlignment="1"/>
    <xf numFmtId="3" fontId="22" fillId="0" borderId="6" xfId="0" applyNumberFormat="1" applyFont="1" applyBorder="1" applyAlignment="1">
      <alignment horizontal="center" vertical="top" wrapText="1"/>
    </xf>
    <xf numFmtId="3" fontId="22" fillId="0" borderId="6" xfId="0" applyNumberFormat="1" applyFont="1" applyBorder="1" applyAlignment="1">
      <alignment vertical="top"/>
    </xf>
    <xf numFmtId="0" fontId="21" fillId="0" borderId="0" xfId="0" applyFont="1"/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top" wrapText="1"/>
    </xf>
    <xf numFmtId="0" fontId="21" fillId="0" borderId="3" xfId="0" applyFont="1" applyBorder="1" applyAlignment="1">
      <alignment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0" fontId="21" fillId="0" borderId="1" xfId="0" quotePrefix="1" applyFont="1" applyBorder="1" applyAlignment="1">
      <alignment horizontal="left" vertical="top" wrapText="1"/>
    </xf>
    <xf numFmtId="0" fontId="22" fillId="0" borderId="6" xfId="0" applyFont="1" applyBorder="1" applyAlignment="1">
      <alignment horizontal="center" vertical="top" wrapText="1"/>
    </xf>
    <xf numFmtId="0" fontId="22" fillId="0" borderId="6" xfId="0" quotePrefix="1" applyFont="1" applyBorder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20" fillId="0" borderId="0" xfId="0" applyFont="1" applyAlignment="1">
      <alignment horizontal="center"/>
    </xf>
    <xf numFmtId="3" fontId="21" fillId="0" borderId="3" xfId="0" applyNumberFormat="1" applyFont="1" applyBorder="1" applyAlignment="1">
      <alignment horizontal="right" vertical="top"/>
    </xf>
    <xf numFmtId="3" fontId="21" fillId="0" borderId="1" xfId="0" applyNumberFormat="1" applyFont="1" applyBorder="1" applyAlignment="1">
      <alignment horizontal="right" vertical="top"/>
    </xf>
    <xf numFmtId="3" fontId="22" fillId="0" borderId="6" xfId="0" applyNumberFormat="1" applyFont="1" applyBorder="1" applyAlignment="1">
      <alignment horizontal="center" vertical="top"/>
    </xf>
    <xf numFmtId="3" fontId="26" fillId="0" borderId="0" xfId="0" applyNumberFormat="1" applyFont="1"/>
    <xf numFmtId="3" fontId="27" fillId="0" borderId="0" xfId="0" applyNumberFormat="1" applyFont="1" applyAlignment="1">
      <alignment horizontal="center"/>
    </xf>
    <xf numFmtId="3" fontId="28" fillId="0" borderId="0" xfId="0" applyNumberFormat="1" applyFont="1"/>
    <xf numFmtId="3" fontId="29" fillId="0" borderId="0" xfId="0" applyNumberFormat="1" applyFont="1"/>
    <xf numFmtId="3" fontId="5" fillId="0" borderId="5" xfId="0" quotePrefix="1" applyNumberFormat="1" applyFont="1" applyBorder="1" applyAlignment="1">
      <alignment horizontal="center" vertical="center" wrapText="1"/>
    </xf>
    <xf numFmtId="0" fontId="27" fillId="0" borderId="0" xfId="0" quotePrefix="1" applyFont="1" applyBorder="1" applyAlignment="1">
      <alignment horizontal="center"/>
    </xf>
    <xf numFmtId="3" fontId="6" fillId="0" borderId="8" xfId="0" applyNumberFormat="1" applyFont="1" applyBorder="1" applyAlignment="1">
      <alignment horizontal="center" vertical="top" wrapText="1"/>
    </xf>
    <xf numFmtId="3" fontId="6" fillId="0" borderId="8" xfId="0" applyNumberFormat="1" applyFont="1" applyBorder="1" applyAlignment="1">
      <alignment vertical="top" wrapText="1"/>
    </xf>
    <xf numFmtId="3" fontId="6" fillId="0" borderId="8" xfId="0" applyNumberFormat="1" applyFont="1" applyBorder="1" applyAlignment="1">
      <alignment horizontal="right" vertical="center"/>
    </xf>
    <xf numFmtId="3" fontId="26" fillId="0" borderId="0" xfId="0" applyNumberFormat="1" applyFont="1" applyAlignment="1">
      <alignment vertical="center"/>
    </xf>
    <xf numFmtId="3" fontId="1" fillId="0" borderId="0" xfId="0" quotePrefix="1" applyNumberFormat="1" applyFont="1" applyAlignment="1">
      <alignment horizontal="right" vertical="center"/>
    </xf>
    <xf numFmtId="167" fontId="5" fillId="2" borderId="0" xfId="19" applyNumberFormat="1" applyFont="1" applyFill="1" applyAlignment="1">
      <alignment vertical="center" wrapText="1"/>
    </xf>
    <xf numFmtId="167" fontId="6" fillId="2" borderId="4" xfId="19" applyNumberFormat="1" applyFont="1" applyFill="1" applyBorder="1" applyAlignment="1">
      <alignment vertical="center" wrapText="1"/>
    </xf>
    <xf numFmtId="167" fontId="2" fillId="0" borderId="3" xfId="19" applyNumberFormat="1" applyFont="1" applyFill="1" applyBorder="1" applyAlignment="1">
      <alignment horizontal="center" vertical="center" wrapText="1"/>
    </xf>
    <xf numFmtId="167" fontId="3" fillId="0" borderId="1" xfId="19" applyNumberFormat="1" applyFont="1" applyFill="1" applyBorder="1" applyAlignment="1">
      <alignment horizontal="center" vertical="center" wrapText="1"/>
    </xf>
    <xf numFmtId="167" fontId="3" fillId="0" borderId="6" xfId="19" applyNumberFormat="1" applyFont="1" applyFill="1" applyBorder="1" applyAlignment="1">
      <alignment horizontal="center" vertical="center" wrapText="1"/>
    </xf>
    <xf numFmtId="167" fontId="6" fillId="0" borderId="0" xfId="19" applyNumberFormat="1" applyFont="1" applyFill="1" applyAlignment="1">
      <alignment horizontal="center" vertical="center" wrapText="1"/>
    </xf>
    <xf numFmtId="3" fontId="32" fillId="0" borderId="5" xfId="0" applyNumberFormat="1" applyFont="1" applyBorder="1" applyAlignment="1">
      <alignment horizontal="center" vertical="center" wrapText="1"/>
    </xf>
    <xf numFmtId="3" fontId="32" fillId="0" borderId="5" xfId="0" quotePrefix="1" applyNumberFormat="1" applyFont="1" applyBorder="1" applyAlignment="1">
      <alignment horizontal="center" vertical="center" wrapText="1"/>
    </xf>
    <xf numFmtId="3" fontId="33" fillId="0" borderId="3" xfId="0" applyNumberFormat="1" applyFont="1" applyBorder="1" applyAlignment="1">
      <alignment vertical="center"/>
    </xf>
    <xf numFmtId="3" fontId="32" fillId="0" borderId="1" xfId="0" applyNumberFormat="1" applyFont="1" applyBorder="1" applyAlignment="1">
      <alignment vertical="center"/>
    </xf>
    <xf numFmtId="3" fontId="32" fillId="2" borderId="1" xfId="0" applyNumberFormat="1" applyFont="1" applyFill="1" applyBorder="1" applyAlignment="1">
      <alignment vertical="center"/>
    </xf>
    <xf numFmtId="3" fontId="32" fillId="0" borderId="1" xfId="0" applyNumberFormat="1" applyFont="1" applyFill="1" applyBorder="1" applyAlignment="1">
      <alignment vertical="center"/>
    </xf>
    <xf numFmtId="3" fontId="32" fillId="0" borderId="6" xfId="0" applyNumberFormat="1" applyFont="1" applyBorder="1" applyAlignment="1">
      <alignment vertical="center"/>
    </xf>
    <xf numFmtId="3" fontId="5" fillId="0" borderId="5" xfId="0" quotePrefix="1" applyNumberFormat="1" applyFont="1" applyBorder="1" applyAlignment="1">
      <alignment horizontal="center" vertical="center" wrapText="1"/>
    </xf>
    <xf numFmtId="3" fontId="35" fillId="0" borderId="0" xfId="0" quotePrefix="1" applyNumberFormat="1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center" vertical="top" wrapText="1"/>
    </xf>
    <xf numFmtId="3" fontId="33" fillId="0" borderId="3" xfId="0" applyNumberFormat="1" applyFont="1" applyBorder="1" applyAlignment="1">
      <alignment horizontal="center" vertical="center" wrapText="1"/>
    </xf>
    <xf numFmtId="3" fontId="34" fillId="0" borderId="3" xfId="0" applyNumberFormat="1" applyFont="1" applyBorder="1" applyAlignment="1">
      <alignment horizontal="center" vertical="center" wrapText="1"/>
    </xf>
    <xf numFmtId="3" fontId="32" fillId="0" borderId="1" xfId="0" applyNumberFormat="1" applyFont="1" applyBorder="1" applyAlignment="1">
      <alignment horizontal="center" vertical="center" wrapText="1"/>
    </xf>
    <xf numFmtId="3" fontId="32" fillId="0" borderId="1" xfId="0" applyNumberFormat="1" applyFont="1" applyFill="1" applyBorder="1" applyAlignment="1">
      <alignment horizontal="left" vertical="center" wrapText="1"/>
    </xf>
    <xf numFmtId="3" fontId="32" fillId="0" borderId="6" xfId="0" applyNumberFormat="1" applyFont="1" applyBorder="1" applyAlignment="1">
      <alignment horizontal="center" vertical="center" wrapText="1"/>
    </xf>
    <xf numFmtId="3" fontId="32" fillId="0" borderId="6" xfId="0" applyNumberFormat="1" applyFont="1" applyFill="1" applyBorder="1" applyAlignment="1">
      <alignment horizontal="left" vertical="center" wrapText="1"/>
    </xf>
    <xf numFmtId="3" fontId="5" fillId="0" borderId="5" xfId="0" quotePrefix="1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3" fontId="5" fillId="0" borderId="0" xfId="0" quotePrefix="1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 vertical="center" wrapText="1"/>
    </xf>
    <xf numFmtId="3" fontId="4" fillId="0" borderId="0" xfId="0" quotePrefix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25" fillId="0" borderId="0" xfId="0" applyNumberFormat="1" applyFont="1" applyAlignment="1">
      <alignment horizontal="left" vertical="top" wrapText="1"/>
    </xf>
    <xf numFmtId="3" fontId="25" fillId="0" borderId="0" xfId="0" quotePrefix="1" applyNumberFormat="1" applyFont="1" applyAlignment="1">
      <alignment horizontal="left" vertical="top" wrapText="1"/>
    </xf>
    <xf numFmtId="3" fontId="25" fillId="0" borderId="0" xfId="0" quotePrefix="1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3" fontId="32" fillId="0" borderId="5" xfId="0" applyNumberFormat="1" applyFont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 wrapText="1"/>
    </xf>
    <xf numFmtId="3" fontId="26" fillId="0" borderId="0" xfId="0" quotePrefix="1" applyNumberFormat="1" applyFont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1" fontId="13" fillId="0" borderId="0" xfId="12" applyNumberFormat="1" applyFont="1" applyFill="1" applyAlignment="1">
      <alignment horizontal="left" vertical="center"/>
    </xf>
    <xf numFmtId="1" fontId="18" fillId="0" borderId="0" xfId="12" applyNumberFormat="1" applyFont="1" applyFill="1" applyAlignment="1">
      <alignment horizontal="center" vertical="center" wrapText="1"/>
    </xf>
    <xf numFmtId="3" fontId="5" fillId="2" borderId="5" xfId="12" applyNumberFormat="1" applyFont="1" applyFill="1" applyBorder="1" applyAlignment="1">
      <alignment horizontal="center" vertical="center" wrapText="1"/>
    </xf>
    <xf numFmtId="167" fontId="5" fillId="0" borderId="5" xfId="5" applyNumberFormat="1" applyFont="1" applyFill="1" applyBorder="1" applyAlignment="1">
      <alignment horizontal="center" vertical="center" wrapText="1"/>
    </xf>
    <xf numFmtId="167" fontId="5" fillId="2" borderId="7" xfId="19" applyNumberFormat="1" applyFont="1" applyFill="1" applyBorder="1" applyAlignment="1">
      <alignment horizontal="center" vertical="center" wrapText="1"/>
    </xf>
    <xf numFmtId="167" fontId="5" fillId="2" borderId="2" xfId="19" applyNumberFormat="1" applyFont="1" applyFill="1" applyBorder="1" applyAlignment="1">
      <alignment horizontal="center" vertical="center" wrapText="1"/>
    </xf>
    <xf numFmtId="3" fontId="22" fillId="0" borderId="3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vertical="center" wrapText="1"/>
    </xf>
    <xf numFmtId="0" fontId="20" fillId="0" borderId="0" xfId="0" quotePrefix="1" applyFont="1" applyBorder="1" applyAlignment="1">
      <alignment horizontal="right"/>
    </xf>
    <xf numFmtId="3" fontId="22" fillId="0" borderId="0" xfId="0" applyNumberFormat="1" applyFont="1" applyAlignment="1">
      <alignment horizontal="left" vertical="top" wrapText="1"/>
    </xf>
    <xf numFmtId="3" fontId="1" fillId="0" borderId="3" xfId="0" quotePrefix="1" applyNumberFormat="1" applyFont="1" applyBorder="1" applyAlignment="1">
      <alignment horizontal="center" vertical="center" wrapText="1"/>
    </xf>
    <xf numFmtId="3" fontId="21" fillId="0" borderId="6" xfId="0" applyNumberFormat="1" applyFont="1" applyBorder="1" applyAlignment="1">
      <alignment horizontal="center" vertical="center" wrapText="1"/>
    </xf>
    <xf numFmtId="3" fontId="20" fillId="0" borderId="5" xfId="0" applyNumberFormat="1" applyFont="1" applyBorder="1" applyAlignment="1">
      <alignment horizontal="center" vertical="center" wrapText="1"/>
    </xf>
    <xf numFmtId="3" fontId="22" fillId="0" borderId="0" xfId="0" applyNumberFormat="1" applyFont="1" applyAlignment="1">
      <alignment horizontal="center"/>
    </xf>
    <xf numFmtId="3" fontId="20" fillId="0" borderId="0" xfId="0" quotePrefix="1" applyNumberFormat="1" applyFont="1" applyAlignment="1">
      <alignment horizontal="center"/>
    </xf>
    <xf numFmtId="3" fontId="20" fillId="0" borderId="0" xfId="0" applyNumberFormat="1" applyFont="1" applyAlignment="1">
      <alignment horizontal="center"/>
    </xf>
    <xf numFmtId="0" fontId="21" fillId="0" borderId="6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3" fontId="22" fillId="0" borderId="0" xfId="0" quotePrefix="1" applyNumberFormat="1" applyFont="1" applyAlignment="1">
      <alignment horizontal="left" vertical="top" wrapText="1"/>
    </xf>
    <xf numFmtId="0" fontId="21" fillId="0" borderId="1" xfId="0" applyFont="1" applyBorder="1" applyAlignment="1">
      <alignment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2" fillId="0" borderId="0" xfId="0" quotePrefix="1" applyFont="1" applyAlignment="1">
      <alignment horizontal="center"/>
    </xf>
    <xf numFmtId="0" fontId="22" fillId="0" borderId="0" xfId="0" applyFont="1" applyAlignment="1">
      <alignment horizontal="center"/>
    </xf>
    <xf numFmtId="3" fontId="22" fillId="0" borderId="0" xfId="0" applyNumberFormat="1" applyFont="1" applyAlignment="1">
      <alignment horizontal="center" wrapText="1"/>
    </xf>
  </cellXfs>
  <cellStyles count="20">
    <cellStyle name="Comma" xfId="19" builtinId="3"/>
    <cellStyle name="Comma 10" xfId="1"/>
    <cellStyle name="Comma 12 2 2" xfId="2"/>
    <cellStyle name="Comma 15" xfId="3"/>
    <cellStyle name="Comma 15 2" xfId="4"/>
    <cellStyle name="Comma 17" xfId="5"/>
    <cellStyle name="Comma 2 2" xfId="6"/>
    <cellStyle name="Comma 5 2" xfId="7"/>
    <cellStyle name="Normal" xfId="0" builtinId="0"/>
    <cellStyle name="Normal 10" xfId="8"/>
    <cellStyle name="Normal 14" xfId="9"/>
    <cellStyle name="Normal 15" xfId="10"/>
    <cellStyle name="Normal 6 2" xfId="11"/>
    <cellStyle name="Normal_Bieu mau (CV )" xfId="12"/>
    <cellStyle name="Normal_Bieu mau (CV ) 2 3" xfId="13"/>
    <cellStyle name="Normal_Sheet1 2 2" xfId="14"/>
    <cellStyle name="Normal_Sheet1 3 2" xfId="15"/>
    <cellStyle name="Percent" xfId="16" builtinId="5"/>
    <cellStyle name="Percent 10" xfId="17"/>
    <cellStyle name="Percent 2" xfId="18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sharedStrings.xml" Type="http://schemas.openxmlformats.org/officeDocument/2006/relationships/sharedStrings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styles.xml" Type="http://schemas.openxmlformats.org/officeDocument/2006/relationships/styles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theme/theme1.xml" Type="http://schemas.openxmlformats.org/officeDocument/2006/relationships/theme" Id="rId11"></Relationship><Relationship Target="worksheets/sheet5.xml" Type="http://schemas.openxmlformats.org/officeDocument/2006/relationships/worksheet" Id="rId5"></Relationship><Relationship Target="worksheets/sheet10.xml" Type="http://schemas.openxmlformats.org/officeDocument/2006/relationships/worksheet" Id="rId10"></Relationship><Relationship Target="worksheets/sheet4.xml" Type="http://schemas.openxmlformats.org/officeDocument/2006/relationships/worksheet" Id="rId4"></Relationship><Relationship Target="worksheets/sheet9.xml" Type="http://schemas.openxmlformats.org/officeDocument/2006/relationships/worksheet" Id="rId9"></Relationship><Relationship Target="calcChain.xml" Type="http://schemas.openxmlformats.org/officeDocument/2006/relationships/calcChain" Id="rId1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C29"/>
  <sheetViews>
    <sheetView tabSelected="1" topLeftCell="A13" workbookViewId="0">
      <selection activeCell="B27" sqref="B27"/>
    </sheetView>
  </sheetViews>
  <sheetFormatPr defaultRowHeight="15.75"/>
  <cols>
    <col min="1" max="1" width="5.75" style="1" customWidth="1"/>
    <col min="2" max="2" width="54.875" style="1" customWidth="1"/>
    <col min="3" max="3" width="18.625" style="1" customWidth="1"/>
    <col min="4" max="4" width="10.875" style="1" customWidth="1"/>
    <col min="5" max="5" width="10.75" style="1" customWidth="1"/>
    <col min="6" max="16384" width="9" style="1"/>
  </cols>
  <sheetData>
    <row r="1" spans="1:3" ht="18.75" customHeight="1">
      <c r="A1" s="49" t="s">
        <v>185</v>
      </c>
      <c r="B1" s="48"/>
      <c r="C1" s="186" t="s">
        <v>145</v>
      </c>
    </row>
    <row r="2" spans="1:3" ht="12.75" customHeight="1">
      <c r="A2" s="41"/>
      <c r="B2" s="42"/>
      <c r="C2" s="43"/>
    </row>
    <row r="3" spans="1:3">
      <c r="A3" s="196" t="s">
        <v>188</v>
      </c>
      <c r="B3" s="197"/>
      <c r="C3" s="197"/>
    </row>
    <row r="4" spans="1:3">
      <c r="C4" s="3"/>
    </row>
    <row r="5" spans="1:3">
      <c r="A5" s="25"/>
      <c r="C5" s="12" t="s">
        <v>156</v>
      </c>
    </row>
    <row r="6" spans="1:3">
      <c r="A6" s="195" t="s">
        <v>146</v>
      </c>
      <c r="B6" s="195" t="s">
        <v>147</v>
      </c>
      <c r="C6" s="194" t="s">
        <v>189</v>
      </c>
    </row>
    <row r="7" spans="1:3" ht="15" customHeight="1">
      <c r="A7" s="195"/>
      <c r="B7" s="195"/>
      <c r="C7" s="194"/>
    </row>
    <row r="8" spans="1:3" s="15" customFormat="1" ht="19.5" customHeight="1">
      <c r="A8" s="28" t="s">
        <v>148</v>
      </c>
      <c r="B8" s="29" t="s">
        <v>2</v>
      </c>
      <c r="C8" s="30">
        <f>+C9+C10</f>
        <v>4854000</v>
      </c>
    </row>
    <row r="9" spans="1:3" ht="19.5" customHeight="1">
      <c r="A9" s="31">
        <v>1</v>
      </c>
      <c r="B9" s="4" t="s">
        <v>3</v>
      </c>
      <c r="C9" s="32">
        <v>4154000</v>
      </c>
    </row>
    <row r="10" spans="1:3" ht="19.5" customHeight="1">
      <c r="A10" s="31">
        <v>2</v>
      </c>
      <c r="B10" s="4" t="s">
        <v>4</v>
      </c>
      <c r="C10" s="32">
        <v>700000</v>
      </c>
    </row>
    <row r="11" spans="1:3" s="15" customFormat="1" ht="19.5" customHeight="1">
      <c r="A11" s="33" t="s">
        <v>149</v>
      </c>
      <c r="B11" s="5" t="s">
        <v>5</v>
      </c>
      <c r="C11" s="34">
        <f>C12+C15+C18+C19+C20</f>
        <v>7520862</v>
      </c>
    </row>
    <row r="12" spans="1:3" ht="19.5" customHeight="1">
      <c r="A12" s="31">
        <v>1</v>
      </c>
      <c r="B12" s="4" t="s">
        <v>6</v>
      </c>
      <c r="C12" s="32">
        <f>C13+C14</f>
        <v>4105680</v>
      </c>
    </row>
    <row r="13" spans="1:3" s="16" customFormat="1" ht="19.5" customHeight="1">
      <c r="A13" s="44"/>
      <c r="B13" s="7" t="s">
        <v>7</v>
      </c>
      <c r="C13" s="45">
        <v>4105680</v>
      </c>
    </row>
    <row r="14" spans="1:3" s="16" customFormat="1" ht="19.5" customHeight="1">
      <c r="A14" s="44"/>
      <c r="B14" s="46" t="s">
        <v>105</v>
      </c>
      <c r="C14" s="45"/>
    </row>
    <row r="15" spans="1:3" ht="19.5" customHeight="1">
      <c r="A15" s="31">
        <v>2</v>
      </c>
      <c r="B15" s="4" t="s">
        <v>8</v>
      </c>
      <c r="C15" s="32">
        <f>C16+C17</f>
        <v>2203964</v>
      </c>
    </row>
    <row r="16" spans="1:3" s="16" customFormat="1" ht="19.5" customHeight="1">
      <c r="A16" s="44"/>
      <c r="B16" s="7" t="s">
        <v>9</v>
      </c>
      <c r="C16" s="45">
        <v>1112488</v>
      </c>
    </row>
    <row r="17" spans="1:3" s="16" customFormat="1" ht="19.5" customHeight="1">
      <c r="A17" s="44"/>
      <c r="B17" s="7" t="s">
        <v>10</v>
      </c>
      <c r="C17" s="45">
        <v>1091476</v>
      </c>
    </row>
    <row r="18" spans="1:3" ht="19.5" customHeight="1">
      <c r="A18" s="31">
        <v>3</v>
      </c>
      <c r="B18" s="4" t="s">
        <v>11</v>
      </c>
      <c r="C18" s="32"/>
    </row>
    <row r="19" spans="1:3" ht="19.5" customHeight="1">
      <c r="A19" s="31">
        <v>4</v>
      </c>
      <c r="B19" s="4" t="s">
        <v>65</v>
      </c>
      <c r="C19" s="32">
        <v>1000000</v>
      </c>
    </row>
    <row r="20" spans="1:3" ht="19.5" customHeight="1">
      <c r="A20" s="31">
        <v>5</v>
      </c>
      <c r="B20" s="4" t="s">
        <v>273</v>
      </c>
      <c r="C20" s="32">
        <v>211218</v>
      </c>
    </row>
    <row r="21" spans="1:3" s="15" customFormat="1" ht="19.5" customHeight="1">
      <c r="A21" s="33" t="s">
        <v>151</v>
      </c>
      <c r="B21" s="5" t="s">
        <v>12</v>
      </c>
      <c r="C21" s="34">
        <f>SUM(C22:C28)</f>
        <v>7520862</v>
      </c>
    </row>
    <row r="22" spans="1:3" ht="19.5" customHeight="1">
      <c r="A22" s="31">
        <v>1</v>
      </c>
      <c r="B22" s="4" t="s">
        <v>13</v>
      </c>
      <c r="C22" s="32">
        <v>1063512</v>
      </c>
    </row>
    <row r="23" spans="1:3" ht="19.5" customHeight="1">
      <c r="A23" s="31">
        <v>2</v>
      </c>
      <c r="B23" s="4" t="s">
        <v>14</v>
      </c>
      <c r="C23" s="32">
        <v>5157508</v>
      </c>
    </row>
    <row r="24" spans="1:3" ht="39.75" customHeight="1">
      <c r="A24" s="36">
        <v>3</v>
      </c>
      <c r="B24" s="6" t="s">
        <v>15</v>
      </c>
      <c r="C24" s="32">
        <v>135500</v>
      </c>
    </row>
    <row r="25" spans="1:3" ht="19.5" customHeight="1">
      <c r="A25" s="31">
        <v>4</v>
      </c>
      <c r="B25" s="4" t="s">
        <v>16</v>
      </c>
      <c r="C25" s="32">
        <v>1000</v>
      </c>
    </row>
    <row r="26" spans="1:3" ht="19.5" customHeight="1">
      <c r="A26" s="31">
        <v>5</v>
      </c>
      <c r="B26" s="4" t="s">
        <v>17</v>
      </c>
      <c r="C26" s="32">
        <v>135730</v>
      </c>
    </row>
    <row r="27" spans="1:3" ht="19.5" customHeight="1">
      <c r="A27" s="31">
        <v>6</v>
      </c>
      <c r="B27" s="4" t="s">
        <v>180</v>
      </c>
      <c r="C27" s="32">
        <v>27612</v>
      </c>
    </row>
    <row r="28" spans="1:3" ht="19.5" customHeight="1">
      <c r="A28" s="37">
        <v>7</v>
      </c>
      <c r="B28" s="38" t="s">
        <v>72</v>
      </c>
      <c r="C28" s="39">
        <v>1000000</v>
      </c>
    </row>
    <row r="29" spans="1:3">
      <c r="A29" s="16"/>
      <c r="B29" s="47"/>
    </row>
  </sheetData>
  <mergeCells count="4">
    <mergeCell ref="C6:C7"/>
    <mergeCell ref="B6:B7"/>
    <mergeCell ref="A6:A7"/>
    <mergeCell ref="A3:C3"/>
  </mergeCells>
  <phoneticPr fontId="0" type="noConversion"/>
  <printOptions horizontalCentered="1"/>
  <pageMargins left="0.17" right="0.16" top="0.75" bottom="0.5" header="0.511811023622047" footer="0.511811023622047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H38"/>
  <sheetViews>
    <sheetView workbookViewId="0">
      <selection activeCell="B27" sqref="B27"/>
    </sheetView>
  </sheetViews>
  <sheetFormatPr defaultRowHeight="15.75"/>
  <cols>
    <col min="1" max="1" width="4.875" style="50" customWidth="1"/>
    <col min="2" max="2" width="55.375" style="50" customWidth="1"/>
    <col min="3" max="3" width="19.25" style="50" customWidth="1"/>
    <col min="4" max="5" width="9" style="51"/>
    <col min="6" max="6" width="17.625" style="51" customWidth="1"/>
    <col min="7" max="8" width="9" style="51"/>
    <col min="9" max="16384" width="9" style="50"/>
  </cols>
  <sheetData>
    <row r="1" spans="1:8" ht="18.75" customHeight="1">
      <c r="A1" s="49" t="s">
        <v>185</v>
      </c>
      <c r="B1" s="48"/>
      <c r="C1" s="72" t="s">
        <v>18</v>
      </c>
    </row>
    <row r="2" spans="1:8" ht="18.75" customHeight="1">
      <c r="A2" s="41"/>
      <c r="B2" s="42"/>
      <c r="C2" s="43"/>
    </row>
    <row r="3" spans="1:8">
      <c r="A3" s="196" t="s">
        <v>101</v>
      </c>
      <c r="B3" s="196"/>
      <c r="C3" s="196"/>
    </row>
    <row r="4" spans="1:8">
      <c r="A4" s="196" t="s">
        <v>190</v>
      </c>
      <c r="B4" s="196"/>
      <c r="C4" s="196"/>
    </row>
    <row r="6" spans="1:8">
      <c r="A6" s="25"/>
      <c r="C6" s="12" t="s">
        <v>156</v>
      </c>
    </row>
    <row r="7" spans="1:8">
      <c r="A7" s="60" t="s">
        <v>146</v>
      </c>
      <c r="B7" s="60" t="s">
        <v>147</v>
      </c>
      <c r="C7" s="165" t="s">
        <v>189</v>
      </c>
    </row>
    <row r="8" spans="1:8" ht="18.75" customHeight="1">
      <c r="A8" s="28" t="s">
        <v>19</v>
      </c>
      <c r="B8" s="29" t="s">
        <v>21</v>
      </c>
      <c r="C8" s="61"/>
    </row>
    <row r="9" spans="1:8" s="52" customFormat="1" ht="18.75" customHeight="1">
      <c r="A9" s="33" t="s">
        <v>148</v>
      </c>
      <c r="B9" s="5" t="s">
        <v>22</v>
      </c>
      <c r="C9" s="62">
        <f>C10+C13+C17+C18+C19</f>
        <v>6524730</v>
      </c>
      <c r="D9" s="53"/>
      <c r="E9" s="53"/>
      <c r="F9" s="53"/>
      <c r="G9" s="53"/>
      <c r="H9" s="53"/>
    </row>
    <row r="10" spans="1:8" ht="18.75" customHeight="1">
      <c r="A10" s="31">
        <v>1</v>
      </c>
      <c r="B10" s="4" t="s">
        <v>23</v>
      </c>
      <c r="C10" s="63">
        <f>C11+C12</f>
        <v>3109548</v>
      </c>
    </row>
    <row r="11" spans="1:8" s="27" customFormat="1" ht="18.75" customHeight="1">
      <c r="A11" s="44"/>
      <c r="B11" s="7" t="s">
        <v>24</v>
      </c>
      <c r="C11" s="64">
        <v>3109548</v>
      </c>
      <c r="D11" s="56"/>
      <c r="E11" s="56"/>
      <c r="F11" s="56"/>
      <c r="G11" s="56"/>
      <c r="H11" s="56"/>
    </row>
    <row r="12" spans="1:8" s="27" customFormat="1" ht="36.75" customHeight="1">
      <c r="A12" s="44"/>
      <c r="B12" s="57" t="s">
        <v>25</v>
      </c>
      <c r="C12" s="64"/>
      <c r="D12" s="56"/>
      <c r="E12" s="56"/>
      <c r="F12" s="56"/>
      <c r="G12" s="56"/>
      <c r="H12" s="56"/>
    </row>
    <row r="13" spans="1:8" ht="18.75" customHeight="1">
      <c r="A13" s="31">
        <v>2</v>
      </c>
      <c r="B13" s="4" t="s">
        <v>8</v>
      </c>
      <c r="C13" s="63">
        <f>C14+C15</f>
        <v>2203964</v>
      </c>
    </row>
    <row r="14" spans="1:8" s="27" customFormat="1" ht="18.75" customHeight="1">
      <c r="A14" s="35"/>
      <c r="B14" s="26" t="s">
        <v>9</v>
      </c>
      <c r="C14" s="65">
        <f>'10'!C16</f>
        <v>1112488</v>
      </c>
      <c r="D14" s="56"/>
      <c r="E14" s="56"/>
      <c r="F14" s="56"/>
      <c r="G14" s="56"/>
      <c r="H14" s="56"/>
    </row>
    <row r="15" spans="1:8" s="27" customFormat="1" ht="18.75" customHeight="1">
      <c r="A15" s="66"/>
      <c r="B15" s="26" t="s">
        <v>26</v>
      </c>
      <c r="C15" s="65">
        <f>'10'!C17</f>
        <v>1091476</v>
      </c>
      <c r="D15" s="56"/>
      <c r="E15" s="56"/>
      <c r="F15" s="56"/>
      <c r="G15" s="56"/>
      <c r="H15" s="56"/>
    </row>
    <row r="16" spans="1:8" ht="18.75" customHeight="1">
      <c r="A16" s="31">
        <v>3</v>
      </c>
      <c r="B16" s="4" t="s">
        <v>11</v>
      </c>
      <c r="C16" s="63"/>
    </row>
    <row r="17" spans="1:8" ht="18.75" customHeight="1">
      <c r="A17" s="31">
        <v>4</v>
      </c>
      <c r="B17" s="4" t="s">
        <v>65</v>
      </c>
      <c r="C17" s="63">
        <f>'10'!C19</f>
        <v>1000000</v>
      </c>
    </row>
    <row r="18" spans="1:8" ht="18.75" hidden="1" customHeight="1">
      <c r="A18" s="31">
        <v>5</v>
      </c>
      <c r="B18" s="4" t="s">
        <v>65</v>
      </c>
      <c r="C18" s="63"/>
    </row>
    <row r="19" spans="1:8" ht="18.75" customHeight="1">
      <c r="A19" s="31">
        <v>5</v>
      </c>
      <c r="B19" s="4" t="s">
        <v>191</v>
      </c>
      <c r="C19" s="63">
        <v>211218</v>
      </c>
    </row>
    <row r="20" spans="1:8" s="52" customFormat="1" ht="18.75" customHeight="1">
      <c r="A20" s="33" t="s">
        <v>149</v>
      </c>
      <c r="B20" s="5" t="s">
        <v>27</v>
      </c>
      <c r="C20" s="62">
        <f>C21+C22+C25+C26</f>
        <v>6524730</v>
      </c>
      <c r="D20" s="53"/>
      <c r="E20" s="53"/>
      <c r="F20" s="53"/>
      <c r="G20" s="53"/>
      <c r="H20" s="53"/>
    </row>
    <row r="21" spans="1:8" ht="37.5" customHeight="1">
      <c r="A21" s="36">
        <v>1</v>
      </c>
      <c r="B21" s="6" t="s">
        <v>28</v>
      </c>
      <c r="C21" s="63">
        <v>2831353</v>
      </c>
    </row>
    <row r="22" spans="1:8" ht="18.75" customHeight="1">
      <c r="A22" s="31">
        <v>2</v>
      </c>
      <c r="B22" s="4" t="s">
        <v>29</v>
      </c>
      <c r="C22" s="63">
        <f>C23+C24</f>
        <v>2762377</v>
      </c>
    </row>
    <row r="23" spans="1:8" s="27" customFormat="1" ht="18.75" customHeight="1">
      <c r="A23" s="35"/>
      <c r="B23" s="26" t="s">
        <v>9</v>
      </c>
      <c r="C23" s="65">
        <v>1227723</v>
      </c>
      <c r="D23" s="56"/>
      <c r="E23" s="56"/>
      <c r="F23" s="56"/>
      <c r="G23" s="56"/>
      <c r="H23" s="56"/>
    </row>
    <row r="24" spans="1:8" s="27" customFormat="1" ht="18.75" customHeight="1">
      <c r="A24" s="35"/>
      <c r="B24" s="26" t="s">
        <v>10</v>
      </c>
      <c r="C24" s="65">
        <v>1534654</v>
      </c>
      <c r="D24" s="56"/>
      <c r="E24" s="56"/>
      <c r="F24" s="56"/>
      <c r="G24" s="56"/>
      <c r="H24" s="56"/>
    </row>
    <row r="25" spans="1:8" ht="18.75" customHeight="1">
      <c r="A25" s="31">
        <v>3</v>
      </c>
      <c r="B25" s="4" t="s">
        <v>72</v>
      </c>
      <c r="C25" s="63">
        <v>931000</v>
      </c>
    </row>
    <row r="26" spans="1:8" ht="18.75" hidden="1" customHeight="1">
      <c r="A26" s="31">
        <v>4</v>
      </c>
      <c r="B26" s="4" t="s">
        <v>72</v>
      </c>
      <c r="C26" s="63"/>
    </row>
    <row r="27" spans="1:8" ht="54.75" customHeight="1">
      <c r="A27" s="67" t="s">
        <v>20</v>
      </c>
      <c r="B27" s="55" t="s">
        <v>162</v>
      </c>
      <c r="C27" s="63"/>
    </row>
    <row r="28" spans="1:8" s="52" customFormat="1" ht="18.75" customHeight="1">
      <c r="A28" s="33" t="s">
        <v>148</v>
      </c>
      <c r="B28" s="5" t="s">
        <v>164</v>
      </c>
      <c r="C28" s="62">
        <f>C29+C33+C32</f>
        <v>3758509</v>
      </c>
      <c r="D28" s="53"/>
      <c r="E28" s="53"/>
      <c r="F28" s="53"/>
      <c r="G28" s="53"/>
      <c r="H28" s="53"/>
    </row>
    <row r="29" spans="1:8" ht="18.75" customHeight="1">
      <c r="A29" s="31">
        <v>1</v>
      </c>
      <c r="B29" s="4" t="s">
        <v>31</v>
      </c>
      <c r="C29" s="63">
        <f>C30+C31</f>
        <v>996132</v>
      </c>
    </row>
    <row r="30" spans="1:8" s="27" customFormat="1" ht="18.75" customHeight="1">
      <c r="A30" s="35"/>
      <c r="B30" s="26" t="s">
        <v>32</v>
      </c>
      <c r="C30" s="65">
        <v>996132</v>
      </c>
      <c r="D30" s="56"/>
      <c r="E30" s="56"/>
      <c r="F30" s="56"/>
      <c r="G30" s="56"/>
      <c r="H30" s="56"/>
    </row>
    <row r="31" spans="1:8" s="27" customFormat="1" ht="36.75" customHeight="1">
      <c r="A31" s="35"/>
      <c r="B31" s="58" t="s">
        <v>33</v>
      </c>
      <c r="C31" s="65"/>
      <c r="D31" s="56"/>
      <c r="E31" s="56"/>
      <c r="F31" s="56"/>
      <c r="G31" s="56"/>
      <c r="H31" s="56"/>
    </row>
    <row r="32" spans="1:8" ht="16.5" customHeight="1">
      <c r="A32" s="31">
        <v>2</v>
      </c>
      <c r="B32" s="4" t="s">
        <v>30</v>
      </c>
      <c r="C32" s="63"/>
    </row>
    <row r="33" spans="1:8" ht="18.75" customHeight="1">
      <c r="A33" s="31">
        <v>3</v>
      </c>
      <c r="B33" s="4" t="s">
        <v>34</v>
      </c>
      <c r="C33" s="63">
        <f>C34+C35</f>
        <v>2762377</v>
      </c>
    </row>
    <row r="34" spans="1:8" s="27" customFormat="1" ht="18.75" customHeight="1">
      <c r="A34" s="44"/>
      <c r="B34" s="7" t="s">
        <v>9</v>
      </c>
      <c r="C34" s="64">
        <f>C23</f>
        <v>1227723</v>
      </c>
      <c r="D34" s="56"/>
      <c r="E34" s="56"/>
      <c r="F34" s="56"/>
      <c r="G34" s="56"/>
      <c r="H34" s="56"/>
    </row>
    <row r="35" spans="1:8" s="27" customFormat="1" ht="18.75" customHeight="1">
      <c r="A35" s="44"/>
      <c r="B35" s="59" t="s">
        <v>186</v>
      </c>
      <c r="C35" s="64">
        <f>C24</f>
        <v>1534654</v>
      </c>
      <c r="D35" s="56"/>
      <c r="E35" s="56"/>
      <c r="F35" s="56"/>
      <c r="G35" s="56"/>
      <c r="H35" s="56"/>
    </row>
    <row r="36" spans="1:8" s="52" customFormat="1" ht="18.75" customHeight="1">
      <c r="A36" s="68" t="s">
        <v>149</v>
      </c>
      <c r="B36" s="69" t="s">
        <v>163</v>
      </c>
      <c r="C36" s="70">
        <v>3758509</v>
      </c>
      <c r="D36" s="53"/>
      <c r="E36" s="53"/>
      <c r="F36" s="53"/>
      <c r="G36" s="53"/>
      <c r="H36" s="53"/>
    </row>
    <row r="37" spans="1:8">
      <c r="A37" s="8"/>
      <c r="B37" s="54"/>
    </row>
    <row r="38" spans="1:8">
      <c r="B38" s="47"/>
    </row>
  </sheetData>
  <mergeCells count="2">
    <mergeCell ref="A3:C3"/>
    <mergeCell ref="A4:C4"/>
  </mergeCells>
  <phoneticPr fontId="0" type="noConversion"/>
  <printOptions horizontalCentered="1"/>
  <pageMargins left="0.17" right="0.16" top="0.75" bottom="0.5" header="0.511811023622047" footer="0.511811023622047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F62"/>
  <sheetViews>
    <sheetView workbookViewId="0">
      <selection activeCell="B27" sqref="B27"/>
    </sheetView>
  </sheetViews>
  <sheetFormatPr defaultRowHeight="15.75"/>
  <cols>
    <col min="1" max="1" width="6.125" style="1" customWidth="1"/>
    <col min="2" max="2" width="51" style="1" customWidth="1"/>
    <col min="3" max="3" width="24.5" style="1" customWidth="1"/>
    <col min="4" max="16384" width="9" style="1"/>
  </cols>
  <sheetData>
    <row r="1" spans="1:6" ht="18.75" customHeight="1">
      <c r="A1" s="198" t="s">
        <v>185</v>
      </c>
      <c r="B1" s="198"/>
      <c r="C1" s="40" t="s">
        <v>152</v>
      </c>
    </row>
    <row r="2" spans="1:6" ht="18.75" customHeight="1">
      <c r="A2" s="77"/>
      <c r="B2" s="77"/>
      <c r="C2" s="40"/>
    </row>
    <row r="3" spans="1:6">
      <c r="A3" s="196" t="s">
        <v>192</v>
      </c>
      <c r="B3" s="197"/>
      <c r="C3" s="197"/>
    </row>
    <row r="4" spans="1:6">
      <c r="F4" s="2"/>
    </row>
    <row r="5" spans="1:6">
      <c r="A5" s="25"/>
      <c r="C5" s="12" t="s">
        <v>156</v>
      </c>
    </row>
    <row r="6" spans="1:6" ht="21.75" customHeight="1">
      <c r="A6" s="60" t="s">
        <v>146</v>
      </c>
      <c r="B6" s="60" t="s">
        <v>147</v>
      </c>
      <c r="C6" s="78" t="s">
        <v>189</v>
      </c>
    </row>
    <row r="7" spans="1:6" ht="19.5" customHeight="1">
      <c r="A7" s="28"/>
      <c r="B7" s="28" t="s">
        <v>135</v>
      </c>
      <c r="C7" s="79">
        <f>C8+C49</f>
        <v>5854000</v>
      </c>
    </row>
    <row r="8" spans="1:6" s="74" customFormat="1" ht="19.5" customHeight="1">
      <c r="A8" s="80" t="s">
        <v>19</v>
      </c>
      <c r="B8" s="13" t="s">
        <v>40</v>
      </c>
      <c r="C8" s="81">
        <f>C9+C46</f>
        <v>4854000</v>
      </c>
    </row>
    <row r="9" spans="1:6" s="15" customFormat="1" ht="19.5" customHeight="1">
      <c r="A9" s="33" t="s">
        <v>148</v>
      </c>
      <c r="B9" s="5" t="s">
        <v>41</v>
      </c>
      <c r="C9" s="82">
        <f>C10+C15+C22+C28+C35+C36+C37+C38+C39+C44+C45</f>
        <v>4154000</v>
      </c>
    </row>
    <row r="10" spans="1:6" s="27" customFormat="1" ht="19.5" customHeight="1">
      <c r="A10" s="35">
        <v>1</v>
      </c>
      <c r="B10" s="26" t="s">
        <v>42</v>
      </c>
      <c r="C10" s="88">
        <f>SUM(C11:C14)</f>
        <v>175000</v>
      </c>
    </row>
    <row r="11" spans="1:6" ht="19.5" customHeight="1">
      <c r="A11" s="31"/>
      <c r="B11" s="4" t="s">
        <v>43</v>
      </c>
      <c r="C11" s="83">
        <v>171800</v>
      </c>
    </row>
    <row r="12" spans="1:6" ht="19.5" customHeight="1">
      <c r="A12" s="31"/>
      <c r="B12" s="4" t="s">
        <v>45</v>
      </c>
      <c r="C12" s="83">
        <v>2800</v>
      </c>
    </row>
    <row r="13" spans="1:6" ht="19.5" customHeight="1">
      <c r="A13" s="31"/>
      <c r="B13" s="17" t="s">
        <v>193</v>
      </c>
      <c r="C13" s="83">
        <v>250</v>
      </c>
    </row>
    <row r="14" spans="1:6" ht="19.5" customHeight="1">
      <c r="A14" s="31"/>
      <c r="B14" s="17" t="s">
        <v>183</v>
      </c>
      <c r="C14" s="83">
        <v>150</v>
      </c>
    </row>
    <row r="15" spans="1:6" s="27" customFormat="1" ht="19.5" customHeight="1">
      <c r="A15" s="35">
        <v>2</v>
      </c>
      <c r="B15" s="26" t="s">
        <v>49</v>
      </c>
      <c r="C15" s="88">
        <f>SUM(C16:C21)</f>
        <v>110000</v>
      </c>
    </row>
    <row r="16" spans="1:6" ht="19.5" customHeight="1">
      <c r="A16" s="31"/>
      <c r="B16" s="4" t="s">
        <v>43</v>
      </c>
      <c r="C16" s="83">
        <v>75000</v>
      </c>
    </row>
    <row r="17" spans="1:4" ht="19.5" customHeight="1">
      <c r="A17" s="31"/>
      <c r="B17" s="4" t="s">
        <v>44</v>
      </c>
      <c r="C17" s="83">
        <v>29200</v>
      </c>
    </row>
    <row r="18" spans="1:4" ht="19.5" customHeight="1">
      <c r="A18" s="31"/>
      <c r="B18" s="4" t="s">
        <v>45</v>
      </c>
      <c r="C18" s="83">
        <v>250</v>
      </c>
    </row>
    <row r="19" spans="1:4" ht="19.5" customHeight="1">
      <c r="A19" s="31"/>
      <c r="B19" s="4" t="s">
        <v>46</v>
      </c>
      <c r="C19" s="83">
        <v>550</v>
      </c>
    </row>
    <row r="20" spans="1:4" ht="19.5" customHeight="1">
      <c r="A20" s="31"/>
      <c r="B20" s="4" t="s">
        <v>47</v>
      </c>
      <c r="C20" s="83">
        <v>3200</v>
      </c>
    </row>
    <row r="21" spans="1:4" ht="19.5" customHeight="1">
      <c r="A21" s="31"/>
      <c r="B21" s="17" t="s">
        <v>183</v>
      </c>
      <c r="C21" s="83">
        <v>1800</v>
      </c>
    </row>
    <row r="22" spans="1:4" s="27" customFormat="1" ht="19.5" customHeight="1">
      <c r="A22" s="35">
        <v>3</v>
      </c>
      <c r="B22" s="26" t="s">
        <v>50</v>
      </c>
      <c r="C22" s="88">
        <f>SUM(C23:C27)</f>
        <v>1480000</v>
      </c>
    </row>
    <row r="23" spans="1:4" ht="19.5" customHeight="1">
      <c r="A23" s="31"/>
      <c r="B23" s="4" t="s">
        <v>43</v>
      </c>
      <c r="C23" s="83">
        <v>138200</v>
      </c>
    </row>
    <row r="24" spans="1:4" ht="19.5" customHeight="1">
      <c r="A24" s="31"/>
      <c r="B24" s="4" t="s">
        <v>44</v>
      </c>
      <c r="C24" s="83">
        <v>105000</v>
      </c>
    </row>
    <row r="25" spans="1:4" ht="19.5" customHeight="1">
      <c r="A25" s="31"/>
      <c r="B25" s="4" t="s">
        <v>45</v>
      </c>
      <c r="C25" s="83">
        <v>1236000</v>
      </c>
    </row>
    <row r="26" spans="1:4" ht="19.5" customHeight="1">
      <c r="A26" s="31"/>
      <c r="B26" s="4" t="s">
        <v>46</v>
      </c>
      <c r="C26" s="83">
        <v>220</v>
      </c>
    </row>
    <row r="27" spans="1:4" ht="19.5" customHeight="1">
      <c r="A27" s="31"/>
      <c r="B27" s="17" t="s">
        <v>0</v>
      </c>
      <c r="C27" s="83">
        <v>580</v>
      </c>
    </row>
    <row r="28" spans="1:4" s="27" customFormat="1" ht="19.5" customHeight="1">
      <c r="A28" s="35">
        <v>4</v>
      </c>
      <c r="B28" s="26" t="s">
        <v>51</v>
      </c>
      <c r="C28" s="88">
        <f>SUM(C29:C34)</f>
        <v>850000</v>
      </c>
    </row>
    <row r="29" spans="1:4" ht="19.5" customHeight="1">
      <c r="A29" s="31"/>
      <c r="B29" s="4" t="s">
        <v>43</v>
      </c>
      <c r="C29" s="83">
        <v>656000</v>
      </c>
    </row>
    <row r="30" spans="1:4" ht="19.5" customHeight="1">
      <c r="A30" s="31"/>
      <c r="B30" s="4" t="s">
        <v>44</v>
      </c>
      <c r="C30" s="83">
        <v>153000</v>
      </c>
      <c r="D30" s="75"/>
    </row>
    <row r="31" spans="1:4" ht="19.5" customHeight="1">
      <c r="A31" s="31"/>
      <c r="B31" s="4" t="s">
        <v>45</v>
      </c>
      <c r="C31" s="83">
        <v>3300</v>
      </c>
    </row>
    <row r="32" spans="1:4" ht="19.5" customHeight="1">
      <c r="A32" s="31"/>
      <c r="B32" s="4" t="s">
        <v>46</v>
      </c>
      <c r="C32" s="83">
        <v>25000</v>
      </c>
      <c r="D32" s="76"/>
    </row>
    <row r="33" spans="1:3" ht="19.5" customHeight="1">
      <c r="A33" s="31"/>
      <c r="B33" s="4" t="s">
        <v>47</v>
      </c>
      <c r="C33" s="83">
        <v>2600</v>
      </c>
    </row>
    <row r="34" spans="1:3" ht="19.5" customHeight="1">
      <c r="A34" s="31"/>
      <c r="B34" s="4" t="s">
        <v>48</v>
      </c>
      <c r="C34" s="83">
        <v>10100</v>
      </c>
    </row>
    <row r="35" spans="1:3" s="27" customFormat="1" ht="19.5" customHeight="1">
      <c r="A35" s="35">
        <v>5</v>
      </c>
      <c r="B35" s="26" t="s">
        <v>52</v>
      </c>
      <c r="C35" s="88">
        <v>178000</v>
      </c>
    </row>
    <row r="36" spans="1:3" s="27" customFormat="1" ht="19.5" customHeight="1">
      <c r="A36" s="35">
        <v>6</v>
      </c>
      <c r="B36" s="26" t="s">
        <v>166</v>
      </c>
      <c r="C36" s="88">
        <v>400000</v>
      </c>
    </row>
    <row r="37" spans="1:3" s="27" customFormat="1" ht="19.5" customHeight="1">
      <c r="A37" s="35">
        <v>7</v>
      </c>
      <c r="B37" s="26" t="s">
        <v>167</v>
      </c>
      <c r="C37" s="88">
        <v>550000</v>
      </c>
    </row>
    <row r="38" spans="1:3" s="27" customFormat="1" ht="19.5" customHeight="1">
      <c r="A38" s="35">
        <v>8</v>
      </c>
      <c r="B38" s="26" t="s">
        <v>53</v>
      </c>
      <c r="C38" s="88">
        <v>70000</v>
      </c>
    </row>
    <row r="39" spans="1:3" s="27" customFormat="1" ht="19.5" customHeight="1">
      <c r="A39" s="35">
        <v>9</v>
      </c>
      <c r="B39" s="26" t="s">
        <v>54</v>
      </c>
      <c r="C39" s="88">
        <f>SUM(C40:C43)</f>
        <v>166000</v>
      </c>
    </row>
    <row r="40" spans="1:3" s="50" customFormat="1" ht="19.5" customHeight="1">
      <c r="A40" s="89" t="s">
        <v>35</v>
      </c>
      <c r="B40" s="90" t="s">
        <v>184</v>
      </c>
      <c r="C40" s="91">
        <v>20000</v>
      </c>
    </row>
    <row r="41" spans="1:3" s="50" customFormat="1" ht="19.5" customHeight="1">
      <c r="A41" s="89" t="s">
        <v>36</v>
      </c>
      <c r="B41" s="90" t="s">
        <v>160</v>
      </c>
      <c r="C41" s="91">
        <v>120000</v>
      </c>
    </row>
    <row r="42" spans="1:3" s="50" customFormat="1" ht="19.5" customHeight="1">
      <c r="A42" s="89" t="s">
        <v>37</v>
      </c>
      <c r="B42" s="90" t="s">
        <v>168</v>
      </c>
      <c r="C42" s="91">
        <v>24000</v>
      </c>
    </row>
    <row r="43" spans="1:3" s="50" customFormat="1" ht="19.5" customHeight="1">
      <c r="A43" s="89" t="s">
        <v>38</v>
      </c>
      <c r="B43" s="90" t="s">
        <v>55</v>
      </c>
      <c r="C43" s="91">
        <v>2000</v>
      </c>
    </row>
    <row r="44" spans="1:3" s="27" customFormat="1" ht="19.5" customHeight="1">
      <c r="A44" s="35">
        <v>10</v>
      </c>
      <c r="B44" s="26" t="s">
        <v>56</v>
      </c>
      <c r="C44" s="88">
        <v>25000</v>
      </c>
    </row>
    <row r="45" spans="1:3" s="27" customFormat="1" ht="19.5" customHeight="1">
      <c r="A45" s="35">
        <v>11</v>
      </c>
      <c r="B45" s="26" t="s">
        <v>57</v>
      </c>
      <c r="C45" s="88">
        <v>150000</v>
      </c>
    </row>
    <row r="46" spans="1:3" s="15" customFormat="1" ht="36" customHeight="1">
      <c r="A46" s="67" t="s">
        <v>149</v>
      </c>
      <c r="B46" s="5" t="s">
        <v>58</v>
      </c>
      <c r="C46" s="82">
        <f>C47+C48</f>
        <v>700000</v>
      </c>
    </row>
    <row r="47" spans="1:3" ht="19.5" customHeight="1">
      <c r="A47" s="31">
        <v>1</v>
      </c>
      <c r="B47" s="4" t="s">
        <v>59</v>
      </c>
      <c r="C47" s="83">
        <v>275000</v>
      </c>
    </row>
    <row r="48" spans="1:3" ht="19.5" customHeight="1">
      <c r="A48" s="31">
        <v>2</v>
      </c>
      <c r="B48" s="4" t="s">
        <v>60</v>
      </c>
      <c r="C48" s="83">
        <v>425000</v>
      </c>
    </row>
    <row r="49" spans="1:3" s="16" customFormat="1" ht="19.5" customHeight="1">
      <c r="A49" s="80" t="s">
        <v>20</v>
      </c>
      <c r="B49" s="14" t="s">
        <v>65</v>
      </c>
      <c r="C49" s="81">
        <v>1000000</v>
      </c>
    </row>
    <row r="50" spans="1:3" ht="19.5" customHeight="1">
      <c r="A50" s="4"/>
      <c r="B50" s="33" t="s">
        <v>61</v>
      </c>
      <c r="C50" s="82">
        <f>C51+C56</f>
        <v>7520862</v>
      </c>
    </row>
    <row r="51" spans="1:3" s="74" customFormat="1" ht="19.5" customHeight="1">
      <c r="A51" s="80" t="s">
        <v>19</v>
      </c>
      <c r="B51" s="13" t="s">
        <v>62</v>
      </c>
      <c r="C51" s="81">
        <f>SUM(C52:C55)</f>
        <v>6520862</v>
      </c>
    </row>
    <row r="52" spans="1:3" ht="19.5" customHeight="1">
      <c r="A52" s="31">
        <v>1</v>
      </c>
      <c r="B52" s="4" t="s">
        <v>63</v>
      </c>
      <c r="C52" s="32">
        <v>4105680</v>
      </c>
    </row>
    <row r="53" spans="1:3" ht="19.5" customHeight="1">
      <c r="A53" s="31">
        <v>2</v>
      </c>
      <c r="B53" s="4" t="s">
        <v>64</v>
      </c>
      <c r="C53" s="32">
        <v>0</v>
      </c>
    </row>
    <row r="54" spans="1:3" ht="19.5" customHeight="1">
      <c r="A54" s="31">
        <v>3</v>
      </c>
      <c r="B54" s="4" t="s">
        <v>8</v>
      </c>
      <c r="C54" s="83">
        <v>2203964</v>
      </c>
    </row>
    <row r="55" spans="1:3" ht="19.5" customHeight="1">
      <c r="A55" s="167">
        <v>4</v>
      </c>
      <c r="B55" s="168" t="s">
        <v>191</v>
      </c>
      <c r="C55" s="169">
        <v>211218</v>
      </c>
    </row>
    <row r="56" spans="1:3" s="16" customFormat="1" ht="19.5" customHeight="1">
      <c r="A56" s="85" t="s">
        <v>20</v>
      </c>
      <c r="B56" s="86" t="s">
        <v>65</v>
      </c>
      <c r="C56" s="87">
        <v>1000000</v>
      </c>
    </row>
    <row r="57" spans="1:3" ht="19.5" customHeight="1"/>
    <row r="58" spans="1:3" ht="19.5" customHeight="1"/>
    <row r="59" spans="1:3" ht="19.5" customHeight="1"/>
    <row r="60" spans="1:3" ht="19.5" customHeight="1"/>
    <row r="61" spans="1:3" ht="19.5" customHeight="1"/>
    <row r="62" spans="1:3" ht="19.5" customHeight="1"/>
  </sheetData>
  <mergeCells count="2">
    <mergeCell ref="A3:C3"/>
    <mergeCell ref="A1:B1"/>
  </mergeCells>
  <phoneticPr fontId="0" type="noConversion"/>
  <printOptions horizontalCentered="1"/>
  <pageMargins left="0.17" right="0.16" top="0.74803149606299202" bottom="0.511811023622047" header="0.511811023622047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C47"/>
  <sheetViews>
    <sheetView topLeftCell="A10" workbookViewId="0">
      <selection activeCell="B27" sqref="B27"/>
    </sheetView>
  </sheetViews>
  <sheetFormatPr defaultRowHeight="15.75"/>
  <cols>
    <col min="1" max="1" width="5.625" style="50" customWidth="1"/>
    <col min="2" max="2" width="51.875" style="50" customWidth="1"/>
    <col min="3" max="3" width="22.125" style="50" customWidth="1"/>
    <col min="4" max="16384" width="9" style="50"/>
  </cols>
  <sheetData>
    <row r="1" spans="1:3" ht="18.75" customHeight="1">
      <c r="A1" s="198" t="s">
        <v>185</v>
      </c>
      <c r="B1" s="198"/>
      <c r="C1" s="71" t="s">
        <v>153</v>
      </c>
    </row>
    <row r="2" spans="1:3" ht="18.75" customHeight="1">
      <c r="A2" s="92"/>
      <c r="B2" s="77"/>
      <c r="C2" s="73"/>
    </row>
    <row r="3" spans="1:3">
      <c r="A3" s="196" t="s">
        <v>194</v>
      </c>
      <c r="B3" s="196"/>
      <c r="C3" s="196"/>
    </row>
    <row r="4" spans="1:3">
      <c r="A4" s="2"/>
    </row>
    <row r="5" spans="1:3">
      <c r="C5" s="12" t="s">
        <v>156</v>
      </c>
    </row>
    <row r="6" spans="1:3" ht="21.75" customHeight="1">
      <c r="A6" s="60" t="s">
        <v>146</v>
      </c>
      <c r="B6" s="60" t="s">
        <v>147</v>
      </c>
      <c r="C6" s="185" t="s">
        <v>189</v>
      </c>
    </row>
    <row r="7" spans="1:3" s="52" customFormat="1" ht="18.75" customHeight="1">
      <c r="A7" s="28"/>
      <c r="B7" s="28" t="s">
        <v>68</v>
      </c>
      <c r="C7" s="94">
        <f>C8+C21</f>
        <v>7520862</v>
      </c>
    </row>
    <row r="8" spans="1:3" s="93" customFormat="1" ht="18.75" customHeight="1">
      <c r="A8" s="80" t="s">
        <v>19</v>
      </c>
      <c r="B8" s="13" t="s">
        <v>69</v>
      </c>
      <c r="C8" s="95">
        <f>C9+C13+C17+C18+C19+C20</f>
        <v>6520862</v>
      </c>
    </row>
    <row r="9" spans="1:3" ht="18.75" customHeight="1">
      <c r="A9" s="33" t="s">
        <v>148</v>
      </c>
      <c r="B9" s="5" t="s">
        <v>13</v>
      </c>
      <c r="C9" s="96">
        <v>1063512</v>
      </c>
    </row>
    <row r="10" spans="1:3" ht="18.75" customHeight="1">
      <c r="A10" s="33"/>
      <c r="B10" s="5" t="s">
        <v>90</v>
      </c>
      <c r="C10" s="96"/>
    </row>
    <row r="11" spans="1:3" s="1" customFormat="1" ht="18.75" customHeight="1">
      <c r="A11" s="31"/>
      <c r="B11" s="17" t="s">
        <v>195</v>
      </c>
      <c r="C11" s="96">
        <v>136000</v>
      </c>
    </row>
    <row r="12" spans="1:3" s="1" customFormat="1" ht="18.75" customHeight="1">
      <c r="A12" s="31"/>
      <c r="B12" s="17" t="s">
        <v>196</v>
      </c>
      <c r="C12" s="96">
        <v>26450</v>
      </c>
    </row>
    <row r="13" spans="1:3" ht="18.75" customHeight="1">
      <c r="A13" s="33" t="s">
        <v>149</v>
      </c>
      <c r="B13" s="5" t="s">
        <v>14</v>
      </c>
      <c r="C13" s="96">
        <v>5157508</v>
      </c>
    </row>
    <row r="14" spans="1:3" ht="18.75" customHeight="1">
      <c r="A14" s="31"/>
      <c r="B14" s="4" t="s">
        <v>106</v>
      </c>
      <c r="C14" s="96"/>
    </row>
    <row r="15" spans="1:3" ht="18.75" customHeight="1">
      <c r="A15" s="31"/>
      <c r="B15" s="4" t="s">
        <v>138</v>
      </c>
      <c r="C15" s="96">
        <v>2315944</v>
      </c>
    </row>
    <row r="16" spans="1:3" ht="18.75" customHeight="1">
      <c r="A16" s="31"/>
      <c r="B16" s="4" t="s">
        <v>139</v>
      </c>
      <c r="C16" s="96">
        <v>28450</v>
      </c>
    </row>
    <row r="17" spans="1:3" ht="36.75" customHeight="1">
      <c r="A17" s="67" t="s">
        <v>151</v>
      </c>
      <c r="B17" s="9" t="s">
        <v>107</v>
      </c>
      <c r="C17" s="97">
        <v>135500</v>
      </c>
    </row>
    <row r="18" spans="1:3" ht="18.75" customHeight="1">
      <c r="A18" s="33" t="s">
        <v>39</v>
      </c>
      <c r="B18" s="5" t="s">
        <v>70</v>
      </c>
      <c r="C18" s="97">
        <v>1000</v>
      </c>
    </row>
    <row r="19" spans="1:3" ht="18.75" customHeight="1">
      <c r="A19" s="33" t="s">
        <v>66</v>
      </c>
      <c r="B19" s="5" t="s">
        <v>71</v>
      </c>
      <c r="C19" s="97">
        <v>135730</v>
      </c>
    </row>
    <row r="20" spans="1:3" ht="18.75" customHeight="1">
      <c r="A20" s="187" t="s">
        <v>67</v>
      </c>
      <c r="B20" s="10" t="s">
        <v>180</v>
      </c>
      <c r="C20" s="97">
        <v>27612</v>
      </c>
    </row>
    <row r="21" spans="1:3" s="27" customFormat="1" ht="18.75" customHeight="1">
      <c r="A21" s="98" t="s">
        <v>20</v>
      </c>
      <c r="B21" s="86" t="s">
        <v>72</v>
      </c>
      <c r="C21" s="99">
        <v>1000000</v>
      </c>
    </row>
    <row r="22" spans="1:3" ht="18.75" customHeight="1">
      <c r="B22" s="47"/>
    </row>
    <row r="23" spans="1:3" ht="18.75" customHeight="1"/>
    <row r="24" spans="1:3" ht="18.75" customHeight="1"/>
    <row r="25" spans="1:3" ht="18.75" customHeight="1"/>
    <row r="26" spans="1:3" ht="18.75" customHeight="1"/>
    <row r="27" spans="1:3" ht="18.75" customHeight="1"/>
    <row r="28" spans="1:3" ht="18.75" customHeight="1"/>
    <row r="29" spans="1:3" ht="18.75" customHeight="1"/>
    <row r="30" spans="1:3" ht="18.75" customHeight="1"/>
    <row r="31" spans="1:3" ht="18.75" customHeight="1"/>
    <row r="32" spans="1:3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</sheetData>
  <mergeCells count="2">
    <mergeCell ref="A3:C3"/>
    <mergeCell ref="A1:B1"/>
  </mergeCells>
  <phoneticPr fontId="0" type="noConversion"/>
  <printOptions horizontalCentered="1"/>
  <pageMargins left="0.17" right="0.16" top="0.74803149606299202" bottom="0.511811023622047" header="0.511811023622047" footer="0.511811023622047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J34"/>
  <sheetViews>
    <sheetView topLeftCell="A13" workbookViewId="0">
      <selection activeCell="B27" sqref="B27"/>
    </sheetView>
  </sheetViews>
  <sheetFormatPr defaultRowHeight="15.75"/>
  <cols>
    <col min="1" max="1" width="6.625" style="1" customWidth="1"/>
    <col min="2" max="2" width="48.125" style="1" customWidth="1"/>
    <col min="3" max="3" width="24.375" style="1" customWidth="1"/>
    <col min="4" max="16384" width="9" style="1"/>
  </cols>
  <sheetData>
    <row r="1" spans="1:10" ht="18.75" customHeight="1">
      <c r="A1" s="49" t="s">
        <v>185</v>
      </c>
      <c r="B1" s="49"/>
      <c r="C1" s="103" t="s">
        <v>103</v>
      </c>
    </row>
    <row r="2" spans="1:10" ht="18.75" customHeight="1">
      <c r="A2" s="49"/>
      <c r="B2" s="49"/>
      <c r="C2" s="73"/>
    </row>
    <row r="3" spans="1:10">
      <c r="A3" s="196" t="s">
        <v>102</v>
      </c>
      <c r="B3" s="197"/>
      <c r="C3" s="197"/>
    </row>
    <row r="4" spans="1:10">
      <c r="A4" s="196" t="s">
        <v>197</v>
      </c>
      <c r="B4" s="197"/>
      <c r="C4" s="197"/>
    </row>
    <row r="5" spans="1:10">
      <c r="A5" s="199"/>
      <c r="B5" s="200"/>
      <c r="C5" s="200"/>
    </row>
    <row r="6" spans="1:10">
      <c r="C6" s="12" t="s">
        <v>156</v>
      </c>
      <c r="J6" s="25"/>
    </row>
    <row r="7" spans="1:10">
      <c r="A7" s="60" t="s">
        <v>146</v>
      </c>
      <c r="B7" s="60" t="s">
        <v>147</v>
      </c>
      <c r="C7" s="165" t="s">
        <v>189</v>
      </c>
    </row>
    <row r="8" spans="1:10" s="15" customFormat="1" ht="18.75" customHeight="1">
      <c r="A8" s="28"/>
      <c r="B8" s="28" t="s">
        <v>73</v>
      </c>
      <c r="C8" s="94">
        <f>C9+C29</f>
        <v>6524730</v>
      </c>
    </row>
    <row r="9" spans="1:10" s="74" customFormat="1" ht="18.75" customHeight="1">
      <c r="A9" s="80" t="s">
        <v>19</v>
      </c>
      <c r="B9" s="100" t="s">
        <v>161</v>
      </c>
      <c r="C9" s="95">
        <f>C10+C13+C24+C25+C26+C27+C28</f>
        <v>5593730</v>
      </c>
    </row>
    <row r="10" spans="1:10" s="15" customFormat="1" ht="18.75" customHeight="1">
      <c r="A10" s="33" t="s">
        <v>148</v>
      </c>
      <c r="B10" s="5" t="s">
        <v>13</v>
      </c>
      <c r="C10" s="97">
        <f>C11+C12</f>
        <v>880327</v>
      </c>
    </row>
    <row r="11" spans="1:10" ht="18.75" customHeight="1">
      <c r="A11" s="31">
        <v>1</v>
      </c>
      <c r="B11" s="4" t="s">
        <v>74</v>
      </c>
      <c r="C11" s="96">
        <v>880327</v>
      </c>
    </row>
    <row r="12" spans="1:10" ht="18.75" customHeight="1">
      <c r="A12" s="31">
        <v>2</v>
      </c>
      <c r="B12" s="4" t="s">
        <v>75</v>
      </c>
      <c r="C12" s="96"/>
    </row>
    <row r="13" spans="1:10" s="15" customFormat="1" ht="18.75" customHeight="1">
      <c r="A13" s="33" t="s">
        <v>149</v>
      </c>
      <c r="B13" s="5" t="s">
        <v>14</v>
      </c>
      <c r="C13" s="97">
        <v>1685174</v>
      </c>
    </row>
    <row r="14" spans="1:10" ht="18.75" customHeight="1">
      <c r="A14" s="31"/>
      <c r="B14" s="26" t="s">
        <v>90</v>
      </c>
      <c r="C14" s="96"/>
    </row>
    <row r="15" spans="1:10" ht="18.75" customHeight="1">
      <c r="A15" s="31">
        <v>1</v>
      </c>
      <c r="B15" s="4" t="s">
        <v>76</v>
      </c>
      <c r="C15" s="96">
        <v>505792</v>
      </c>
    </row>
    <row r="16" spans="1:10" ht="18.75" customHeight="1">
      <c r="A16" s="31">
        <f t="shared" ref="A16:A23" si="0">+A15+1</f>
        <v>2</v>
      </c>
      <c r="B16" s="4" t="s">
        <v>77</v>
      </c>
      <c r="C16" s="96">
        <v>175374</v>
      </c>
    </row>
    <row r="17" spans="1:3" ht="18.75" customHeight="1">
      <c r="A17" s="31">
        <f t="shared" si="0"/>
        <v>3</v>
      </c>
      <c r="B17" s="4" t="s">
        <v>78</v>
      </c>
      <c r="C17" s="96">
        <v>27450</v>
      </c>
    </row>
    <row r="18" spans="1:3" ht="18.75" customHeight="1">
      <c r="A18" s="31">
        <f t="shared" si="0"/>
        <v>4</v>
      </c>
      <c r="B18" s="4" t="s">
        <v>79</v>
      </c>
      <c r="C18" s="101">
        <v>18805</v>
      </c>
    </row>
    <row r="19" spans="1:3" ht="18.75" customHeight="1">
      <c r="A19" s="31">
        <f t="shared" si="0"/>
        <v>5</v>
      </c>
      <c r="B19" s="4" t="s">
        <v>80</v>
      </c>
      <c r="C19" s="96">
        <v>9255</v>
      </c>
    </row>
    <row r="20" spans="1:3" ht="21" customHeight="1">
      <c r="A20" s="31">
        <f t="shared" si="0"/>
        <v>6</v>
      </c>
      <c r="B20" s="4" t="s">
        <v>81</v>
      </c>
      <c r="C20" s="96">
        <v>14551</v>
      </c>
    </row>
    <row r="21" spans="1:3" ht="18.75" customHeight="1">
      <c r="A21" s="31">
        <f t="shared" si="0"/>
        <v>7</v>
      </c>
      <c r="B21" s="4" t="s">
        <v>82</v>
      </c>
      <c r="C21" s="96">
        <v>178126</v>
      </c>
    </row>
    <row r="22" spans="1:3" ht="18.75" customHeight="1">
      <c r="A22" s="31">
        <f t="shared" si="0"/>
        <v>8</v>
      </c>
      <c r="B22" s="4" t="s">
        <v>83</v>
      </c>
      <c r="C22" s="96">
        <v>176474</v>
      </c>
    </row>
    <row r="23" spans="1:3" ht="18.75" customHeight="1">
      <c r="A23" s="31">
        <f t="shared" si="0"/>
        <v>9</v>
      </c>
      <c r="B23" s="4" t="s">
        <v>84</v>
      </c>
      <c r="C23" s="96">
        <v>253645</v>
      </c>
    </row>
    <row r="24" spans="1:3" ht="38.25" customHeight="1">
      <c r="A24" s="67" t="s">
        <v>151</v>
      </c>
      <c r="B24" s="9" t="s">
        <v>85</v>
      </c>
      <c r="C24" s="82">
        <v>135500</v>
      </c>
    </row>
    <row r="25" spans="1:3" ht="18.75" customHeight="1">
      <c r="A25" s="33" t="s">
        <v>39</v>
      </c>
      <c r="B25" s="5" t="s">
        <v>71</v>
      </c>
      <c r="C25" s="97">
        <v>101740</v>
      </c>
    </row>
    <row r="26" spans="1:3" ht="18.75" customHeight="1">
      <c r="A26" s="33" t="s">
        <v>66</v>
      </c>
      <c r="B26" s="5" t="s">
        <v>86</v>
      </c>
      <c r="C26" s="97">
        <v>2762377</v>
      </c>
    </row>
    <row r="27" spans="1:3" ht="18.75" customHeight="1">
      <c r="A27" s="33" t="s">
        <v>67</v>
      </c>
      <c r="B27" s="10" t="s">
        <v>109</v>
      </c>
      <c r="C27" s="97">
        <v>1000</v>
      </c>
    </row>
    <row r="28" spans="1:3" ht="18.75" customHeight="1">
      <c r="A28" s="84" t="s">
        <v>108</v>
      </c>
      <c r="B28" s="11" t="s">
        <v>180</v>
      </c>
      <c r="C28" s="97">
        <v>27612</v>
      </c>
    </row>
    <row r="29" spans="1:3" s="16" customFormat="1" ht="18.75" customHeight="1">
      <c r="A29" s="85" t="s">
        <v>20</v>
      </c>
      <c r="B29" s="102" t="s">
        <v>72</v>
      </c>
      <c r="C29" s="99">
        <v>931000</v>
      </c>
    </row>
    <row r="30" spans="1:3" ht="18.75" customHeight="1">
      <c r="B30" s="47"/>
    </row>
    <row r="31" spans="1:3" ht="18.75" customHeight="1"/>
    <row r="32" spans="1:3" ht="18.75" customHeight="1"/>
    <row r="33" ht="18.75" customHeight="1"/>
    <row r="34" ht="18.75" customHeight="1"/>
  </sheetData>
  <mergeCells count="3">
    <mergeCell ref="A5:C5"/>
    <mergeCell ref="A3:C3"/>
    <mergeCell ref="A4:C4"/>
  </mergeCells>
  <phoneticPr fontId="0" type="noConversion"/>
  <printOptions horizontalCentered="1"/>
  <pageMargins left="0.17" right="0.16" top="0.74803149606299202" bottom="0.511811023622047" header="0.511811023622047" footer="0.511811023622047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K34"/>
  <sheetViews>
    <sheetView topLeftCell="A15" workbookViewId="0">
      <selection activeCell="B27" sqref="B27"/>
    </sheetView>
  </sheetViews>
  <sheetFormatPr defaultRowHeight="15"/>
  <cols>
    <col min="1" max="1" width="5.125" style="161" customWidth="1"/>
    <col min="2" max="2" width="29.875" style="161" customWidth="1"/>
    <col min="3" max="3" width="13.125" style="161" customWidth="1"/>
    <col min="4" max="4" width="12.25" style="161" customWidth="1"/>
    <col min="5" max="5" width="10.875" style="161" customWidth="1"/>
    <col min="6" max="6" width="11.375" style="161" customWidth="1"/>
    <col min="7" max="7" width="11.625" style="161" customWidth="1"/>
    <col min="8" max="8" width="10.625" style="161" customWidth="1"/>
    <col min="9" max="9" width="10.375" style="161" customWidth="1"/>
    <col min="10" max="10" width="12.625" style="161" customWidth="1"/>
    <col min="11" max="11" width="11.125" style="161" customWidth="1"/>
    <col min="12" max="16384" width="9" style="161"/>
  </cols>
  <sheetData>
    <row r="1" spans="1:11" ht="17.25" customHeight="1">
      <c r="A1" s="201" t="s">
        <v>185</v>
      </c>
      <c r="B1" s="202"/>
      <c r="C1" s="202"/>
      <c r="H1" s="207" t="s">
        <v>154</v>
      </c>
      <c r="I1" s="207"/>
      <c r="J1" s="207"/>
    </row>
    <row r="2" spans="1:11">
      <c r="A2" s="203" t="s">
        <v>137</v>
      </c>
      <c r="B2" s="204"/>
      <c r="C2" s="204"/>
      <c r="D2" s="204"/>
      <c r="E2" s="204"/>
      <c r="F2" s="204"/>
      <c r="G2" s="204"/>
      <c r="H2" s="204"/>
      <c r="I2" s="204"/>
      <c r="J2" s="204"/>
    </row>
    <row r="3" spans="1:11">
      <c r="A3" s="203" t="s">
        <v>207</v>
      </c>
      <c r="B3" s="204"/>
      <c r="C3" s="204"/>
      <c r="D3" s="204"/>
      <c r="E3" s="204"/>
      <c r="F3" s="204"/>
      <c r="G3" s="204"/>
      <c r="H3" s="204"/>
      <c r="I3" s="204"/>
      <c r="J3" s="204"/>
    </row>
    <row r="4" spans="1:11">
      <c r="I4" s="166" t="s">
        <v>156</v>
      </c>
      <c r="K4" s="162"/>
    </row>
    <row r="5" spans="1:11" s="170" customFormat="1" ht="20.25" customHeight="1">
      <c r="A5" s="206" t="s">
        <v>146</v>
      </c>
      <c r="B5" s="206" t="s">
        <v>87</v>
      </c>
      <c r="C5" s="205" t="s">
        <v>89</v>
      </c>
      <c r="D5" s="205" t="s">
        <v>88</v>
      </c>
      <c r="E5" s="205"/>
      <c r="F5" s="205"/>
      <c r="G5" s="205"/>
      <c r="H5" s="205"/>
      <c r="I5" s="205"/>
      <c r="J5" s="205"/>
    </row>
    <row r="6" spans="1:11" s="170" customFormat="1" ht="15" customHeight="1">
      <c r="A6" s="206"/>
      <c r="B6" s="206"/>
      <c r="C6" s="208"/>
      <c r="D6" s="205" t="s">
        <v>89</v>
      </c>
      <c r="E6" s="205" t="s">
        <v>90</v>
      </c>
      <c r="F6" s="205"/>
      <c r="G6" s="205"/>
      <c r="H6" s="205"/>
      <c r="I6" s="205"/>
      <c r="J6" s="205"/>
    </row>
    <row r="7" spans="1:11" s="170" customFormat="1" ht="27.75" customHeight="1">
      <c r="A7" s="206"/>
      <c r="B7" s="206"/>
      <c r="C7" s="208"/>
      <c r="D7" s="205"/>
      <c r="E7" s="178" t="s">
        <v>120</v>
      </c>
      <c r="F7" s="179" t="s">
        <v>136</v>
      </c>
      <c r="G7" s="178" t="s">
        <v>121</v>
      </c>
      <c r="H7" s="178" t="s">
        <v>122</v>
      </c>
      <c r="I7" s="179" t="s">
        <v>124</v>
      </c>
      <c r="J7" s="178" t="s">
        <v>123</v>
      </c>
    </row>
    <row r="8" spans="1:11" s="163" customFormat="1" ht="14.25">
      <c r="A8" s="188"/>
      <c r="B8" s="189" t="s">
        <v>187</v>
      </c>
      <c r="C8" s="180"/>
      <c r="D8" s="180"/>
      <c r="E8" s="180"/>
      <c r="F8" s="180"/>
      <c r="G8" s="180"/>
      <c r="H8" s="180"/>
      <c r="I8" s="180"/>
      <c r="J8" s="180"/>
    </row>
    <row r="9" spans="1:11" s="164" customFormat="1" ht="20.25" customHeight="1">
      <c r="A9" s="190">
        <v>1</v>
      </c>
      <c r="B9" s="191" t="s">
        <v>144</v>
      </c>
      <c r="C9" s="181">
        <v>7861</v>
      </c>
      <c r="D9" s="181">
        <v>7861</v>
      </c>
      <c r="E9" s="181"/>
      <c r="F9" s="181"/>
      <c r="G9" s="181"/>
      <c r="H9" s="181"/>
      <c r="I9" s="181"/>
      <c r="J9" s="182">
        <v>7861</v>
      </c>
    </row>
    <row r="10" spans="1:11" s="164" customFormat="1" ht="17.25" customHeight="1">
      <c r="A10" s="190">
        <f t="shared" ref="A10:A33" si="0">+A9+1</f>
        <v>2</v>
      </c>
      <c r="B10" s="191" t="s">
        <v>125</v>
      </c>
      <c r="C10" s="181">
        <v>16357</v>
      </c>
      <c r="D10" s="181">
        <v>16357</v>
      </c>
      <c r="E10" s="181">
        <v>1797</v>
      </c>
      <c r="F10" s="181"/>
      <c r="G10" s="181"/>
      <c r="H10" s="181"/>
      <c r="I10" s="181"/>
      <c r="J10" s="182">
        <v>14560</v>
      </c>
    </row>
    <row r="11" spans="1:11" s="164" customFormat="1" ht="17.25" customHeight="1">
      <c r="A11" s="190">
        <f t="shared" si="0"/>
        <v>3</v>
      </c>
      <c r="B11" s="191" t="s">
        <v>128</v>
      </c>
      <c r="C11" s="181">
        <v>62515</v>
      </c>
      <c r="D11" s="181">
        <v>62515</v>
      </c>
      <c r="E11" s="181">
        <v>38959</v>
      </c>
      <c r="F11" s="182">
        <v>2032</v>
      </c>
      <c r="G11" s="181"/>
      <c r="H11" s="181"/>
      <c r="I11" s="181"/>
      <c r="J11" s="181">
        <v>21524</v>
      </c>
    </row>
    <row r="12" spans="1:11" s="164" customFormat="1" ht="17.25" customHeight="1">
      <c r="A12" s="190">
        <f>+A11+1</f>
        <v>4</v>
      </c>
      <c r="B12" s="191" t="s">
        <v>199</v>
      </c>
      <c r="C12" s="181">
        <v>5312</v>
      </c>
      <c r="D12" s="181">
        <v>5312</v>
      </c>
      <c r="E12" s="183"/>
      <c r="F12" s="181"/>
      <c r="G12" s="181"/>
      <c r="H12" s="181"/>
      <c r="I12" s="181"/>
      <c r="J12" s="182">
        <v>5312</v>
      </c>
    </row>
    <row r="13" spans="1:11" s="164" customFormat="1">
      <c r="A13" s="190">
        <f t="shared" si="0"/>
        <v>5</v>
      </c>
      <c r="B13" s="191" t="s">
        <v>127</v>
      </c>
      <c r="C13" s="181">
        <v>9491</v>
      </c>
      <c r="D13" s="181">
        <v>9491</v>
      </c>
      <c r="E13" s="181">
        <v>3985</v>
      </c>
      <c r="F13" s="181"/>
      <c r="G13" s="181"/>
      <c r="H13" s="181"/>
      <c r="I13" s="181"/>
      <c r="J13" s="182">
        <v>5506</v>
      </c>
    </row>
    <row r="14" spans="1:11" s="164" customFormat="1">
      <c r="A14" s="190">
        <f t="shared" si="0"/>
        <v>6</v>
      </c>
      <c r="B14" s="191" t="s">
        <v>141</v>
      </c>
      <c r="C14" s="181">
        <v>20647</v>
      </c>
      <c r="D14" s="181">
        <v>20647</v>
      </c>
      <c r="E14" s="181">
        <v>4423</v>
      </c>
      <c r="F14" s="181"/>
      <c r="G14" s="181"/>
      <c r="H14" s="181"/>
      <c r="I14" s="181"/>
      <c r="J14" s="182">
        <v>16224</v>
      </c>
    </row>
    <row r="15" spans="1:11" s="164" customFormat="1">
      <c r="A15" s="190">
        <f t="shared" si="0"/>
        <v>7</v>
      </c>
      <c r="B15" s="191" t="s">
        <v>131</v>
      </c>
      <c r="C15" s="181">
        <v>31346</v>
      </c>
      <c r="D15" s="181">
        <v>31346</v>
      </c>
      <c r="E15" s="181"/>
      <c r="F15" s="181"/>
      <c r="G15" s="181"/>
      <c r="H15" s="181"/>
      <c r="I15" s="181">
        <v>26850</v>
      </c>
      <c r="J15" s="182">
        <v>4496</v>
      </c>
    </row>
    <row r="16" spans="1:11" s="164" customFormat="1">
      <c r="A16" s="190">
        <f t="shared" si="0"/>
        <v>8</v>
      </c>
      <c r="B16" s="191" t="s">
        <v>200</v>
      </c>
      <c r="C16" s="181">
        <v>10174</v>
      </c>
      <c r="D16" s="181">
        <v>10174</v>
      </c>
      <c r="E16" s="181">
        <v>565</v>
      </c>
      <c r="F16" s="181"/>
      <c r="G16" s="181"/>
      <c r="H16" s="181"/>
      <c r="I16" s="181"/>
      <c r="J16" s="181">
        <v>9609</v>
      </c>
    </row>
    <row r="17" spans="1:10" s="164" customFormat="1">
      <c r="A17" s="190">
        <f t="shared" si="0"/>
        <v>9</v>
      </c>
      <c r="B17" s="191" t="s">
        <v>126</v>
      </c>
      <c r="C17" s="181">
        <v>5935</v>
      </c>
      <c r="D17" s="181">
        <v>5935</v>
      </c>
      <c r="E17" s="181"/>
      <c r="F17" s="181"/>
      <c r="G17" s="181"/>
      <c r="H17" s="181"/>
      <c r="I17" s="181"/>
      <c r="J17" s="181">
        <v>5935</v>
      </c>
    </row>
    <row r="18" spans="1:10" s="164" customFormat="1">
      <c r="A18" s="190">
        <f t="shared" si="0"/>
        <v>10</v>
      </c>
      <c r="B18" s="191" t="s">
        <v>201</v>
      </c>
      <c r="C18" s="181">
        <v>39981</v>
      </c>
      <c r="D18" s="181">
        <v>39981</v>
      </c>
      <c r="E18" s="181">
        <v>30200</v>
      </c>
      <c r="F18" s="182"/>
      <c r="G18" s="181"/>
      <c r="H18" s="181"/>
      <c r="I18" s="181"/>
      <c r="J18" s="181">
        <v>9781</v>
      </c>
    </row>
    <row r="19" spans="1:10" s="164" customFormat="1">
      <c r="A19" s="190">
        <f t="shared" si="0"/>
        <v>11</v>
      </c>
      <c r="B19" s="191" t="s">
        <v>208</v>
      </c>
      <c r="C19" s="181">
        <v>370440</v>
      </c>
      <c r="D19" s="181">
        <v>370440</v>
      </c>
      <c r="E19" s="181"/>
      <c r="F19" s="181">
        <v>362861</v>
      </c>
      <c r="G19" s="181"/>
      <c r="H19" s="181"/>
      <c r="I19" s="181"/>
      <c r="J19" s="181">
        <v>7579</v>
      </c>
    </row>
    <row r="20" spans="1:10" s="164" customFormat="1">
      <c r="A20" s="190">
        <f t="shared" si="0"/>
        <v>12</v>
      </c>
      <c r="B20" s="191" t="s">
        <v>130</v>
      </c>
      <c r="C20" s="181">
        <v>161252</v>
      </c>
      <c r="D20" s="181">
        <v>161252</v>
      </c>
      <c r="E20" s="181"/>
      <c r="F20" s="182"/>
      <c r="G20" s="181">
        <v>150190</v>
      </c>
      <c r="H20" s="181"/>
      <c r="I20" s="181"/>
      <c r="J20" s="181">
        <v>11062</v>
      </c>
    </row>
    <row r="21" spans="1:10" s="164" customFormat="1" ht="15.75" customHeight="1">
      <c r="A21" s="190">
        <f t="shared" si="0"/>
        <v>13</v>
      </c>
      <c r="B21" s="191" t="s">
        <v>202</v>
      </c>
      <c r="C21" s="181">
        <v>63623</v>
      </c>
      <c r="D21" s="181">
        <v>63623</v>
      </c>
      <c r="E21" s="181">
        <v>1436</v>
      </c>
      <c r="F21" s="181">
        <v>11299</v>
      </c>
      <c r="G21" s="181"/>
      <c r="H21" s="181">
        <v>42850</v>
      </c>
      <c r="I21" s="181"/>
      <c r="J21" s="182">
        <v>8038</v>
      </c>
    </row>
    <row r="22" spans="1:10" s="164" customFormat="1" ht="19.5" customHeight="1">
      <c r="A22" s="190">
        <f t="shared" si="0"/>
        <v>14</v>
      </c>
      <c r="B22" s="191" t="s">
        <v>142</v>
      </c>
      <c r="C22" s="181">
        <v>51496</v>
      </c>
      <c r="D22" s="181">
        <v>51496</v>
      </c>
      <c r="E22" s="181"/>
      <c r="F22" s="181">
        <v>12995</v>
      </c>
      <c r="G22" s="181"/>
      <c r="H22" s="181"/>
      <c r="I22" s="181"/>
      <c r="J22" s="181">
        <v>5620</v>
      </c>
    </row>
    <row r="23" spans="1:10" s="164" customFormat="1" ht="17.25" customHeight="1">
      <c r="A23" s="190">
        <f t="shared" si="0"/>
        <v>15</v>
      </c>
      <c r="B23" s="191" t="s">
        <v>203</v>
      </c>
      <c r="C23" s="181">
        <v>19679</v>
      </c>
      <c r="D23" s="181">
        <v>19679</v>
      </c>
      <c r="E23" s="181">
        <v>936</v>
      </c>
      <c r="F23" s="181"/>
      <c r="G23" s="181"/>
      <c r="H23" s="181"/>
      <c r="I23" s="181"/>
      <c r="J23" s="181">
        <v>6131</v>
      </c>
    </row>
    <row r="24" spans="1:10" s="164" customFormat="1">
      <c r="A24" s="190">
        <f t="shared" si="0"/>
        <v>16</v>
      </c>
      <c r="B24" s="191" t="s">
        <v>143</v>
      </c>
      <c r="C24" s="181">
        <v>7840</v>
      </c>
      <c r="D24" s="181">
        <v>7840</v>
      </c>
      <c r="E24" s="181">
        <v>3807</v>
      </c>
      <c r="F24" s="181"/>
      <c r="G24" s="181"/>
      <c r="H24" s="181"/>
      <c r="I24" s="181"/>
      <c r="J24" s="181">
        <v>3958</v>
      </c>
    </row>
    <row r="25" spans="1:10" s="164" customFormat="1">
      <c r="A25" s="190">
        <f t="shared" si="0"/>
        <v>17</v>
      </c>
      <c r="B25" s="191" t="s">
        <v>204</v>
      </c>
      <c r="C25" s="181">
        <v>40626</v>
      </c>
      <c r="D25" s="181">
        <v>40626</v>
      </c>
      <c r="E25" s="181">
        <v>699</v>
      </c>
      <c r="F25" s="181">
        <v>30000</v>
      </c>
      <c r="G25" s="181"/>
      <c r="H25" s="181"/>
      <c r="I25" s="181"/>
      <c r="J25" s="181">
        <v>9927</v>
      </c>
    </row>
    <row r="26" spans="1:10" s="164" customFormat="1">
      <c r="A26" s="190">
        <f t="shared" si="0"/>
        <v>18</v>
      </c>
      <c r="B26" s="191" t="s">
        <v>169</v>
      </c>
      <c r="C26" s="181">
        <v>4585</v>
      </c>
      <c r="D26" s="181">
        <v>4585</v>
      </c>
      <c r="E26" s="181"/>
      <c r="F26" s="182"/>
      <c r="G26" s="181"/>
      <c r="H26" s="181"/>
      <c r="I26" s="181"/>
      <c r="J26" s="181">
        <v>4585</v>
      </c>
    </row>
    <row r="27" spans="1:10" s="164" customFormat="1">
      <c r="A27" s="190">
        <f t="shared" si="0"/>
        <v>19</v>
      </c>
      <c r="B27" s="191" t="s">
        <v>129</v>
      </c>
      <c r="C27" s="181">
        <v>6006</v>
      </c>
      <c r="D27" s="181">
        <v>6006</v>
      </c>
      <c r="E27" s="181"/>
      <c r="F27" s="181"/>
      <c r="G27" s="181"/>
      <c r="H27" s="181"/>
      <c r="I27" s="181"/>
      <c r="J27" s="181">
        <v>6006</v>
      </c>
    </row>
    <row r="28" spans="1:10" s="164" customFormat="1">
      <c r="A28" s="190">
        <f t="shared" si="0"/>
        <v>20</v>
      </c>
      <c r="B28" s="191" t="s">
        <v>179</v>
      </c>
      <c r="C28" s="181">
        <v>9255</v>
      </c>
      <c r="D28" s="181">
        <v>9255</v>
      </c>
      <c r="E28" s="181"/>
      <c r="F28" s="182"/>
      <c r="G28" s="181"/>
      <c r="H28" s="181"/>
      <c r="I28" s="181"/>
      <c r="J28" s="181"/>
    </row>
    <row r="29" spans="1:10" s="164" customFormat="1" ht="17.25" customHeight="1">
      <c r="A29" s="190">
        <f t="shared" si="0"/>
        <v>21</v>
      </c>
      <c r="B29" s="191" t="s">
        <v>205</v>
      </c>
      <c r="C29" s="181">
        <v>58333</v>
      </c>
      <c r="D29" s="181">
        <v>58333</v>
      </c>
      <c r="E29" s="181"/>
      <c r="F29" s="181">
        <v>1000</v>
      </c>
      <c r="G29" s="181">
        <v>3600</v>
      </c>
      <c r="H29" s="181"/>
      <c r="I29" s="181"/>
      <c r="J29" s="181">
        <v>53733</v>
      </c>
    </row>
    <row r="30" spans="1:10" s="164" customFormat="1">
      <c r="A30" s="190">
        <f t="shared" si="0"/>
        <v>22</v>
      </c>
      <c r="B30" s="191" t="s">
        <v>133</v>
      </c>
      <c r="C30" s="181">
        <v>4531</v>
      </c>
      <c r="D30" s="181">
        <v>4531</v>
      </c>
      <c r="E30" s="181"/>
      <c r="F30" s="181"/>
      <c r="G30" s="181"/>
      <c r="H30" s="181"/>
      <c r="I30" s="181"/>
      <c r="J30" s="181">
        <v>4131</v>
      </c>
    </row>
    <row r="31" spans="1:10" s="164" customFormat="1">
      <c r="A31" s="190">
        <f t="shared" si="0"/>
        <v>23</v>
      </c>
      <c r="B31" s="191" t="s">
        <v>150</v>
      </c>
      <c r="C31" s="181">
        <v>3742</v>
      </c>
      <c r="D31" s="181">
        <v>3742</v>
      </c>
      <c r="E31" s="181"/>
      <c r="F31" s="181"/>
      <c r="G31" s="181"/>
      <c r="H31" s="181"/>
      <c r="I31" s="181"/>
      <c r="J31" s="181">
        <v>3742</v>
      </c>
    </row>
    <row r="32" spans="1:10" s="164" customFormat="1" ht="18" customHeight="1">
      <c r="A32" s="190">
        <f t="shared" si="0"/>
        <v>24</v>
      </c>
      <c r="B32" s="191" t="s">
        <v>134</v>
      </c>
      <c r="C32" s="181">
        <v>3900</v>
      </c>
      <c r="D32" s="181">
        <v>3900</v>
      </c>
      <c r="E32" s="181"/>
      <c r="F32" s="181"/>
      <c r="G32" s="181"/>
      <c r="H32" s="181"/>
      <c r="I32" s="181"/>
      <c r="J32" s="181">
        <v>3900</v>
      </c>
    </row>
    <row r="33" spans="1:10" s="164" customFormat="1" ht="18" customHeight="1">
      <c r="A33" s="190">
        <f t="shared" si="0"/>
        <v>25</v>
      </c>
      <c r="B33" s="191" t="s">
        <v>132</v>
      </c>
      <c r="C33" s="181">
        <v>1892</v>
      </c>
      <c r="D33" s="181">
        <v>1892</v>
      </c>
      <c r="E33" s="181"/>
      <c r="F33" s="181"/>
      <c r="G33" s="181"/>
      <c r="H33" s="181"/>
      <c r="I33" s="181"/>
      <c r="J33" s="181">
        <v>1892</v>
      </c>
    </row>
    <row r="34" spans="1:10" s="164" customFormat="1">
      <c r="A34" s="192">
        <v>26</v>
      </c>
      <c r="B34" s="193" t="s">
        <v>206</v>
      </c>
      <c r="C34" s="184">
        <v>1815</v>
      </c>
      <c r="D34" s="184">
        <v>1815</v>
      </c>
      <c r="E34" s="184"/>
      <c r="F34" s="184"/>
      <c r="G34" s="184"/>
      <c r="H34" s="184"/>
      <c r="I34" s="184"/>
      <c r="J34" s="184">
        <v>1815</v>
      </c>
    </row>
  </sheetData>
  <mergeCells count="10">
    <mergeCell ref="A1:C1"/>
    <mergeCell ref="A2:J2"/>
    <mergeCell ref="D5:J5"/>
    <mergeCell ref="A5:A7"/>
    <mergeCell ref="B5:B7"/>
    <mergeCell ref="H1:J1"/>
    <mergeCell ref="A3:J3"/>
    <mergeCell ref="D6:D7"/>
    <mergeCell ref="C5:C7"/>
    <mergeCell ref="E6:J6"/>
  </mergeCells>
  <phoneticPr fontId="0" type="noConversion"/>
  <printOptions horizontalCentered="1"/>
  <pageMargins left="0.23" right="0" top="0.31" bottom="0.511811023622047" header="0.2" footer="0.511811023622047"/>
  <pageSetup paperSize="9" orientation="landscape" r:id="rId1"/>
  <headerFooter alignWithMargins="0">
    <oddFooter xml:space="preserve">&amp;R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J31"/>
  <sheetViews>
    <sheetView zoomScale="85" zoomScaleNormal="85" workbookViewId="0">
      <selection activeCell="B14" sqref="B14"/>
    </sheetView>
  </sheetViews>
  <sheetFormatPr defaultRowHeight="15.75"/>
  <cols>
    <col min="1" max="1" width="5.875" style="128" customWidth="1"/>
    <col min="2" max="2" width="48" style="23" customWidth="1"/>
    <col min="3" max="3" width="13.25" style="128" customWidth="1"/>
    <col min="4" max="4" width="24.625" style="128" customWidth="1"/>
    <col min="5" max="5" width="15" style="128" customWidth="1"/>
    <col min="6" max="6" width="16.375" style="177" customWidth="1"/>
    <col min="7" max="7" width="13.875" style="24" customWidth="1"/>
    <col min="8" max="16384" width="9" style="23"/>
  </cols>
  <sheetData>
    <row r="1" spans="1:10" ht="32.25" customHeight="1">
      <c r="A1" s="209" t="s">
        <v>185</v>
      </c>
      <c r="B1" s="209"/>
      <c r="C1" s="18"/>
      <c r="D1" s="18"/>
      <c r="E1" s="18"/>
      <c r="F1" s="172"/>
      <c r="G1" s="171" t="s">
        <v>228</v>
      </c>
      <c r="H1" s="131"/>
      <c r="I1" s="131"/>
      <c r="J1" s="131"/>
    </row>
    <row r="2" spans="1:10" s="129" customFormat="1" ht="28.5" customHeight="1">
      <c r="A2" s="210" t="s">
        <v>209</v>
      </c>
      <c r="B2" s="210"/>
      <c r="C2" s="210"/>
      <c r="D2" s="210"/>
      <c r="E2" s="210"/>
      <c r="F2" s="210"/>
      <c r="G2" s="210"/>
      <c r="H2" s="19"/>
      <c r="I2" s="19"/>
    </row>
    <row r="3" spans="1:10" ht="16.5" customHeight="1">
      <c r="A3" s="20"/>
      <c r="B3" s="21"/>
      <c r="C3" s="21"/>
      <c r="D3" s="21"/>
      <c r="E3" s="21"/>
      <c r="F3" s="173"/>
      <c r="G3" s="108" t="s">
        <v>174</v>
      </c>
    </row>
    <row r="4" spans="1:10" s="130" customFormat="1" ht="38.25" customHeight="1">
      <c r="A4" s="211" t="s">
        <v>170</v>
      </c>
      <c r="B4" s="211" t="s">
        <v>171</v>
      </c>
      <c r="C4" s="211" t="s">
        <v>172</v>
      </c>
      <c r="D4" s="211" t="s">
        <v>173</v>
      </c>
      <c r="E4" s="211" t="s">
        <v>175</v>
      </c>
      <c r="F4" s="213" t="s">
        <v>234</v>
      </c>
      <c r="G4" s="212" t="s">
        <v>231</v>
      </c>
    </row>
    <row r="5" spans="1:10" s="130" customFormat="1">
      <c r="A5" s="211"/>
      <c r="B5" s="211"/>
      <c r="C5" s="211"/>
      <c r="D5" s="211"/>
      <c r="E5" s="211"/>
      <c r="F5" s="214"/>
      <c r="G5" s="212"/>
    </row>
    <row r="6" spans="1:10" s="22" customFormat="1" ht="16.5">
      <c r="A6" s="109"/>
      <c r="B6" s="110" t="s">
        <v>210</v>
      </c>
      <c r="C6" s="111"/>
      <c r="D6" s="112"/>
      <c r="E6" s="113"/>
      <c r="F6" s="174"/>
      <c r="G6" s="114"/>
    </row>
    <row r="7" spans="1:10" s="22" customFormat="1" ht="30.75" customHeight="1">
      <c r="A7" s="115">
        <v>1</v>
      </c>
      <c r="B7" s="116" t="s">
        <v>211</v>
      </c>
      <c r="C7" s="117" t="s">
        <v>232</v>
      </c>
      <c r="D7" s="118"/>
      <c r="E7" s="115" t="s">
        <v>233</v>
      </c>
      <c r="F7" s="175">
        <v>34266</v>
      </c>
      <c r="G7" s="119">
        <v>12000</v>
      </c>
    </row>
    <row r="8" spans="1:10" s="22" customFormat="1" ht="30.75" customHeight="1">
      <c r="A8" s="115">
        <f t="shared" ref="A8:A30" si="0">+A7+1</f>
        <v>2</v>
      </c>
      <c r="B8" s="116" t="s">
        <v>212</v>
      </c>
      <c r="C8" s="117" t="s">
        <v>235</v>
      </c>
      <c r="D8" s="118"/>
      <c r="E8" s="115" t="s">
        <v>233</v>
      </c>
      <c r="F8" s="175">
        <v>28989</v>
      </c>
      <c r="G8" s="119">
        <v>10000</v>
      </c>
    </row>
    <row r="9" spans="1:10" s="22" customFormat="1" ht="16.5">
      <c r="A9" s="115">
        <v>3</v>
      </c>
      <c r="B9" s="116" t="s">
        <v>213</v>
      </c>
      <c r="C9" s="117" t="s">
        <v>236</v>
      </c>
      <c r="D9" s="118"/>
      <c r="E9" s="115" t="s">
        <v>233</v>
      </c>
      <c r="F9" s="175">
        <v>13565</v>
      </c>
      <c r="G9" s="119">
        <v>5000</v>
      </c>
    </row>
    <row r="10" spans="1:10" s="22" customFormat="1" ht="37.5" customHeight="1">
      <c r="A10" s="115">
        <v>4</v>
      </c>
      <c r="B10" s="116" t="s">
        <v>214</v>
      </c>
      <c r="C10" s="117" t="s">
        <v>237</v>
      </c>
      <c r="D10" s="118"/>
      <c r="E10" s="115" t="s">
        <v>233</v>
      </c>
      <c r="F10" s="175">
        <v>31429</v>
      </c>
      <c r="G10" s="119">
        <v>11000</v>
      </c>
    </row>
    <row r="11" spans="1:10" s="22" customFormat="1" ht="20.25" customHeight="1">
      <c r="A11" s="115">
        <v>5</v>
      </c>
      <c r="B11" s="116" t="s">
        <v>215</v>
      </c>
      <c r="C11" s="117" t="s">
        <v>238</v>
      </c>
      <c r="D11" s="118"/>
      <c r="E11" s="115"/>
      <c r="F11" s="175">
        <v>155865</v>
      </c>
      <c r="G11" s="119">
        <v>88363</v>
      </c>
    </row>
    <row r="12" spans="1:10" s="22" customFormat="1" ht="39" customHeight="1">
      <c r="A12" s="115">
        <v>6</v>
      </c>
      <c r="B12" s="116" t="s">
        <v>216</v>
      </c>
      <c r="C12" s="117" t="s">
        <v>239</v>
      </c>
      <c r="D12" s="118" t="s">
        <v>240</v>
      </c>
      <c r="E12" s="115" t="s">
        <v>241</v>
      </c>
      <c r="F12" s="175">
        <v>107186</v>
      </c>
      <c r="G12" s="119">
        <v>12000</v>
      </c>
    </row>
    <row r="13" spans="1:10" s="22" customFormat="1" ht="38.25" customHeight="1">
      <c r="A13" s="115">
        <v>7</v>
      </c>
      <c r="B13" s="116" t="s">
        <v>274</v>
      </c>
      <c r="C13" s="117" t="s">
        <v>239</v>
      </c>
      <c r="D13" s="118"/>
      <c r="E13" s="115" t="s">
        <v>242</v>
      </c>
      <c r="F13" s="175">
        <v>1152539</v>
      </c>
      <c r="G13" s="119">
        <v>20000</v>
      </c>
    </row>
    <row r="14" spans="1:10" s="22" customFormat="1" ht="39" customHeight="1">
      <c r="A14" s="115">
        <v>8</v>
      </c>
      <c r="B14" s="116" t="s">
        <v>217</v>
      </c>
      <c r="C14" s="117" t="s">
        <v>235</v>
      </c>
      <c r="D14" s="118"/>
      <c r="E14" s="115" t="s">
        <v>243</v>
      </c>
      <c r="F14" s="175">
        <v>142034</v>
      </c>
      <c r="G14" s="119">
        <v>22500</v>
      </c>
    </row>
    <row r="15" spans="1:10" s="22" customFormat="1" ht="41.25" customHeight="1">
      <c r="A15" s="115">
        <v>9</v>
      </c>
      <c r="B15" s="116" t="s">
        <v>244</v>
      </c>
      <c r="C15" s="117" t="s">
        <v>245</v>
      </c>
      <c r="D15" s="118"/>
      <c r="E15" s="115" t="s">
        <v>243</v>
      </c>
      <c r="F15" s="175">
        <v>335386</v>
      </c>
      <c r="G15" s="119">
        <v>20000</v>
      </c>
    </row>
    <row r="16" spans="1:10" s="22" customFormat="1" ht="41.25" customHeight="1">
      <c r="A16" s="115">
        <v>10</v>
      </c>
      <c r="B16" s="116" t="s">
        <v>218</v>
      </c>
      <c r="C16" s="117" t="s">
        <v>246</v>
      </c>
      <c r="D16" s="118"/>
      <c r="E16" s="115" t="s">
        <v>247</v>
      </c>
      <c r="F16" s="175">
        <v>56255</v>
      </c>
      <c r="G16" s="119">
        <v>4000</v>
      </c>
    </row>
    <row r="17" spans="1:7" s="22" customFormat="1" ht="22.5" customHeight="1">
      <c r="A17" s="115">
        <v>11</v>
      </c>
      <c r="B17" s="116" t="s">
        <v>219</v>
      </c>
      <c r="C17" s="117" t="s">
        <v>248</v>
      </c>
      <c r="D17" s="118" t="s">
        <v>249</v>
      </c>
      <c r="E17" s="115" t="s">
        <v>250</v>
      </c>
      <c r="F17" s="175">
        <v>275960</v>
      </c>
      <c r="G17" s="119">
        <v>58500</v>
      </c>
    </row>
    <row r="18" spans="1:7" s="22" customFormat="1" ht="39" customHeight="1">
      <c r="A18" s="115">
        <v>12</v>
      </c>
      <c r="B18" s="116" t="s">
        <v>220</v>
      </c>
      <c r="C18" s="117" t="s">
        <v>251</v>
      </c>
      <c r="D18" s="118" t="s">
        <v>252</v>
      </c>
      <c r="E18" s="115" t="s">
        <v>253</v>
      </c>
      <c r="F18" s="175">
        <v>57409</v>
      </c>
      <c r="G18" s="119">
        <v>26000</v>
      </c>
    </row>
    <row r="19" spans="1:7" s="22" customFormat="1" ht="22.5" customHeight="1">
      <c r="A19" s="115">
        <v>13</v>
      </c>
      <c r="B19" s="116" t="s">
        <v>176</v>
      </c>
      <c r="C19" s="117" t="s">
        <v>245</v>
      </c>
      <c r="D19" s="118" t="s">
        <v>254</v>
      </c>
      <c r="E19" s="115" t="s">
        <v>253</v>
      </c>
      <c r="F19" s="175">
        <v>46756</v>
      </c>
      <c r="G19" s="119">
        <v>15000</v>
      </c>
    </row>
    <row r="20" spans="1:7" s="22" customFormat="1" ht="16.5">
      <c r="A20" s="115">
        <v>14</v>
      </c>
      <c r="B20" s="116" t="s">
        <v>221</v>
      </c>
      <c r="C20" s="117" t="s">
        <v>255</v>
      </c>
      <c r="D20" s="118"/>
      <c r="E20" s="115" t="s">
        <v>256</v>
      </c>
      <c r="F20" s="175">
        <v>272426</v>
      </c>
      <c r="G20" s="119">
        <v>28000</v>
      </c>
    </row>
    <row r="21" spans="1:7" s="22" customFormat="1" ht="37.5" customHeight="1">
      <c r="A21" s="115">
        <v>15</v>
      </c>
      <c r="B21" s="116" t="s">
        <v>222</v>
      </c>
      <c r="C21" s="120" t="s">
        <v>246</v>
      </c>
      <c r="D21" s="121"/>
      <c r="E21" s="115" t="s">
        <v>256</v>
      </c>
      <c r="F21" s="175">
        <v>157528</v>
      </c>
      <c r="G21" s="122">
        <v>17000</v>
      </c>
    </row>
    <row r="22" spans="1:7" s="22" customFormat="1" ht="22.5" customHeight="1">
      <c r="A22" s="115">
        <v>16</v>
      </c>
      <c r="B22" s="116" t="s">
        <v>223</v>
      </c>
      <c r="C22" s="117" t="s">
        <v>246</v>
      </c>
      <c r="D22" s="118" t="s">
        <v>257</v>
      </c>
      <c r="E22" s="115" t="s">
        <v>258</v>
      </c>
      <c r="F22" s="175">
        <v>887166</v>
      </c>
      <c r="G22" s="119">
        <v>26000</v>
      </c>
    </row>
    <row r="23" spans="1:7" s="22" customFormat="1" ht="37.5" customHeight="1">
      <c r="A23" s="115">
        <v>17</v>
      </c>
      <c r="B23" s="116" t="s">
        <v>224</v>
      </c>
      <c r="C23" s="117" t="s">
        <v>259</v>
      </c>
      <c r="D23" s="118" t="s">
        <v>260</v>
      </c>
      <c r="E23" s="115" t="s">
        <v>247</v>
      </c>
      <c r="F23" s="175">
        <v>62161</v>
      </c>
      <c r="G23" s="119">
        <v>30000</v>
      </c>
    </row>
    <row r="24" spans="1:7" s="22" customFormat="1" ht="16.5">
      <c r="A24" s="115">
        <v>18</v>
      </c>
      <c r="B24" s="116" t="s">
        <v>225</v>
      </c>
      <c r="C24" s="117" t="s">
        <v>251</v>
      </c>
      <c r="D24" s="118" t="s">
        <v>261</v>
      </c>
      <c r="E24" s="115" t="s">
        <v>262</v>
      </c>
      <c r="F24" s="175">
        <v>150980</v>
      </c>
      <c r="G24" s="119">
        <v>20942</v>
      </c>
    </row>
    <row r="25" spans="1:7" s="22" customFormat="1" ht="49.5">
      <c r="A25" s="115">
        <v>19</v>
      </c>
      <c r="B25" s="116" t="s">
        <v>226</v>
      </c>
      <c r="C25" s="117" t="s">
        <v>259</v>
      </c>
      <c r="D25" s="118" t="s">
        <v>263</v>
      </c>
      <c r="E25" s="115" t="s">
        <v>258</v>
      </c>
      <c r="F25" s="175">
        <v>282625</v>
      </c>
      <c r="G25" s="119">
        <v>35000</v>
      </c>
    </row>
    <row r="26" spans="1:7" s="22" customFormat="1" ht="21" customHeight="1">
      <c r="A26" s="115">
        <v>20</v>
      </c>
      <c r="B26" s="116" t="s">
        <v>177</v>
      </c>
      <c r="C26" s="117" t="s">
        <v>239</v>
      </c>
      <c r="D26" s="118" t="s">
        <v>264</v>
      </c>
      <c r="E26" s="115" t="s">
        <v>241</v>
      </c>
      <c r="F26" s="175">
        <v>249072</v>
      </c>
      <c r="G26" s="119">
        <v>12280</v>
      </c>
    </row>
    <row r="27" spans="1:7" s="22" customFormat="1" ht="20.25" customHeight="1">
      <c r="A27" s="115">
        <v>21</v>
      </c>
      <c r="B27" s="116" t="s">
        <v>178</v>
      </c>
      <c r="C27" s="117" t="s">
        <v>239</v>
      </c>
      <c r="D27" s="118" t="s">
        <v>265</v>
      </c>
      <c r="E27" s="115" t="s">
        <v>250</v>
      </c>
      <c r="F27" s="175">
        <v>150424</v>
      </c>
      <c r="G27" s="119">
        <v>20000</v>
      </c>
    </row>
    <row r="28" spans="1:7" s="22" customFormat="1" ht="21" customHeight="1">
      <c r="A28" s="115">
        <v>22</v>
      </c>
      <c r="B28" s="116" t="s">
        <v>100</v>
      </c>
      <c r="C28" s="117" t="s">
        <v>239</v>
      </c>
      <c r="D28" s="118" t="s">
        <v>266</v>
      </c>
      <c r="E28" s="115" t="s">
        <v>267</v>
      </c>
      <c r="F28" s="175">
        <v>153164</v>
      </c>
      <c r="G28" s="119">
        <v>11896</v>
      </c>
    </row>
    <row r="29" spans="1:7" s="22" customFormat="1" ht="16.5">
      <c r="A29" s="115">
        <v>23</v>
      </c>
      <c r="B29" s="116" t="s">
        <v>227</v>
      </c>
      <c r="C29" s="117" t="s">
        <v>239</v>
      </c>
      <c r="D29" s="118" t="s">
        <v>268</v>
      </c>
      <c r="E29" s="115" t="s">
        <v>269</v>
      </c>
      <c r="F29" s="175">
        <v>49222</v>
      </c>
      <c r="G29" s="119">
        <v>15000</v>
      </c>
    </row>
    <row r="30" spans="1:7" s="22" customFormat="1" ht="21.75" customHeight="1">
      <c r="A30" s="115">
        <f t="shared" si="0"/>
        <v>24</v>
      </c>
      <c r="B30" s="116" t="s">
        <v>229</v>
      </c>
      <c r="C30" s="117" t="s">
        <v>239</v>
      </c>
      <c r="D30" s="118" t="s">
        <v>271</v>
      </c>
      <c r="E30" s="115" t="s">
        <v>270</v>
      </c>
      <c r="F30" s="175">
        <v>235750</v>
      </c>
      <c r="G30" s="119">
        <v>22000</v>
      </c>
    </row>
    <row r="31" spans="1:7" s="22" customFormat="1" ht="57.75" customHeight="1">
      <c r="A31" s="123">
        <v>25</v>
      </c>
      <c r="B31" s="124" t="s">
        <v>230</v>
      </c>
      <c r="C31" s="125" t="s">
        <v>239</v>
      </c>
      <c r="D31" s="126" t="s">
        <v>272</v>
      </c>
      <c r="E31" s="123" t="s">
        <v>241</v>
      </c>
      <c r="F31" s="176">
        <v>503494</v>
      </c>
      <c r="G31" s="127">
        <v>10000</v>
      </c>
    </row>
  </sheetData>
  <mergeCells count="9">
    <mergeCell ref="A1:B1"/>
    <mergeCell ref="A2:G2"/>
    <mergeCell ref="A4:A5"/>
    <mergeCell ref="B4:B5"/>
    <mergeCell ref="G4:G5"/>
    <mergeCell ref="C4:C5"/>
    <mergeCell ref="D4:D5"/>
    <mergeCell ref="E4:E5"/>
    <mergeCell ref="F4:F5"/>
  </mergeCells>
  <phoneticPr fontId="0" type="noConversion"/>
  <printOptions horizontalCentered="1"/>
  <pageMargins left="0.19685039370078741" right="0" top="0.28999999999999998" bottom="0.35433070866141736" header="0.17" footer="0.31496062992125984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workbookViewId="0">
      <selection activeCell="A3" sqref="A3:E3"/>
    </sheetView>
  </sheetViews>
  <sheetFormatPr defaultRowHeight="15.75"/>
  <cols>
    <col min="1" max="1" width="5.75" style="50" customWidth="1"/>
    <col min="2" max="2" width="33.75" style="50" customWidth="1"/>
    <col min="3" max="3" width="12.125" style="50" customWidth="1"/>
    <col min="4" max="4" width="12.375" style="50" customWidth="1"/>
    <col min="5" max="5" width="15.75" style="50" customWidth="1"/>
    <col min="6" max="16384" width="9" style="50"/>
  </cols>
  <sheetData>
    <row r="1" spans="1:5" ht="18.75" customHeight="1">
      <c r="A1" s="218" t="s">
        <v>185</v>
      </c>
      <c r="B1" s="218"/>
      <c r="D1" s="132"/>
      <c r="E1" s="72" t="s">
        <v>155</v>
      </c>
    </row>
    <row r="2" spans="1:5" ht="18.75" customHeight="1">
      <c r="A2" s="105"/>
      <c r="B2" s="104"/>
      <c r="D2" s="134"/>
      <c r="E2" s="134"/>
    </row>
    <row r="3" spans="1:5" ht="46.5" customHeight="1">
      <c r="A3" s="235" t="s">
        <v>276</v>
      </c>
      <c r="B3" s="235"/>
      <c r="C3" s="235"/>
      <c r="D3" s="235"/>
      <c r="E3" s="235"/>
    </row>
    <row r="4" spans="1:5">
      <c r="A4" s="222" t="s">
        <v>275</v>
      </c>
      <c r="B4" s="222"/>
      <c r="C4" s="222"/>
      <c r="D4" s="222"/>
      <c r="E4" s="222"/>
    </row>
    <row r="5" spans="1:5">
      <c r="A5" s="106"/>
      <c r="B5" s="223"/>
      <c r="C5" s="224"/>
      <c r="D5" s="224"/>
      <c r="E5" s="106"/>
    </row>
    <row r="6" spans="1:5">
      <c r="A6" s="106"/>
      <c r="D6" s="217" t="s">
        <v>156</v>
      </c>
      <c r="E6" s="217"/>
    </row>
    <row r="7" spans="1:5">
      <c r="A7" s="215" t="s">
        <v>146</v>
      </c>
      <c r="B7" s="215" t="s">
        <v>147</v>
      </c>
      <c r="C7" s="219" t="s">
        <v>198</v>
      </c>
      <c r="D7" s="221" t="s">
        <v>91</v>
      </c>
      <c r="E7" s="221"/>
    </row>
    <row r="8" spans="1:5">
      <c r="A8" s="225"/>
      <c r="B8" s="216"/>
      <c r="C8" s="220"/>
      <c r="D8" s="135" t="s">
        <v>92</v>
      </c>
      <c r="E8" s="135" t="s">
        <v>93</v>
      </c>
    </row>
    <row r="9" spans="1:5" s="52" customFormat="1" ht="19.5" customHeight="1">
      <c r="A9" s="136" t="s">
        <v>148</v>
      </c>
      <c r="B9" s="137" t="s">
        <v>158</v>
      </c>
      <c r="C9" s="138">
        <f>C10+C11</f>
        <v>68812</v>
      </c>
      <c r="D9" s="138">
        <f>D10+D11</f>
        <v>41200</v>
      </c>
      <c r="E9" s="138">
        <f>E10+E11</f>
        <v>27612</v>
      </c>
    </row>
    <row r="10" spans="1:5" ht="19.5" customHeight="1">
      <c r="A10" s="89">
        <v>1</v>
      </c>
      <c r="B10" s="90" t="s">
        <v>181</v>
      </c>
      <c r="C10" s="107">
        <f>D10+E10</f>
        <v>28612</v>
      </c>
      <c r="D10" s="107">
        <v>24600</v>
      </c>
      <c r="E10" s="107">
        <v>4012</v>
      </c>
    </row>
    <row r="11" spans="1:5" ht="19.5" customHeight="1">
      <c r="A11" s="89">
        <v>2</v>
      </c>
      <c r="B11" s="90" t="s">
        <v>182</v>
      </c>
      <c r="C11" s="107">
        <f>D11+E11</f>
        <v>40200</v>
      </c>
      <c r="D11" s="107">
        <v>16600</v>
      </c>
      <c r="E11" s="107">
        <v>23600</v>
      </c>
    </row>
    <row r="12" spans="1:5" s="52" customFormat="1" ht="20.25" customHeight="1">
      <c r="A12" s="139" t="s">
        <v>149</v>
      </c>
      <c r="B12" s="140" t="s">
        <v>159</v>
      </c>
      <c r="C12" s="141">
        <v>0</v>
      </c>
      <c r="D12" s="141">
        <v>0</v>
      </c>
      <c r="E12" s="141">
        <v>0</v>
      </c>
    </row>
    <row r="13" spans="1:5" s="52" customFormat="1" ht="19.5" customHeight="1">
      <c r="A13" s="144"/>
      <c r="B13" s="144" t="s">
        <v>119</v>
      </c>
      <c r="C13" s="145">
        <f>C9+C12</f>
        <v>68812</v>
      </c>
      <c r="D13" s="145">
        <f>D9+D12</f>
        <v>41200</v>
      </c>
      <c r="E13" s="145">
        <f>E9+E12</f>
        <v>27612</v>
      </c>
    </row>
    <row r="14" spans="1:5">
      <c r="B14" s="142"/>
      <c r="C14" s="133"/>
      <c r="D14" s="133"/>
      <c r="E14" s="133"/>
    </row>
    <row r="15" spans="1:5">
      <c r="B15" s="143"/>
    </row>
  </sheetData>
  <mergeCells count="9">
    <mergeCell ref="B7:B8"/>
    <mergeCell ref="D6:E6"/>
    <mergeCell ref="A1:B1"/>
    <mergeCell ref="C7:C8"/>
    <mergeCell ref="D7:E7"/>
    <mergeCell ref="A3:E3"/>
    <mergeCell ref="A4:E4"/>
    <mergeCell ref="B5:D5"/>
    <mergeCell ref="A7:A8"/>
  </mergeCells>
  <phoneticPr fontId="0" type="noConversion"/>
  <printOptions horizontalCentered="1"/>
  <pageMargins left="0.15748031496062992" right="0.15748031496062992" top="0.9055118110236221" bottom="0.82677165354330717" header="0.51181102362204722" footer="0.51181102362204722"/>
  <pageSetup paperSize="9"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H22"/>
  <sheetViews>
    <sheetView workbookViewId="0">
      <selection activeCell="J9" sqref="J9"/>
    </sheetView>
  </sheetViews>
  <sheetFormatPr defaultRowHeight="15.75"/>
  <cols>
    <col min="1" max="1" width="5.75" style="146" customWidth="1"/>
    <col min="2" max="2" width="21.5" style="146" customWidth="1"/>
    <col min="3" max="3" width="12.75" style="146" customWidth="1"/>
    <col min="4" max="4" width="12.5" style="146" customWidth="1"/>
    <col min="5" max="5" width="9.375" style="146" customWidth="1"/>
    <col min="6" max="6" width="9.625" style="146" customWidth="1"/>
    <col min="7" max="7" width="9.875" style="146" customWidth="1"/>
    <col min="8" max="8" width="11" style="146" customWidth="1"/>
    <col min="9" max="16384" width="9" style="146"/>
  </cols>
  <sheetData>
    <row r="1" spans="1:8" s="50" customFormat="1" ht="18.75" customHeight="1">
      <c r="A1" s="218" t="s">
        <v>185</v>
      </c>
      <c r="B1" s="230"/>
      <c r="C1" s="230"/>
      <c r="G1" s="72" t="s">
        <v>157</v>
      </c>
    </row>
    <row r="2" spans="1:8" s="50" customFormat="1" ht="18.75" customHeight="1">
      <c r="A2" s="104"/>
      <c r="B2" s="105"/>
      <c r="C2" s="105"/>
      <c r="G2" s="72"/>
    </row>
    <row r="3" spans="1:8">
      <c r="A3" s="233" t="s">
        <v>104</v>
      </c>
      <c r="B3" s="234"/>
      <c r="C3" s="234"/>
      <c r="D3" s="234"/>
      <c r="E3" s="234"/>
      <c r="F3" s="234"/>
      <c r="G3" s="234"/>
    </row>
    <row r="4" spans="1:8">
      <c r="A4" s="233" t="s">
        <v>190</v>
      </c>
      <c r="B4" s="234"/>
      <c r="C4" s="234"/>
      <c r="D4" s="234"/>
      <c r="E4" s="234"/>
      <c r="F4" s="234"/>
      <c r="G4" s="234"/>
    </row>
    <row r="5" spans="1:8">
      <c r="C5" s="156"/>
    </row>
    <row r="6" spans="1:8">
      <c r="A6" s="157"/>
      <c r="F6" s="217" t="s">
        <v>156</v>
      </c>
      <c r="G6" s="217"/>
    </row>
    <row r="7" spans="1:8">
      <c r="A7" s="232" t="s">
        <v>146</v>
      </c>
      <c r="B7" s="226" t="s">
        <v>165</v>
      </c>
      <c r="C7" s="226" t="s">
        <v>94</v>
      </c>
      <c r="D7" s="226" t="s">
        <v>95</v>
      </c>
      <c r="E7" s="228" t="s">
        <v>96</v>
      </c>
      <c r="F7" s="228"/>
      <c r="G7" s="228"/>
    </row>
    <row r="8" spans="1:8">
      <c r="A8" s="231"/>
      <c r="B8" s="231"/>
      <c r="C8" s="227"/>
      <c r="D8" s="231"/>
      <c r="E8" s="229" t="s">
        <v>97</v>
      </c>
      <c r="F8" s="229"/>
      <c r="G8" s="229"/>
    </row>
    <row r="9" spans="1:8" ht="59.25" customHeight="1">
      <c r="A9" s="216"/>
      <c r="B9" s="216"/>
      <c r="C9" s="225"/>
      <c r="D9" s="216"/>
      <c r="E9" s="147" t="s">
        <v>89</v>
      </c>
      <c r="F9" s="147" t="s">
        <v>98</v>
      </c>
      <c r="G9" s="147" t="s">
        <v>99</v>
      </c>
    </row>
    <row r="10" spans="1:8">
      <c r="A10" s="148">
        <v>1</v>
      </c>
      <c r="B10" s="149" t="s">
        <v>110</v>
      </c>
      <c r="C10" s="158">
        <v>117100</v>
      </c>
      <c r="D10" s="158">
        <v>524458</v>
      </c>
      <c r="E10" s="158">
        <f>F10+G10</f>
        <v>411272</v>
      </c>
      <c r="F10" s="158">
        <v>188338</v>
      </c>
      <c r="G10" s="158">
        <v>222934</v>
      </c>
      <c r="H10" s="50"/>
    </row>
    <row r="11" spans="1:8">
      <c r="A11" s="150">
        <v>2</v>
      </c>
      <c r="B11" s="151" t="s">
        <v>111</v>
      </c>
      <c r="C11" s="159">
        <v>51340</v>
      </c>
      <c r="D11" s="159">
        <v>360150</v>
      </c>
      <c r="E11" s="159">
        <f t="shared" ref="E11:E20" si="0">F11+G11</f>
        <v>311940</v>
      </c>
      <c r="F11" s="159">
        <v>113718</v>
      </c>
      <c r="G11" s="159">
        <v>198222</v>
      </c>
    </row>
    <row r="12" spans="1:8">
      <c r="A12" s="150">
        <v>3</v>
      </c>
      <c r="B12" s="151" t="s">
        <v>1</v>
      </c>
      <c r="C12" s="159">
        <v>65700</v>
      </c>
      <c r="D12" s="159">
        <v>299296</v>
      </c>
      <c r="E12" s="159">
        <f t="shared" si="0"/>
        <v>236096</v>
      </c>
      <c r="F12" s="159">
        <v>135261</v>
      </c>
      <c r="G12" s="159">
        <v>100835</v>
      </c>
    </row>
    <row r="13" spans="1:8">
      <c r="A13" s="150">
        <v>4</v>
      </c>
      <c r="B13" s="151" t="s">
        <v>112</v>
      </c>
      <c r="C13" s="159">
        <v>106800</v>
      </c>
      <c r="D13" s="159">
        <v>453507</v>
      </c>
      <c r="E13" s="159">
        <f t="shared" si="0"/>
        <v>351247</v>
      </c>
      <c r="F13" s="159">
        <v>172300</v>
      </c>
      <c r="G13" s="159">
        <v>178947</v>
      </c>
    </row>
    <row r="14" spans="1:8">
      <c r="A14" s="150">
        <v>5</v>
      </c>
      <c r="B14" s="151" t="s">
        <v>113</v>
      </c>
      <c r="C14" s="159">
        <v>57000</v>
      </c>
      <c r="D14" s="159">
        <v>384642</v>
      </c>
      <c r="E14" s="159">
        <f t="shared" si="0"/>
        <v>256284</v>
      </c>
      <c r="F14" s="159">
        <v>72943</v>
      </c>
      <c r="G14" s="159">
        <v>183341</v>
      </c>
    </row>
    <row r="15" spans="1:8" ht="16.5" customHeight="1">
      <c r="A15" s="150">
        <v>6</v>
      </c>
      <c r="B15" s="151" t="s">
        <v>114</v>
      </c>
      <c r="C15" s="159">
        <v>45320</v>
      </c>
      <c r="D15" s="159">
        <v>293735</v>
      </c>
      <c r="E15" s="159">
        <f t="shared" si="0"/>
        <v>282802</v>
      </c>
      <c r="F15" s="159">
        <v>148181</v>
      </c>
      <c r="G15" s="159">
        <v>134621</v>
      </c>
    </row>
    <row r="16" spans="1:8">
      <c r="A16" s="150">
        <v>7</v>
      </c>
      <c r="B16" s="152" t="s">
        <v>115</v>
      </c>
      <c r="C16" s="159">
        <v>39000</v>
      </c>
      <c r="D16" s="159">
        <v>321499</v>
      </c>
      <c r="E16" s="159">
        <f t="shared" si="0"/>
        <v>296338</v>
      </c>
      <c r="F16" s="159">
        <v>117714</v>
      </c>
      <c r="G16" s="159">
        <v>178624</v>
      </c>
    </row>
    <row r="17" spans="1:7">
      <c r="A17" s="150">
        <v>8</v>
      </c>
      <c r="B17" s="152" t="s">
        <v>116</v>
      </c>
      <c r="C17" s="159">
        <v>39060</v>
      </c>
      <c r="D17" s="159">
        <v>203539</v>
      </c>
      <c r="E17" s="159">
        <f t="shared" si="0"/>
        <v>198856</v>
      </c>
      <c r="F17" s="159">
        <v>105595</v>
      </c>
      <c r="G17" s="159">
        <v>93261</v>
      </c>
    </row>
    <row r="18" spans="1:7">
      <c r="A18" s="150">
        <v>9</v>
      </c>
      <c r="B18" s="152" t="s">
        <v>140</v>
      </c>
      <c r="C18" s="159">
        <v>21950</v>
      </c>
      <c r="D18" s="159">
        <v>137144</v>
      </c>
      <c r="E18" s="159">
        <f t="shared" si="0"/>
        <v>154793</v>
      </c>
      <c r="F18" s="159">
        <v>93763</v>
      </c>
      <c r="G18" s="159">
        <v>61030</v>
      </c>
    </row>
    <row r="19" spans="1:7">
      <c r="A19" s="150">
        <v>10</v>
      </c>
      <c r="B19" s="151" t="s">
        <v>117</v>
      </c>
      <c r="C19" s="159">
        <v>431800</v>
      </c>
      <c r="D19" s="159">
        <v>520144</v>
      </c>
      <c r="E19" s="159">
        <f t="shared" si="0"/>
        <v>93594</v>
      </c>
      <c r="F19" s="159">
        <v>25037</v>
      </c>
      <c r="G19" s="159">
        <v>68557</v>
      </c>
    </row>
    <row r="20" spans="1:7">
      <c r="A20" s="150">
        <v>11</v>
      </c>
      <c r="B20" s="151" t="s">
        <v>118</v>
      </c>
      <c r="C20" s="159">
        <v>55300</v>
      </c>
      <c r="D20" s="159">
        <v>260395</v>
      </c>
      <c r="E20" s="159">
        <f t="shared" si="0"/>
        <v>169155</v>
      </c>
      <c r="F20" s="159">
        <v>54873</v>
      </c>
      <c r="G20" s="159">
        <v>114282</v>
      </c>
    </row>
    <row r="21" spans="1:7" s="155" customFormat="1">
      <c r="A21" s="153"/>
      <c r="B21" s="154" t="s">
        <v>119</v>
      </c>
      <c r="C21" s="160">
        <f>SUM(C10:C20)</f>
        <v>1030370</v>
      </c>
      <c r="D21" s="160">
        <f>SUM(D10:D20)</f>
        <v>3758509</v>
      </c>
      <c r="E21" s="160">
        <f>SUM(E10:E20)</f>
        <v>2762377</v>
      </c>
      <c r="F21" s="160">
        <f>SUM(F10:F20)</f>
        <v>1227723</v>
      </c>
      <c r="G21" s="160">
        <f>SUM(G10:G20)</f>
        <v>1534654</v>
      </c>
    </row>
    <row r="22" spans="1:7">
      <c r="D22" s="143"/>
    </row>
  </sheetData>
  <mergeCells count="10">
    <mergeCell ref="C7:C9"/>
    <mergeCell ref="E7:G7"/>
    <mergeCell ref="E8:G8"/>
    <mergeCell ref="F6:G6"/>
    <mergeCell ref="A1:C1"/>
    <mergeCell ref="D7:D9"/>
    <mergeCell ref="B7:B9"/>
    <mergeCell ref="A7:A9"/>
    <mergeCell ref="A3:G3"/>
    <mergeCell ref="A4:G4"/>
  </mergeCells>
  <phoneticPr fontId="0" type="noConversion"/>
  <printOptions horizontalCentered="1"/>
  <pageMargins left="0.17" right="0.18" top="0.8" bottom="0.5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10</vt:lpstr>
      <vt:lpstr>11</vt:lpstr>
      <vt:lpstr>12</vt:lpstr>
      <vt:lpstr>13</vt:lpstr>
      <vt:lpstr>14</vt:lpstr>
      <vt:lpstr>15</vt:lpstr>
      <vt:lpstr>M16</vt:lpstr>
      <vt:lpstr>17</vt:lpstr>
      <vt:lpstr>18</vt:lpstr>
      <vt:lpstr>Sheet1</vt:lpstr>
      <vt:lpstr>'12'!Print_Titles</vt:lpstr>
      <vt:lpstr>'15'!Print_Titles</vt:lpstr>
      <vt:lpstr>'M16'!Print_Titles</vt:lpstr>
    </vt:vector>
  </TitlesOfParts>
  <Company>Vitinh49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QLNS</dc:creator>
  <cp:lastModifiedBy>hoangdieuthuy</cp:lastModifiedBy>
  <cp:lastPrinted>2016-12-20T06:40:36Z</cp:lastPrinted>
  <dcterms:created xsi:type="dcterms:W3CDTF">2005-03-15T08:10:43Z</dcterms:created>
  <dcterms:modified xsi:type="dcterms:W3CDTF">2016-12-20T06:40:43Z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MOFUCM095910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103945</vt:lpwstr>
  </property>
  <property fmtid="{D5CDD505-2E9C-101B-9397-08002B2CF9AE}" pid="7" name="DISTaskPaneUrl">
    <vt:lpwstr>http://svr-portal2:16250/cs/idcplg?IdcService=DESKTOP_DOC_INFO&amp;dDocName=MOFUCM095910&amp;dID=103945&amp;ClientControlled=DocMan,taskpane&amp;coreContentOnly=1</vt:lpwstr>
  </property>
  <property fmtid="{D5CDD505-2E9C-101B-9397-08002B2CF9AE}" pid="8" name="DISidcName">
    <vt:lpwstr>ucmtmp</vt:lpwstr>
  </property>
</Properties>
</file>