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alcChain+xml" PartName="/xl/calcChai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10.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Types>
</file>

<file path=_rels/.rels><?xml version="1.0" encoding="UTF-8" ?><Relationships xmlns="http://schemas.openxmlformats.org/package/2006/relationships"><Relationship Target="xl/workbook.xml" Type="http://schemas.openxmlformats.org/officeDocument/2006/relationships/officeDocument" Id="rId1"></Relationship><Relationship Target="docProps/core.xml" Type="http://schemas.openxmlformats.org/package/2006/relationships/metadata/core-properties" Id="rId2"></Relationship><Relationship Target="docProps/app.xml" Type="http://schemas.openxmlformats.org/officeDocument/2006/relationships/extended-properties" Id="rId3"></Relationship><Relationship Target="docProps/custom.xml" Type="http://schemas.openxmlformats.org/officeDocument/2006/relationships/custom-properties" Id="rId4"></Relationship></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240" yWindow="225" windowWidth="14805" windowHeight="7890" activeTab="8"/>
  </bookViews>
  <sheets>
    <sheet name="10" sheetId="11" r:id="rId1"/>
    <sheet name="11" sheetId="16" r:id="rId2"/>
    <sheet name="12" sheetId="13" r:id="rId3"/>
    <sheet name="13" sheetId="14" r:id="rId4"/>
    <sheet name="14" sheetId="15" r:id="rId5"/>
    <sheet name="15" sheetId="18" r:id="rId6"/>
    <sheet name="16" sheetId="20" r:id="rId7"/>
    <sheet name="17" sheetId="19" r:id="rId8"/>
    <sheet name="18" sheetId="17" r:id="rId9"/>
    <sheet name="19" sheetId="21" r:id="rId10"/>
  </sheets>
  <definedNames>
    <definedName name="_xlnm.Print_Titles" localSheetId="2">'12'!$6:$6</definedName>
  </definedNames>
  <calcPr calcId="124519"/>
</workbook>
</file>

<file path=xl/calcChain.xml><?xml version="1.0" encoding="utf-8"?>
<calcChain xmlns="http://schemas.openxmlformats.org/spreadsheetml/2006/main">
  <c r="C7" i="15"/>
  <c r="C7" i="14"/>
  <c r="F10" i="17"/>
  <c r="F11"/>
  <c r="F12"/>
  <c r="F13"/>
  <c r="F14"/>
  <c r="F15"/>
  <c r="F9"/>
  <c r="C10" i="19"/>
  <c r="E7"/>
  <c r="D7"/>
  <c r="C8"/>
  <c r="C9"/>
  <c r="C8" i="14"/>
  <c r="C7" i="13"/>
  <c r="C8"/>
  <c r="C20"/>
  <c r="C9" s="1"/>
  <c r="C25" i="16"/>
  <c r="C29"/>
  <c r="C19" i="11"/>
  <c r="C28" i="18"/>
  <c r="C29"/>
  <c r="C31"/>
  <c r="C32"/>
  <c r="C33"/>
  <c r="C7" i="11"/>
  <c r="D8" i="17"/>
  <c r="E8"/>
  <c r="C12" i="16"/>
  <c r="C13" i="18"/>
  <c r="C16"/>
  <c r="C17"/>
  <c r="C19"/>
  <c r="C12"/>
  <c r="G8" i="17"/>
  <c r="F8" s="1"/>
  <c r="C8"/>
  <c r="C45" i="13"/>
  <c r="C44" s="1"/>
  <c r="C25"/>
  <c r="C15"/>
  <c r="C10"/>
  <c r="C26" i="16"/>
  <c r="C19"/>
  <c r="C17" s="1"/>
  <c r="C9"/>
  <c r="C15" i="11"/>
  <c r="C12"/>
  <c r="A12" i="15"/>
  <c r="A13" s="1"/>
  <c r="A14" s="1"/>
  <c r="A15" s="1"/>
  <c r="A16" s="1"/>
  <c r="A17" s="1"/>
  <c r="A18" s="1"/>
  <c r="A19" s="1"/>
  <c r="C11" i="11" l="1"/>
  <c r="C7" i="19"/>
  <c r="C8" i="16"/>
</calcChain>
</file>

<file path=xl/sharedStrings.xml><?xml version="1.0" encoding="utf-8"?>
<sst xmlns="http://schemas.openxmlformats.org/spreadsheetml/2006/main" count="409" uniqueCount="271">
  <si>
    <t>STT</t>
  </si>
  <si>
    <t>Chỉ tiêu</t>
  </si>
  <si>
    <t>Dự toán</t>
  </si>
  <si>
    <t>I</t>
  </si>
  <si>
    <t>Tổng số thu ngân sách nhà nước trên địa bàn</t>
  </si>
  <si>
    <t>II</t>
  </si>
  <si>
    <t>III</t>
  </si>
  <si>
    <t>Thu nội địa (không kể thu từ dầu thô)</t>
  </si>
  <si>
    <t>Thu ngân sách địa phương</t>
  </si>
  <si>
    <t>Thu ngân sách địa phương hưởng theo phân cấp</t>
  </si>
  <si>
    <t>- Các khoản thu ngân sách địa phương hưởng 100%</t>
  </si>
  <si>
    <t>- Các khoản thu phân chia ngân sách địa phương hưởng theo tỷ lệ phần trăm (%)</t>
  </si>
  <si>
    <t>Thu bổ sung từ ngân sách trung ương</t>
  </si>
  <si>
    <t>- Bổ sung cân đối</t>
  </si>
  <si>
    <t>- Bổ sung có mục tiêu</t>
  </si>
  <si>
    <t>Chi ngân sách địa phương</t>
  </si>
  <si>
    <t>Chi đầu tư phát triển</t>
  </si>
  <si>
    <t>Chi thường xuyên</t>
  </si>
  <si>
    <t>Chi bổ sung quỹ dự trữ tài chính</t>
  </si>
  <si>
    <t>Dự phòng</t>
  </si>
  <si>
    <t>Thu quản lý qua ngân sách nhà nước</t>
  </si>
  <si>
    <t>Chi từ nguồn thu để lại quản lý qua ngân sách nhà nước</t>
  </si>
  <si>
    <t>Chi từ nguồn hỗ trợ có mục tiêu, chương trình mục tiêu, dự án</t>
  </si>
  <si>
    <t>A</t>
  </si>
  <si>
    <t>NGÂN SÁCH CẤP TỈNH</t>
  </si>
  <si>
    <t>B</t>
  </si>
  <si>
    <t>Nguồn thu ngân sách cấp tỉnh</t>
  </si>
  <si>
    <t>Thu ngân sách cấp tỉnh hưởng theo phân cấp</t>
  </si>
  <si>
    <t>- Các khoản thu ngân sách cấp tỉnh hưởng 100%</t>
  </si>
  <si>
    <t>- Các khoản thu ngân sách phân chia phần ngân sách cấp tỉnh hưởng theo tỷ lệ phần trăm (%)</t>
  </si>
  <si>
    <t>Chi ngân sách cấp tỉnh</t>
  </si>
  <si>
    <t>Chi thuộc nhiệm vụ của ngân sách cấp tỉnh theo phân cấp (không kể số bổ sung cho ngân sách cấp dưới)</t>
  </si>
  <si>
    <t>Bổ sung cho ngân sách huyện, thành phố thuộc tỉnh</t>
  </si>
  <si>
    <t>NGÂN SÁCH HUYỆN, THÀNH PHỐ THUỘC TỈNH (BAO GỒM NGÂN SÁCH CẤP HUYỆN VÀ NGÂN SÁCH XÃ)</t>
  </si>
  <si>
    <t>Nguồn thu ngân sách huyện, thành phố thuộc tỉnh</t>
  </si>
  <si>
    <t>Thu ngân sách hưởng theo phân cấp:</t>
  </si>
  <si>
    <t>- Các khoản thu ngân sách huyện hưởng 100%</t>
  </si>
  <si>
    <t>- Các khoản thu phân chia phần ngân sách huyện hưởng theo tỷ lệ phần trăm (%)</t>
  </si>
  <si>
    <t>Thu bổ sung từ ngân sách cấp tỉnh:</t>
  </si>
  <si>
    <t>Chi ngân sách huyện, thành phố thuộc tỉnh</t>
  </si>
  <si>
    <t>Thu để lại quản lý qua ngân sách nhà nước</t>
  </si>
  <si>
    <t>Tổng số</t>
  </si>
  <si>
    <t>IV</t>
  </si>
  <si>
    <t>V</t>
  </si>
  <si>
    <t>Trong đó:</t>
  </si>
  <si>
    <t>Tên các huyện, thành phố</t>
  </si>
  <si>
    <t>Tổng thu NSNN trên địa bàn huyện theo phân cấp</t>
  </si>
  <si>
    <t>Bổ sung từ ngân sách cấp tỉnh cho ngân sách cấp huyện</t>
  </si>
  <si>
    <t>Bổ sung cân đối</t>
  </si>
  <si>
    <t>Thành phố Phan Rang - Tháp Chàm</t>
  </si>
  <si>
    <t>Huyện Ninh Phước</t>
  </si>
  <si>
    <t>Huyện Ninh Hải</t>
  </si>
  <si>
    <t>Huyện Ninh Sơn</t>
  </si>
  <si>
    <t>Huyện Bác Ái</t>
  </si>
  <si>
    <t>Huyện Thuận Bắc</t>
  </si>
  <si>
    <t>Huyện Thuận Nam</t>
  </si>
  <si>
    <t>TỔNG THU NGÂN SÁCH NHÀ NƯỚC TRÊN ĐỊA BÀN</t>
  </si>
  <si>
    <t>Tổng thu các khoản cân đối ngân sách nhà nước</t>
  </si>
  <si>
    <t>Thu từ hoạt động sản xuất kinh doanh trong nước</t>
  </si>
  <si>
    <t>Thu từ doanh nghiệp nhà nước trung ương</t>
  </si>
  <si>
    <t>- Thuế giá trị gia tăng</t>
  </si>
  <si>
    <t>- Thuế thu nhập doanh nghiệp</t>
  </si>
  <si>
    <t>- Thuế tiêu thụ đặc biệt hàng hóa, dịch vụ trong nước</t>
  </si>
  <si>
    <t>- Thuế tài nguyên</t>
  </si>
  <si>
    <t>Thu từ doanh nghiệp nhà nước địa phương</t>
  </si>
  <si>
    <t>Thu từ doanh nghiệp có vốn đầu tư nước ngoài</t>
  </si>
  <si>
    <t>Thu từ khu vực ngoài quốc doanh</t>
  </si>
  <si>
    <t>Lệ phí trước bạ</t>
  </si>
  <si>
    <t>Thu phí, lệ phí</t>
  </si>
  <si>
    <t>Các khoản thu về nhà, đất</t>
  </si>
  <si>
    <t>Thu khác ngân sách</t>
  </si>
  <si>
    <t>Thu thuế xuất khẩu, nhập khẩu, thuế TTĐB, thuế giá trị gia tăng hàng nhập khẩu do Hải quan thu</t>
  </si>
  <si>
    <t>Các khoản thu được để lại chi quản lý qua ngân sách nhà nước</t>
  </si>
  <si>
    <t>TỔNG THU NGÂN SÁCH ĐỊA PHƯƠNG</t>
  </si>
  <si>
    <t>Các khoản thu cân đối ngân sách địa phương</t>
  </si>
  <si>
    <t>Các khoản thu hưởng 100%</t>
  </si>
  <si>
    <t>Thu phân chia theo tỷ lệ phần trăm (%) NSĐP được hưởng</t>
  </si>
  <si>
    <t>Các khoản thu được để lại chi quản lý qua NSNN</t>
  </si>
  <si>
    <t xml:space="preserve">Thuế sử dụng đất phi nông nghiệp </t>
  </si>
  <si>
    <t>Thuế bảo vệ môi trường</t>
  </si>
  <si>
    <t>Thu tại xã</t>
  </si>
  <si>
    <t>Thu tiền cho thuê mặt đất, mặt nước</t>
  </si>
  <si>
    <t>TỔNG CHI NGÂN SÁCH ĐỊA PHƯƠNG</t>
  </si>
  <si>
    <t>Tổng chi cân đối ngân sách địa phương</t>
  </si>
  <si>
    <t>- Chi giáo dục, đào tạo và dạy nghề</t>
  </si>
  <si>
    <t>- Chi khoa học công nghệ</t>
  </si>
  <si>
    <t>VI</t>
  </si>
  <si>
    <t>Các khoản chi được quản lý qua NSNN</t>
  </si>
  <si>
    <t>Chi từ nguồn bổ sung có mục tiêu từ ngân sách trung ương</t>
  </si>
  <si>
    <t>TỔNG CHI NGÂN SÁCH CẤP TỈNH</t>
  </si>
  <si>
    <t>Chi giáo dục, đào tạo và dạy nghề</t>
  </si>
  <si>
    <t>Chi y tế</t>
  </si>
  <si>
    <t>Chi khoa học và công nghệ</t>
  </si>
  <si>
    <t>Chi văn hóa thông tin</t>
  </si>
  <si>
    <t>Chi phát thanh truyền hình</t>
  </si>
  <si>
    <t>Chi thể dục thể thao</t>
  </si>
  <si>
    <t>Chi đảm bảo xã hội</t>
  </si>
  <si>
    <t>Chi sự nghiệp kinh tế</t>
  </si>
  <si>
    <t>Chi quản lý hành chính</t>
  </si>
  <si>
    <t>Chi bổ sung cho ngân sách cấp dưới</t>
  </si>
  <si>
    <t>Chi sự nghiệp môi trường</t>
  </si>
  <si>
    <t>Chi bổ sung quỹ dự trữ tài chính địa phương</t>
  </si>
  <si>
    <t>VII</t>
  </si>
  <si>
    <t>- Thuế TTĐB hàng hóa, dịch vụ trong nước</t>
  </si>
  <si>
    <t>Thu cấp quyền khai thác khoáng sản</t>
  </si>
  <si>
    <t>UBND TỈNH NINH THUẬN</t>
  </si>
  <si>
    <t>Mẫu số 10/CKTC-NSĐP</t>
  </si>
  <si>
    <t>Trong đó: Thu tiền sử dụng đất</t>
  </si>
  <si>
    <t>Mẫu số 11/CKTC-NSĐP</t>
  </si>
  <si>
    <t>Mẫu số 12/CKTC-NSĐP</t>
  </si>
  <si>
    <t>Mẫu số 13/CKTC-NSĐP</t>
  </si>
  <si>
    <t>Mẫu số 14/CKTC-NSĐP</t>
  </si>
  <si>
    <t xml:space="preserve">Dự toán </t>
  </si>
  <si>
    <t>Thuế thu nhập cá nhân</t>
  </si>
  <si>
    <t>Thu chuyển nguồn ngân sách năm trước</t>
  </si>
  <si>
    <t>Giữ nguồn thực hiện cải cách tiền lương</t>
  </si>
  <si>
    <t>-Thuế tài nguyên</t>
  </si>
  <si>
    <t>VIII</t>
  </si>
  <si>
    <t>Chi bổ sung Quỹ dự trữ tài chính</t>
  </si>
  <si>
    <t>Chi thường xuyên, trong đó</t>
  </si>
  <si>
    <t>Trong đó</t>
  </si>
  <si>
    <t>Chi sự nghiệp Y tế</t>
  </si>
  <si>
    <t>Vốn trong nước</t>
  </si>
  <si>
    <t>Vốn ngoài nước</t>
  </si>
  <si>
    <t>Giáo dục và Đào tạo</t>
  </si>
  <si>
    <t>Khoa học công nghệ</t>
  </si>
  <si>
    <t>1</t>
  </si>
  <si>
    <t>VP Đoàn ĐBQH và HĐND tỉnh</t>
  </si>
  <si>
    <t>2</t>
  </si>
  <si>
    <t>Văn phòng UBND tỉnh</t>
  </si>
  <si>
    <t>3</t>
  </si>
  <si>
    <t>Sở Nông nghiệp và PTNT</t>
  </si>
  <si>
    <t>4</t>
  </si>
  <si>
    <t>Sở Kế hoạch và Đầu tư</t>
  </si>
  <si>
    <t>5</t>
  </si>
  <si>
    <t>Sở Tư pháp</t>
  </si>
  <si>
    <t>6</t>
  </si>
  <si>
    <t>Sở Công Thương</t>
  </si>
  <si>
    <t>7</t>
  </si>
  <si>
    <t>Sở Khoa học công nghệ</t>
  </si>
  <si>
    <t>8</t>
  </si>
  <si>
    <t>Sở Tài chính</t>
  </si>
  <si>
    <t>9</t>
  </si>
  <si>
    <t>Sở Xây dựng</t>
  </si>
  <si>
    <t>11</t>
  </si>
  <si>
    <t>Sở Giao thông vận tải</t>
  </si>
  <si>
    <t>12</t>
  </si>
  <si>
    <t>Sở Giáo dục và Đào tạo</t>
  </si>
  <si>
    <t>13</t>
  </si>
  <si>
    <t>Sở Y tế</t>
  </si>
  <si>
    <t>14</t>
  </si>
  <si>
    <t>Sở Lao động thương binh và XH</t>
  </si>
  <si>
    <t>15</t>
  </si>
  <si>
    <t>Sở Nội vụ</t>
  </si>
  <si>
    <t>16</t>
  </si>
  <si>
    <t>Thanh tra tỉnh</t>
  </si>
  <si>
    <t>17</t>
  </si>
  <si>
    <t>Sở Tài nguyên và Môi trường</t>
  </si>
  <si>
    <t>18</t>
  </si>
  <si>
    <t>Sở Thông tin và truyền thông</t>
  </si>
  <si>
    <t>19</t>
  </si>
  <si>
    <t>20</t>
  </si>
  <si>
    <t>Hội Liên hiệp Phụ nữ tỉnh</t>
  </si>
  <si>
    <t>21</t>
  </si>
  <si>
    <t>Hội Nông dân tỉnh</t>
  </si>
  <si>
    <t>22</t>
  </si>
  <si>
    <t>Hội Cựu chiến binh tỉnh</t>
  </si>
  <si>
    <t>23</t>
  </si>
  <si>
    <t xml:space="preserve"> UBND TỈNH NINH THUẬN</t>
  </si>
  <si>
    <t>Sở Văn hóa Thể thao và Du lịch</t>
  </si>
  <si>
    <t>Tỉnh Đoàn thanh niên</t>
  </si>
  <si>
    <t>Sự nghiệp kinh tế</t>
  </si>
  <si>
    <t>Dự toán chi ngân sách huyện, thành phố</t>
  </si>
  <si>
    <t>Tổng thu ngân sách huyện, TP hưởng theo phân cấp</t>
  </si>
  <si>
    <t>Mẫu số 16/CKTC-NSĐP</t>
  </si>
  <si>
    <t>CÂN ĐỐI DỰ TOÁN NGÂN SÁCH ĐỊA PHƯƠNG NĂM 2017</t>
  </si>
  <si>
    <t>Bội thu ngân sách địa phương</t>
  </si>
  <si>
    <t>Tổng số vay trong nước</t>
  </si>
  <si>
    <t>Thu từ hoạt động xuất, nhạp khẩu</t>
  </si>
  <si>
    <t>CÂN ĐỐI DỰ TOÁN NGÂN SÁCH CẤP TỈNH VÀ NGÂN SÁCH CỦA HUYỆN, THÀNH PHỐ THUỘC TỈNH NĂM 2017</t>
  </si>
  <si>
    <t>Thu từ hoạt động xổ số kiến thiết</t>
  </si>
  <si>
    <t>DỰ TOÁN CHI NGÂN SÁCH ĐỊA PHƯƠNG NĂM 2017</t>
  </si>
  <si>
    <t>C</t>
  </si>
  <si>
    <t>Bội thu NSĐP</t>
  </si>
  <si>
    <t>DỰ TOÁN CHI NGÂN SÁCH CẤP TỈNH THEO TỪNG LĨNH VỰC 
NĂM 2017</t>
  </si>
  <si>
    <t>Chi từ nguồn TW bổ sung có mục tiêu, mục tiêu quốc gia (nguồn vốn sự nghiệp)</t>
  </si>
  <si>
    <t>DỰ TOÁN CHI NGÂN SÁCH CẤP TỈNH CHO TỪNG CƠ QUAN, ĐƠN VỊ THUỘC CẤP TỈNH NĂM 2017</t>
  </si>
  <si>
    <t>Một số cơ quan, đơn vị</t>
  </si>
  <si>
    <t>DỰ TOÁN THU, CHI NGÂN SÁCH CỦA CÁC HUYỆN, THÀNH PHỐ THUỘC TỈNH NĂM 2017</t>
  </si>
  <si>
    <t>Mẫu số 17/CKTC-NSĐP</t>
  </si>
  <si>
    <t>Chia ra</t>
  </si>
  <si>
    <t>Vốn đầu tư</t>
  </si>
  <si>
    <t>Vốn sự nghiệp</t>
  </si>
  <si>
    <t>Chương trình mục tiêu quốc gia</t>
  </si>
  <si>
    <t>Chương trình MTQG xây dựng nông thôn mới</t>
  </si>
  <si>
    <t>Chương trình MTQG giảm nghèo bền vững</t>
  </si>
  <si>
    <t>Một số mục tiêu, nhiệm vụ khác</t>
  </si>
  <si>
    <t>Tên dự án, công trình</t>
  </si>
  <si>
    <t>Địa điểm xây dựng</t>
  </si>
  <si>
    <t>Thời gian KC-HT</t>
  </si>
  <si>
    <t>Tổng dự toán được duyệt</t>
  </si>
  <si>
    <t>Đã thanh toán từ khởi công đến 31/01/2017</t>
  </si>
  <si>
    <t>Dự toán năm 2017</t>
  </si>
  <si>
    <t>Một số công trình, dự án</t>
  </si>
  <si>
    <t>Tượng đài 16/4</t>
  </si>
  <si>
    <t>Bảo tồn, tu bổ và tôn tạo di tích tháp Pô rô mê</t>
  </si>
  <si>
    <t>Trường THPT Nhơn Hải</t>
  </si>
  <si>
    <t>Đê bảo vệ bờ biển khu vực Đầm Vua</t>
  </si>
  <si>
    <t>Nâng cấp bờ đê bắc sông Dinh (giai đonạ xử lý khẩn cấp)</t>
  </si>
  <si>
    <t>Kè chống sạt lở Cầu Móng</t>
  </si>
  <si>
    <t>Kè chống sạt lở các đoạn bờ hữu Sông Cái Phan Rang</t>
  </si>
  <si>
    <t>Dự án khu nuôi tôm trên cát An Hải</t>
  </si>
  <si>
    <t>Hồ chứa nước Phước Trung thuộc dự án Hệ thống thủy lợi vừa và nhỏ</t>
  </si>
  <si>
    <t>Dự án phát triển nông nghiệp bền vững (Hỗ trợ tam nông tỉnh Ninh Thuận)</t>
  </si>
  <si>
    <t>Trồng mới, phục hồi và kết hợp quản lý, bảo vệ rừng chống xâm thực bờ biển thuộc địa bàn các huyện Ninh Hải, Ninh Phước, Thuận Nam, tỉnh Ninh Thuận giai đoạn 2015-2020</t>
  </si>
  <si>
    <t>Dự án nâng cấp đê bờ Bắc sông Dinh</t>
  </si>
  <si>
    <t>Đường huyện lộ 6 (Tri Thủy - Bỉnh Nghĩa - Xóm Băng)</t>
  </si>
  <si>
    <t>TP PR-TC</t>
  </si>
  <si>
    <t>2009-2010</t>
  </si>
  <si>
    <t>H. Ninh Phước</t>
  </si>
  <si>
    <t>H. Ninh Hải</t>
  </si>
  <si>
    <t>2010-2016</t>
  </si>
  <si>
    <t>2010-2012</t>
  </si>
  <si>
    <t>2012-2014</t>
  </si>
  <si>
    <t>Hệ thống kết cấu hạ tàng kỹ thuật mở rộng Cụm công nghiệp Thành Hải</t>
  </si>
  <si>
    <t>2010-2013</t>
  </si>
  <si>
    <t>2003-2012</t>
  </si>
  <si>
    <t>H. Bác Ái</t>
  </si>
  <si>
    <t>27 xã trên địa bàn tỉnh</t>
  </si>
  <si>
    <t>2011-2017</t>
  </si>
  <si>
    <t>H. Ninh Phước, Ninh Hải, Thuận Nam</t>
  </si>
  <si>
    <t>2015-2020</t>
  </si>
  <si>
    <t>2012-2017</t>
  </si>
  <si>
    <t>Trong đó: Chi đầu tư từ nguồn thu xổ số kiến thiết</t>
  </si>
  <si>
    <t>DỰ TOÁN THU NGÂN SÁCH NHÀ NƯỚC NĂM 2017</t>
  </si>
  <si>
    <t>Mẫu số 19/CKTC-NSĐP</t>
  </si>
  <si>
    <t>Đơn vị: %</t>
  </si>
  <si>
    <t>Chi tiết theo các khoản thu (theo phân cấp của tỉnh)</t>
  </si>
  <si>
    <t>Thu từ khu vực công thương nghiệp ngoài quốc doanh</t>
  </si>
  <si>
    <t>TỶ LỆ PHẦN TRĂM (%) PHÂN CHIA CÁC KHOẢN THU CHO NGÂN SÁCH TỪNG HUYỆN, THÀNH PHỐ THUỘC TỈNH NĂM 2017</t>
  </si>
  <si>
    <t>Phân định giữa tỉnh/thành phố, huyện</t>
  </si>
  <si>
    <t>Tổng số (%)</t>
  </si>
  <si>
    <t>Tỉnh (%)</t>
  </si>
  <si>
    <t>Huyện (kể cả xã, thị trấn) (%)</t>
  </si>
  <si>
    <t>Thành phố (kể cả xã, phường) (%)</t>
  </si>
  <si>
    <t>Thuế thu nhập doanh nghiệp</t>
  </si>
  <si>
    <t>Thuế giá trị gia tăng</t>
  </si>
  <si>
    <t>DN do cục thuế trực tiếp quản lý thu</t>
  </si>
  <si>
    <t>DN do chi cục thuế trực tiếp thu</t>
  </si>
  <si>
    <t>Thuế tiêu thụ đặc biệt</t>
  </si>
  <si>
    <t>Thuế tài nguyên</t>
  </si>
  <si>
    <t>Thu từ doanh nghiệp địa phương</t>
  </si>
  <si>
    <t>Thu từ DN có vốn đầu tư nước ngoài</t>
  </si>
  <si>
    <t>Thu từ đối tượng do cục thuế trực tiếp quản lý thu</t>
  </si>
  <si>
    <t>Thu từ đối tượng do chi cục thuế trực tiếp quản lý thu</t>
  </si>
  <si>
    <t>Thuế sử dụng đất nông nghiệp</t>
  </si>
  <si>
    <t>Thu tiền sử dụng đất</t>
  </si>
  <si>
    <t>Các công trình, dự án do tỉnh quản lý và đầu tư</t>
  </si>
  <si>
    <t>Thuế sử dụng đất phi nông nghiệp</t>
  </si>
  <si>
    <t>Phí, lệ phí</t>
  </si>
  <si>
    <t>Thu cố định tại xã</t>
  </si>
  <si>
    <t>Thu tiền cấp quyền khai thác khoáng sản</t>
  </si>
  <si>
    <t>Thu xổ số kiến thiết</t>
  </si>
  <si>
    <t>DỰ TOÁN CHI XÂY DỰNG CƠ BẢN CỦA NGÂN SÁCH CẤP TỈNH NĂM 2017</t>
  </si>
  <si>
    <t>Đơn vị: triệu đồng</t>
  </si>
  <si>
    <t xml:space="preserve">Mẫu số 18/CKTC-NSĐP </t>
  </si>
  <si>
    <t>Mẫu số 15/CKTC-NSĐP</t>
  </si>
  <si>
    <t>Sự nghiệp KH&amp;CN</t>
  </si>
  <si>
    <t>Sự nghiệp GD&amp;ĐT</t>
  </si>
  <si>
    <t>Tên đơn vị</t>
  </si>
  <si>
    <t>DỰ TOÁN CHI NGÂN SÁCH CHO CÁC DỰ ÁN CHƯƠNG TRÌNH MỤC TIÊU QUỐC GIA VÀ CÁC MỤC TIÊU, NHIỆM VỤ KHÁC DO ĐỊA PHƯƠNG THỰC HIỆN NĂM 2017</t>
  </si>
</sst>
</file>

<file path=xl/styles.xml><?xml version="1.0" encoding="utf-8"?>
<styleSheet xmlns="http://schemas.openxmlformats.org/spreadsheetml/2006/main">
  <numFmts count="3">
    <numFmt numFmtId="43" formatCode="_(* #,##0.00_);_(* \(#,##0.00\);_(* &quot;-&quot;??_);_(@_)"/>
    <numFmt numFmtId="164" formatCode="#,###"/>
    <numFmt numFmtId="165" formatCode="_(* #,##0_);_(* \(#,##0\);_(* &quot;-&quot;??_);_(@_)"/>
  </numFmts>
  <fonts count="17">
    <font>
      <sz val="11"/>
      <color theme="1"/>
      <name val="Calibri"/>
      <family val="2"/>
      <scheme val="minor"/>
    </font>
    <font>
      <b/>
      <sz val="12"/>
      <color theme="1"/>
      <name val="Times New Roman"/>
      <family val="1"/>
    </font>
    <font>
      <sz val="11"/>
      <color theme="1"/>
      <name val="Times New Roman"/>
      <family val="1"/>
    </font>
    <font>
      <sz val="13"/>
      <color theme="1"/>
      <name val="Times New Roman"/>
      <family val="1"/>
    </font>
    <font>
      <b/>
      <sz val="14"/>
      <color theme="1"/>
      <name val="Times New Roman"/>
      <family val="1"/>
    </font>
    <font>
      <sz val="14"/>
      <color theme="1"/>
      <name val="Times New Roman"/>
      <family val="1"/>
    </font>
    <font>
      <i/>
      <sz val="12"/>
      <color theme="1"/>
      <name val="Times New Roman"/>
      <family val="1"/>
    </font>
    <font>
      <sz val="12"/>
      <color theme="1"/>
      <name val="Times New Roman"/>
      <family val="1"/>
    </font>
    <font>
      <b/>
      <sz val="13"/>
      <color theme="1"/>
      <name val="Times New Roman"/>
      <family val="1"/>
    </font>
    <font>
      <i/>
      <sz val="13"/>
      <color theme="1"/>
      <name val="Times New Roman"/>
      <family val="1"/>
    </font>
    <font>
      <b/>
      <sz val="12"/>
      <name val="Times New Roman"/>
      <family val="1"/>
    </font>
    <font>
      <sz val="12"/>
      <name val="Times New Roman"/>
      <family val="1"/>
    </font>
    <font>
      <sz val="12"/>
      <name val="VNI-Times"/>
    </font>
    <font>
      <sz val="11"/>
      <color theme="1"/>
      <name val="Calibri"/>
      <family val="2"/>
      <scheme val="minor"/>
    </font>
    <font>
      <b/>
      <sz val="11"/>
      <color theme="1"/>
      <name val="Times New Roman"/>
      <family val="1"/>
    </font>
    <font>
      <i/>
      <sz val="14"/>
      <color theme="1"/>
      <name val="Times New Roman"/>
      <family val="1"/>
    </font>
    <font>
      <b/>
      <sz val="12"/>
      <name val="VNI-Times"/>
    </font>
  </fonts>
  <fills count="3">
    <fill>
      <patternFill patternType="none"/>
    </fill>
    <fill>
      <patternFill patternType="gray125"/>
    </fill>
    <fill>
      <patternFill patternType="solid">
        <fgColor indexed="9"/>
        <bgColor indexed="64"/>
      </patternFill>
    </fill>
  </fills>
  <borders count="1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hair">
        <color auto="1"/>
      </top>
      <bottom style="hair">
        <color auto="1"/>
      </bottom>
      <diagonal/>
    </border>
    <border>
      <left style="thin">
        <color auto="1"/>
      </left>
      <right style="thin">
        <color auto="1"/>
      </right>
      <top style="hair">
        <color auto="1"/>
      </top>
      <bottom style="thin">
        <color auto="1"/>
      </bottom>
      <diagonal/>
    </border>
    <border>
      <left style="thin">
        <color auto="1"/>
      </left>
      <right style="thin">
        <color auto="1"/>
      </right>
      <top/>
      <bottom/>
      <diagonal/>
    </border>
    <border>
      <left style="thin">
        <color auto="1"/>
      </left>
      <right style="thin">
        <color auto="1"/>
      </right>
      <top style="thin">
        <color auto="1"/>
      </top>
      <bottom style="hair">
        <color auto="1"/>
      </bottom>
      <diagonal/>
    </border>
    <border>
      <left style="thin">
        <color auto="1"/>
      </left>
      <right style="thin">
        <color auto="1"/>
      </right>
      <top style="thin">
        <color auto="1"/>
      </top>
      <bottom/>
      <diagonal/>
    </border>
    <border>
      <left style="thin">
        <color auto="1"/>
      </left>
      <right style="thin">
        <color auto="1"/>
      </right>
      <top style="hair">
        <color auto="1"/>
      </top>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auto="1"/>
      </right>
      <top/>
      <bottom/>
      <diagonal/>
    </border>
    <border>
      <left style="thin">
        <color auto="1"/>
      </left>
      <right/>
      <top/>
      <bottom/>
      <diagonal/>
    </border>
  </borders>
  <cellStyleXfs count="2">
    <xf numFmtId="0" fontId="0" fillId="0" borderId="0"/>
    <xf numFmtId="43" fontId="13" fillId="0" borderId="0" applyFont="0" applyFill="0" applyBorder="0" applyAlignment="0" applyProtection="0"/>
  </cellStyleXfs>
  <cellXfs count="170">
    <xf numFmtId="0" fontId="0" fillId="0" borderId="0" xfId="0"/>
    <xf numFmtId="0" fontId="1" fillId="0" borderId="0" xfId="0" applyFont="1" applyAlignment="1">
      <alignment vertical="center"/>
    </xf>
    <xf numFmtId="0" fontId="2" fillId="0" borderId="0" xfId="0" applyFont="1" applyAlignment="1">
      <alignment vertical="center"/>
    </xf>
    <xf numFmtId="3" fontId="1" fillId="0" borderId="0" xfId="0" applyNumberFormat="1" applyFont="1" applyAlignment="1">
      <alignment horizontal="right" vertical="center"/>
    </xf>
    <xf numFmtId="0" fontId="1" fillId="0" borderId="0" xfId="0" applyFont="1"/>
    <xf numFmtId="0" fontId="1" fillId="0" borderId="0" xfId="0" applyFont="1" applyAlignment="1">
      <alignment horizontal="center" vertical="center" wrapText="1"/>
    </xf>
    <xf numFmtId="0" fontId="7" fillId="0" borderId="0" xfId="0" applyFont="1"/>
    <xf numFmtId="0" fontId="4" fillId="0" borderId="0" xfId="0" applyFont="1"/>
    <xf numFmtId="0" fontId="5" fillId="0" borderId="2" xfId="0" applyFont="1" applyBorder="1" applyAlignment="1">
      <alignment vertical="center" wrapText="1"/>
    </xf>
    <xf numFmtId="3" fontId="5" fillId="0" borderId="2" xfId="0" applyNumberFormat="1" applyFont="1" applyBorder="1" applyAlignment="1">
      <alignment horizontal="right" vertical="center"/>
    </xf>
    <xf numFmtId="0" fontId="5" fillId="0" borderId="0" xfId="0" applyFont="1"/>
    <xf numFmtId="0" fontId="5" fillId="0" borderId="3" xfId="0" applyFont="1" applyBorder="1" applyAlignment="1">
      <alignment vertical="center" wrapText="1"/>
    </xf>
    <xf numFmtId="3" fontId="5" fillId="0" borderId="3" xfId="0" applyNumberFormat="1" applyFont="1" applyBorder="1" applyAlignment="1">
      <alignment horizontal="right" vertical="center"/>
    </xf>
    <xf numFmtId="0" fontId="7" fillId="0" borderId="0" xfId="0" applyFont="1" applyAlignment="1">
      <alignment horizontal="right" vertical="center"/>
    </xf>
    <xf numFmtId="0" fontId="7" fillId="0" borderId="0" xfId="0" applyFont="1" applyAlignment="1">
      <alignment vertical="center" wrapText="1"/>
    </xf>
    <xf numFmtId="3" fontId="7" fillId="0" borderId="0" xfId="0" applyNumberFormat="1" applyFont="1" applyAlignment="1">
      <alignment horizontal="right" vertical="center"/>
    </xf>
    <xf numFmtId="0" fontId="8" fillId="0" borderId="0" xfId="0" applyFont="1" applyFill="1" applyAlignment="1">
      <alignment horizontal="left"/>
    </xf>
    <xf numFmtId="0" fontId="8" fillId="0" borderId="0" xfId="0" applyFont="1" applyFill="1" applyAlignment="1">
      <alignment vertical="center" wrapText="1"/>
    </xf>
    <xf numFmtId="0" fontId="8" fillId="0" borderId="0" xfId="0" applyFont="1" applyFill="1"/>
    <xf numFmtId="0" fontId="8" fillId="0" borderId="0" xfId="0" applyFont="1" applyFill="1" applyAlignment="1">
      <alignment horizontal="center"/>
    </xf>
    <xf numFmtId="3" fontId="8" fillId="0" borderId="0" xfId="0" applyNumberFormat="1" applyFont="1" applyFill="1" applyAlignment="1">
      <alignment vertical="center"/>
    </xf>
    <xf numFmtId="0" fontId="8" fillId="0" borderId="0" xfId="0" applyFont="1" applyFill="1" applyAlignment="1">
      <alignment horizontal="center" vertical="center" wrapText="1"/>
    </xf>
    <xf numFmtId="0" fontId="3" fillId="0" borderId="0" xfId="0" applyFont="1" applyFill="1" applyAlignment="1">
      <alignment horizontal="center"/>
    </xf>
    <xf numFmtId="0" fontId="3" fillId="0" borderId="0" xfId="0" applyFont="1" applyFill="1" applyAlignment="1">
      <alignment vertical="center" wrapText="1"/>
    </xf>
    <xf numFmtId="3" fontId="3" fillId="0" borderId="0" xfId="0" applyNumberFormat="1" applyFont="1" applyFill="1" applyAlignment="1">
      <alignment vertical="center"/>
    </xf>
    <xf numFmtId="0" fontId="3" fillId="0" borderId="0" xfId="0" applyFont="1" applyFill="1"/>
    <xf numFmtId="0" fontId="8" fillId="0" borderId="6" xfId="0" applyFont="1" applyFill="1" applyBorder="1" applyAlignment="1">
      <alignment horizontal="center" vertical="center"/>
    </xf>
    <xf numFmtId="0" fontId="8" fillId="0" borderId="6" xfId="0" applyFont="1" applyFill="1" applyBorder="1" applyAlignment="1">
      <alignment horizontal="center" vertical="center" wrapText="1"/>
    </xf>
    <xf numFmtId="3" fontId="8" fillId="0" borderId="6" xfId="0" applyNumberFormat="1" applyFont="1" applyFill="1" applyBorder="1" applyAlignment="1">
      <alignment horizontal="center" vertical="center"/>
    </xf>
    <xf numFmtId="0" fontId="8" fillId="0" borderId="5" xfId="0" applyFont="1" applyFill="1" applyBorder="1" applyAlignment="1">
      <alignment horizontal="center" vertical="center"/>
    </xf>
    <xf numFmtId="0" fontId="8" fillId="0" borderId="5" xfId="0" applyFont="1" applyFill="1" applyBorder="1" applyAlignment="1">
      <alignment vertical="center" wrapText="1"/>
    </xf>
    <xf numFmtId="3" fontId="8" fillId="0" borderId="5" xfId="0" applyNumberFormat="1" applyFont="1" applyFill="1" applyBorder="1" applyAlignment="1">
      <alignment vertical="center"/>
    </xf>
    <xf numFmtId="0" fontId="8" fillId="0" borderId="2" xfId="0" applyFont="1" applyFill="1" applyBorder="1" applyAlignment="1">
      <alignment horizontal="center" vertical="center"/>
    </xf>
    <xf numFmtId="0" fontId="8" fillId="0" borderId="2" xfId="0" applyFont="1" applyFill="1" applyBorder="1" applyAlignment="1">
      <alignment vertical="center" wrapText="1"/>
    </xf>
    <xf numFmtId="3" fontId="8" fillId="0" borderId="2" xfId="0" applyNumberFormat="1" applyFont="1" applyFill="1" applyBorder="1" applyAlignment="1">
      <alignment vertical="center"/>
    </xf>
    <xf numFmtId="0" fontId="3" fillId="0" borderId="2" xfId="0" applyFont="1" applyFill="1" applyBorder="1" applyAlignment="1">
      <alignment horizontal="center" vertical="center"/>
    </xf>
    <xf numFmtId="0" fontId="3" fillId="0" borderId="2" xfId="0" applyFont="1" applyFill="1" applyBorder="1" applyAlignment="1">
      <alignment vertical="center" wrapText="1"/>
    </xf>
    <xf numFmtId="3" fontId="3" fillId="0" borderId="2" xfId="0" applyNumberFormat="1" applyFont="1" applyFill="1" applyBorder="1" applyAlignment="1">
      <alignment vertical="center"/>
    </xf>
    <xf numFmtId="0" fontId="9" fillId="0" borderId="2" xfId="0" applyFont="1" applyFill="1" applyBorder="1" applyAlignment="1">
      <alignment vertical="center" wrapText="1"/>
    </xf>
    <xf numFmtId="0" fontId="8" fillId="0" borderId="3" xfId="0" applyFont="1" applyFill="1" applyBorder="1" applyAlignment="1">
      <alignment horizontal="center" vertical="center"/>
    </xf>
    <xf numFmtId="0" fontId="8" fillId="0" borderId="3" xfId="0" applyFont="1" applyFill="1" applyBorder="1" applyAlignment="1">
      <alignment vertical="center" wrapText="1"/>
    </xf>
    <xf numFmtId="3" fontId="8" fillId="0" borderId="3" xfId="0" applyNumberFormat="1" applyFont="1" applyFill="1" applyBorder="1" applyAlignment="1">
      <alignment vertical="center"/>
    </xf>
    <xf numFmtId="3" fontId="9" fillId="0" borderId="2" xfId="0" applyNumberFormat="1" applyFont="1" applyFill="1" applyBorder="1" applyAlignment="1">
      <alignment vertical="center"/>
    </xf>
    <xf numFmtId="0" fontId="8" fillId="0" borderId="1" xfId="0" applyFont="1" applyFill="1" applyBorder="1" applyAlignment="1">
      <alignment horizontal="center" vertical="center"/>
    </xf>
    <xf numFmtId="0" fontId="8" fillId="0" borderId="1" xfId="0" applyFont="1" applyFill="1" applyBorder="1" applyAlignment="1">
      <alignment horizontal="center" vertical="center" wrapText="1"/>
    </xf>
    <xf numFmtId="3" fontId="8" fillId="0" borderId="1" xfId="0" applyNumberFormat="1" applyFont="1" applyFill="1" applyBorder="1" applyAlignment="1">
      <alignment horizontal="center" vertical="center"/>
    </xf>
    <xf numFmtId="0" fontId="3" fillId="0" borderId="2" xfId="0" quotePrefix="1" applyFont="1" applyFill="1" applyBorder="1" applyAlignment="1">
      <alignment vertical="center" wrapText="1"/>
    </xf>
    <xf numFmtId="0" fontId="3" fillId="0" borderId="7" xfId="0" applyFont="1" applyFill="1" applyBorder="1" applyAlignment="1">
      <alignment horizontal="center" vertical="center"/>
    </xf>
    <xf numFmtId="0" fontId="3" fillId="0" borderId="7" xfId="0" applyFont="1" applyFill="1" applyBorder="1" applyAlignment="1">
      <alignment vertical="center" wrapText="1"/>
    </xf>
    <xf numFmtId="3" fontId="9" fillId="0" borderId="7" xfId="0" applyNumberFormat="1" applyFont="1" applyFill="1" applyBorder="1" applyAlignment="1">
      <alignment vertical="center"/>
    </xf>
    <xf numFmtId="0" fontId="8" fillId="0" borderId="5" xfId="0" applyFont="1" applyFill="1" applyBorder="1" applyAlignment="1">
      <alignment horizontal="center"/>
    </xf>
    <xf numFmtId="0" fontId="8" fillId="0" borderId="2" xfId="0" applyFont="1" applyFill="1" applyBorder="1" applyAlignment="1">
      <alignment horizontal="center"/>
    </xf>
    <xf numFmtId="0" fontId="3" fillId="0" borderId="2" xfId="0" applyFont="1" applyFill="1" applyBorder="1" applyAlignment="1">
      <alignment horizontal="center"/>
    </xf>
    <xf numFmtId="0" fontId="9" fillId="0" borderId="2" xfId="0" applyFont="1" applyFill="1" applyBorder="1" applyAlignment="1">
      <alignment horizontal="center"/>
    </xf>
    <xf numFmtId="0" fontId="9" fillId="0" borderId="0" xfId="0" applyFont="1" applyFill="1"/>
    <xf numFmtId="0" fontId="3" fillId="0" borderId="7" xfId="0" applyFont="1" applyFill="1" applyBorder="1" applyAlignment="1">
      <alignment horizontal="center"/>
    </xf>
    <xf numFmtId="3" fontId="3" fillId="0" borderId="7" xfId="0" applyNumberFormat="1" applyFont="1" applyFill="1" applyBorder="1" applyAlignment="1">
      <alignment vertical="center"/>
    </xf>
    <xf numFmtId="0" fontId="8" fillId="0" borderId="3" xfId="0" applyFont="1" applyFill="1" applyBorder="1" applyAlignment="1">
      <alignment horizontal="center"/>
    </xf>
    <xf numFmtId="0" fontId="12" fillId="0" borderId="0" xfId="0" applyFont="1"/>
    <xf numFmtId="0" fontId="11" fillId="0" borderId="0" xfId="0" applyFont="1" applyAlignment="1">
      <alignment horizontal="center"/>
    </xf>
    <xf numFmtId="0" fontId="11" fillId="0" borderId="2" xfId="0" quotePrefix="1" applyFont="1" applyBorder="1" applyAlignment="1">
      <alignment horizontal="center"/>
    </xf>
    <xf numFmtId="0" fontId="11" fillId="0" borderId="2" xfId="0" applyFont="1" applyBorder="1"/>
    <xf numFmtId="164" fontId="11" fillId="0" borderId="2" xfId="0" applyNumberFormat="1" applyFont="1" applyFill="1" applyBorder="1"/>
    <xf numFmtId="164" fontId="11" fillId="0" borderId="2" xfId="0" applyNumberFormat="1" applyFont="1" applyBorder="1"/>
    <xf numFmtId="164" fontId="11" fillId="2" borderId="2" xfId="0" applyNumberFormat="1" applyFont="1" applyFill="1" applyBorder="1"/>
    <xf numFmtId="0" fontId="11" fillId="0" borderId="3" xfId="0" quotePrefix="1" applyFont="1" applyBorder="1" applyAlignment="1">
      <alignment horizontal="center"/>
    </xf>
    <xf numFmtId="0" fontId="11" fillId="0" borderId="3" xfId="0" applyFont="1" applyBorder="1"/>
    <xf numFmtId="164" fontId="11" fillId="0" borderId="3" xfId="0" applyNumberFormat="1" applyFont="1" applyFill="1" applyBorder="1"/>
    <xf numFmtId="164" fontId="11" fillId="2" borderId="3" xfId="0" applyNumberFormat="1" applyFont="1" applyFill="1" applyBorder="1"/>
    <xf numFmtId="0" fontId="11" fillId="0" borderId="0" xfId="0" applyFont="1"/>
    <xf numFmtId="0" fontId="8" fillId="0" borderId="5" xfId="0" applyFont="1" applyFill="1" applyBorder="1" applyAlignment="1">
      <alignment horizontal="center" vertical="center" wrapText="1"/>
    </xf>
    <xf numFmtId="0" fontId="4" fillId="0" borderId="5" xfId="0" applyFont="1" applyBorder="1" applyAlignment="1">
      <alignment horizontal="center" vertical="center"/>
    </xf>
    <xf numFmtId="0" fontId="4" fillId="0" borderId="5" xfId="0" applyFont="1" applyBorder="1" applyAlignment="1">
      <alignment horizontal="center" vertical="center" wrapText="1"/>
    </xf>
    <xf numFmtId="3" fontId="4" fillId="0" borderId="5" xfId="0" applyNumberFormat="1" applyFont="1" applyBorder="1" applyAlignment="1">
      <alignment horizontal="right" vertical="center"/>
    </xf>
    <xf numFmtId="0" fontId="5" fillId="0" borderId="2" xfId="0" applyFont="1" applyBorder="1" applyAlignment="1">
      <alignment horizontal="center" vertical="center"/>
    </xf>
    <xf numFmtId="3" fontId="5" fillId="0" borderId="2" xfId="0" applyNumberFormat="1" applyFont="1" applyBorder="1" applyAlignment="1">
      <alignment vertical="center"/>
    </xf>
    <xf numFmtId="0" fontId="5" fillId="0" borderId="3" xfId="0" applyFont="1" applyBorder="1" applyAlignment="1">
      <alignment horizontal="center" vertical="center"/>
    </xf>
    <xf numFmtId="3" fontId="5" fillId="0" borderId="3" xfId="0" applyNumberFormat="1" applyFont="1" applyBorder="1" applyAlignment="1">
      <alignment vertical="center"/>
    </xf>
    <xf numFmtId="0" fontId="6" fillId="0" borderId="0" xfId="0" applyFont="1" applyBorder="1" applyAlignment="1">
      <alignment vertical="center" wrapText="1"/>
    </xf>
    <xf numFmtId="0" fontId="2" fillId="0" borderId="0" xfId="0" applyFont="1" applyBorder="1" applyAlignment="1">
      <alignment vertical="center" wrapText="1"/>
    </xf>
    <xf numFmtId="0" fontId="2" fillId="0" borderId="0" xfId="0" applyFont="1" applyAlignment="1">
      <alignment vertical="center" wrapText="1"/>
    </xf>
    <xf numFmtId="0" fontId="6" fillId="0" borderId="8" xfId="0" applyFont="1" applyBorder="1" applyAlignment="1">
      <alignment vertical="center" wrapText="1"/>
    </xf>
    <xf numFmtId="0" fontId="2" fillId="0" borderId="8" xfId="0" applyFont="1" applyBorder="1" applyAlignment="1">
      <alignment vertical="center" wrapText="1"/>
    </xf>
    <xf numFmtId="0" fontId="10" fillId="0" borderId="4" xfId="0" applyFont="1" applyBorder="1" applyAlignment="1">
      <alignment horizontal="center" vertical="center" wrapText="1"/>
    </xf>
    <xf numFmtId="0" fontId="8" fillId="0" borderId="7" xfId="0" applyFont="1" applyFill="1" applyBorder="1" applyAlignment="1">
      <alignment horizontal="center"/>
    </xf>
    <xf numFmtId="0" fontId="8" fillId="0" borderId="7" xfId="0" applyFont="1" applyFill="1" applyBorder="1" applyAlignment="1">
      <alignment vertical="center" wrapText="1"/>
    </xf>
    <xf numFmtId="3" fontId="8" fillId="0" borderId="7" xfId="0" applyNumberFormat="1" applyFont="1" applyFill="1" applyBorder="1" applyAlignment="1">
      <alignment vertical="center"/>
    </xf>
    <xf numFmtId="3" fontId="3" fillId="0" borderId="0" xfId="0" applyNumberFormat="1" applyFont="1" applyFill="1"/>
    <xf numFmtId="0" fontId="8" fillId="0" borderId="7" xfId="0" applyFont="1" applyFill="1" applyBorder="1" applyAlignment="1">
      <alignment horizontal="center" vertical="center"/>
    </xf>
    <xf numFmtId="0" fontId="5" fillId="0" borderId="0" xfId="0" applyFont="1" applyAlignment="1">
      <alignment horizontal="center" vertical="center"/>
    </xf>
    <xf numFmtId="0" fontId="5" fillId="0" borderId="1" xfId="0" applyFont="1" applyBorder="1" applyAlignment="1">
      <alignment horizontal="center" vertical="center"/>
    </xf>
    <xf numFmtId="0" fontId="4" fillId="0" borderId="1" xfId="0" applyFont="1" applyBorder="1" applyAlignment="1">
      <alignment horizontal="center" vertical="center"/>
    </xf>
    <xf numFmtId="0" fontId="4" fillId="0" borderId="1" xfId="0" applyFont="1" applyBorder="1"/>
    <xf numFmtId="0" fontId="5" fillId="0" borderId="1" xfId="0" applyFont="1" applyBorder="1"/>
    <xf numFmtId="165" fontId="4" fillId="0" borderId="1" xfId="1" applyNumberFormat="1" applyFont="1" applyBorder="1"/>
    <xf numFmtId="165" fontId="5" fillId="0" borderId="1" xfId="1" applyNumberFormat="1" applyFont="1" applyBorder="1"/>
    <xf numFmtId="0" fontId="4" fillId="0" borderId="0" xfId="0" applyFont="1" applyAlignment="1">
      <alignment horizontal="left" vertical="center"/>
    </xf>
    <xf numFmtId="0" fontId="5" fillId="0" borderId="2" xfId="0" applyFont="1" applyBorder="1" applyAlignment="1">
      <alignment vertical="center"/>
    </xf>
    <xf numFmtId="0" fontId="2" fillId="0" borderId="8" xfId="0" applyFont="1" applyBorder="1" applyAlignment="1">
      <alignment vertical="center"/>
    </xf>
    <xf numFmtId="3" fontId="5" fillId="0" borderId="7" xfId="0" applyNumberFormat="1" applyFont="1" applyBorder="1" applyAlignment="1">
      <alignment horizontal="right" vertical="center"/>
    </xf>
    <xf numFmtId="3" fontId="5" fillId="0" borderId="1" xfId="0" applyNumberFormat="1" applyFont="1" applyBorder="1" applyAlignment="1">
      <alignment horizontal="right" vertical="center"/>
    </xf>
    <xf numFmtId="0" fontId="2" fillId="0" borderId="0" xfId="0" applyFont="1" applyAlignment="1">
      <alignment horizontal="center" vertical="center"/>
    </xf>
    <xf numFmtId="0" fontId="2" fillId="0" borderId="1" xfId="0" applyFont="1" applyBorder="1" applyAlignment="1">
      <alignment horizontal="center" vertical="center" wrapText="1"/>
    </xf>
    <xf numFmtId="0" fontId="2" fillId="0" borderId="1" xfId="0" applyFont="1" applyBorder="1" applyAlignment="1">
      <alignment horizontal="center" vertical="center"/>
    </xf>
    <xf numFmtId="0" fontId="14" fillId="0" borderId="1" xfId="0" applyFont="1" applyBorder="1" applyAlignment="1">
      <alignment vertical="center" wrapText="1"/>
    </xf>
    <xf numFmtId="165" fontId="2" fillId="0" borderId="1" xfId="1" applyNumberFormat="1" applyFont="1" applyBorder="1" applyAlignment="1">
      <alignment vertical="center"/>
    </xf>
    <xf numFmtId="0" fontId="2" fillId="0" borderId="1" xfId="0" applyFont="1" applyBorder="1" applyAlignment="1">
      <alignment vertical="center" wrapText="1"/>
    </xf>
    <xf numFmtId="165" fontId="2" fillId="0" borderId="0" xfId="1" applyNumberFormat="1" applyFont="1" applyAlignment="1">
      <alignment vertical="center"/>
    </xf>
    <xf numFmtId="0" fontId="14" fillId="0" borderId="1" xfId="0" applyFont="1" applyBorder="1" applyAlignment="1">
      <alignment horizontal="center" vertical="center" wrapText="1"/>
    </xf>
    <xf numFmtId="165" fontId="14" fillId="0" borderId="1" xfId="1" applyNumberFormat="1" applyFont="1" applyBorder="1" applyAlignment="1">
      <alignment horizontal="center" vertical="center" wrapText="1"/>
    </xf>
    <xf numFmtId="0" fontId="14" fillId="0" borderId="0" xfId="0" applyFont="1" applyAlignment="1">
      <alignment horizontal="center" vertical="center" wrapText="1"/>
    </xf>
    <xf numFmtId="0" fontId="1" fillId="0" borderId="0" xfId="0" applyFont="1" applyAlignment="1">
      <alignment horizontal="center" vertical="center"/>
    </xf>
    <xf numFmtId="0" fontId="1" fillId="0" borderId="0" xfId="0" applyFont="1" applyAlignment="1">
      <alignment vertical="center" wrapText="1"/>
    </xf>
    <xf numFmtId="0" fontId="7" fillId="0" borderId="0" xfId="0" applyFont="1" applyAlignment="1">
      <alignment horizontal="center" vertical="center"/>
    </xf>
    <xf numFmtId="0" fontId="10" fillId="0" borderId="4" xfId="0" applyFont="1" applyBorder="1" applyAlignment="1">
      <alignment horizontal="center" vertical="center" wrapText="1"/>
    </xf>
    <xf numFmtId="0" fontId="10" fillId="0" borderId="0" xfId="0" applyFont="1" applyAlignment="1">
      <alignment horizontal="center"/>
    </xf>
    <xf numFmtId="0" fontId="4" fillId="0" borderId="0" xfId="0" applyFont="1" applyAlignment="1">
      <alignment horizontal="center" vertical="center" wrapText="1"/>
    </xf>
    <xf numFmtId="0" fontId="4" fillId="0" borderId="0" xfId="0" applyFont="1" applyAlignment="1">
      <alignment horizontal="center" vertical="center" wrapText="1"/>
    </xf>
    <xf numFmtId="3" fontId="8" fillId="0" borderId="0" xfId="0" applyNumberFormat="1" applyFont="1" applyFill="1" applyAlignment="1">
      <alignment horizontal="right" vertical="center"/>
    </xf>
    <xf numFmtId="0" fontId="4" fillId="0" borderId="0" xfId="0" applyFont="1" applyAlignment="1">
      <alignment horizontal="center" vertical="center"/>
    </xf>
    <xf numFmtId="0" fontId="4" fillId="0" borderId="1" xfId="0" applyFont="1" applyBorder="1" applyAlignment="1">
      <alignment horizontal="center" vertical="center" wrapText="1"/>
    </xf>
    <xf numFmtId="0" fontId="15" fillId="0" borderId="2" xfId="0" applyFont="1" applyBorder="1" applyAlignment="1">
      <alignment vertical="center" wrapText="1"/>
    </xf>
    <xf numFmtId="0" fontId="4" fillId="0" borderId="5" xfId="0" applyFont="1" applyBorder="1" applyAlignment="1">
      <alignment vertical="center" wrapText="1"/>
    </xf>
    <xf numFmtId="0" fontId="4" fillId="0" borderId="2" xfId="0" applyFont="1" applyBorder="1" applyAlignment="1">
      <alignment vertical="center" wrapText="1"/>
    </xf>
    <xf numFmtId="3" fontId="4" fillId="0" borderId="2" xfId="0" applyNumberFormat="1" applyFont="1" applyBorder="1" applyAlignment="1">
      <alignment horizontal="right" vertical="center"/>
    </xf>
    <xf numFmtId="0" fontId="7" fillId="0" borderId="0" xfId="0" applyFont="1" applyAlignment="1">
      <alignment vertical="center"/>
    </xf>
    <xf numFmtId="0" fontId="4" fillId="0" borderId="0" xfId="0" applyFont="1" applyAlignment="1">
      <alignment vertical="center"/>
    </xf>
    <xf numFmtId="0" fontId="5" fillId="0" borderId="0" xfId="0" applyFont="1" applyAlignment="1">
      <alignment vertical="center"/>
    </xf>
    <xf numFmtId="0" fontId="4" fillId="0" borderId="2" xfId="0" applyFont="1" applyBorder="1" applyAlignment="1">
      <alignment horizontal="center" vertical="center"/>
    </xf>
    <xf numFmtId="0" fontId="4" fillId="0" borderId="3" xfId="0" applyFont="1" applyBorder="1" applyAlignment="1">
      <alignment horizontal="center" vertical="center"/>
    </xf>
    <xf numFmtId="0" fontId="4" fillId="0" borderId="3" xfId="0" applyFont="1" applyBorder="1" applyAlignment="1">
      <alignment vertical="center" wrapText="1"/>
    </xf>
    <xf numFmtId="3" fontId="4" fillId="0" borderId="3" xfId="0" applyNumberFormat="1" applyFont="1" applyBorder="1" applyAlignment="1">
      <alignment horizontal="right" vertical="center"/>
    </xf>
    <xf numFmtId="0" fontId="4" fillId="0" borderId="1" xfId="0" applyFont="1" applyBorder="1" applyAlignment="1">
      <alignment horizontal="center" vertical="center" wrapText="1"/>
    </xf>
    <xf numFmtId="3" fontId="4" fillId="0" borderId="1" xfId="0" applyNumberFormat="1" applyFont="1" applyBorder="1" applyAlignment="1">
      <alignment horizontal="center" vertical="center" wrapText="1"/>
    </xf>
    <xf numFmtId="0" fontId="14" fillId="0" borderId="0" xfId="0" applyFont="1" applyAlignment="1">
      <alignment horizontal="left" vertical="center"/>
    </xf>
    <xf numFmtId="165" fontId="14" fillId="0" borderId="0" xfId="1" applyNumberFormat="1" applyFont="1" applyAlignment="1">
      <alignment vertical="center"/>
    </xf>
    <xf numFmtId="0" fontId="5" fillId="0" borderId="0" xfId="0" applyFont="1" applyAlignment="1">
      <alignment horizontal="right"/>
    </xf>
    <xf numFmtId="0" fontId="16" fillId="0" borderId="0" xfId="0" applyFont="1"/>
    <xf numFmtId="164" fontId="10" fillId="0" borderId="2" xfId="0" applyNumberFormat="1" applyFont="1" applyFill="1" applyBorder="1"/>
    <xf numFmtId="164" fontId="10" fillId="0" borderId="3" xfId="0" applyNumberFormat="1" applyFont="1" applyFill="1" applyBorder="1"/>
    <xf numFmtId="0" fontId="10" fillId="0" borderId="0" xfId="0" applyFont="1"/>
    <xf numFmtId="165" fontId="2" fillId="0" borderId="0" xfId="1" applyNumberFormat="1" applyFont="1" applyAlignment="1">
      <alignment horizontal="right" vertical="center"/>
    </xf>
    <xf numFmtId="0" fontId="8" fillId="0" borderId="0" xfId="0" applyFont="1" applyFill="1" applyAlignment="1">
      <alignment horizontal="center" vertical="center" wrapText="1"/>
    </xf>
    <xf numFmtId="0" fontId="9" fillId="0" borderId="8" xfId="0" applyFont="1" applyFill="1" applyBorder="1" applyAlignment="1">
      <alignment horizontal="right" vertical="center" wrapText="1"/>
    </xf>
    <xf numFmtId="0" fontId="10" fillId="0" borderId="0" xfId="0" applyFont="1" applyAlignment="1"/>
    <xf numFmtId="0" fontId="10" fillId="0" borderId="0" xfId="0" applyFont="1" applyAlignment="1">
      <alignment horizontal="center"/>
    </xf>
    <xf numFmtId="0" fontId="11" fillId="0" borderId="0" xfId="0" applyFont="1" applyAlignment="1">
      <alignment horizontal="center"/>
    </xf>
    <xf numFmtId="0" fontId="10" fillId="0" borderId="6" xfId="0" applyFont="1" applyBorder="1" applyAlignment="1">
      <alignment horizontal="center" vertical="center" wrapText="1"/>
    </xf>
    <xf numFmtId="0" fontId="10" fillId="0" borderId="4" xfId="0" applyFont="1" applyBorder="1" applyAlignment="1">
      <alignment horizontal="center" vertical="center" wrapText="1"/>
    </xf>
    <xf numFmtId="0" fontId="10" fillId="0" borderId="12" xfId="0" applyFont="1" applyBorder="1" applyAlignment="1">
      <alignment horizontal="center" vertical="center" wrapText="1"/>
    </xf>
    <xf numFmtId="0" fontId="10" fillId="0" borderId="9" xfId="0" applyFont="1" applyBorder="1" applyAlignment="1">
      <alignment horizontal="center"/>
    </xf>
    <xf numFmtId="0" fontId="10" fillId="0" borderId="10" xfId="0" applyFont="1" applyBorder="1" applyAlignment="1">
      <alignment horizontal="center"/>
    </xf>
    <xf numFmtId="0" fontId="10" fillId="0" borderId="11" xfId="0" applyFont="1" applyBorder="1" applyAlignment="1">
      <alignment horizontal="center"/>
    </xf>
    <xf numFmtId="0" fontId="11" fillId="0" borderId="0" xfId="0" applyFont="1" applyBorder="1" applyAlignment="1">
      <alignment horizontal="center"/>
    </xf>
    <xf numFmtId="0" fontId="4" fillId="0" borderId="0" xfId="0" applyFont="1" applyAlignment="1">
      <alignment horizontal="center" vertical="center" wrapText="1"/>
    </xf>
    <xf numFmtId="0" fontId="4" fillId="0" borderId="1" xfId="0" applyFont="1" applyBorder="1" applyAlignment="1">
      <alignment horizontal="center" vertical="center"/>
    </xf>
    <xf numFmtId="0" fontId="4" fillId="0" borderId="0" xfId="0" applyFont="1" applyAlignment="1">
      <alignment horizontal="right"/>
    </xf>
    <xf numFmtId="3" fontId="1" fillId="0" borderId="0" xfId="0" applyNumberFormat="1" applyFont="1" applyAlignment="1">
      <alignment horizontal="center" vertical="center"/>
    </xf>
    <xf numFmtId="0" fontId="4" fillId="0" borderId="0" xfId="0" applyFont="1" applyAlignment="1">
      <alignment horizontal="center" wrapText="1"/>
    </xf>
    <xf numFmtId="0" fontId="2" fillId="0" borderId="0" xfId="0" applyFont="1" applyAlignment="1">
      <alignment horizontal="center" wrapText="1"/>
    </xf>
    <xf numFmtId="0" fontId="6" fillId="0" borderId="13" xfId="0" applyFont="1" applyBorder="1" applyAlignment="1">
      <alignment horizontal="right" vertical="center" wrapText="1"/>
    </xf>
    <xf numFmtId="0" fontId="6" fillId="0" borderId="4" xfId="0" applyFont="1" applyBorder="1" applyAlignment="1">
      <alignment horizontal="right" vertical="center" wrapText="1"/>
    </xf>
    <xf numFmtId="0" fontId="2" fillId="0" borderId="14" xfId="0" applyFont="1" applyBorder="1" applyAlignment="1">
      <alignment horizontal="right" vertical="center" wrapText="1"/>
    </xf>
    <xf numFmtId="0" fontId="2" fillId="0" borderId="0" xfId="0" applyFont="1" applyBorder="1" applyAlignment="1">
      <alignment horizontal="right" vertical="center" wrapText="1"/>
    </xf>
    <xf numFmtId="0" fontId="4" fillId="0" borderId="1" xfId="0" applyFont="1" applyBorder="1" applyAlignment="1">
      <alignment horizontal="center" vertical="center" wrapText="1"/>
    </xf>
    <xf numFmtId="3" fontId="4" fillId="0" borderId="1" xfId="0" applyNumberFormat="1" applyFont="1" applyBorder="1" applyAlignment="1">
      <alignment horizontal="center" vertical="center" wrapText="1"/>
    </xf>
    <xf numFmtId="0" fontId="4" fillId="0" borderId="6" xfId="0" applyFont="1" applyBorder="1" applyAlignment="1">
      <alignment horizontal="center" vertical="center" wrapText="1"/>
    </xf>
    <xf numFmtId="3" fontId="4" fillId="0" borderId="6" xfId="0" applyNumberFormat="1" applyFont="1" applyBorder="1" applyAlignment="1">
      <alignment horizontal="center" vertical="center" wrapText="1"/>
    </xf>
    <xf numFmtId="0" fontId="4" fillId="0" borderId="12" xfId="0" applyFont="1" applyBorder="1" applyAlignment="1">
      <alignment horizontal="center" vertical="center" wrapText="1"/>
    </xf>
    <xf numFmtId="3" fontId="4" fillId="0" borderId="12" xfId="0" applyNumberFormat="1" applyFont="1" applyBorder="1" applyAlignment="1">
      <alignment horizontal="center" vertical="center" wrapText="1"/>
    </xf>
  </cellXfs>
  <cellStyles count="2">
    <cellStyle name="Comma" xfId="1" builtinId="3"/>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Relationships xmlns="http://schemas.openxmlformats.org/package/2006/relationships"><Relationship Target="worksheets/sheet8.xml" Type="http://schemas.openxmlformats.org/officeDocument/2006/relationships/worksheet" Id="rId8"></Relationship><Relationship Target="sharedStrings.xml" Type="http://schemas.openxmlformats.org/officeDocument/2006/relationships/sharedStrings" Id="rId13"></Relationship><Relationship Target="worksheets/sheet3.xml" Type="http://schemas.openxmlformats.org/officeDocument/2006/relationships/worksheet" Id="rId3"></Relationship><Relationship Target="worksheets/sheet7.xml" Type="http://schemas.openxmlformats.org/officeDocument/2006/relationships/worksheet" Id="rId7"></Relationship><Relationship Target="styles.xml" Type="http://schemas.openxmlformats.org/officeDocument/2006/relationships/styles" Id="rId12"></Relationship><Relationship Target="worksheets/sheet2.xml" Type="http://schemas.openxmlformats.org/officeDocument/2006/relationships/worksheet" Id="rId2"></Relationship><Relationship Target="worksheets/sheet1.xml" Type="http://schemas.openxmlformats.org/officeDocument/2006/relationships/worksheet" Id="rId1"></Relationship><Relationship Target="worksheets/sheet6.xml" Type="http://schemas.openxmlformats.org/officeDocument/2006/relationships/worksheet" Id="rId6"></Relationship><Relationship Target="theme/theme1.xml" Type="http://schemas.openxmlformats.org/officeDocument/2006/relationships/theme" Id="rId11"></Relationship><Relationship Target="worksheets/sheet5.xml" Type="http://schemas.openxmlformats.org/officeDocument/2006/relationships/worksheet" Id="rId5"></Relationship><Relationship Target="worksheets/sheet10.xml" Type="http://schemas.openxmlformats.org/officeDocument/2006/relationships/worksheet" Id="rId10"></Relationship><Relationship Target="worksheets/sheet4.xml" Type="http://schemas.openxmlformats.org/officeDocument/2006/relationships/worksheet" Id="rId4"></Relationship><Relationship Target="worksheets/sheet9.xml" Type="http://schemas.openxmlformats.org/officeDocument/2006/relationships/worksheet" Id="rId9"></Relationship><Relationship Target="calcChain.xml" Type="http://schemas.openxmlformats.org/officeDocument/2006/relationships/calcChain" Id="rId14"></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tabColor rgb="FFFFC000"/>
  </sheetPr>
  <dimension ref="A1:G29"/>
  <sheetViews>
    <sheetView workbookViewId="0">
      <selection activeCell="B18" sqref="B18"/>
    </sheetView>
  </sheetViews>
  <sheetFormatPr defaultColWidth="9" defaultRowHeight="16.5"/>
  <cols>
    <col min="1" max="1" width="6.85546875" style="22" customWidth="1"/>
    <col min="2" max="2" width="60.28515625" style="23" customWidth="1"/>
    <col min="3" max="3" width="22.42578125" style="24" customWidth="1"/>
    <col min="4" max="5" width="9" style="25"/>
    <col min="6" max="7" width="11.42578125" style="25" bestFit="1" customWidth="1"/>
    <col min="8" max="16384" width="9" style="25"/>
  </cols>
  <sheetData>
    <row r="1" spans="1:3" s="18" customFormat="1">
      <c r="A1" s="16" t="s">
        <v>105</v>
      </c>
      <c r="B1" s="17"/>
      <c r="C1" s="118" t="s">
        <v>106</v>
      </c>
    </row>
    <row r="2" spans="1:3" s="18" customFormat="1">
      <c r="A2" s="19"/>
      <c r="B2" s="17"/>
      <c r="C2" s="20"/>
    </row>
    <row r="3" spans="1:3" s="18" customFormat="1" ht="16.5" customHeight="1">
      <c r="A3" s="142" t="s">
        <v>175</v>
      </c>
      <c r="B3" s="142"/>
      <c r="C3" s="142"/>
    </row>
    <row r="5" spans="1:3" ht="16.5" customHeight="1">
      <c r="A5" s="143" t="s">
        <v>264</v>
      </c>
      <c r="B5" s="143"/>
      <c r="C5" s="143"/>
    </row>
    <row r="6" spans="1:3">
      <c r="A6" s="43" t="s">
        <v>0</v>
      </c>
      <c r="B6" s="44" t="s">
        <v>1</v>
      </c>
      <c r="C6" s="45" t="s">
        <v>112</v>
      </c>
    </row>
    <row r="7" spans="1:3" s="18" customFormat="1">
      <c r="A7" s="29" t="s">
        <v>3</v>
      </c>
      <c r="B7" s="30" t="s">
        <v>4</v>
      </c>
      <c r="C7" s="31">
        <f>C8+C9+C10</f>
        <v>2140000</v>
      </c>
    </row>
    <row r="8" spans="1:3">
      <c r="A8" s="35">
        <v>1</v>
      </c>
      <c r="B8" s="36" t="s">
        <v>7</v>
      </c>
      <c r="C8" s="37">
        <v>2110000</v>
      </c>
    </row>
    <row r="9" spans="1:3">
      <c r="A9" s="35">
        <v>2</v>
      </c>
      <c r="B9" s="36" t="s">
        <v>178</v>
      </c>
      <c r="C9" s="37">
        <v>10000</v>
      </c>
    </row>
    <row r="10" spans="1:3">
      <c r="A10" s="35">
        <v>3</v>
      </c>
      <c r="B10" s="36" t="s">
        <v>20</v>
      </c>
      <c r="C10" s="37">
        <v>20000</v>
      </c>
    </row>
    <row r="11" spans="1:3" s="18" customFormat="1">
      <c r="A11" s="32" t="s">
        <v>5</v>
      </c>
      <c r="B11" s="33" t="s">
        <v>8</v>
      </c>
      <c r="C11" s="34">
        <f>C12+C15+C18</f>
        <v>3820412</v>
      </c>
    </row>
    <row r="12" spans="1:3">
      <c r="A12" s="35">
        <v>1</v>
      </c>
      <c r="B12" s="36" t="s">
        <v>9</v>
      </c>
      <c r="C12" s="37">
        <f>C13+C14</f>
        <v>1871500</v>
      </c>
    </row>
    <row r="13" spans="1:3">
      <c r="A13" s="35"/>
      <c r="B13" s="46" t="s">
        <v>10</v>
      </c>
      <c r="C13" s="42">
        <v>325250</v>
      </c>
    </row>
    <row r="14" spans="1:3" ht="33">
      <c r="A14" s="35"/>
      <c r="B14" s="46" t="s">
        <v>11</v>
      </c>
      <c r="C14" s="42">
        <v>1546250</v>
      </c>
    </row>
    <row r="15" spans="1:3">
      <c r="A15" s="35">
        <v>2</v>
      </c>
      <c r="B15" s="36" t="s">
        <v>12</v>
      </c>
      <c r="C15" s="37">
        <f>C16+C17</f>
        <v>1928912</v>
      </c>
    </row>
    <row r="16" spans="1:3">
      <c r="A16" s="35"/>
      <c r="B16" s="46" t="s">
        <v>13</v>
      </c>
      <c r="C16" s="42">
        <v>1458285</v>
      </c>
    </row>
    <row r="17" spans="1:7">
      <c r="A17" s="35"/>
      <c r="B17" s="46" t="s">
        <v>14</v>
      </c>
      <c r="C17" s="42">
        <v>470627</v>
      </c>
    </row>
    <row r="18" spans="1:7">
      <c r="A18" s="35">
        <v>3</v>
      </c>
      <c r="B18" s="36" t="s">
        <v>20</v>
      </c>
      <c r="C18" s="37">
        <v>20000</v>
      </c>
    </row>
    <row r="19" spans="1:7" s="18" customFormat="1" ht="20.25" customHeight="1">
      <c r="A19" s="32" t="s">
        <v>6</v>
      </c>
      <c r="B19" s="33" t="s">
        <v>15</v>
      </c>
      <c r="C19" s="34">
        <f>SUM(C20:C27)</f>
        <v>3840902</v>
      </c>
    </row>
    <row r="20" spans="1:7">
      <c r="A20" s="35">
        <v>1</v>
      </c>
      <c r="B20" s="36" t="s">
        <v>16</v>
      </c>
      <c r="C20" s="37">
        <v>393470</v>
      </c>
      <c r="F20" s="87"/>
    </row>
    <row r="21" spans="1:7">
      <c r="A21" s="35"/>
      <c r="B21" s="36" t="s">
        <v>233</v>
      </c>
      <c r="C21" s="37">
        <v>70000</v>
      </c>
      <c r="F21" s="87"/>
    </row>
    <row r="22" spans="1:7">
      <c r="A22" s="35">
        <v>2</v>
      </c>
      <c r="B22" s="36" t="s">
        <v>17</v>
      </c>
      <c r="C22" s="37">
        <v>2813685</v>
      </c>
    </row>
    <row r="23" spans="1:7">
      <c r="A23" s="35">
        <v>3</v>
      </c>
      <c r="B23" s="36" t="s">
        <v>115</v>
      </c>
      <c r="C23" s="37">
        <v>5637</v>
      </c>
    </row>
    <row r="24" spans="1:7">
      <c r="A24" s="35">
        <v>4</v>
      </c>
      <c r="B24" s="36" t="s">
        <v>18</v>
      </c>
      <c r="C24" s="37">
        <v>1000</v>
      </c>
      <c r="G24" s="87"/>
    </row>
    <row r="25" spans="1:7">
      <c r="A25" s="35">
        <v>5</v>
      </c>
      <c r="B25" s="36" t="s">
        <v>19</v>
      </c>
      <c r="C25" s="37">
        <v>66483</v>
      </c>
    </row>
    <row r="26" spans="1:7">
      <c r="A26" s="35">
        <v>6</v>
      </c>
      <c r="B26" s="36" t="s">
        <v>21</v>
      </c>
      <c r="C26" s="37">
        <v>20000</v>
      </c>
    </row>
    <row r="27" spans="1:7" ht="33">
      <c r="A27" s="35">
        <v>7</v>
      </c>
      <c r="B27" s="48" t="s">
        <v>22</v>
      </c>
      <c r="C27" s="56">
        <v>470627</v>
      </c>
    </row>
    <row r="28" spans="1:7" s="18" customFormat="1">
      <c r="A28" s="84" t="s">
        <v>42</v>
      </c>
      <c r="B28" s="85" t="s">
        <v>176</v>
      </c>
      <c r="C28" s="86">
        <v>49510</v>
      </c>
    </row>
    <row r="29" spans="1:7" s="18" customFormat="1">
      <c r="A29" s="39" t="s">
        <v>43</v>
      </c>
      <c r="B29" s="40" t="s">
        <v>177</v>
      </c>
      <c r="C29" s="41">
        <v>62490</v>
      </c>
    </row>
  </sheetData>
  <mergeCells count="2">
    <mergeCell ref="A3:C3"/>
    <mergeCell ref="A5:C5"/>
  </mergeCells>
  <printOptions horizontalCentered="1"/>
  <pageMargins left="0.17" right="0.17" top="0.70866141732283505" bottom="0.511811023622047" header="0.31496062992126" footer="0.23622047244094499"/>
  <pageSetup paperSize="9" orientation="portrait" horizontalDpi="1200" verticalDpi="1200" r:id="rId1"/>
</worksheet>
</file>

<file path=xl/worksheets/sheet10.xml><?xml version="1.0" encoding="utf-8"?>
<worksheet xmlns="http://schemas.openxmlformats.org/spreadsheetml/2006/main" xmlns:r="http://schemas.openxmlformats.org/officeDocument/2006/relationships">
  <dimension ref="A1:F56"/>
  <sheetViews>
    <sheetView topLeftCell="A13" workbookViewId="0">
      <selection activeCell="C12" sqref="C12"/>
    </sheetView>
  </sheetViews>
  <sheetFormatPr defaultColWidth="9" defaultRowHeight="15.75"/>
  <cols>
    <col min="1" max="1" width="5.5703125" style="113" customWidth="1"/>
    <col min="2" max="2" width="41.7109375" style="14" customWidth="1"/>
    <col min="3" max="3" width="15.140625" style="15" customWidth="1"/>
    <col min="4" max="4" width="11.85546875" style="15" customWidth="1"/>
    <col min="5" max="5" width="11.140625" style="15" customWidth="1"/>
    <col min="6" max="6" width="11.28515625" style="15" customWidth="1"/>
    <col min="7" max="16384" width="9" style="125"/>
  </cols>
  <sheetData>
    <row r="1" spans="1:6" s="1" customFormat="1">
      <c r="A1" s="1" t="s">
        <v>105</v>
      </c>
      <c r="B1" s="2"/>
      <c r="C1" s="3"/>
      <c r="D1" s="3"/>
      <c r="E1" s="3"/>
      <c r="F1" s="3" t="s">
        <v>235</v>
      </c>
    </row>
    <row r="2" spans="1:6" s="1" customFormat="1">
      <c r="A2" s="111"/>
      <c r="B2" s="112"/>
      <c r="C2" s="3"/>
      <c r="D2" s="3"/>
      <c r="E2" s="3"/>
      <c r="F2" s="3"/>
    </row>
    <row r="3" spans="1:6" s="5" customFormat="1" ht="52.5" customHeight="1">
      <c r="A3" s="158" t="s">
        <v>239</v>
      </c>
      <c r="B3" s="159"/>
      <c r="C3" s="159"/>
      <c r="D3" s="159"/>
      <c r="E3" s="159"/>
      <c r="F3" s="159"/>
    </row>
    <row r="5" spans="1:6">
      <c r="A5" s="160" t="s">
        <v>236</v>
      </c>
      <c r="B5" s="161"/>
      <c r="C5" s="162"/>
      <c r="D5" s="163"/>
      <c r="E5" s="163"/>
      <c r="F5" s="163"/>
    </row>
    <row r="6" spans="1:6" s="116" customFormat="1" ht="21.75" customHeight="1">
      <c r="A6" s="164" t="s">
        <v>0</v>
      </c>
      <c r="B6" s="164" t="s">
        <v>237</v>
      </c>
      <c r="C6" s="165" t="s">
        <v>240</v>
      </c>
      <c r="D6" s="165"/>
      <c r="E6" s="165"/>
      <c r="F6" s="165"/>
    </row>
    <row r="7" spans="1:6" s="116" customFormat="1" ht="102.75" customHeight="1">
      <c r="A7" s="164"/>
      <c r="B7" s="164"/>
      <c r="C7" s="133" t="s">
        <v>241</v>
      </c>
      <c r="D7" s="133" t="s">
        <v>242</v>
      </c>
      <c r="E7" s="133" t="s">
        <v>243</v>
      </c>
      <c r="F7" s="133" t="s">
        <v>244</v>
      </c>
    </row>
    <row r="8" spans="1:6" s="126" customFormat="1" ht="37.5">
      <c r="A8" s="71">
        <v>1</v>
      </c>
      <c r="B8" s="122" t="s">
        <v>59</v>
      </c>
      <c r="C8" s="73"/>
      <c r="D8" s="73"/>
      <c r="E8" s="73"/>
      <c r="F8" s="73"/>
    </row>
    <row r="9" spans="1:6" s="127" customFormat="1" ht="18.75">
      <c r="A9" s="74"/>
      <c r="B9" s="8" t="s">
        <v>245</v>
      </c>
      <c r="C9" s="9">
        <v>100</v>
      </c>
      <c r="D9" s="9">
        <v>100</v>
      </c>
      <c r="E9" s="9"/>
      <c r="F9" s="9"/>
    </row>
    <row r="10" spans="1:6" s="127" customFormat="1" ht="18.75">
      <c r="A10" s="74"/>
      <c r="B10" s="8" t="s">
        <v>250</v>
      </c>
      <c r="C10" s="9">
        <v>100</v>
      </c>
      <c r="D10" s="9">
        <v>100</v>
      </c>
      <c r="E10" s="9"/>
      <c r="F10" s="9"/>
    </row>
    <row r="11" spans="1:6" s="127" customFormat="1" ht="18.75">
      <c r="A11" s="74"/>
      <c r="B11" s="8" t="s">
        <v>246</v>
      </c>
      <c r="C11" s="9"/>
      <c r="D11" s="9"/>
      <c r="E11" s="9"/>
      <c r="F11" s="9"/>
    </row>
    <row r="12" spans="1:6" s="127" customFormat="1" ht="24.75" customHeight="1">
      <c r="A12" s="74"/>
      <c r="B12" s="121" t="s">
        <v>247</v>
      </c>
      <c r="C12" s="9">
        <v>100</v>
      </c>
      <c r="D12" s="9">
        <v>100</v>
      </c>
      <c r="E12" s="9"/>
      <c r="F12" s="9"/>
    </row>
    <row r="13" spans="1:6" s="127" customFormat="1" ht="21.75" customHeight="1">
      <c r="A13" s="74"/>
      <c r="B13" s="121" t="s">
        <v>248</v>
      </c>
      <c r="C13" s="9">
        <v>100</v>
      </c>
      <c r="D13" s="9"/>
      <c r="E13" s="9">
        <v>100</v>
      </c>
      <c r="F13" s="9">
        <v>100</v>
      </c>
    </row>
    <row r="14" spans="1:6" s="127" customFormat="1" ht="18.75">
      <c r="A14" s="74"/>
      <c r="B14" s="8" t="s">
        <v>249</v>
      </c>
      <c r="C14" s="9">
        <v>100</v>
      </c>
      <c r="D14" s="9">
        <v>100</v>
      </c>
      <c r="E14" s="9"/>
      <c r="F14" s="9"/>
    </row>
    <row r="15" spans="1:6" s="126" customFormat="1" ht="18.75">
      <c r="A15" s="128">
        <v>2</v>
      </c>
      <c r="B15" s="123" t="s">
        <v>251</v>
      </c>
      <c r="C15" s="124"/>
      <c r="D15" s="124"/>
      <c r="E15" s="124"/>
      <c r="F15" s="124"/>
    </row>
    <row r="16" spans="1:6" s="127" customFormat="1" ht="18.75">
      <c r="A16" s="74"/>
      <c r="B16" s="8" t="s">
        <v>245</v>
      </c>
      <c r="C16" s="9">
        <v>100</v>
      </c>
      <c r="D16" s="9">
        <v>100</v>
      </c>
      <c r="E16" s="9"/>
      <c r="F16" s="9"/>
    </row>
    <row r="17" spans="1:6" s="127" customFormat="1" ht="18.75">
      <c r="A17" s="74"/>
      <c r="B17" s="8" t="s">
        <v>250</v>
      </c>
      <c r="C17" s="9">
        <v>100</v>
      </c>
      <c r="D17" s="9">
        <v>100</v>
      </c>
      <c r="E17" s="9"/>
      <c r="F17" s="9"/>
    </row>
    <row r="18" spans="1:6" s="127" customFormat="1" ht="18.75">
      <c r="A18" s="74"/>
      <c r="B18" s="8" t="s">
        <v>246</v>
      </c>
      <c r="C18" s="9">
        <v>100</v>
      </c>
      <c r="D18" s="9">
        <v>100</v>
      </c>
      <c r="E18" s="9"/>
      <c r="F18" s="9"/>
    </row>
    <row r="19" spans="1:6" s="127" customFormat="1" ht="18.75">
      <c r="A19" s="74"/>
      <c r="B19" s="8" t="s">
        <v>249</v>
      </c>
      <c r="C19" s="9">
        <v>100</v>
      </c>
      <c r="D19" s="9">
        <v>100</v>
      </c>
      <c r="E19" s="9"/>
      <c r="F19" s="9"/>
    </row>
    <row r="20" spans="1:6" s="126" customFormat="1" ht="37.5">
      <c r="A20" s="128">
        <v>3</v>
      </c>
      <c r="B20" s="123" t="s">
        <v>252</v>
      </c>
      <c r="C20" s="124"/>
      <c r="D20" s="124"/>
      <c r="E20" s="124"/>
      <c r="F20" s="124"/>
    </row>
    <row r="21" spans="1:6" s="127" customFormat="1" ht="18.75">
      <c r="A21" s="74"/>
      <c r="B21" s="8" t="s">
        <v>245</v>
      </c>
      <c r="C21" s="9">
        <v>100</v>
      </c>
      <c r="D21" s="9">
        <v>100</v>
      </c>
      <c r="E21" s="9"/>
      <c r="F21" s="9"/>
    </row>
    <row r="22" spans="1:6" s="127" customFormat="1" ht="18.75">
      <c r="A22" s="74"/>
      <c r="B22" s="8" t="s">
        <v>250</v>
      </c>
      <c r="C22" s="9">
        <v>100</v>
      </c>
      <c r="D22" s="9">
        <v>100</v>
      </c>
      <c r="E22" s="9"/>
      <c r="F22" s="9"/>
    </row>
    <row r="23" spans="1:6" s="127" customFormat="1" ht="18.75">
      <c r="A23" s="74"/>
      <c r="B23" s="8" t="s">
        <v>246</v>
      </c>
      <c r="C23" s="9">
        <v>100</v>
      </c>
      <c r="D23" s="9">
        <v>100</v>
      </c>
      <c r="E23" s="9"/>
      <c r="F23" s="9"/>
    </row>
    <row r="24" spans="1:6" s="126" customFormat="1" ht="37.5">
      <c r="A24" s="128">
        <v>4</v>
      </c>
      <c r="B24" s="123" t="s">
        <v>238</v>
      </c>
      <c r="C24" s="124"/>
      <c r="D24" s="124"/>
      <c r="E24" s="124"/>
      <c r="F24" s="124"/>
    </row>
    <row r="25" spans="1:6" s="127" customFormat="1" ht="18.75">
      <c r="A25" s="74"/>
      <c r="B25" s="8" t="s">
        <v>245</v>
      </c>
      <c r="C25" s="9"/>
      <c r="D25" s="9"/>
      <c r="E25" s="9"/>
      <c r="F25" s="9"/>
    </row>
    <row r="26" spans="1:6" s="127" customFormat="1" ht="37.5">
      <c r="A26" s="74"/>
      <c r="B26" s="121" t="s">
        <v>253</v>
      </c>
      <c r="C26" s="9">
        <v>100</v>
      </c>
      <c r="D26" s="9">
        <v>100</v>
      </c>
      <c r="E26" s="9"/>
      <c r="F26" s="9"/>
    </row>
    <row r="27" spans="1:6" s="127" customFormat="1" ht="37.5">
      <c r="A27" s="74"/>
      <c r="B27" s="121" t="s">
        <v>254</v>
      </c>
      <c r="C27" s="9">
        <v>100</v>
      </c>
      <c r="D27" s="9"/>
      <c r="E27" s="9">
        <v>100</v>
      </c>
      <c r="F27" s="9">
        <v>100</v>
      </c>
    </row>
    <row r="28" spans="1:6" s="127" customFormat="1" ht="18.75">
      <c r="A28" s="74"/>
      <c r="B28" s="8" t="s">
        <v>250</v>
      </c>
      <c r="C28" s="9"/>
      <c r="D28" s="9"/>
      <c r="E28" s="9"/>
      <c r="F28" s="9"/>
    </row>
    <row r="29" spans="1:6" s="127" customFormat="1" ht="37.5">
      <c r="A29" s="74"/>
      <c r="B29" s="121" t="s">
        <v>253</v>
      </c>
      <c r="C29" s="9">
        <v>100</v>
      </c>
      <c r="D29" s="9">
        <v>100</v>
      </c>
      <c r="E29" s="9"/>
      <c r="F29" s="9"/>
    </row>
    <row r="30" spans="1:6" s="127" customFormat="1" ht="37.5">
      <c r="A30" s="74"/>
      <c r="B30" s="121" t="s">
        <v>254</v>
      </c>
      <c r="C30" s="9">
        <v>100</v>
      </c>
      <c r="D30" s="9"/>
      <c r="E30" s="9">
        <v>100</v>
      </c>
      <c r="F30" s="9">
        <v>100</v>
      </c>
    </row>
    <row r="31" spans="1:6" s="127" customFormat="1" ht="18.75">
      <c r="A31" s="74"/>
      <c r="B31" s="8" t="s">
        <v>246</v>
      </c>
      <c r="C31" s="9"/>
      <c r="D31" s="9"/>
      <c r="E31" s="9"/>
      <c r="F31" s="9"/>
    </row>
    <row r="32" spans="1:6" s="127" customFormat="1" ht="37.5">
      <c r="A32" s="74"/>
      <c r="B32" s="121" t="s">
        <v>253</v>
      </c>
      <c r="C32" s="9">
        <v>100</v>
      </c>
      <c r="D32" s="9">
        <v>100</v>
      </c>
      <c r="E32" s="9"/>
      <c r="F32" s="9"/>
    </row>
    <row r="33" spans="1:6" s="127" customFormat="1" ht="37.5">
      <c r="A33" s="74"/>
      <c r="B33" s="121" t="s">
        <v>254</v>
      </c>
      <c r="C33" s="9">
        <v>100</v>
      </c>
      <c r="D33" s="9"/>
      <c r="E33" s="9">
        <v>100</v>
      </c>
      <c r="F33" s="9">
        <v>100</v>
      </c>
    </row>
    <row r="34" spans="1:6" s="127" customFormat="1" ht="18.75">
      <c r="A34" s="74"/>
      <c r="B34" s="8" t="s">
        <v>249</v>
      </c>
      <c r="C34" s="9"/>
      <c r="D34" s="9"/>
      <c r="E34" s="9"/>
      <c r="F34" s="9"/>
    </row>
    <row r="35" spans="1:6" s="127" customFormat="1" ht="37.5">
      <c r="A35" s="74"/>
      <c r="B35" s="121" t="s">
        <v>253</v>
      </c>
      <c r="C35" s="9">
        <v>100</v>
      </c>
      <c r="D35" s="9">
        <v>100</v>
      </c>
      <c r="E35" s="9"/>
      <c r="F35" s="9"/>
    </row>
    <row r="36" spans="1:6" s="127" customFormat="1" ht="37.5">
      <c r="A36" s="74"/>
      <c r="B36" s="121" t="s">
        <v>254</v>
      </c>
      <c r="C36" s="9">
        <v>100</v>
      </c>
      <c r="D36" s="9"/>
      <c r="E36" s="9">
        <v>100</v>
      </c>
      <c r="F36" s="9">
        <v>100</v>
      </c>
    </row>
    <row r="37" spans="1:6" s="126" customFormat="1" ht="18.75">
      <c r="A37" s="128">
        <v>5</v>
      </c>
      <c r="B37" s="123" t="s">
        <v>113</v>
      </c>
      <c r="C37" s="124"/>
      <c r="D37" s="124"/>
      <c r="E37" s="124"/>
      <c r="F37" s="124"/>
    </row>
    <row r="38" spans="1:6" s="127" customFormat="1" ht="41.25" customHeight="1">
      <c r="A38" s="74"/>
      <c r="B38" s="8" t="s">
        <v>253</v>
      </c>
      <c r="C38" s="9">
        <v>100</v>
      </c>
      <c r="D38" s="9">
        <v>100</v>
      </c>
      <c r="E38" s="9"/>
      <c r="F38" s="9"/>
    </row>
    <row r="39" spans="1:6" s="127" customFormat="1" ht="37.5">
      <c r="A39" s="74"/>
      <c r="B39" s="8" t="s">
        <v>254</v>
      </c>
      <c r="C39" s="9">
        <v>100</v>
      </c>
      <c r="D39" s="9"/>
      <c r="E39" s="9">
        <v>100</v>
      </c>
      <c r="F39" s="9">
        <v>100</v>
      </c>
    </row>
    <row r="40" spans="1:6" s="126" customFormat="1" ht="18.75">
      <c r="A40" s="128">
        <v>6</v>
      </c>
      <c r="B40" s="123" t="s">
        <v>255</v>
      </c>
      <c r="C40" s="124">
        <v>100</v>
      </c>
      <c r="D40" s="124"/>
      <c r="E40" s="124">
        <v>100</v>
      </c>
      <c r="F40" s="124">
        <v>100</v>
      </c>
    </row>
    <row r="41" spans="1:6" s="126" customFormat="1" ht="18.75">
      <c r="A41" s="128">
        <v>7</v>
      </c>
      <c r="B41" s="123" t="s">
        <v>256</v>
      </c>
      <c r="C41" s="124"/>
      <c r="D41" s="124"/>
      <c r="E41" s="124"/>
      <c r="F41" s="124"/>
    </row>
    <row r="42" spans="1:6" s="127" customFormat="1" ht="37.5">
      <c r="A42" s="74"/>
      <c r="B42" s="8" t="s">
        <v>257</v>
      </c>
      <c r="C42" s="9">
        <v>100</v>
      </c>
      <c r="D42" s="9">
        <v>100</v>
      </c>
      <c r="E42" s="9"/>
      <c r="F42" s="9"/>
    </row>
    <row r="43" spans="1:6" s="127" customFormat="1" ht="37.5">
      <c r="A43" s="74"/>
      <c r="B43" s="8" t="s">
        <v>257</v>
      </c>
      <c r="C43" s="9">
        <v>100</v>
      </c>
      <c r="D43" s="9"/>
      <c r="E43" s="9">
        <v>100</v>
      </c>
      <c r="F43" s="9">
        <v>100</v>
      </c>
    </row>
    <row r="44" spans="1:6" s="126" customFormat="1" ht="18.75">
      <c r="A44" s="128">
        <v>8</v>
      </c>
      <c r="B44" s="123" t="s">
        <v>258</v>
      </c>
      <c r="C44" s="124">
        <v>100</v>
      </c>
      <c r="D44" s="124"/>
      <c r="E44" s="124">
        <v>100</v>
      </c>
      <c r="F44" s="124">
        <v>100</v>
      </c>
    </row>
    <row r="45" spans="1:6" s="126" customFormat="1" ht="37.5">
      <c r="A45" s="128">
        <v>9</v>
      </c>
      <c r="B45" s="123" t="s">
        <v>81</v>
      </c>
      <c r="C45" s="124">
        <v>100</v>
      </c>
      <c r="D45" s="124"/>
      <c r="E45" s="124">
        <v>100</v>
      </c>
      <c r="F45" s="124">
        <v>100</v>
      </c>
    </row>
    <row r="46" spans="1:6" s="126" customFormat="1" ht="18.75">
      <c r="A46" s="128">
        <v>10</v>
      </c>
      <c r="B46" s="123" t="s">
        <v>79</v>
      </c>
      <c r="C46" s="124">
        <v>100</v>
      </c>
      <c r="D46" s="124">
        <v>100</v>
      </c>
      <c r="E46" s="124"/>
      <c r="F46" s="124"/>
    </row>
    <row r="47" spans="1:6" s="126" customFormat="1" ht="18.75">
      <c r="A47" s="128">
        <v>11</v>
      </c>
      <c r="B47" s="123" t="s">
        <v>67</v>
      </c>
      <c r="C47" s="124">
        <v>100</v>
      </c>
      <c r="D47" s="124"/>
      <c r="E47" s="124">
        <v>100</v>
      </c>
      <c r="F47" s="124">
        <v>100</v>
      </c>
    </row>
    <row r="48" spans="1:6" s="126" customFormat="1" ht="18.75">
      <c r="A48" s="128">
        <v>12</v>
      </c>
      <c r="B48" s="123" t="s">
        <v>259</v>
      </c>
      <c r="C48" s="124"/>
      <c r="D48" s="124"/>
      <c r="E48" s="124"/>
      <c r="F48" s="124"/>
    </row>
    <row r="49" spans="1:6" s="127" customFormat="1" ht="37.5">
      <c r="A49" s="74"/>
      <c r="B49" s="8" t="s">
        <v>253</v>
      </c>
      <c r="C49" s="9">
        <v>100</v>
      </c>
      <c r="D49" s="9">
        <v>100</v>
      </c>
      <c r="E49" s="9"/>
      <c r="F49" s="9"/>
    </row>
    <row r="50" spans="1:6" s="127" customFormat="1" ht="37.5">
      <c r="A50" s="74"/>
      <c r="B50" s="8" t="s">
        <v>254</v>
      </c>
      <c r="C50" s="9">
        <v>100</v>
      </c>
      <c r="D50" s="9"/>
      <c r="E50" s="9">
        <v>100</v>
      </c>
      <c r="F50" s="9">
        <v>100</v>
      </c>
    </row>
    <row r="51" spans="1:6" s="126" customFormat="1" ht="18.75">
      <c r="A51" s="128">
        <v>13</v>
      </c>
      <c r="B51" s="123" t="s">
        <v>70</v>
      </c>
      <c r="C51" s="124"/>
      <c r="D51" s="124"/>
      <c r="E51" s="124"/>
      <c r="F51" s="124"/>
    </row>
    <row r="52" spans="1:6" s="127" customFormat="1" ht="37.5">
      <c r="A52" s="74"/>
      <c r="B52" s="8" t="s">
        <v>253</v>
      </c>
      <c r="C52" s="9">
        <v>100</v>
      </c>
      <c r="D52" s="9">
        <v>100</v>
      </c>
      <c r="E52" s="9"/>
      <c r="F52" s="9"/>
    </row>
    <row r="53" spans="1:6" s="127" customFormat="1" ht="37.5">
      <c r="A53" s="74"/>
      <c r="B53" s="8" t="s">
        <v>254</v>
      </c>
      <c r="C53" s="9">
        <v>100</v>
      </c>
      <c r="D53" s="9"/>
      <c r="E53" s="9">
        <v>100</v>
      </c>
      <c r="F53" s="9">
        <v>100</v>
      </c>
    </row>
    <row r="54" spans="1:6" s="126" customFormat="1" ht="18.75">
      <c r="A54" s="128">
        <v>14</v>
      </c>
      <c r="B54" s="123" t="s">
        <v>260</v>
      </c>
      <c r="C54" s="124">
        <v>100</v>
      </c>
      <c r="D54" s="124"/>
      <c r="E54" s="124">
        <v>100</v>
      </c>
      <c r="F54" s="124">
        <v>100</v>
      </c>
    </row>
    <row r="55" spans="1:6" s="126" customFormat="1" ht="37.5">
      <c r="A55" s="128">
        <v>15</v>
      </c>
      <c r="B55" s="123" t="s">
        <v>261</v>
      </c>
      <c r="C55" s="124">
        <v>100</v>
      </c>
      <c r="D55" s="124">
        <v>100</v>
      </c>
      <c r="E55" s="124"/>
      <c r="F55" s="124"/>
    </row>
    <row r="56" spans="1:6" s="126" customFormat="1" ht="18.75">
      <c r="A56" s="129">
        <v>16</v>
      </c>
      <c r="B56" s="130" t="s">
        <v>262</v>
      </c>
      <c r="C56" s="131">
        <v>100</v>
      </c>
      <c r="D56" s="131">
        <v>100</v>
      </c>
      <c r="E56" s="131"/>
      <c r="F56" s="131"/>
    </row>
  </sheetData>
  <mergeCells count="5">
    <mergeCell ref="A3:F3"/>
    <mergeCell ref="A5:F5"/>
    <mergeCell ref="A6:A7"/>
    <mergeCell ref="B6:B7"/>
    <mergeCell ref="C6:F6"/>
  </mergeCells>
  <printOptions horizontalCentered="1"/>
  <pageMargins left="0.21" right="0.16" top="0.5" bottom="0.34" header="0.3" footer="0.3"/>
  <pageSetup scale="95" orientation="portrait" r:id="rId1"/>
</worksheet>
</file>

<file path=xl/worksheets/sheet2.xml><?xml version="1.0" encoding="utf-8"?>
<worksheet xmlns="http://schemas.openxmlformats.org/spreadsheetml/2006/main" xmlns:r="http://schemas.openxmlformats.org/officeDocument/2006/relationships">
  <sheetPr>
    <tabColor rgb="FFFFC000"/>
  </sheetPr>
  <dimension ref="A1:C33"/>
  <sheetViews>
    <sheetView topLeftCell="A16" workbookViewId="0">
      <selection activeCell="B10" sqref="B10"/>
    </sheetView>
  </sheetViews>
  <sheetFormatPr defaultColWidth="9" defaultRowHeight="16.5"/>
  <cols>
    <col min="1" max="1" width="7.5703125" style="22" customWidth="1"/>
    <col min="2" max="2" width="61.140625" style="23" customWidth="1"/>
    <col min="3" max="3" width="18.7109375" style="24" customWidth="1"/>
    <col min="4" max="16384" width="9" style="25"/>
  </cols>
  <sheetData>
    <row r="1" spans="1:3" s="18" customFormat="1">
      <c r="A1" s="16" t="s">
        <v>105</v>
      </c>
      <c r="B1" s="17"/>
      <c r="C1" s="118" t="s">
        <v>108</v>
      </c>
    </row>
    <row r="2" spans="1:3" s="18" customFormat="1">
      <c r="A2" s="19"/>
      <c r="B2" s="17"/>
      <c r="C2" s="20"/>
    </row>
    <row r="3" spans="1:3" s="21" customFormat="1" ht="42" customHeight="1">
      <c r="A3" s="142" t="s">
        <v>179</v>
      </c>
      <c r="B3" s="142"/>
      <c r="C3" s="142"/>
    </row>
    <row r="5" spans="1:3" ht="16.5" customHeight="1">
      <c r="A5" s="143" t="s">
        <v>264</v>
      </c>
      <c r="B5" s="143"/>
      <c r="C5" s="143"/>
    </row>
    <row r="6" spans="1:3">
      <c r="A6" s="43" t="s">
        <v>0</v>
      </c>
      <c r="B6" s="44" t="s">
        <v>1</v>
      </c>
      <c r="C6" s="45" t="s">
        <v>112</v>
      </c>
    </row>
    <row r="7" spans="1:3" s="18" customFormat="1">
      <c r="A7" s="29" t="s">
        <v>23</v>
      </c>
      <c r="B7" s="30" t="s">
        <v>24</v>
      </c>
      <c r="C7" s="31"/>
    </row>
    <row r="8" spans="1:3" s="18" customFormat="1">
      <c r="A8" s="32" t="s">
        <v>3</v>
      </c>
      <c r="B8" s="33" t="s">
        <v>26</v>
      </c>
      <c r="C8" s="34">
        <f>C9+C12+C15+C16</f>
        <v>3474452</v>
      </c>
    </row>
    <row r="9" spans="1:3">
      <c r="A9" s="35">
        <v>1</v>
      </c>
      <c r="B9" s="36" t="s">
        <v>27</v>
      </c>
      <c r="C9" s="37">
        <f>C10+C11</f>
        <v>1537240</v>
      </c>
    </row>
    <row r="10" spans="1:3">
      <c r="A10" s="35"/>
      <c r="B10" s="46" t="s">
        <v>28</v>
      </c>
      <c r="C10" s="42">
        <v>170674</v>
      </c>
    </row>
    <row r="11" spans="1:3" ht="33">
      <c r="A11" s="35"/>
      <c r="B11" s="46" t="s">
        <v>29</v>
      </c>
      <c r="C11" s="42">
        <v>1366566</v>
      </c>
    </row>
    <row r="12" spans="1:3">
      <c r="A12" s="35">
        <v>2</v>
      </c>
      <c r="B12" s="36" t="s">
        <v>12</v>
      </c>
      <c r="C12" s="37">
        <f>C13+C14</f>
        <v>1928912</v>
      </c>
    </row>
    <row r="13" spans="1:3">
      <c r="A13" s="35"/>
      <c r="B13" s="46" t="s">
        <v>13</v>
      </c>
      <c r="C13" s="42">
        <v>1458285</v>
      </c>
    </row>
    <row r="14" spans="1:3">
      <c r="A14" s="35"/>
      <c r="B14" s="46" t="s">
        <v>14</v>
      </c>
      <c r="C14" s="42">
        <v>470627</v>
      </c>
    </row>
    <row r="15" spans="1:3">
      <c r="A15" s="35">
        <v>3</v>
      </c>
      <c r="B15" s="36" t="s">
        <v>40</v>
      </c>
      <c r="C15" s="37">
        <v>8300</v>
      </c>
    </row>
    <row r="16" spans="1:3">
      <c r="A16" s="35">
        <v>4</v>
      </c>
      <c r="B16" s="36" t="s">
        <v>114</v>
      </c>
      <c r="C16" s="37">
        <v>0</v>
      </c>
    </row>
    <row r="17" spans="1:3" s="18" customFormat="1">
      <c r="A17" s="32" t="s">
        <v>5</v>
      </c>
      <c r="B17" s="33" t="s">
        <v>30</v>
      </c>
      <c r="C17" s="34">
        <f>C18+C19</f>
        <v>3424942</v>
      </c>
    </row>
    <row r="18" spans="1:3" ht="33">
      <c r="A18" s="35">
        <v>1</v>
      </c>
      <c r="B18" s="36" t="s">
        <v>31</v>
      </c>
      <c r="C18" s="37">
        <v>2228693</v>
      </c>
    </row>
    <row r="19" spans="1:3">
      <c r="A19" s="35">
        <v>2</v>
      </c>
      <c r="B19" s="36" t="s">
        <v>32</v>
      </c>
      <c r="C19" s="37">
        <f>SUM(C20:C21)</f>
        <v>1196249</v>
      </c>
    </row>
    <row r="20" spans="1:3">
      <c r="A20" s="35"/>
      <c r="B20" s="46" t="s">
        <v>13</v>
      </c>
      <c r="C20" s="42">
        <v>1196249</v>
      </c>
    </row>
    <row r="21" spans="1:3">
      <c r="A21" s="35"/>
      <c r="B21" s="46" t="s">
        <v>14</v>
      </c>
      <c r="C21" s="42">
        <v>0</v>
      </c>
    </row>
    <row r="22" spans="1:3" s="18" customFormat="1">
      <c r="A22" s="32" t="s">
        <v>6</v>
      </c>
      <c r="B22" s="33" t="s">
        <v>176</v>
      </c>
      <c r="C22" s="34">
        <v>49510</v>
      </c>
    </row>
    <row r="23" spans="1:3" s="18" customFormat="1">
      <c r="A23" s="32" t="s">
        <v>42</v>
      </c>
      <c r="B23" s="33" t="s">
        <v>177</v>
      </c>
      <c r="C23" s="34">
        <v>62490</v>
      </c>
    </row>
    <row r="24" spans="1:3" s="18" customFormat="1" ht="49.5">
      <c r="A24" s="32" t="s">
        <v>25</v>
      </c>
      <c r="B24" s="33" t="s">
        <v>33</v>
      </c>
      <c r="C24" s="34"/>
    </row>
    <row r="25" spans="1:3" s="18" customFormat="1">
      <c r="A25" s="32" t="s">
        <v>3</v>
      </c>
      <c r="B25" s="33" t="s">
        <v>34</v>
      </c>
      <c r="C25" s="34">
        <f>C26+C29+C32</f>
        <v>1542209</v>
      </c>
    </row>
    <row r="26" spans="1:3">
      <c r="A26" s="35">
        <v>1</v>
      </c>
      <c r="B26" s="36" t="s">
        <v>35</v>
      </c>
      <c r="C26" s="37">
        <f>C27+C28</f>
        <v>334260</v>
      </c>
    </row>
    <row r="27" spans="1:3">
      <c r="A27" s="35"/>
      <c r="B27" s="46" t="s">
        <v>36</v>
      </c>
      <c r="C27" s="42">
        <v>154576</v>
      </c>
    </row>
    <row r="28" spans="1:3" ht="33">
      <c r="A28" s="35"/>
      <c r="B28" s="46" t="s">
        <v>37</v>
      </c>
      <c r="C28" s="42">
        <v>179684</v>
      </c>
    </row>
    <row r="29" spans="1:3">
      <c r="A29" s="35">
        <v>2</v>
      </c>
      <c r="B29" s="36" t="s">
        <v>38</v>
      </c>
      <c r="C29" s="37">
        <f>C30+C31</f>
        <v>1196249</v>
      </c>
    </row>
    <row r="30" spans="1:3">
      <c r="A30" s="35"/>
      <c r="B30" s="46" t="s">
        <v>13</v>
      </c>
      <c r="C30" s="42">
        <v>1196249</v>
      </c>
    </row>
    <row r="31" spans="1:3">
      <c r="A31" s="35"/>
      <c r="B31" s="46" t="s">
        <v>14</v>
      </c>
      <c r="C31" s="42">
        <v>0</v>
      </c>
    </row>
    <row r="32" spans="1:3">
      <c r="A32" s="47">
        <v>3</v>
      </c>
      <c r="B32" s="48" t="s">
        <v>40</v>
      </c>
      <c r="C32" s="49">
        <v>11700</v>
      </c>
    </row>
    <row r="33" spans="1:3" s="18" customFormat="1">
      <c r="A33" s="39" t="s">
        <v>5</v>
      </c>
      <c r="B33" s="40" t="s">
        <v>39</v>
      </c>
      <c r="C33" s="41">
        <v>1542209</v>
      </c>
    </row>
  </sheetData>
  <mergeCells count="2">
    <mergeCell ref="A3:C3"/>
    <mergeCell ref="A5:C5"/>
  </mergeCells>
  <printOptions horizontalCentered="1"/>
  <pageMargins left="0.23" right="0.17" top="0.70866141732283505" bottom="0.511811023622047" header="0.31496062992126" footer="0.23622047244094499"/>
  <pageSetup paperSize="9" orientation="portrait" horizontalDpi="1200" verticalDpi="1200" r:id="rId1"/>
</worksheet>
</file>

<file path=xl/worksheets/sheet3.xml><?xml version="1.0" encoding="utf-8"?>
<worksheet xmlns="http://schemas.openxmlformats.org/spreadsheetml/2006/main" xmlns:r="http://schemas.openxmlformats.org/officeDocument/2006/relationships">
  <sheetPr>
    <tabColor rgb="FFFFC000"/>
  </sheetPr>
  <dimension ref="A1:C50"/>
  <sheetViews>
    <sheetView topLeftCell="A31" workbookViewId="0">
      <selection activeCell="C50" sqref="C50"/>
    </sheetView>
  </sheetViews>
  <sheetFormatPr defaultColWidth="9" defaultRowHeight="16.5"/>
  <cols>
    <col min="1" max="1" width="5.5703125" style="22" customWidth="1"/>
    <col min="2" max="2" width="55.5703125" style="23" customWidth="1"/>
    <col min="3" max="3" width="17.140625" style="24" customWidth="1"/>
    <col min="4" max="16384" width="9" style="25"/>
  </cols>
  <sheetData>
    <row r="1" spans="1:3" s="18" customFormat="1">
      <c r="A1" s="16" t="s">
        <v>105</v>
      </c>
      <c r="B1" s="17"/>
      <c r="C1" s="118" t="s">
        <v>109</v>
      </c>
    </row>
    <row r="2" spans="1:3" s="18" customFormat="1">
      <c r="A2" s="19"/>
      <c r="B2" s="17"/>
      <c r="C2" s="20"/>
    </row>
    <row r="3" spans="1:3" s="21" customFormat="1" ht="16.5" customHeight="1">
      <c r="A3" s="142" t="s">
        <v>234</v>
      </c>
      <c r="B3" s="142"/>
      <c r="C3" s="142"/>
    </row>
    <row r="5" spans="1:3" ht="16.5" customHeight="1">
      <c r="A5" s="143" t="s">
        <v>264</v>
      </c>
      <c r="B5" s="143"/>
      <c r="C5" s="143"/>
    </row>
    <row r="6" spans="1:3" ht="21" customHeight="1">
      <c r="A6" s="43" t="s">
        <v>0</v>
      </c>
      <c r="B6" s="44" t="s">
        <v>1</v>
      </c>
      <c r="C6" s="45" t="s">
        <v>2</v>
      </c>
    </row>
    <row r="7" spans="1:3" s="18" customFormat="1" ht="33">
      <c r="A7" s="50"/>
      <c r="B7" s="30" t="s">
        <v>56</v>
      </c>
      <c r="C7" s="31">
        <f>C8+C43</f>
        <v>2140000</v>
      </c>
    </row>
    <row r="8" spans="1:3" s="18" customFormat="1" ht="23.25" customHeight="1">
      <c r="A8" s="32" t="s">
        <v>23</v>
      </c>
      <c r="B8" s="33" t="s">
        <v>57</v>
      </c>
      <c r="C8" s="34">
        <f>C9+C42</f>
        <v>2120000</v>
      </c>
    </row>
    <row r="9" spans="1:3" s="18" customFormat="1">
      <c r="A9" s="51" t="s">
        <v>3</v>
      </c>
      <c r="B9" s="33" t="s">
        <v>58</v>
      </c>
      <c r="C9" s="34">
        <f>C10+C15+C20+C25+C30+C31+C32+C33+C34+C35+C36+C38+C39+C40+C41</f>
        <v>2110000</v>
      </c>
    </row>
    <row r="10" spans="1:3">
      <c r="A10" s="52">
        <v>1</v>
      </c>
      <c r="B10" s="36" t="s">
        <v>59</v>
      </c>
      <c r="C10" s="37">
        <f>SUM(C11:C14)</f>
        <v>835000</v>
      </c>
    </row>
    <row r="11" spans="1:3">
      <c r="A11" s="52"/>
      <c r="B11" s="46" t="s">
        <v>60</v>
      </c>
      <c r="C11" s="42">
        <v>204360</v>
      </c>
    </row>
    <row r="12" spans="1:3">
      <c r="A12" s="52"/>
      <c r="B12" s="46" t="s">
        <v>61</v>
      </c>
      <c r="C12" s="42">
        <v>48000</v>
      </c>
    </row>
    <row r="13" spans="1:3">
      <c r="A13" s="52"/>
      <c r="B13" s="46" t="s">
        <v>62</v>
      </c>
      <c r="C13" s="42">
        <v>582000</v>
      </c>
    </row>
    <row r="14" spans="1:3">
      <c r="A14" s="52"/>
      <c r="B14" s="46" t="s">
        <v>116</v>
      </c>
      <c r="C14" s="42">
        <v>640</v>
      </c>
    </row>
    <row r="15" spans="1:3">
      <c r="A15" s="52">
        <v>2</v>
      </c>
      <c r="B15" s="36" t="s">
        <v>64</v>
      </c>
      <c r="C15" s="37">
        <f>SUM(C16:C19)</f>
        <v>75000</v>
      </c>
    </row>
    <row r="16" spans="1:3">
      <c r="A16" s="52"/>
      <c r="B16" s="46" t="s">
        <v>60</v>
      </c>
      <c r="C16" s="42">
        <v>49950</v>
      </c>
    </row>
    <row r="17" spans="1:3">
      <c r="A17" s="52"/>
      <c r="B17" s="46" t="s">
        <v>61</v>
      </c>
      <c r="C17" s="42">
        <v>21000</v>
      </c>
    </row>
    <row r="18" spans="1:3">
      <c r="A18" s="52"/>
      <c r="B18" s="46" t="s">
        <v>62</v>
      </c>
      <c r="C18" s="42">
        <v>50</v>
      </c>
    </row>
    <row r="19" spans="1:3">
      <c r="A19" s="52"/>
      <c r="B19" s="46" t="s">
        <v>63</v>
      </c>
      <c r="C19" s="42">
        <v>4000</v>
      </c>
    </row>
    <row r="20" spans="1:3">
      <c r="A20" s="52">
        <v>3</v>
      </c>
      <c r="B20" s="36" t="s">
        <v>65</v>
      </c>
      <c r="C20" s="37">
        <f>SUM(C21:C24)</f>
        <v>153000</v>
      </c>
    </row>
    <row r="21" spans="1:3">
      <c r="A21" s="52"/>
      <c r="B21" s="46" t="s">
        <v>60</v>
      </c>
      <c r="C21" s="42">
        <v>51990</v>
      </c>
    </row>
    <row r="22" spans="1:3">
      <c r="A22" s="52"/>
      <c r="B22" s="46" t="s">
        <v>61</v>
      </c>
      <c r="C22" s="42">
        <v>51000</v>
      </c>
    </row>
    <row r="23" spans="1:3">
      <c r="A23" s="52"/>
      <c r="B23" s="46" t="s">
        <v>103</v>
      </c>
      <c r="C23" s="42">
        <v>50000</v>
      </c>
    </row>
    <row r="24" spans="1:3">
      <c r="A24" s="52"/>
      <c r="B24" s="46" t="s">
        <v>63</v>
      </c>
      <c r="C24" s="42">
        <v>10</v>
      </c>
    </row>
    <row r="25" spans="1:3">
      <c r="A25" s="52">
        <v>4</v>
      </c>
      <c r="B25" s="36" t="s">
        <v>66</v>
      </c>
      <c r="C25" s="37">
        <f>SUM(C26:C29)</f>
        <v>347000</v>
      </c>
    </row>
    <row r="26" spans="1:3">
      <c r="A26" s="52"/>
      <c r="B26" s="46" t="s">
        <v>60</v>
      </c>
      <c r="C26" s="42">
        <v>301800</v>
      </c>
    </row>
    <row r="27" spans="1:3">
      <c r="A27" s="52"/>
      <c r="B27" s="46" t="s">
        <v>61</v>
      </c>
      <c r="C27" s="42">
        <v>29000</v>
      </c>
    </row>
    <row r="28" spans="1:3">
      <c r="A28" s="52"/>
      <c r="B28" s="46" t="s">
        <v>62</v>
      </c>
      <c r="C28" s="42">
        <v>1200</v>
      </c>
    </row>
    <row r="29" spans="1:3">
      <c r="A29" s="52"/>
      <c r="B29" s="46" t="s">
        <v>63</v>
      </c>
      <c r="C29" s="42">
        <v>15000</v>
      </c>
    </row>
    <row r="30" spans="1:3">
      <c r="A30" s="52">
        <v>5</v>
      </c>
      <c r="B30" s="36" t="s">
        <v>67</v>
      </c>
      <c r="C30" s="37">
        <v>70000</v>
      </c>
    </row>
    <row r="31" spans="1:3">
      <c r="A31" s="52">
        <v>6</v>
      </c>
      <c r="B31" s="36" t="s">
        <v>78</v>
      </c>
      <c r="C31" s="37">
        <v>2000</v>
      </c>
    </row>
    <row r="32" spans="1:3">
      <c r="A32" s="52">
        <v>7</v>
      </c>
      <c r="B32" s="36" t="s">
        <v>113</v>
      </c>
      <c r="C32" s="37">
        <v>105000</v>
      </c>
    </row>
    <row r="33" spans="1:3">
      <c r="A33" s="52">
        <v>8</v>
      </c>
      <c r="B33" s="36" t="s">
        <v>79</v>
      </c>
      <c r="C33" s="37">
        <v>255000</v>
      </c>
    </row>
    <row r="34" spans="1:3">
      <c r="A34" s="52">
        <v>9</v>
      </c>
      <c r="B34" s="36" t="s">
        <v>80</v>
      </c>
      <c r="C34" s="37">
        <v>6000</v>
      </c>
    </row>
    <row r="35" spans="1:3">
      <c r="A35" s="52">
        <v>10</v>
      </c>
      <c r="B35" s="36" t="s">
        <v>68</v>
      </c>
      <c r="C35" s="37">
        <v>44000</v>
      </c>
    </row>
    <row r="36" spans="1:3">
      <c r="A36" s="52">
        <v>11</v>
      </c>
      <c r="B36" s="36" t="s">
        <v>69</v>
      </c>
      <c r="C36" s="37">
        <v>63000</v>
      </c>
    </row>
    <row r="37" spans="1:3" s="54" customFormat="1">
      <c r="A37" s="53"/>
      <c r="B37" s="38" t="s">
        <v>107</v>
      </c>
      <c r="C37" s="42">
        <v>63000</v>
      </c>
    </row>
    <row r="38" spans="1:3">
      <c r="A38" s="52">
        <v>12</v>
      </c>
      <c r="B38" s="36" t="s">
        <v>81</v>
      </c>
      <c r="C38" s="37">
        <v>16000</v>
      </c>
    </row>
    <row r="39" spans="1:3">
      <c r="A39" s="52">
        <v>13</v>
      </c>
      <c r="B39" s="36" t="s">
        <v>70</v>
      </c>
      <c r="C39" s="37">
        <v>50000</v>
      </c>
    </row>
    <row r="40" spans="1:3">
      <c r="A40" s="52">
        <v>14</v>
      </c>
      <c r="B40" s="36" t="s">
        <v>104</v>
      </c>
      <c r="C40" s="37">
        <v>19000</v>
      </c>
    </row>
    <row r="41" spans="1:3">
      <c r="A41" s="52">
        <v>15</v>
      </c>
      <c r="B41" s="36" t="s">
        <v>180</v>
      </c>
      <c r="C41" s="37">
        <v>70000</v>
      </c>
    </row>
    <row r="42" spans="1:3" s="18" customFormat="1" ht="33">
      <c r="A42" s="51" t="s">
        <v>5</v>
      </c>
      <c r="B42" s="33" t="s">
        <v>71</v>
      </c>
      <c r="C42" s="34">
        <v>10000</v>
      </c>
    </row>
    <row r="43" spans="1:3" s="18" customFormat="1" ht="33">
      <c r="A43" s="51" t="s">
        <v>25</v>
      </c>
      <c r="B43" s="33" t="s">
        <v>72</v>
      </c>
      <c r="C43" s="34">
        <v>20000</v>
      </c>
    </row>
    <row r="44" spans="1:3" s="18" customFormat="1">
      <c r="A44" s="51"/>
      <c r="B44" s="33" t="s">
        <v>73</v>
      </c>
      <c r="C44" s="34">
        <f>C45+C50</f>
        <v>3820412</v>
      </c>
    </row>
    <row r="45" spans="1:3" s="18" customFormat="1">
      <c r="A45" s="51" t="s">
        <v>23</v>
      </c>
      <c r="B45" s="33" t="s">
        <v>74</v>
      </c>
      <c r="C45" s="34">
        <f>SUM(C46:C49)</f>
        <v>3800412</v>
      </c>
    </row>
    <row r="46" spans="1:3">
      <c r="A46" s="52">
        <v>1</v>
      </c>
      <c r="B46" s="36" t="s">
        <v>75</v>
      </c>
      <c r="C46" s="37">
        <v>325250</v>
      </c>
    </row>
    <row r="47" spans="1:3" ht="33">
      <c r="A47" s="52">
        <v>2</v>
      </c>
      <c r="B47" s="36" t="s">
        <v>76</v>
      </c>
      <c r="C47" s="37">
        <v>1546250</v>
      </c>
    </row>
    <row r="48" spans="1:3">
      <c r="A48" s="52">
        <v>3</v>
      </c>
      <c r="B48" s="36" t="s">
        <v>12</v>
      </c>
      <c r="C48" s="37">
        <v>1928912</v>
      </c>
    </row>
    <row r="49" spans="1:3">
      <c r="A49" s="55">
        <v>4</v>
      </c>
      <c r="B49" s="48" t="s">
        <v>114</v>
      </c>
      <c r="C49" s="56"/>
    </row>
    <row r="50" spans="1:3" s="18" customFormat="1">
      <c r="A50" s="57" t="s">
        <v>25</v>
      </c>
      <c r="B50" s="40" t="s">
        <v>77</v>
      </c>
      <c r="C50" s="41">
        <v>20000</v>
      </c>
    </row>
  </sheetData>
  <mergeCells count="2">
    <mergeCell ref="A3:C3"/>
    <mergeCell ref="A5:C5"/>
  </mergeCells>
  <printOptions horizontalCentered="1"/>
  <pageMargins left="0.21" right="0.17" top="0.54" bottom="0.511811023622047" header="0.31496062992126" footer="0.23622047244094499"/>
  <pageSetup paperSize="9" orientation="portrait" horizontalDpi="1200" verticalDpi="1200" r:id="rId1"/>
  <headerFooter>
    <oddHeader xml:space="preserve">&amp;R&amp;"+,thường"&amp;12
</oddHeader>
  </headerFooter>
</worksheet>
</file>

<file path=xl/worksheets/sheet4.xml><?xml version="1.0" encoding="utf-8"?>
<worksheet xmlns="http://schemas.openxmlformats.org/spreadsheetml/2006/main" xmlns:r="http://schemas.openxmlformats.org/officeDocument/2006/relationships">
  <sheetPr>
    <tabColor rgb="FFFFC000"/>
  </sheetPr>
  <dimension ref="A1:C20"/>
  <sheetViews>
    <sheetView workbookViewId="0">
      <selection activeCell="C20" sqref="C20"/>
    </sheetView>
  </sheetViews>
  <sheetFormatPr defaultColWidth="9" defaultRowHeight="16.5"/>
  <cols>
    <col min="1" max="1" width="6.7109375" style="22" customWidth="1"/>
    <col min="2" max="2" width="59.5703125" style="23" customWidth="1"/>
    <col min="3" max="3" width="18.7109375" style="24" customWidth="1"/>
    <col min="4" max="16384" width="9" style="25"/>
  </cols>
  <sheetData>
    <row r="1" spans="1:3" s="18" customFormat="1">
      <c r="A1" s="16" t="s">
        <v>105</v>
      </c>
      <c r="B1" s="17"/>
      <c r="C1" s="118" t="s">
        <v>110</v>
      </c>
    </row>
    <row r="3" spans="1:3" s="21" customFormat="1" ht="16.5" customHeight="1">
      <c r="A3" s="142" t="s">
        <v>181</v>
      </c>
      <c r="B3" s="142"/>
      <c r="C3" s="142"/>
    </row>
    <row r="5" spans="1:3" ht="16.5" customHeight="1">
      <c r="A5" s="143" t="s">
        <v>264</v>
      </c>
      <c r="B5" s="143"/>
      <c r="C5" s="143"/>
    </row>
    <row r="6" spans="1:3" s="18" customFormat="1">
      <c r="A6" s="43" t="s">
        <v>0</v>
      </c>
      <c r="B6" s="44" t="s">
        <v>1</v>
      </c>
      <c r="C6" s="45" t="s">
        <v>2</v>
      </c>
    </row>
    <row r="7" spans="1:3" s="18" customFormat="1">
      <c r="A7" s="29"/>
      <c r="B7" s="30" t="s">
        <v>82</v>
      </c>
      <c r="C7" s="31">
        <f>C8+C18</f>
        <v>3770902</v>
      </c>
    </row>
    <row r="8" spans="1:3" s="18" customFormat="1">
      <c r="A8" s="32" t="s">
        <v>23</v>
      </c>
      <c r="B8" s="33" t="s">
        <v>83</v>
      </c>
      <c r="C8" s="34">
        <f>C9+C10+C14+C15+C16+C17</f>
        <v>3750902</v>
      </c>
    </row>
    <row r="9" spans="1:3">
      <c r="A9" s="35">
        <v>1</v>
      </c>
      <c r="B9" s="36" t="s">
        <v>16</v>
      </c>
      <c r="C9" s="37">
        <v>393470</v>
      </c>
    </row>
    <row r="10" spans="1:3">
      <c r="A10" s="35">
        <v>2</v>
      </c>
      <c r="B10" s="36" t="s">
        <v>17</v>
      </c>
      <c r="C10" s="37">
        <v>2813685</v>
      </c>
    </row>
    <row r="11" spans="1:3">
      <c r="A11" s="35"/>
      <c r="B11" s="36" t="s">
        <v>44</v>
      </c>
      <c r="C11" s="37"/>
    </row>
    <row r="12" spans="1:3">
      <c r="A12" s="35"/>
      <c r="B12" s="46" t="s">
        <v>84</v>
      </c>
      <c r="C12" s="37">
        <v>1176259</v>
      </c>
    </row>
    <row r="13" spans="1:3">
      <c r="A13" s="35"/>
      <c r="B13" s="46" t="s">
        <v>85</v>
      </c>
      <c r="C13" s="37">
        <v>15880</v>
      </c>
    </row>
    <row r="14" spans="1:3">
      <c r="A14" s="35">
        <v>3</v>
      </c>
      <c r="B14" s="36" t="s">
        <v>115</v>
      </c>
      <c r="C14" s="37">
        <v>5637</v>
      </c>
    </row>
    <row r="15" spans="1:3">
      <c r="A15" s="35">
        <v>4</v>
      </c>
      <c r="B15" s="36" t="s">
        <v>118</v>
      </c>
      <c r="C15" s="37">
        <v>1000</v>
      </c>
    </row>
    <row r="16" spans="1:3">
      <c r="A16" s="35">
        <v>5</v>
      </c>
      <c r="B16" s="36" t="s">
        <v>19</v>
      </c>
      <c r="C16" s="37">
        <v>66483</v>
      </c>
    </row>
    <row r="17" spans="1:3">
      <c r="A17" s="35">
        <v>6</v>
      </c>
      <c r="B17" s="36" t="s">
        <v>88</v>
      </c>
      <c r="C17" s="37">
        <v>470627</v>
      </c>
    </row>
    <row r="18" spans="1:3" s="18" customFormat="1">
      <c r="A18" s="32" t="s">
        <v>5</v>
      </c>
      <c r="B18" s="33" t="s">
        <v>87</v>
      </c>
      <c r="C18" s="34">
        <v>20000</v>
      </c>
    </row>
    <row r="19" spans="1:3" s="18" customFormat="1">
      <c r="A19" s="88" t="s">
        <v>25</v>
      </c>
      <c r="B19" s="85" t="s">
        <v>183</v>
      </c>
      <c r="C19" s="86">
        <v>49510</v>
      </c>
    </row>
    <row r="20" spans="1:3" s="18" customFormat="1">
      <c r="A20" s="39" t="s">
        <v>182</v>
      </c>
      <c r="B20" s="40" t="s">
        <v>87</v>
      </c>
      <c r="C20" s="41">
        <v>62490</v>
      </c>
    </row>
  </sheetData>
  <mergeCells count="2">
    <mergeCell ref="A3:C3"/>
    <mergeCell ref="A5:C5"/>
  </mergeCells>
  <printOptions horizontalCentered="1"/>
  <pageMargins left="0.21" right="0.22" top="0.70866141732283505" bottom="0.511811023622047" header="0.31496062992126" footer="0.23622047244094499"/>
  <pageSetup paperSize="9" orientation="portrait" horizontalDpi="1200" verticalDpi="1200" r:id="rId1"/>
</worksheet>
</file>

<file path=xl/worksheets/sheet5.xml><?xml version="1.0" encoding="utf-8"?>
<worksheet xmlns="http://schemas.openxmlformats.org/spreadsheetml/2006/main" xmlns:r="http://schemas.openxmlformats.org/officeDocument/2006/relationships">
  <sheetPr>
    <tabColor rgb="FFFFC000"/>
  </sheetPr>
  <dimension ref="A1:C28"/>
  <sheetViews>
    <sheetView workbookViewId="0">
      <selection activeCell="C28" sqref="C28"/>
    </sheetView>
  </sheetViews>
  <sheetFormatPr defaultColWidth="9" defaultRowHeight="16.5"/>
  <cols>
    <col min="1" max="1" width="7.5703125" style="22" customWidth="1"/>
    <col min="2" max="2" width="60" style="23" customWidth="1"/>
    <col min="3" max="3" width="18.85546875" style="24" customWidth="1"/>
    <col min="4" max="16384" width="9" style="25"/>
  </cols>
  <sheetData>
    <row r="1" spans="1:3" s="18" customFormat="1">
      <c r="A1" s="16" t="s">
        <v>105</v>
      </c>
      <c r="B1" s="17"/>
      <c r="C1" s="118" t="s">
        <v>111</v>
      </c>
    </row>
    <row r="2" spans="1:3" s="18" customFormat="1" ht="9.75" customHeight="1">
      <c r="A2" s="19"/>
      <c r="B2" s="17"/>
      <c r="C2" s="20"/>
    </row>
    <row r="3" spans="1:3" s="21" customFormat="1" ht="33.75" customHeight="1">
      <c r="A3" s="142" t="s">
        <v>184</v>
      </c>
      <c r="B3" s="142"/>
      <c r="C3" s="142"/>
    </row>
    <row r="4" spans="1:3" ht="7.5" customHeight="1"/>
    <row r="5" spans="1:3" ht="16.5" customHeight="1">
      <c r="A5" s="143" t="s">
        <v>264</v>
      </c>
      <c r="B5" s="143"/>
      <c r="C5" s="143"/>
    </row>
    <row r="6" spans="1:3" s="18" customFormat="1">
      <c r="A6" s="26" t="s">
        <v>0</v>
      </c>
      <c r="B6" s="27" t="s">
        <v>1</v>
      </c>
      <c r="C6" s="28" t="s">
        <v>2</v>
      </c>
    </row>
    <row r="7" spans="1:3" s="18" customFormat="1">
      <c r="A7" s="29"/>
      <c r="B7" s="70" t="s">
        <v>89</v>
      </c>
      <c r="C7" s="31">
        <f>C8+C9+C21+C22+C23+C24+C25+C26</f>
        <v>3424941</v>
      </c>
    </row>
    <row r="8" spans="1:3" s="18" customFormat="1">
      <c r="A8" s="32" t="s">
        <v>3</v>
      </c>
      <c r="B8" s="33" t="s">
        <v>16</v>
      </c>
      <c r="C8" s="34">
        <v>786354</v>
      </c>
    </row>
    <row r="9" spans="1:3" s="18" customFormat="1">
      <c r="A9" s="32" t="s">
        <v>5</v>
      </c>
      <c r="B9" s="33" t="s">
        <v>17</v>
      </c>
      <c r="C9" s="34">
        <v>1339786</v>
      </c>
    </row>
    <row r="10" spans="1:3">
      <c r="A10" s="35"/>
      <c r="B10" s="38" t="s">
        <v>44</v>
      </c>
      <c r="C10" s="37"/>
    </row>
    <row r="11" spans="1:3">
      <c r="A11" s="35">
        <v>1</v>
      </c>
      <c r="B11" s="36" t="s">
        <v>90</v>
      </c>
      <c r="C11" s="37">
        <v>346617</v>
      </c>
    </row>
    <row r="12" spans="1:3">
      <c r="A12" s="35">
        <f t="shared" ref="A12:A19" si="0">+A11+1</f>
        <v>2</v>
      </c>
      <c r="B12" s="36" t="s">
        <v>91</v>
      </c>
      <c r="C12" s="37">
        <v>359418</v>
      </c>
    </row>
    <row r="13" spans="1:3">
      <c r="A13" s="35">
        <f t="shared" si="0"/>
        <v>3</v>
      </c>
      <c r="B13" s="36" t="s">
        <v>92</v>
      </c>
      <c r="C13" s="37">
        <v>15880</v>
      </c>
    </row>
    <row r="14" spans="1:3">
      <c r="A14" s="35">
        <f t="shared" si="0"/>
        <v>4</v>
      </c>
      <c r="B14" s="36" t="s">
        <v>93</v>
      </c>
      <c r="C14" s="37">
        <v>20156</v>
      </c>
    </row>
    <row r="15" spans="1:3">
      <c r="A15" s="35">
        <f t="shared" si="0"/>
        <v>5</v>
      </c>
      <c r="B15" s="36" t="s">
        <v>94</v>
      </c>
      <c r="C15" s="37">
        <v>10435</v>
      </c>
    </row>
    <row r="16" spans="1:3">
      <c r="A16" s="35">
        <f t="shared" si="0"/>
        <v>6</v>
      </c>
      <c r="B16" s="36" t="s">
        <v>95</v>
      </c>
      <c r="C16" s="37">
        <v>7871</v>
      </c>
    </row>
    <row r="17" spans="1:3">
      <c r="A17" s="35">
        <f t="shared" si="0"/>
        <v>7</v>
      </c>
      <c r="B17" s="36" t="s">
        <v>96</v>
      </c>
      <c r="C17" s="37">
        <v>33947</v>
      </c>
    </row>
    <row r="18" spans="1:3">
      <c r="A18" s="35">
        <f t="shared" si="0"/>
        <v>8</v>
      </c>
      <c r="B18" s="36" t="s">
        <v>97</v>
      </c>
      <c r="C18" s="37">
        <v>175926</v>
      </c>
    </row>
    <row r="19" spans="1:3">
      <c r="A19" s="35">
        <f t="shared" si="0"/>
        <v>9</v>
      </c>
      <c r="B19" s="36" t="s">
        <v>98</v>
      </c>
      <c r="C19" s="37">
        <v>309210</v>
      </c>
    </row>
    <row r="20" spans="1:3">
      <c r="A20" s="35">
        <v>10</v>
      </c>
      <c r="B20" s="36" t="s">
        <v>100</v>
      </c>
      <c r="C20" s="37">
        <v>22350</v>
      </c>
    </row>
    <row r="21" spans="1:3" s="18" customFormat="1" ht="33">
      <c r="A21" s="32" t="s">
        <v>6</v>
      </c>
      <c r="B21" s="33" t="s">
        <v>185</v>
      </c>
      <c r="C21" s="34">
        <v>51743</v>
      </c>
    </row>
    <row r="22" spans="1:3" s="18" customFormat="1">
      <c r="A22" s="32" t="s">
        <v>42</v>
      </c>
      <c r="B22" s="33" t="s">
        <v>115</v>
      </c>
      <c r="C22" s="34">
        <v>5637</v>
      </c>
    </row>
    <row r="23" spans="1:3" s="18" customFormat="1">
      <c r="A23" s="32" t="s">
        <v>43</v>
      </c>
      <c r="B23" s="33" t="s">
        <v>101</v>
      </c>
      <c r="C23" s="34">
        <v>1000</v>
      </c>
    </row>
    <row r="24" spans="1:3" s="18" customFormat="1">
      <c r="A24" s="32" t="s">
        <v>86</v>
      </c>
      <c r="B24" s="33" t="s">
        <v>19</v>
      </c>
      <c r="C24" s="34">
        <v>35872</v>
      </c>
    </row>
    <row r="25" spans="1:3" s="18" customFormat="1">
      <c r="A25" s="32" t="s">
        <v>102</v>
      </c>
      <c r="B25" s="33" t="s">
        <v>99</v>
      </c>
      <c r="C25" s="34">
        <v>1196249</v>
      </c>
    </row>
    <row r="26" spans="1:3" s="18" customFormat="1" ht="33">
      <c r="A26" s="88" t="s">
        <v>117</v>
      </c>
      <c r="B26" s="85" t="s">
        <v>21</v>
      </c>
      <c r="C26" s="86">
        <v>8300</v>
      </c>
    </row>
    <row r="27" spans="1:3" s="18" customFormat="1">
      <c r="A27" s="88" t="s">
        <v>25</v>
      </c>
      <c r="B27" s="85" t="s">
        <v>176</v>
      </c>
      <c r="C27" s="86">
        <v>49510</v>
      </c>
    </row>
    <row r="28" spans="1:3" s="18" customFormat="1">
      <c r="A28" s="39" t="s">
        <v>182</v>
      </c>
      <c r="B28" s="40" t="s">
        <v>177</v>
      </c>
      <c r="C28" s="41">
        <v>62490</v>
      </c>
    </row>
  </sheetData>
  <mergeCells count="2">
    <mergeCell ref="A3:C3"/>
    <mergeCell ref="A5:C5"/>
  </mergeCells>
  <printOptions horizontalCentered="1"/>
  <pageMargins left="0.21" right="0.17" top="0.70866141732283505" bottom="0.511811023622047" header="0.31496062992126" footer="0.23622047244094499"/>
  <pageSetup paperSize="9" orientation="portrait" horizontalDpi="1200" verticalDpi="1200" r:id="rId1"/>
</worksheet>
</file>

<file path=xl/worksheets/sheet6.xml><?xml version="1.0" encoding="utf-8"?>
<worksheet xmlns="http://schemas.openxmlformats.org/spreadsheetml/2006/main" xmlns:r="http://schemas.openxmlformats.org/officeDocument/2006/relationships">
  <sheetPr>
    <tabColor rgb="FFFFC000"/>
  </sheetPr>
  <dimension ref="A1:M56"/>
  <sheetViews>
    <sheetView topLeftCell="A10" zoomScale="98" zoomScaleNormal="98" workbookViewId="0">
      <selection activeCell="H14" sqref="H14"/>
    </sheetView>
  </sheetViews>
  <sheetFormatPr defaultColWidth="31.28515625" defaultRowHeight="15.75"/>
  <cols>
    <col min="1" max="1" width="9.42578125" style="58" customWidth="1"/>
    <col min="2" max="2" width="32.85546875" style="58" customWidth="1"/>
    <col min="3" max="3" width="10.85546875" style="137" customWidth="1"/>
    <col min="4" max="7" width="10.28515625" style="58" customWidth="1"/>
    <col min="8" max="8" width="10.28515625" style="137" customWidth="1"/>
    <col min="9" max="13" width="10.28515625" style="58" customWidth="1"/>
    <col min="14" max="16384" width="31.28515625" style="58"/>
  </cols>
  <sheetData>
    <row r="1" spans="1:13">
      <c r="A1" s="144" t="s">
        <v>168</v>
      </c>
      <c r="B1" s="144"/>
      <c r="C1" s="115"/>
      <c r="D1" s="59"/>
      <c r="E1" s="59"/>
      <c r="F1" s="59"/>
      <c r="G1" s="59"/>
      <c r="H1" s="115"/>
      <c r="I1" s="59"/>
      <c r="J1" s="59"/>
      <c r="K1" s="145" t="s">
        <v>266</v>
      </c>
      <c r="L1" s="145"/>
      <c r="M1" s="145"/>
    </row>
    <row r="2" spans="1:13" ht="27.75" customHeight="1">
      <c r="A2" s="145" t="s">
        <v>186</v>
      </c>
      <c r="B2" s="145"/>
      <c r="C2" s="145"/>
      <c r="D2" s="145"/>
      <c r="E2" s="145"/>
      <c r="F2" s="145"/>
      <c r="G2" s="145"/>
      <c r="H2" s="145"/>
      <c r="I2" s="145"/>
      <c r="J2" s="145"/>
      <c r="K2" s="145"/>
      <c r="L2" s="145"/>
      <c r="M2" s="145"/>
    </row>
    <row r="3" spans="1:13" ht="6.75" customHeight="1">
      <c r="A3" s="146"/>
      <c r="B3" s="146"/>
      <c r="C3" s="146"/>
      <c r="D3" s="146"/>
      <c r="E3" s="146"/>
      <c r="F3" s="146"/>
      <c r="G3" s="146"/>
      <c r="H3" s="146"/>
      <c r="I3" s="146"/>
      <c r="J3" s="146"/>
      <c r="K3" s="146"/>
      <c r="L3" s="146"/>
      <c r="M3" s="146"/>
    </row>
    <row r="4" spans="1:13" ht="18.75" customHeight="1">
      <c r="L4" s="153" t="s">
        <v>264</v>
      </c>
      <c r="M4" s="153"/>
    </row>
    <row r="5" spans="1:13" ht="23.25" customHeight="1">
      <c r="A5" s="147" t="s">
        <v>0</v>
      </c>
      <c r="B5" s="147" t="s">
        <v>269</v>
      </c>
      <c r="C5" s="150" t="s">
        <v>16</v>
      </c>
      <c r="D5" s="151"/>
      <c r="E5" s="151"/>
      <c r="F5" s="151"/>
      <c r="G5" s="152"/>
      <c r="H5" s="150" t="s">
        <v>119</v>
      </c>
      <c r="I5" s="151"/>
      <c r="J5" s="151"/>
      <c r="K5" s="151"/>
      <c r="L5" s="151"/>
      <c r="M5" s="152"/>
    </row>
    <row r="6" spans="1:13" ht="22.5" customHeight="1">
      <c r="A6" s="148"/>
      <c r="B6" s="148"/>
      <c r="C6" s="147" t="s">
        <v>41</v>
      </c>
      <c r="D6" s="150" t="s">
        <v>120</v>
      </c>
      <c r="E6" s="152"/>
      <c r="F6" s="150" t="s">
        <v>120</v>
      </c>
      <c r="G6" s="152"/>
      <c r="H6" s="147" t="s">
        <v>41</v>
      </c>
      <c r="I6" s="147" t="s">
        <v>171</v>
      </c>
      <c r="J6" s="147" t="s">
        <v>121</v>
      </c>
      <c r="K6" s="147" t="s">
        <v>268</v>
      </c>
      <c r="L6" s="147" t="s">
        <v>267</v>
      </c>
      <c r="M6" s="147" t="s">
        <v>98</v>
      </c>
    </row>
    <row r="7" spans="1:13" ht="15.75" customHeight="1">
      <c r="A7" s="148"/>
      <c r="B7" s="148"/>
      <c r="C7" s="148"/>
      <c r="D7" s="147" t="s">
        <v>122</v>
      </c>
      <c r="E7" s="147" t="s">
        <v>123</v>
      </c>
      <c r="F7" s="147" t="s">
        <v>124</v>
      </c>
      <c r="G7" s="147" t="s">
        <v>125</v>
      </c>
      <c r="H7" s="148"/>
      <c r="I7" s="148"/>
      <c r="J7" s="148"/>
      <c r="K7" s="148"/>
      <c r="L7" s="148"/>
      <c r="M7" s="148"/>
    </row>
    <row r="8" spans="1:13" ht="15" customHeight="1">
      <c r="A8" s="148"/>
      <c r="B8" s="148"/>
      <c r="C8" s="148"/>
      <c r="D8" s="148"/>
      <c r="E8" s="148"/>
      <c r="F8" s="148"/>
      <c r="G8" s="148"/>
      <c r="H8" s="148"/>
      <c r="I8" s="148"/>
      <c r="J8" s="148"/>
      <c r="K8" s="148"/>
      <c r="L8" s="148"/>
      <c r="M8" s="148"/>
    </row>
    <row r="9" spans="1:13" ht="15" customHeight="1">
      <c r="A9" s="148"/>
      <c r="B9" s="148"/>
      <c r="C9" s="148"/>
      <c r="D9" s="148"/>
      <c r="E9" s="148"/>
      <c r="F9" s="148"/>
      <c r="G9" s="148"/>
      <c r="H9" s="148"/>
      <c r="I9" s="148"/>
      <c r="J9" s="148"/>
      <c r="K9" s="148"/>
      <c r="L9" s="148"/>
      <c r="M9" s="148"/>
    </row>
    <row r="10" spans="1:13" ht="15">
      <c r="A10" s="149"/>
      <c r="B10" s="149"/>
      <c r="C10" s="149"/>
      <c r="D10" s="149"/>
      <c r="E10" s="149"/>
      <c r="F10" s="149"/>
      <c r="G10" s="149"/>
      <c r="H10" s="149"/>
      <c r="I10" s="149"/>
      <c r="J10" s="149"/>
      <c r="K10" s="149"/>
      <c r="L10" s="149"/>
      <c r="M10" s="149"/>
    </row>
    <row r="11" spans="1:13" ht="25.5" customHeight="1">
      <c r="A11" s="83"/>
      <c r="B11" s="83" t="s">
        <v>187</v>
      </c>
      <c r="C11" s="114"/>
      <c r="D11" s="83"/>
      <c r="E11" s="83"/>
      <c r="F11" s="83"/>
      <c r="G11" s="83"/>
      <c r="H11" s="114"/>
      <c r="I11" s="83"/>
      <c r="J11" s="83"/>
      <c r="K11" s="83"/>
      <c r="L11" s="83"/>
      <c r="M11" s="83"/>
    </row>
    <row r="12" spans="1:13" ht="21.75" customHeight="1">
      <c r="A12" s="60" t="s">
        <v>126</v>
      </c>
      <c r="B12" s="61" t="s">
        <v>127</v>
      </c>
      <c r="C12" s="138">
        <f t="shared" ref="C12:C19" si="0">D12+E12</f>
        <v>0</v>
      </c>
      <c r="D12" s="62"/>
      <c r="E12" s="62"/>
      <c r="F12" s="63"/>
      <c r="G12" s="63"/>
      <c r="H12" s="138">
        <v>6930.04</v>
      </c>
      <c r="I12" s="62"/>
      <c r="J12" s="62"/>
      <c r="K12" s="62"/>
      <c r="L12" s="62"/>
      <c r="M12" s="64">
        <v>6930.04</v>
      </c>
    </row>
    <row r="13" spans="1:13" ht="21.75" customHeight="1">
      <c r="A13" s="60" t="s">
        <v>128</v>
      </c>
      <c r="B13" s="61" t="s">
        <v>129</v>
      </c>
      <c r="C13" s="138">
        <f t="shared" si="0"/>
        <v>0</v>
      </c>
      <c r="D13" s="62"/>
      <c r="E13" s="62"/>
      <c r="F13" s="62"/>
      <c r="G13" s="62"/>
      <c r="H13" s="138">
        <v>10896</v>
      </c>
      <c r="I13" s="64">
        <v>660</v>
      </c>
      <c r="J13" s="62"/>
      <c r="K13" s="62"/>
      <c r="L13" s="62"/>
      <c r="M13" s="64">
        <v>10235.85</v>
      </c>
    </row>
    <row r="14" spans="1:13" ht="21.75" customHeight="1">
      <c r="A14" s="60" t="s">
        <v>130</v>
      </c>
      <c r="B14" s="61" t="s">
        <v>131</v>
      </c>
      <c r="C14" s="138">
        <v>69006</v>
      </c>
      <c r="D14" s="62">
        <v>69006</v>
      </c>
      <c r="E14" s="62"/>
      <c r="F14" s="62">
        <v>646</v>
      </c>
      <c r="G14" s="62"/>
      <c r="H14" s="138">
        <v>68591.929999999993</v>
      </c>
      <c r="I14" s="64">
        <v>25118.639999999999</v>
      </c>
      <c r="J14" s="62"/>
      <c r="K14" s="62"/>
      <c r="L14" s="62"/>
      <c r="M14" s="64">
        <v>43473.29</v>
      </c>
    </row>
    <row r="15" spans="1:13" ht="21.75" customHeight="1">
      <c r="A15" s="60" t="s">
        <v>132</v>
      </c>
      <c r="B15" s="61" t="s">
        <v>133</v>
      </c>
      <c r="C15" s="138">
        <v>350</v>
      </c>
      <c r="D15" s="62">
        <v>350</v>
      </c>
      <c r="E15" s="62"/>
      <c r="F15" s="62"/>
      <c r="G15" s="62"/>
      <c r="H15" s="138">
        <v>8651.5499999999993</v>
      </c>
      <c r="I15" s="64">
        <v>2809.06</v>
      </c>
      <c r="J15" s="62"/>
      <c r="K15" s="62"/>
      <c r="L15" s="62"/>
      <c r="M15" s="64">
        <v>5842.49</v>
      </c>
    </row>
    <row r="16" spans="1:13" ht="21.75" customHeight="1">
      <c r="A16" s="60" t="s">
        <v>134</v>
      </c>
      <c r="B16" s="61" t="s">
        <v>135</v>
      </c>
      <c r="C16" s="138">
        <f t="shared" si="0"/>
        <v>0</v>
      </c>
      <c r="D16" s="62"/>
      <c r="E16" s="62"/>
      <c r="F16" s="62"/>
      <c r="G16" s="62"/>
      <c r="H16" s="138">
        <v>7717.59</v>
      </c>
      <c r="I16" s="64">
        <v>2852.47</v>
      </c>
      <c r="J16" s="62"/>
      <c r="K16" s="62"/>
      <c r="L16" s="62"/>
      <c r="M16" s="64">
        <v>4865.12</v>
      </c>
    </row>
    <row r="17" spans="1:13" ht="21.75" customHeight="1">
      <c r="A17" s="60" t="s">
        <v>136</v>
      </c>
      <c r="B17" s="61" t="s">
        <v>137</v>
      </c>
      <c r="C17" s="138">
        <f t="shared" si="0"/>
        <v>0</v>
      </c>
      <c r="D17" s="62"/>
      <c r="E17" s="62"/>
      <c r="F17" s="62"/>
      <c r="G17" s="62"/>
      <c r="H17" s="138">
        <v>11125.51</v>
      </c>
      <c r="I17" s="64">
        <v>2414.81</v>
      </c>
      <c r="J17" s="62"/>
      <c r="K17" s="62"/>
      <c r="L17" s="62"/>
      <c r="M17" s="64">
        <v>8710.7000000000007</v>
      </c>
    </row>
    <row r="18" spans="1:13" ht="21.75" customHeight="1">
      <c r="A18" s="60" t="s">
        <v>138</v>
      </c>
      <c r="B18" s="61" t="s">
        <v>139</v>
      </c>
      <c r="C18" s="138">
        <v>3300</v>
      </c>
      <c r="D18" s="62">
        <v>3300</v>
      </c>
      <c r="E18" s="62"/>
      <c r="F18" s="62"/>
      <c r="G18" s="62">
        <v>3300</v>
      </c>
      <c r="H18" s="138">
        <v>17990.53</v>
      </c>
      <c r="I18" s="64"/>
      <c r="J18" s="62"/>
      <c r="K18" s="62"/>
      <c r="L18" s="62">
        <v>14292</v>
      </c>
      <c r="M18" s="64">
        <v>3698.53</v>
      </c>
    </row>
    <row r="19" spans="1:13" ht="21.75" customHeight="1">
      <c r="A19" s="60" t="s">
        <v>140</v>
      </c>
      <c r="B19" s="61" t="s">
        <v>141</v>
      </c>
      <c r="C19" s="138">
        <f t="shared" si="0"/>
        <v>0</v>
      </c>
      <c r="D19" s="62"/>
      <c r="E19" s="62"/>
      <c r="F19" s="62"/>
      <c r="G19" s="62"/>
      <c r="H19" s="138">
        <v>5017.29</v>
      </c>
      <c r="I19" s="64"/>
      <c r="J19" s="62"/>
      <c r="K19" s="62"/>
      <c r="L19" s="62"/>
      <c r="M19" s="64">
        <v>5017.29</v>
      </c>
    </row>
    <row r="20" spans="1:13" ht="21.75" customHeight="1">
      <c r="A20" s="60" t="s">
        <v>142</v>
      </c>
      <c r="B20" s="61" t="s">
        <v>143</v>
      </c>
      <c r="C20" s="138">
        <v>7500</v>
      </c>
      <c r="D20" s="62">
        <v>7500</v>
      </c>
      <c r="E20" s="62"/>
      <c r="F20" s="62"/>
      <c r="G20" s="62"/>
      <c r="H20" s="138">
        <v>6444.74</v>
      </c>
      <c r="I20" s="64"/>
      <c r="J20" s="62"/>
      <c r="K20" s="62"/>
      <c r="L20" s="62"/>
      <c r="M20" s="64">
        <v>6444.74</v>
      </c>
    </row>
    <row r="21" spans="1:13" ht="21.75" customHeight="1">
      <c r="A21" s="60" t="s">
        <v>144</v>
      </c>
      <c r="B21" s="61" t="s">
        <v>145</v>
      </c>
      <c r="C21" s="138">
        <v>6389</v>
      </c>
      <c r="D21" s="62">
        <v>6389</v>
      </c>
      <c r="E21" s="62"/>
      <c r="F21" s="62"/>
      <c r="G21" s="62"/>
      <c r="H21" s="138">
        <v>9009.67</v>
      </c>
      <c r="I21" s="64"/>
      <c r="J21" s="62"/>
      <c r="K21" s="62"/>
      <c r="L21" s="62"/>
      <c r="M21" s="64">
        <v>9009.67</v>
      </c>
    </row>
    <row r="22" spans="1:13" ht="21.75" customHeight="1">
      <c r="A22" s="60" t="s">
        <v>146</v>
      </c>
      <c r="B22" s="61" t="s">
        <v>147</v>
      </c>
      <c r="C22" s="138">
        <v>29327</v>
      </c>
      <c r="D22" s="62">
        <v>29327</v>
      </c>
      <c r="E22" s="62"/>
      <c r="F22" s="62">
        <v>29327</v>
      </c>
      <c r="G22" s="62"/>
      <c r="H22" s="138">
        <v>191827.11</v>
      </c>
      <c r="I22" s="64"/>
      <c r="J22" s="62"/>
      <c r="K22" s="62">
        <v>185345.05</v>
      </c>
      <c r="L22" s="62"/>
      <c r="M22" s="64">
        <v>6482.06</v>
      </c>
    </row>
    <row r="23" spans="1:13" ht="21.75" customHeight="1">
      <c r="A23" s="60" t="s">
        <v>148</v>
      </c>
      <c r="B23" s="61" t="s">
        <v>149</v>
      </c>
      <c r="C23" s="138">
        <v>15838</v>
      </c>
      <c r="D23" s="62">
        <v>15838</v>
      </c>
      <c r="E23" s="62"/>
      <c r="F23" s="62"/>
      <c r="G23" s="62"/>
      <c r="H23" s="138">
        <v>212877.42</v>
      </c>
      <c r="I23" s="64"/>
      <c r="J23" s="62">
        <v>198792.29</v>
      </c>
      <c r="K23" s="62">
        <v>6208.92</v>
      </c>
      <c r="L23" s="62"/>
      <c r="M23" s="64">
        <v>7876.21</v>
      </c>
    </row>
    <row r="24" spans="1:13" ht="21.75" customHeight="1">
      <c r="A24" s="60" t="s">
        <v>150</v>
      </c>
      <c r="B24" s="61" t="s">
        <v>151</v>
      </c>
      <c r="C24" s="138">
        <v>3100</v>
      </c>
      <c r="D24" s="62">
        <v>3100</v>
      </c>
      <c r="E24" s="62"/>
      <c r="F24" s="62"/>
      <c r="G24" s="62"/>
      <c r="H24" s="138">
        <v>23692.19</v>
      </c>
      <c r="I24" s="64"/>
      <c r="J24" s="62"/>
      <c r="K24" s="62"/>
      <c r="L24" s="62"/>
      <c r="M24" s="64">
        <v>5999.21</v>
      </c>
    </row>
    <row r="25" spans="1:13" ht="21.75" customHeight="1">
      <c r="A25" s="60" t="s">
        <v>152</v>
      </c>
      <c r="B25" s="61" t="s">
        <v>169</v>
      </c>
      <c r="C25" s="138">
        <v>21500</v>
      </c>
      <c r="D25" s="62">
        <v>21500</v>
      </c>
      <c r="E25" s="62"/>
      <c r="F25" s="62"/>
      <c r="G25" s="62"/>
      <c r="H25" s="138">
        <v>33403.24</v>
      </c>
      <c r="I25" s="64">
        <v>500</v>
      </c>
      <c r="J25" s="62"/>
      <c r="K25" s="62"/>
      <c r="L25" s="62"/>
      <c r="M25" s="64">
        <v>6354.92</v>
      </c>
    </row>
    <row r="26" spans="1:13" ht="21.75" customHeight="1">
      <c r="A26" s="60" t="s">
        <v>154</v>
      </c>
      <c r="B26" s="61" t="s">
        <v>157</v>
      </c>
      <c r="C26" s="138">
        <v>2206</v>
      </c>
      <c r="D26" s="62">
        <v>2206</v>
      </c>
      <c r="E26" s="62"/>
      <c r="F26" s="62"/>
      <c r="G26" s="62"/>
      <c r="H26" s="138">
        <v>15934.7</v>
      </c>
      <c r="I26" s="64">
        <v>6509.53</v>
      </c>
      <c r="J26" s="62"/>
      <c r="K26" s="62"/>
      <c r="L26" s="62"/>
      <c r="M26" s="64">
        <v>6410</v>
      </c>
    </row>
    <row r="27" spans="1:13" ht="21.75" customHeight="1">
      <c r="A27" s="60" t="s">
        <v>156</v>
      </c>
      <c r="B27" s="61" t="s">
        <v>159</v>
      </c>
      <c r="C27" s="138">
        <v>182</v>
      </c>
      <c r="D27" s="62">
        <v>182</v>
      </c>
      <c r="E27" s="62"/>
      <c r="F27" s="62"/>
      <c r="G27" s="62"/>
      <c r="H27" s="138">
        <v>3509.06</v>
      </c>
      <c r="I27" s="64">
        <v>1030.77</v>
      </c>
      <c r="J27" s="62"/>
      <c r="K27" s="62"/>
      <c r="L27" s="62"/>
      <c r="M27" s="64">
        <v>2478.29</v>
      </c>
    </row>
    <row r="28" spans="1:13" ht="21.75" customHeight="1">
      <c r="A28" s="60" t="s">
        <v>158</v>
      </c>
      <c r="B28" s="61" t="s">
        <v>153</v>
      </c>
      <c r="C28" s="138">
        <f t="shared" ref="C28:C33" si="1">D28+E28</f>
        <v>0</v>
      </c>
      <c r="D28" s="62"/>
      <c r="E28" s="62"/>
      <c r="F28" s="62"/>
      <c r="G28" s="62"/>
      <c r="H28" s="138">
        <v>9435.3700000000008</v>
      </c>
      <c r="I28" s="64">
        <v>506.7</v>
      </c>
      <c r="J28" s="62"/>
      <c r="K28" s="62"/>
      <c r="L28" s="62"/>
      <c r="M28" s="64">
        <v>8928.67</v>
      </c>
    </row>
    <row r="29" spans="1:13" ht="21.75" customHeight="1">
      <c r="A29" s="60" t="s">
        <v>160</v>
      </c>
      <c r="B29" s="61" t="s">
        <v>155</v>
      </c>
      <c r="C29" s="138">
        <f t="shared" si="1"/>
        <v>0</v>
      </c>
      <c r="D29" s="62"/>
      <c r="E29" s="62"/>
      <c r="F29" s="62"/>
      <c r="G29" s="62"/>
      <c r="H29" s="138">
        <v>4469.3100000000004</v>
      </c>
      <c r="I29" s="64"/>
      <c r="J29" s="62"/>
      <c r="K29" s="62"/>
      <c r="L29" s="62"/>
      <c r="M29" s="64">
        <v>4469.3100000000004</v>
      </c>
    </row>
    <row r="30" spans="1:13" ht="21.75" customHeight="1">
      <c r="A30" s="60" t="s">
        <v>161</v>
      </c>
      <c r="B30" s="61" t="s">
        <v>170</v>
      </c>
      <c r="C30" s="138">
        <v>2000</v>
      </c>
      <c r="D30" s="62">
        <v>2000</v>
      </c>
      <c r="E30" s="62"/>
      <c r="F30" s="62"/>
      <c r="G30" s="62"/>
      <c r="H30" s="138">
        <v>4751.22</v>
      </c>
      <c r="I30" s="64">
        <v>1892.91</v>
      </c>
      <c r="J30" s="62"/>
      <c r="K30" s="62"/>
      <c r="L30" s="62"/>
      <c r="M30" s="64">
        <v>2858.31</v>
      </c>
    </row>
    <row r="31" spans="1:13" ht="21.75" customHeight="1">
      <c r="A31" s="60" t="s">
        <v>163</v>
      </c>
      <c r="B31" s="61" t="s">
        <v>162</v>
      </c>
      <c r="C31" s="138">
        <f t="shared" si="1"/>
        <v>0</v>
      </c>
      <c r="D31" s="62"/>
      <c r="E31" s="62"/>
      <c r="F31" s="62"/>
      <c r="G31" s="62"/>
      <c r="H31" s="138">
        <v>2371.1</v>
      </c>
      <c r="I31" s="64"/>
      <c r="J31" s="62"/>
      <c r="K31" s="62"/>
      <c r="L31" s="62"/>
      <c r="M31" s="64">
        <v>2371.1</v>
      </c>
    </row>
    <row r="32" spans="1:13" ht="21.75" customHeight="1">
      <c r="A32" s="60" t="s">
        <v>165</v>
      </c>
      <c r="B32" s="61" t="s">
        <v>164</v>
      </c>
      <c r="C32" s="138">
        <f t="shared" si="1"/>
        <v>0</v>
      </c>
      <c r="D32" s="62"/>
      <c r="E32" s="62"/>
      <c r="F32" s="62"/>
      <c r="G32" s="62"/>
      <c r="H32" s="138">
        <v>3190.17</v>
      </c>
      <c r="I32" s="64">
        <v>87.17</v>
      </c>
      <c r="J32" s="62"/>
      <c r="K32" s="62">
        <v>476.86</v>
      </c>
      <c r="L32" s="62"/>
      <c r="M32" s="64">
        <v>2626.14</v>
      </c>
    </row>
    <row r="33" spans="1:13" ht="21.75" customHeight="1">
      <c r="A33" s="65" t="s">
        <v>167</v>
      </c>
      <c r="B33" s="66" t="s">
        <v>166</v>
      </c>
      <c r="C33" s="139">
        <f t="shared" si="1"/>
        <v>0</v>
      </c>
      <c r="D33" s="67"/>
      <c r="E33" s="67"/>
      <c r="F33" s="67"/>
      <c r="G33" s="67"/>
      <c r="H33" s="139">
        <v>1574.11</v>
      </c>
      <c r="I33" s="68"/>
      <c r="J33" s="67"/>
      <c r="K33" s="67"/>
      <c r="L33" s="67"/>
      <c r="M33" s="68">
        <v>1574.11</v>
      </c>
    </row>
    <row r="34" spans="1:13">
      <c r="A34" s="59"/>
      <c r="B34" s="69"/>
      <c r="C34" s="140"/>
      <c r="D34" s="69"/>
      <c r="E34" s="69"/>
      <c r="F34" s="69"/>
      <c r="G34" s="69"/>
      <c r="H34" s="140"/>
      <c r="I34" s="69"/>
      <c r="J34" s="69"/>
      <c r="K34" s="69"/>
      <c r="L34" s="69"/>
      <c r="M34" s="69"/>
    </row>
    <row r="35" spans="1:13">
      <c r="A35" s="59"/>
      <c r="B35" s="69"/>
      <c r="C35" s="140"/>
      <c r="D35" s="69"/>
      <c r="E35" s="69"/>
      <c r="F35" s="69"/>
      <c r="G35" s="69"/>
      <c r="H35" s="140"/>
      <c r="I35" s="69"/>
      <c r="J35" s="69"/>
      <c r="K35" s="69"/>
      <c r="L35" s="69"/>
      <c r="M35" s="69"/>
    </row>
    <row r="36" spans="1:13">
      <c r="A36" s="59"/>
      <c r="B36" s="69"/>
      <c r="C36" s="140"/>
      <c r="D36" s="69"/>
      <c r="E36" s="69"/>
      <c r="F36" s="69"/>
      <c r="G36" s="69"/>
      <c r="H36" s="140"/>
      <c r="I36" s="69"/>
      <c r="J36" s="69"/>
      <c r="K36" s="69"/>
      <c r="L36" s="69"/>
      <c r="M36" s="69"/>
    </row>
    <row r="37" spans="1:13">
      <c r="A37" s="59"/>
      <c r="B37" s="69"/>
      <c r="C37" s="140"/>
      <c r="D37" s="69"/>
      <c r="E37" s="69"/>
      <c r="F37" s="69"/>
      <c r="G37" s="69"/>
      <c r="H37" s="140"/>
      <c r="I37" s="69"/>
      <c r="J37" s="69"/>
      <c r="K37" s="69"/>
      <c r="L37" s="69"/>
      <c r="M37" s="69"/>
    </row>
    <row r="38" spans="1:13">
      <c r="A38" s="59"/>
      <c r="B38" s="69"/>
      <c r="C38" s="140"/>
      <c r="D38" s="69"/>
      <c r="E38" s="69"/>
      <c r="F38" s="69"/>
      <c r="G38" s="69"/>
      <c r="H38" s="140"/>
      <c r="I38" s="69"/>
      <c r="J38" s="69"/>
      <c r="K38" s="69"/>
      <c r="L38" s="69"/>
      <c r="M38" s="69"/>
    </row>
    <row r="39" spans="1:13">
      <c r="A39" s="59"/>
      <c r="B39" s="69"/>
      <c r="C39" s="140"/>
      <c r="D39" s="69"/>
      <c r="E39" s="69"/>
      <c r="F39" s="69"/>
      <c r="G39" s="69"/>
      <c r="H39" s="140"/>
      <c r="I39" s="69"/>
      <c r="J39" s="69"/>
      <c r="K39" s="69"/>
      <c r="L39" s="69"/>
      <c r="M39" s="69"/>
    </row>
    <row r="40" spans="1:13">
      <c r="A40" s="59"/>
      <c r="B40" s="69"/>
      <c r="C40" s="140"/>
      <c r="D40" s="69"/>
      <c r="E40" s="69"/>
      <c r="F40" s="69"/>
      <c r="G40" s="69"/>
      <c r="H40" s="140"/>
      <c r="I40" s="69"/>
      <c r="J40" s="69"/>
      <c r="K40" s="69"/>
      <c r="L40" s="69"/>
      <c r="M40" s="69"/>
    </row>
    <row r="41" spans="1:13">
      <c r="A41" s="59"/>
      <c r="B41" s="69"/>
      <c r="C41" s="140"/>
      <c r="D41" s="69"/>
      <c r="E41" s="69"/>
      <c r="F41" s="69"/>
      <c r="G41" s="69"/>
      <c r="H41" s="140"/>
      <c r="I41" s="69"/>
      <c r="J41" s="69"/>
      <c r="K41" s="69"/>
      <c r="L41" s="69"/>
      <c r="M41" s="69"/>
    </row>
    <row r="42" spans="1:13">
      <c r="A42" s="59"/>
      <c r="B42" s="69"/>
      <c r="C42" s="140"/>
      <c r="D42" s="69"/>
      <c r="E42" s="69"/>
      <c r="F42" s="69"/>
      <c r="G42" s="69"/>
      <c r="H42" s="140"/>
      <c r="I42" s="69"/>
      <c r="J42" s="69"/>
      <c r="K42" s="69"/>
      <c r="L42" s="69"/>
      <c r="M42" s="69"/>
    </row>
    <row r="43" spans="1:13">
      <c r="A43" s="59"/>
      <c r="B43" s="69"/>
      <c r="C43" s="140"/>
      <c r="D43" s="69"/>
      <c r="E43" s="69"/>
      <c r="F43" s="69"/>
      <c r="G43" s="69"/>
      <c r="H43" s="140"/>
      <c r="I43" s="69"/>
      <c r="J43" s="69"/>
      <c r="K43" s="69"/>
      <c r="L43" s="69"/>
      <c r="M43" s="69"/>
    </row>
    <row r="44" spans="1:13">
      <c r="A44" s="59"/>
      <c r="B44" s="69"/>
      <c r="C44" s="140"/>
      <c r="D44" s="69"/>
      <c r="E44" s="69"/>
      <c r="F44" s="69"/>
      <c r="G44" s="69"/>
      <c r="H44" s="140"/>
      <c r="I44" s="69"/>
      <c r="J44" s="69"/>
      <c r="K44" s="69"/>
      <c r="L44" s="69"/>
      <c r="M44" s="69"/>
    </row>
    <row r="45" spans="1:13">
      <c r="A45" s="59"/>
      <c r="B45" s="69"/>
      <c r="C45" s="140"/>
      <c r="D45" s="69"/>
      <c r="E45" s="69"/>
      <c r="F45" s="69"/>
      <c r="G45" s="69"/>
      <c r="H45" s="140"/>
      <c r="I45" s="69"/>
      <c r="J45" s="69"/>
      <c r="K45" s="69"/>
      <c r="L45" s="69"/>
      <c r="M45" s="69"/>
    </row>
    <row r="46" spans="1:13">
      <c r="A46" s="59"/>
      <c r="B46" s="69"/>
      <c r="C46" s="140"/>
      <c r="D46" s="69"/>
      <c r="E46" s="69"/>
      <c r="F46" s="69"/>
      <c r="G46" s="69"/>
      <c r="H46" s="140"/>
      <c r="I46" s="69"/>
      <c r="J46" s="69"/>
      <c r="K46" s="69"/>
      <c r="L46" s="69"/>
      <c r="M46" s="69"/>
    </row>
    <row r="47" spans="1:13">
      <c r="A47" s="59"/>
      <c r="B47" s="69"/>
      <c r="C47" s="140"/>
      <c r="D47" s="69"/>
      <c r="E47" s="69"/>
      <c r="F47" s="69"/>
      <c r="G47" s="69"/>
      <c r="H47" s="140"/>
      <c r="I47" s="69"/>
      <c r="J47" s="69"/>
      <c r="K47" s="69"/>
      <c r="L47" s="69"/>
      <c r="M47" s="69"/>
    </row>
    <row r="48" spans="1:13">
      <c r="A48" s="59"/>
      <c r="B48" s="69"/>
      <c r="C48" s="140"/>
      <c r="D48" s="69"/>
      <c r="E48" s="69"/>
      <c r="F48" s="69"/>
      <c r="G48" s="69"/>
      <c r="H48" s="140"/>
      <c r="I48" s="69"/>
      <c r="J48" s="69"/>
      <c r="K48" s="69"/>
      <c r="L48" s="69"/>
      <c r="M48" s="69"/>
    </row>
    <row r="49" spans="1:13">
      <c r="A49" s="59"/>
      <c r="B49" s="69"/>
      <c r="C49" s="140"/>
      <c r="D49" s="69"/>
      <c r="E49" s="69"/>
      <c r="F49" s="69"/>
      <c r="G49" s="69"/>
      <c r="H49" s="140"/>
      <c r="I49" s="69"/>
      <c r="J49" s="69"/>
      <c r="K49" s="69"/>
      <c r="L49" s="69"/>
      <c r="M49" s="69"/>
    </row>
    <row r="50" spans="1:13">
      <c r="A50" s="59"/>
      <c r="B50" s="69"/>
      <c r="C50" s="140"/>
      <c r="D50" s="69"/>
      <c r="E50" s="69"/>
      <c r="F50" s="69"/>
      <c r="G50" s="69"/>
      <c r="H50" s="140"/>
      <c r="I50" s="69"/>
      <c r="J50" s="69"/>
      <c r="K50" s="69"/>
      <c r="L50" s="69"/>
      <c r="M50" s="69"/>
    </row>
    <row r="51" spans="1:13">
      <c r="A51" s="59"/>
      <c r="B51" s="69"/>
      <c r="C51" s="140"/>
      <c r="D51" s="69"/>
      <c r="E51" s="69"/>
      <c r="F51" s="69"/>
      <c r="G51" s="69"/>
      <c r="H51" s="140"/>
      <c r="I51" s="69"/>
      <c r="J51" s="69"/>
      <c r="K51" s="69"/>
      <c r="L51" s="69"/>
      <c r="M51" s="69"/>
    </row>
    <row r="52" spans="1:13">
      <c r="A52" s="59"/>
      <c r="B52" s="69"/>
      <c r="C52" s="140"/>
      <c r="D52" s="69"/>
      <c r="E52" s="69"/>
      <c r="F52" s="69"/>
      <c r="G52" s="69"/>
      <c r="H52" s="140"/>
      <c r="I52" s="69"/>
      <c r="J52" s="69"/>
      <c r="K52" s="69"/>
      <c r="L52" s="69"/>
      <c r="M52" s="69"/>
    </row>
    <row r="53" spans="1:13">
      <c r="A53" s="59"/>
      <c r="B53" s="69"/>
      <c r="C53" s="140"/>
      <c r="D53" s="69"/>
      <c r="E53" s="69"/>
      <c r="F53" s="69"/>
      <c r="G53" s="69"/>
      <c r="H53" s="140"/>
      <c r="I53" s="69"/>
      <c r="J53" s="69"/>
      <c r="K53" s="69"/>
      <c r="L53" s="69"/>
      <c r="M53" s="69"/>
    </row>
    <row r="54" spans="1:13">
      <c r="A54" s="59"/>
      <c r="B54" s="69"/>
      <c r="C54" s="140"/>
      <c r="D54" s="69"/>
      <c r="E54" s="69"/>
      <c r="F54" s="69"/>
      <c r="G54" s="69"/>
      <c r="H54" s="140"/>
      <c r="I54" s="69"/>
      <c r="J54" s="69"/>
      <c r="K54" s="69"/>
      <c r="L54" s="69"/>
      <c r="M54" s="69"/>
    </row>
    <row r="55" spans="1:13">
      <c r="A55" s="59"/>
      <c r="B55" s="69"/>
      <c r="C55" s="140"/>
      <c r="D55" s="69"/>
      <c r="E55" s="69"/>
      <c r="F55" s="69"/>
      <c r="G55" s="69"/>
      <c r="H55" s="140"/>
      <c r="I55" s="69"/>
      <c r="J55" s="69"/>
      <c r="K55" s="69"/>
      <c r="L55" s="69"/>
      <c r="M55" s="69"/>
    </row>
    <row r="56" spans="1:13">
      <c r="A56" s="59"/>
      <c r="B56" s="69"/>
      <c r="C56" s="140"/>
      <c r="D56" s="69"/>
      <c r="E56" s="69"/>
      <c r="F56" s="69"/>
      <c r="G56" s="69"/>
      <c r="H56" s="140"/>
      <c r="I56" s="69"/>
      <c r="J56" s="69"/>
      <c r="K56" s="69"/>
      <c r="L56" s="69"/>
      <c r="M56" s="69"/>
    </row>
  </sheetData>
  <mergeCells count="22">
    <mergeCell ref="M6:M10"/>
    <mergeCell ref="D7:D10"/>
    <mergeCell ref="E7:E10"/>
    <mergeCell ref="F7:F10"/>
    <mergeCell ref="G7:G10"/>
    <mergeCell ref="J6:J10"/>
    <mergeCell ref="A1:B1"/>
    <mergeCell ref="A2:M2"/>
    <mergeCell ref="A3:M3"/>
    <mergeCell ref="A5:A10"/>
    <mergeCell ref="B5:B10"/>
    <mergeCell ref="C5:G5"/>
    <mergeCell ref="H5:M5"/>
    <mergeCell ref="C6:C10"/>
    <mergeCell ref="D6:E6"/>
    <mergeCell ref="F6:G6"/>
    <mergeCell ref="H6:H10"/>
    <mergeCell ref="I6:I10"/>
    <mergeCell ref="K6:K10"/>
    <mergeCell ref="L6:L10"/>
    <mergeCell ref="L4:M4"/>
    <mergeCell ref="K1:M1"/>
  </mergeCells>
  <printOptions horizontalCentered="1"/>
  <pageMargins left="0.21" right="0.18" top="0.35" bottom="0.17" header="0.3" footer="0.3"/>
  <pageSetup scale="85" orientation="landscape" r:id="rId1"/>
</worksheet>
</file>

<file path=xl/worksheets/sheet7.xml><?xml version="1.0" encoding="utf-8"?>
<worksheet xmlns="http://schemas.openxmlformats.org/spreadsheetml/2006/main" xmlns:r="http://schemas.openxmlformats.org/officeDocument/2006/relationships">
  <sheetPr>
    <tabColor rgb="FFFFC000"/>
  </sheetPr>
  <dimension ref="A1:G20"/>
  <sheetViews>
    <sheetView workbookViewId="0">
      <selection activeCell="C12" sqref="C12"/>
    </sheetView>
  </sheetViews>
  <sheetFormatPr defaultRowHeight="15"/>
  <cols>
    <col min="1" max="1" width="6.140625" style="101" customWidth="1"/>
    <col min="2" max="2" width="54.42578125" style="80" customWidth="1"/>
    <col min="3" max="3" width="14.140625" style="101" customWidth="1"/>
    <col min="4" max="4" width="11.28515625" style="101" customWidth="1"/>
    <col min="5" max="5" width="17.5703125" style="107" bestFit="1" customWidth="1"/>
    <col min="6" max="6" width="15.85546875" style="107" bestFit="1" customWidth="1"/>
    <col min="7" max="7" width="14.85546875" style="107" bestFit="1" customWidth="1"/>
    <col min="8" max="16384" width="9.140625" style="2"/>
  </cols>
  <sheetData>
    <row r="1" spans="1:7">
      <c r="A1" s="134" t="s">
        <v>105</v>
      </c>
      <c r="F1" s="135" t="s">
        <v>174</v>
      </c>
    </row>
    <row r="2" spans="1:7">
      <c r="A2" s="134"/>
    </row>
    <row r="3" spans="1:7" ht="36" customHeight="1">
      <c r="A3" s="154" t="s">
        <v>263</v>
      </c>
      <c r="B3" s="154"/>
      <c r="C3" s="154"/>
      <c r="D3" s="154"/>
      <c r="E3" s="154"/>
      <c r="F3" s="154"/>
      <c r="G3" s="154"/>
    </row>
    <row r="4" spans="1:7">
      <c r="G4" s="141" t="s">
        <v>264</v>
      </c>
    </row>
    <row r="5" spans="1:7" s="110" customFormat="1" ht="66.75" customHeight="1">
      <c r="A5" s="108" t="s">
        <v>0</v>
      </c>
      <c r="B5" s="108" t="s">
        <v>197</v>
      </c>
      <c r="C5" s="108" t="s">
        <v>198</v>
      </c>
      <c r="D5" s="108" t="s">
        <v>199</v>
      </c>
      <c r="E5" s="109" t="s">
        <v>200</v>
      </c>
      <c r="F5" s="109" t="s">
        <v>201</v>
      </c>
      <c r="G5" s="109" t="s">
        <v>202</v>
      </c>
    </row>
    <row r="6" spans="1:7" ht="18" customHeight="1">
      <c r="A6" s="103"/>
      <c r="B6" s="104" t="s">
        <v>203</v>
      </c>
      <c r="C6" s="103"/>
      <c r="D6" s="103"/>
      <c r="E6" s="105"/>
      <c r="F6" s="105"/>
      <c r="G6" s="105"/>
    </row>
    <row r="7" spans="1:7" ht="18" customHeight="1">
      <c r="A7" s="103">
        <v>1</v>
      </c>
      <c r="B7" s="106" t="s">
        <v>204</v>
      </c>
      <c r="C7" s="103" t="s">
        <v>217</v>
      </c>
      <c r="D7" s="103" t="s">
        <v>218</v>
      </c>
      <c r="E7" s="105">
        <v>30330</v>
      </c>
      <c r="F7" s="105">
        <v>30214.513189000001</v>
      </c>
      <c r="G7" s="105">
        <v>116</v>
      </c>
    </row>
    <row r="8" spans="1:7" ht="18" customHeight="1">
      <c r="A8" s="103">
        <v>2</v>
      </c>
      <c r="B8" s="106" t="s">
        <v>205</v>
      </c>
      <c r="C8" s="103" t="s">
        <v>219</v>
      </c>
      <c r="D8" s="103">
        <v>2012</v>
      </c>
      <c r="E8" s="105">
        <v>25537.685877</v>
      </c>
      <c r="F8" s="105">
        <v>16028.853858</v>
      </c>
      <c r="G8" s="105">
        <v>3884</v>
      </c>
    </row>
    <row r="9" spans="1:7" ht="18" customHeight="1">
      <c r="A9" s="103">
        <v>3</v>
      </c>
      <c r="B9" s="106" t="s">
        <v>206</v>
      </c>
      <c r="C9" s="103" t="s">
        <v>220</v>
      </c>
      <c r="D9" s="103" t="s">
        <v>221</v>
      </c>
      <c r="E9" s="105">
        <v>26171.599999999999</v>
      </c>
      <c r="F9" s="105">
        <v>20708</v>
      </c>
      <c r="G9" s="105">
        <v>5464</v>
      </c>
    </row>
    <row r="10" spans="1:7" ht="18" customHeight="1">
      <c r="A10" s="103">
        <v>4</v>
      </c>
      <c r="B10" s="106" t="s">
        <v>207</v>
      </c>
      <c r="C10" s="103" t="s">
        <v>220</v>
      </c>
      <c r="D10" s="103" t="s">
        <v>222</v>
      </c>
      <c r="E10" s="105">
        <v>109448</v>
      </c>
      <c r="F10" s="105">
        <v>108455</v>
      </c>
      <c r="G10" s="105">
        <v>5176</v>
      </c>
    </row>
    <row r="11" spans="1:7" ht="18" customHeight="1">
      <c r="A11" s="103">
        <v>5</v>
      </c>
      <c r="B11" s="106" t="s">
        <v>208</v>
      </c>
      <c r="C11" s="103" t="s">
        <v>217</v>
      </c>
      <c r="D11" s="103">
        <v>2011</v>
      </c>
      <c r="E11" s="105">
        <v>146135</v>
      </c>
      <c r="F11" s="105">
        <v>104000</v>
      </c>
      <c r="G11" s="105">
        <v>15000</v>
      </c>
    </row>
    <row r="12" spans="1:7" ht="18" customHeight="1">
      <c r="A12" s="103">
        <v>6</v>
      </c>
      <c r="B12" s="106" t="s">
        <v>209</v>
      </c>
      <c r="C12" s="103" t="s">
        <v>217</v>
      </c>
      <c r="D12" s="103">
        <v>2010</v>
      </c>
      <c r="E12" s="105">
        <v>24216.077239999999</v>
      </c>
      <c r="F12" s="105">
        <v>19602</v>
      </c>
      <c r="G12" s="105">
        <v>3000</v>
      </c>
    </row>
    <row r="13" spans="1:7" ht="18" customHeight="1">
      <c r="A13" s="103">
        <v>7</v>
      </c>
      <c r="B13" s="106" t="s">
        <v>210</v>
      </c>
      <c r="C13" s="103" t="s">
        <v>219</v>
      </c>
      <c r="D13" s="103" t="s">
        <v>223</v>
      </c>
      <c r="E13" s="105">
        <v>39986</v>
      </c>
      <c r="F13" s="105">
        <v>12381</v>
      </c>
      <c r="G13" s="105">
        <v>920</v>
      </c>
    </row>
    <row r="14" spans="1:7" ht="33.75" customHeight="1">
      <c r="A14" s="103">
        <v>8</v>
      </c>
      <c r="B14" s="106" t="s">
        <v>224</v>
      </c>
      <c r="C14" s="103"/>
      <c r="D14" s="103" t="s">
        <v>225</v>
      </c>
      <c r="E14" s="105">
        <v>302311</v>
      </c>
      <c r="F14" s="105">
        <v>185018</v>
      </c>
      <c r="G14" s="105">
        <v>2000</v>
      </c>
    </row>
    <row r="15" spans="1:7" ht="18" customHeight="1">
      <c r="A15" s="103">
        <v>9</v>
      </c>
      <c r="B15" s="106" t="s">
        <v>211</v>
      </c>
      <c r="C15" s="103" t="s">
        <v>219</v>
      </c>
      <c r="D15" s="103" t="s">
        <v>226</v>
      </c>
      <c r="E15" s="105">
        <v>46417.424759000001</v>
      </c>
      <c r="F15" s="105">
        <v>22120.56338</v>
      </c>
      <c r="G15" s="105">
        <v>1887</v>
      </c>
    </row>
    <row r="16" spans="1:7" ht="30">
      <c r="A16" s="103">
        <v>10</v>
      </c>
      <c r="B16" s="106" t="s">
        <v>212</v>
      </c>
      <c r="C16" s="103" t="s">
        <v>227</v>
      </c>
      <c r="D16" s="103"/>
      <c r="E16" s="105">
        <v>121322</v>
      </c>
      <c r="F16" s="105">
        <v>108836</v>
      </c>
      <c r="G16" s="105">
        <v>8000</v>
      </c>
    </row>
    <row r="17" spans="1:7" ht="18" customHeight="1">
      <c r="A17" s="103">
        <v>11</v>
      </c>
      <c r="B17" s="106" t="s">
        <v>216</v>
      </c>
      <c r="C17" s="103" t="s">
        <v>220</v>
      </c>
      <c r="D17" s="103" t="s">
        <v>222</v>
      </c>
      <c r="E17" s="105">
        <v>78556.800000000003</v>
      </c>
      <c r="F17" s="105">
        <v>67399.899999999994</v>
      </c>
      <c r="G17" s="105">
        <v>958</v>
      </c>
    </row>
    <row r="18" spans="1:7" ht="31.5" customHeight="1">
      <c r="A18" s="103">
        <v>12</v>
      </c>
      <c r="B18" s="106" t="s">
        <v>213</v>
      </c>
      <c r="C18" s="102" t="s">
        <v>228</v>
      </c>
      <c r="D18" s="103" t="s">
        <v>229</v>
      </c>
      <c r="E18" s="105">
        <v>334237</v>
      </c>
      <c r="F18" s="105">
        <v>44904</v>
      </c>
      <c r="G18" s="105">
        <v>2000</v>
      </c>
    </row>
    <row r="19" spans="1:7" ht="55.5" customHeight="1">
      <c r="A19" s="103">
        <v>13</v>
      </c>
      <c r="B19" s="106" t="s">
        <v>214</v>
      </c>
      <c r="C19" s="102" t="s">
        <v>230</v>
      </c>
      <c r="D19" s="103" t="s">
        <v>231</v>
      </c>
      <c r="E19" s="105">
        <v>49.775730000000003</v>
      </c>
      <c r="F19" s="105">
        <v>25049.74</v>
      </c>
      <c r="G19" s="105">
        <v>9000</v>
      </c>
    </row>
    <row r="20" spans="1:7" ht="18.75" customHeight="1">
      <c r="A20" s="103">
        <v>14</v>
      </c>
      <c r="B20" s="106" t="s">
        <v>215</v>
      </c>
      <c r="C20" s="103" t="s">
        <v>217</v>
      </c>
      <c r="D20" s="103" t="s">
        <v>232</v>
      </c>
      <c r="E20" s="105">
        <v>227215</v>
      </c>
      <c r="F20" s="105">
        <v>31456</v>
      </c>
      <c r="G20" s="105">
        <v>5300</v>
      </c>
    </row>
  </sheetData>
  <mergeCells count="1">
    <mergeCell ref="A3:G3"/>
  </mergeCells>
  <printOptions horizontalCentered="1"/>
  <pageMargins left="0.17" right="0.16" top="0.54" bottom="0.27" header="0.3" footer="0.3"/>
  <pageSetup scale="95" orientation="landscape" r:id="rId1"/>
</worksheet>
</file>

<file path=xl/worksheets/sheet8.xml><?xml version="1.0" encoding="utf-8"?>
<worksheet xmlns="http://schemas.openxmlformats.org/spreadsheetml/2006/main" xmlns:r="http://schemas.openxmlformats.org/officeDocument/2006/relationships">
  <sheetPr>
    <tabColor rgb="FFFFC000"/>
  </sheetPr>
  <dimension ref="A1:E10"/>
  <sheetViews>
    <sheetView workbookViewId="0">
      <selection activeCell="B4" sqref="B4"/>
    </sheetView>
  </sheetViews>
  <sheetFormatPr defaultRowHeight="18.75"/>
  <cols>
    <col min="1" max="1" width="8.85546875" style="89" customWidth="1"/>
    <col min="2" max="2" width="52.140625" style="10" customWidth="1"/>
    <col min="3" max="3" width="13" style="10" customWidth="1"/>
    <col min="4" max="4" width="14.85546875" style="10" customWidth="1"/>
    <col min="5" max="5" width="12.7109375" style="10" customWidth="1"/>
    <col min="6" max="16384" width="9.140625" style="10"/>
  </cols>
  <sheetData>
    <row r="1" spans="1:5" s="7" customFormat="1">
      <c r="A1" s="96" t="s">
        <v>105</v>
      </c>
      <c r="C1" s="156" t="s">
        <v>189</v>
      </c>
      <c r="D1" s="156"/>
      <c r="E1" s="156"/>
    </row>
    <row r="3" spans="1:5" ht="66.75" customHeight="1">
      <c r="A3" s="154" t="s">
        <v>270</v>
      </c>
      <c r="B3" s="154"/>
      <c r="C3" s="154"/>
      <c r="D3" s="154"/>
      <c r="E3" s="154"/>
    </row>
    <row r="4" spans="1:5" ht="28.5" customHeight="1">
      <c r="E4" s="136" t="s">
        <v>264</v>
      </c>
    </row>
    <row r="5" spans="1:5" s="119" customFormat="1">
      <c r="A5" s="155" t="s">
        <v>0</v>
      </c>
      <c r="B5" s="155" t="s">
        <v>1</v>
      </c>
      <c r="C5" s="155" t="s">
        <v>2</v>
      </c>
      <c r="D5" s="155" t="s">
        <v>190</v>
      </c>
      <c r="E5" s="155"/>
    </row>
    <row r="6" spans="1:5" s="119" customFormat="1" ht="41.25" customHeight="1">
      <c r="A6" s="155"/>
      <c r="B6" s="155"/>
      <c r="C6" s="155"/>
      <c r="D6" s="91" t="s">
        <v>191</v>
      </c>
      <c r="E6" s="120" t="s">
        <v>192</v>
      </c>
    </row>
    <row r="7" spans="1:5" s="7" customFormat="1">
      <c r="A7" s="91" t="s">
        <v>3</v>
      </c>
      <c r="B7" s="92" t="s">
        <v>193</v>
      </c>
      <c r="C7" s="94">
        <f>D7+E7</f>
        <v>106053</v>
      </c>
      <c r="D7" s="94">
        <f>D8+D9</f>
        <v>73936</v>
      </c>
      <c r="E7" s="94">
        <f>E8+E9</f>
        <v>32117</v>
      </c>
    </row>
    <row r="8" spans="1:5">
      <c r="A8" s="90">
        <v>1</v>
      </c>
      <c r="B8" s="93" t="s">
        <v>194</v>
      </c>
      <c r="C8" s="94">
        <f t="shared" ref="C8:C9" si="0">D8+E8</f>
        <v>41200</v>
      </c>
      <c r="D8" s="95">
        <v>31000</v>
      </c>
      <c r="E8" s="95">
        <v>10200</v>
      </c>
    </row>
    <row r="9" spans="1:5">
      <c r="A9" s="90">
        <v>2</v>
      </c>
      <c r="B9" s="93" t="s">
        <v>195</v>
      </c>
      <c r="C9" s="94">
        <f t="shared" si="0"/>
        <v>64853</v>
      </c>
      <c r="D9" s="95">
        <v>42936</v>
      </c>
      <c r="E9" s="95">
        <v>21917</v>
      </c>
    </row>
    <row r="10" spans="1:5" s="7" customFormat="1">
      <c r="A10" s="91" t="s">
        <v>5</v>
      </c>
      <c r="B10" s="92" t="s">
        <v>196</v>
      </c>
      <c r="C10" s="92">
        <f>D10+E10</f>
        <v>0</v>
      </c>
      <c r="D10" s="92"/>
      <c r="E10" s="92"/>
    </row>
  </sheetData>
  <mergeCells count="6">
    <mergeCell ref="C1:E1"/>
    <mergeCell ref="A3:E3"/>
    <mergeCell ref="A5:A6"/>
    <mergeCell ref="B5:B6"/>
    <mergeCell ref="C5:C6"/>
    <mergeCell ref="D5:E5"/>
  </mergeCells>
  <printOptions horizontalCentered="1"/>
  <pageMargins left="0.17" right="0.22" top="0.75" bottom="0.75" header="0.3" footer="0.3"/>
  <pageSetup scale="90" orientation="portrait" r:id="rId1"/>
</worksheet>
</file>

<file path=xl/worksheets/sheet9.xml><?xml version="1.0" encoding="utf-8"?>
<worksheet xmlns="http://schemas.openxmlformats.org/spreadsheetml/2006/main" xmlns:r="http://schemas.openxmlformats.org/officeDocument/2006/relationships">
  <sheetPr>
    <tabColor rgb="FFFFC000"/>
  </sheetPr>
  <dimension ref="A1:N15"/>
  <sheetViews>
    <sheetView tabSelected="1" topLeftCell="A4" workbookViewId="0">
      <selection activeCell="B6" sqref="B6:B7"/>
    </sheetView>
  </sheetViews>
  <sheetFormatPr defaultColWidth="9" defaultRowHeight="15.75"/>
  <cols>
    <col min="1" max="1" width="5.5703125" style="13" customWidth="1"/>
    <col min="2" max="2" width="40" style="14" customWidth="1"/>
    <col min="3" max="3" width="15.42578125" style="15" bestFit="1" customWidth="1"/>
    <col min="4" max="4" width="16.85546875" style="15" bestFit="1" customWidth="1"/>
    <col min="5" max="6" width="18" style="15" bestFit="1" customWidth="1"/>
    <col min="7" max="7" width="18" style="6" bestFit="1" customWidth="1"/>
    <col min="8" max="16384" width="9" style="6"/>
  </cols>
  <sheetData>
    <row r="1" spans="1:14" s="4" customFormat="1">
      <c r="A1" s="1" t="s">
        <v>105</v>
      </c>
      <c r="B1" s="2"/>
      <c r="C1" s="3"/>
      <c r="D1" s="3"/>
      <c r="E1" s="3"/>
      <c r="F1" s="157" t="s">
        <v>265</v>
      </c>
      <c r="G1" s="157"/>
    </row>
    <row r="3" spans="1:14" s="5" customFormat="1" ht="18.75" customHeight="1">
      <c r="A3" s="154" t="s">
        <v>188</v>
      </c>
      <c r="B3" s="154"/>
      <c r="C3" s="154"/>
      <c r="D3" s="154"/>
      <c r="E3" s="154"/>
      <c r="F3" s="154"/>
      <c r="G3" s="154"/>
    </row>
    <row r="5" spans="1:14" ht="15.75" customHeight="1">
      <c r="A5" s="81"/>
      <c r="B5" s="81"/>
      <c r="C5" s="81"/>
      <c r="D5" s="82"/>
      <c r="E5" s="82"/>
      <c r="F5" s="82"/>
      <c r="G5" s="98" t="s">
        <v>264</v>
      </c>
      <c r="H5" s="78"/>
      <c r="I5" s="78"/>
      <c r="J5" s="79"/>
      <c r="K5" s="79"/>
      <c r="L5" s="80"/>
      <c r="M5" s="80"/>
      <c r="N5" s="80"/>
    </row>
    <row r="6" spans="1:14" s="117" customFormat="1" ht="75" customHeight="1">
      <c r="A6" s="166" t="s">
        <v>0</v>
      </c>
      <c r="B6" s="166" t="s">
        <v>45</v>
      </c>
      <c r="C6" s="167" t="s">
        <v>46</v>
      </c>
      <c r="D6" s="167" t="s">
        <v>173</v>
      </c>
      <c r="E6" s="167" t="s">
        <v>172</v>
      </c>
      <c r="F6" s="165" t="s">
        <v>47</v>
      </c>
      <c r="G6" s="165"/>
    </row>
    <row r="7" spans="1:14" s="117" customFormat="1" ht="58.5" customHeight="1">
      <c r="A7" s="168"/>
      <c r="B7" s="168"/>
      <c r="C7" s="169"/>
      <c r="D7" s="169"/>
      <c r="E7" s="169"/>
      <c r="F7" s="133" t="s">
        <v>41</v>
      </c>
      <c r="G7" s="132" t="s">
        <v>48</v>
      </c>
    </row>
    <row r="8" spans="1:14" s="7" customFormat="1" ht="18.75">
      <c r="A8" s="71"/>
      <c r="B8" s="72" t="s">
        <v>41</v>
      </c>
      <c r="C8" s="73">
        <f>SUM(C9:C15)</f>
        <v>392800000</v>
      </c>
      <c r="D8" s="73">
        <f t="shared" ref="D8:E8" si="0">SUM(D9:D15)</f>
        <v>334260000</v>
      </c>
      <c r="E8" s="73">
        <f t="shared" si="0"/>
        <v>1530508816</v>
      </c>
      <c r="F8" s="73">
        <f>G8</f>
        <v>1196248816</v>
      </c>
      <c r="G8" s="73">
        <f>SUM(G9:G15)</f>
        <v>1196248816</v>
      </c>
    </row>
    <row r="9" spans="1:14" s="10" customFormat="1" ht="23.25" customHeight="1">
      <c r="A9" s="74">
        <v>1</v>
      </c>
      <c r="B9" s="97" t="s">
        <v>49</v>
      </c>
      <c r="C9" s="9">
        <v>217000000</v>
      </c>
      <c r="D9" s="9">
        <v>171050000</v>
      </c>
      <c r="E9" s="9">
        <v>407749871</v>
      </c>
      <c r="F9" s="9">
        <f>G9</f>
        <v>236699871</v>
      </c>
      <c r="G9" s="75">
        <v>236699871</v>
      </c>
    </row>
    <row r="10" spans="1:14" s="10" customFormat="1" ht="18.75">
      <c r="A10" s="74">
        <v>2</v>
      </c>
      <c r="B10" s="8" t="s">
        <v>50</v>
      </c>
      <c r="C10" s="9">
        <v>36000000</v>
      </c>
      <c r="D10" s="9">
        <v>32240000</v>
      </c>
      <c r="E10" s="9">
        <v>286853364</v>
      </c>
      <c r="F10" s="9">
        <f t="shared" ref="F10:F15" si="1">G10</f>
        <v>254613364</v>
      </c>
      <c r="G10" s="75">
        <v>254613364</v>
      </c>
    </row>
    <row r="11" spans="1:14" s="10" customFormat="1" ht="18.75">
      <c r="A11" s="74">
        <v>3</v>
      </c>
      <c r="B11" s="8" t="s">
        <v>51</v>
      </c>
      <c r="C11" s="9">
        <v>46000000</v>
      </c>
      <c r="D11" s="9">
        <v>41860000</v>
      </c>
      <c r="E11" s="9">
        <v>198106739</v>
      </c>
      <c r="F11" s="9">
        <f t="shared" si="1"/>
        <v>156246739</v>
      </c>
      <c r="G11" s="75">
        <v>156246739</v>
      </c>
    </row>
    <row r="12" spans="1:14" s="10" customFormat="1" ht="18.75">
      <c r="A12" s="74">
        <v>4</v>
      </c>
      <c r="B12" s="8" t="s">
        <v>52</v>
      </c>
      <c r="C12" s="9">
        <v>46900000</v>
      </c>
      <c r="D12" s="9">
        <v>45240000</v>
      </c>
      <c r="E12" s="9">
        <v>206248351</v>
      </c>
      <c r="F12" s="9">
        <f t="shared" si="1"/>
        <v>161008351</v>
      </c>
      <c r="G12" s="75">
        <v>161008351</v>
      </c>
    </row>
    <row r="13" spans="1:14" s="10" customFormat="1" ht="18.75">
      <c r="A13" s="74">
        <v>5</v>
      </c>
      <c r="B13" s="8" t="s">
        <v>53</v>
      </c>
      <c r="C13" s="9">
        <v>4500000</v>
      </c>
      <c r="D13" s="9">
        <v>4220000</v>
      </c>
      <c r="E13" s="9">
        <v>150169221</v>
      </c>
      <c r="F13" s="9">
        <f t="shared" si="1"/>
        <v>145949221</v>
      </c>
      <c r="G13" s="75">
        <v>145949221</v>
      </c>
    </row>
    <row r="14" spans="1:14" s="10" customFormat="1" ht="18.75">
      <c r="A14" s="74">
        <v>6</v>
      </c>
      <c r="B14" s="8" t="s">
        <v>54</v>
      </c>
      <c r="C14" s="9">
        <v>15000000</v>
      </c>
      <c r="D14" s="9">
        <v>13950000</v>
      </c>
      <c r="E14" s="9">
        <v>132415982</v>
      </c>
      <c r="F14" s="99">
        <f t="shared" si="1"/>
        <v>118465982</v>
      </c>
      <c r="G14" s="75">
        <v>118465982</v>
      </c>
    </row>
    <row r="15" spans="1:14" s="10" customFormat="1" ht="18.75">
      <c r="A15" s="76">
        <v>7</v>
      </c>
      <c r="B15" s="11" t="s">
        <v>55</v>
      </c>
      <c r="C15" s="12">
        <v>27400000</v>
      </c>
      <c r="D15" s="12">
        <v>25700000</v>
      </c>
      <c r="E15" s="12">
        <v>148965288</v>
      </c>
      <c r="F15" s="100">
        <f t="shared" si="1"/>
        <v>123265288</v>
      </c>
      <c r="G15" s="77">
        <v>123265288</v>
      </c>
    </row>
  </sheetData>
  <mergeCells count="8">
    <mergeCell ref="F1:G1"/>
    <mergeCell ref="A3:G3"/>
    <mergeCell ref="A6:A7"/>
    <mergeCell ref="B6:B7"/>
    <mergeCell ref="C6:C7"/>
    <mergeCell ref="D6:D7"/>
    <mergeCell ref="F6:G6"/>
    <mergeCell ref="E6:E7"/>
  </mergeCells>
  <printOptions horizontalCentered="1"/>
  <pageMargins left="0.23" right="0.16" top="0.71" bottom="0.511811023622047" header="0.31496062992126" footer="0.23622047244094499"/>
  <pageSetup paperSize="9" orientation="landscape"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vt:i4>
      </vt:variant>
    </vt:vector>
  </HeadingPairs>
  <TitlesOfParts>
    <vt:vector size="11" baseType="lpstr">
      <vt:lpstr>10</vt:lpstr>
      <vt:lpstr>11</vt:lpstr>
      <vt:lpstr>12</vt:lpstr>
      <vt:lpstr>13</vt:lpstr>
      <vt:lpstr>14</vt:lpstr>
      <vt:lpstr>15</vt:lpstr>
      <vt:lpstr>16</vt:lpstr>
      <vt:lpstr>17</vt:lpstr>
      <vt:lpstr>18</vt:lpstr>
      <vt:lpstr>19</vt:lpstr>
      <vt:lpstr>'12'!Print_Titles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2017-10-31T03:20:36Z</dcterms:modified>
</cp:coreProperties>
</file>

<file path=docProps/custom.xml><?xml version="1.0" encoding="utf-8"?>
<Properties xmlns:vt="http://schemas.openxmlformats.org/officeDocument/2006/docPropsVTypes" xmlns="http://schemas.openxmlformats.org/officeDocument/2006/custom-properties">
  <property fmtid="{D5CDD505-2E9C-101B-9397-08002B2CF9AE}" pid="2" name="DISdDocName">
    <vt:lpwstr>MOFUCM115047</vt:lpwstr>
  </property>
  <property fmtid="{D5CDD505-2E9C-101B-9397-08002B2CF9AE}" pid="3" name="DISProperties">
    <vt:lpwstr>DISdDocName,DIScgiUrl,DISdUser,DISdID,DISidcName,DISTaskPaneUrl</vt:lpwstr>
  </property>
  <property fmtid="{D5CDD505-2E9C-101B-9397-08002B2CF9AE}" pid="4" name="DIScgiUrl">
    <vt:lpwstr>http://svr-portal2:16250/cs/idcplg</vt:lpwstr>
  </property>
  <property fmtid="{D5CDD505-2E9C-101B-9397-08002B2CF9AE}" pid="5" name="DISdUser">
    <vt:lpwstr>anonymous</vt:lpwstr>
  </property>
  <property fmtid="{D5CDD505-2E9C-101B-9397-08002B2CF9AE}" pid="6" name="DISdID">
    <vt:lpwstr>106471</vt:lpwstr>
  </property>
  <property fmtid="{D5CDD505-2E9C-101B-9397-08002B2CF9AE}" pid="7" name="DISTaskPaneUrl">
    <vt:lpwstr>http://svr-portal2:16250/cs/idcplg?IdcService=DESKTOP_DOC_INFO&amp;dDocName=MOFUCM115047&amp;dID=106471&amp;ClientControlled=DocMan,taskpane&amp;coreContentOnly=1</vt:lpwstr>
  </property>
  <property fmtid="{D5CDD505-2E9C-101B-9397-08002B2CF9AE}" pid="8" name="DISidcName">
    <vt:lpwstr>ucmtmp</vt:lpwstr>
  </property>
</Properties>
</file>