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sharedStrings.xml" ContentType="application/vnd.openxmlformats-officedocument.spreadsheetml.sharedStrings+xml"/>
  <Override PartName="/xl/theme/theme1.xml" ContentType="application/vnd.openxmlformats-officedocument.theme+xml"/>
  <Override PartName="/xl/styles.xml" ContentType="application/vnd.openxmlformats-officedocument.spreadsheetml.styles+xml"/>
  <Override PartName="/xl/worksheets/sheet1.xml" ContentType="application/vnd.openxmlformats-officedocument.spreadsheetml.worksheet+xml"/>
  <Override PartName="/xl/drawings/drawing1.xml" ContentType="application/vnd.openxmlformats-officedocument.drawing+xml"/>
  <Override PartName="/docProps/app.xml" ContentType="application/vnd.openxmlformats-officedocument.extended-properties+xml"/>
  <Override PartName="/xl/calcChain.xml" ContentType="application/vnd.openxmlformats-officedocument.spreadsheetml.calcChain+xml"/>
  <Override PartName="/docProps/core.xml" ContentType="application/vnd.openxmlformats-package.core-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NHUNG\NĂM 2018\CÔNG KHAI TÀI CHÍNH\CÔNG KHAI DỰ TOÁN 2018 + QUYẾT TOÁN 2016\CÔNG KHAI DỰ TOÁN 2018\"/>
    </mc:Choice>
  </mc:AlternateContent>
  <bookViews>
    <workbookView xWindow="0" yWindow="0" windowWidth="20490" windowHeight="7755"/>
  </bookViews>
  <sheets>
    <sheet name="Sheet1" sheetId="1" r:id="rId1"/>
  </sheets>
  <definedNames>
    <definedName name="_xlnm.Print_Titles" localSheetId="0">Sheet1!$6:$7</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32" i="1" l="1"/>
  <c r="D49" i="1"/>
  <c r="D51" i="1" l="1"/>
  <c r="D50" i="1"/>
  <c r="D48" i="1"/>
  <c r="D43" i="1"/>
  <c r="D44" i="1"/>
  <c r="D45" i="1"/>
  <c r="D46" i="1"/>
  <c r="D42" i="1"/>
  <c r="D36" i="1"/>
  <c r="D35" i="1"/>
  <c r="D28" i="1"/>
  <c r="D29" i="1"/>
  <c r="D30" i="1"/>
  <c r="D31" i="1"/>
  <c r="D27" i="1"/>
  <c r="D24" i="1"/>
  <c r="D25" i="1"/>
  <c r="D22" i="1"/>
  <c r="D23" i="1"/>
  <c r="D21" i="1"/>
  <c r="D20" i="1" s="1"/>
  <c r="D17" i="1"/>
  <c r="D18" i="1"/>
  <c r="D19" i="1"/>
  <c r="D16" i="1"/>
  <c r="D15" i="1" s="1"/>
  <c r="D12" i="1"/>
  <c r="D13" i="1"/>
  <c r="D14" i="1"/>
  <c r="D11" i="1"/>
  <c r="D10" i="1" s="1"/>
  <c r="D26" i="1" l="1"/>
  <c r="D9" i="1" s="1"/>
  <c r="D8" i="1" l="1"/>
  <c r="C26" i="1"/>
  <c r="C20" i="1"/>
  <c r="C15" i="1"/>
  <c r="C10" i="1"/>
  <c r="C9" i="1" l="1"/>
  <c r="C8" i="1" s="1"/>
</calcChain>
</file>

<file path=xl/sharedStrings.xml><?xml version="1.0" encoding="utf-8"?>
<sst xmlns="http://schemas.openxmlformats.org/spreadsheetml/2006/main" count="92" uniqueCount="58">
  <si>
    <t>STT</t>
  </si>
  <si>
    <t>NỘI DUNG</t>
  </si>
  <si>
    <t>DỰ TOÁN</t>
  </si>
  <si>
    <t>TỔNG THU NGÂN SÁCH NHÀ NƯỚC</t>
  </si>
  <si>
    <t>I</t>
  </si>
  <si>
    <t>Thu nội địa</t>
  </si>
  <si>
    <t>(Chi tiết theo sắc thuế)</t>
  </si>
  <si>
    <t xml:space="preserve">Thu từ khu vực DNNN do địa phương quản lý </t>
  </si>
  <si>
    <t xml:space="preserve">Thu từ khu vực doanh nghiệp có vốn đầu tư nước ngoài </t>
  </si>
  <si>
    <t xml:space="preserve">Thu từ khu vực kinh tế ngoài quốc doanh </t>
  </si>
  <si>
    <t>Thuế thu nhập cá nhân</t>
  </si>
  <si>
    <t>Thuế bảo vệ môi trường</t>
  </si>
  <si>
    <t>-</t>
  </si>
  <si>
    <t>Thuế BVMT thu từ hàng hóa sản xuất, kinh doanh trong nước</t>
  </si>
  <si>
    <t>Thuế BVMT thu từ hàng hóa nhập khẩu</t>
  </si>
  <si>
    <t>Lệ phí trước bạ</t>
  </si>
  <si>
    <t>Thu phí, lệ phí</t>
  </si>
  <si>
    <t>Phí và lệ phí trung ương</t>
  </si>
  <si>
    <t>Phí và lệ phí địa phương</t>
  </si>
  <si>
    <t>Phí và lệ phí huyện</t>
  </si>
  <si>
    <t>Phí và lệ phí xã, phường</t>
  </si>
  <si>
    <t>Thuế sử dụng đất nông nghiệp</t>
  </si>
  <si>
    <t>Thuế sử dụng đất phi nông nghiệp</t>
  </si>
  <si>
    <t>Tiền cho thuê đất, thuê mặt nước</t>
  </si>
  <si>
    <t>Thu tiền sử dụng đất</t>
  </si>
  <si>
    <t>Tiền cho thuê và tiền bán nhà ở thuộc sở hữu nhà nước</t>
  </si>
  <si>
    <t xml:space="preserve">Thu từ hoạt động xổ số kiến thiết </t>
  </si>
  <si>
    <t>Thu tiền cấp quyền khai thác khoáng sản</t>
  </si>
  <si>
    <t>Thu khác ngân sách</t>
  </si>
  <si>
    <t>Thu từ quỹ đất công ích, hoa lợi công sản khác</t>
  </si>
  <si>
    <t>Thu hồi vốn, thu cổ tức, lợi nhuận được chia của Nhà nước và lợi nhuận sau thuế còn lại sau khi trích lập các quỹ của doanh nghiệp nhà nước</t>
  </si>
  <si>
    <t>II</t>
  </si>
  <si>
    <t>Thu từ dầu thô</t>
  </si>
  <si>
    <t>III</t>
  </si>
  <si>
    <t>Thu từ hoạt động xuất, nhập khẩu</t>
  </si>
  <si>
    <t>Thuế giá trị gia tăng thu từ hàng hóa nhập khẩu</t>
  </si>
  <si>
    <t>Thuế xuất khẩu</t>
  </si>
  <si>
    <t>Thuế nhập khẩu</t>
  </si>
  <si>
    <t>Thuế tiêu thụ đặc biệt thu từ hàng hóa nhập khẩu</t>
  </si>
  <si>
    <t>Thuế bảo vệ môi trường thu từ hàng hóa nhập khẩu</t>
  </si>
  <si>
    <t>Thu khác</t>
  </si>
  <si>
    <t>IV</t>
  </si>
  <si>
    <t>Thu viện trợ</t>
  </si>
  <si>
    <t>DỰ TOÁN THU NGÂN SÁCH NHÀ NƯỚC NĂM 2018</t>
  </si>
  <si>
    <t>Biểu số 48/CK-NSNN</t>
  </si>
  <si>
    <t>Thu từ khu vực DNNN do Trung ương quản lý</t>
  </si>
  <si>
    <t xml:space="preserve">Thuế giá trị gia tăng </t>
  </si>
  <si>
    <t>Thuế tiêu thụ đặc biệt hàng nội địa</t>
  </si>
  <si>
    <t>Thuế thu nhập doanh nghiệp</t>
  </si>
  <si>
    <t>Thuế tài nguyên</t>
  </si>
  <si>
    <t>Tiền thuê mặt đất, mặt nước</t>
  </si>
  <si>
    <t xml:space="preserve">          ỦY BAN NHÂN DÂN</t>
  </si>
  <si>
    <t xml:space="preserve">             TỈNH ĐỒNG NAI</t>
  </si>
  <si>
    <t>Đơn vị: triệu đồng</t>
  </si>
  <si>
    <t>Tỷ lệ điều tiết</t>
  </si>
  <si>
    <t>TỔNG THU NSNN</t>
  </si>
  <si>
    <t xml:space="preserve"> THU NSĐP</t>
  </si>
  <si>
    <t>(Đính kèm Quyết định số            /QĐ-UBND ngày       01/2018 của UBND tỉnh)</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</si>
</sst>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_(* #,##0_);_(* \(#,##0\);_(* &quot;-&quot;??_);_(@_)"/>
  </numFmts>
  <fonts count="10" x14ac:knownFonts="1">
    <font>
      <sz val="11"/>
      <color theme="1"/>
      <name val="Calibri"/>
      <family val="2"/>
      <scheme val="minor"/>
    </font>
    <font>
      <sz val="11"/>
      <color theme="1"/>
      <name val="Times New Roman"/>
      <family val="1"/>
    </font>
    <font>
      <i/>
      <sz val="11"/>
      <color theme="1"/>
      <name val="Times New Roman"/>
      <family val="1"/>
    </font>
    <font>
      <b/>
      <sz val="11"/>
      <color theme="1"/>
      <name val="Times New Roman"/>
      <family val="1"/>
    </font>
    <font>
      <sz val="11"/>
      <color theme="1"/>
      <name val="Calibri"/>
      <family val="2"/>
      <scheme val="minor"/>
    </font>
    <font>
      <sz val="11"/>
      <name val="Times New Roman"/>
      <family val="1"/>
    </font>
    <font>
      <i/>
      <sz val="11"/>
      <name val="Times New Roman"/>
      <family val="1"/>
    </font>
    <font>
      <b/>
      <sz val="11"/>
      <name val="Times New Roman"/>
      <family val="1"/>
    </font>
    <font>
      <i/>
      <sz val="11"/>
      <color rgb="FF000000"/>
      <name val="Times New Roman"/>
      <family val="1"/>
    </font>
    <font>
      <b/>
      <sz val="14"/>
      <color rgb="FF000000"/>
      <name val="Times New Roman"/>
      <family val="1"/>
    </font>
  </fonts>
  <fills count="2">
    <fill>
      <patternFill patternType="none"/>
    </fill>
    <fill>
      <patternFill patternType="gray125"/>
    </fill>
  </fills>
  <borders count="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3">
    <xf numFmtId="0" fontId="0" fillId="0" borderId="0"/>
    <xf numFmtId="43" fontId="4" fillId="0" borderId="0" applyFont="0" applyFill="0" applyBorder="0" applyAlignment="0" applyProtection="0"/>
    <xf numFmtId="9" fontId="4" fillId="0" borderId="0" applyFont="0" applyFill="0" applyBorder="0" applyAlignment="0" applyProtection="0"/>
  </cellStyleXfs>
  <cellXfs count="34">
    <xf numFmtId="0" fontId="0" fillId="0" borderId="0" xfId="0"/>
    <xf numFmtId="0" fontId="1" fillId="0" borderId="0" xfId="0" applyFont="1"/>
    <xf numFmtId="0" fontId="5" fillId="0" borderId="1" xfId="0" quotePrefix="1" applyFont="1" applyBorder="1" applyAlignment="1">
      <alignment horizontal="center" vertical="center" wrapText="1"/>
    </xf>
    <xf numFmtId="0" fontId="5" fillId="0" borderId="1" xfId="0" applyFont="1" applyBorder="1" applyAlignment="1">
      <alignment vertical="center" wrapText="1"/>
    </xf>
    <xf numFmtId="0" fontId="6" fillId="0" borderId="1" xfId="0" applyFont="1" applyBorder="1" applyAlignment="1">
      <alignment horizontal="center" vertical="center" wrapText="1"/>
    </xf>
    <xf numFmtId="0" fontId="6" fillId="0" borderId="1" xfId="0" applyFont="1" applyBorder="1" applyAlignment="1">
      <alignment vertical="center" wrapText="1"/>
    </xf>
    <xf numFmtId="0" fontId="7" fillId="0" borderId="1" xfId="0" applyFont="1" applyBorder="1" applyAlignment="1">
      <alignment horizontal="center" vertical="center" wrapText="1"/>
    </xf>
    <xf numFmtId="0" fontId="7" fillId="0" borderId="1" xfId="0" applyFont="1" applyBorder="1" applyAlignment="1">
      <alignment vertical="center" wrapText="1"/>
    </xf>
    <xf numFmtId="0" fontId="5" fillId="0" borderId="1" xfId="0" applyFont="1" applyBorder="1" applyAlignment="1">
      <alignment horizontal="center" vertical="center" wrapText="1"/>
    </xf>
    <xf numFmtId="164" fontId="7" fillId="0" borderId="1" xfId="1" applyNumberFormat="1" applyFont="1" applyBorder="1" applyAlignment="1">
      <alignment horizontal="center" vertical="center" wrapText="1"/>
    </xf>
    <xf numFmtId="164" fontId="5" fillId="0" borderId="1" xfId="1" applyNumberFormat="1" applyFont="1" applyBorder="1" applyAlignment="1">
      <alignment horizontal="center" vertical="center" wrapText="1"/>
    </xf>
    <xf numFmtId="0" fontId="3" fillId="0" borderId="0" xfId="0" applyFont="1" applyAlignment="1"/>
    <xf numFmtId="0" fontId="3" fillId="0" borderId="0" xfId="0" applyFont="1" applyAlignment="1">
      <alignment vertical="top"/>
    </xf>
    <xf numFmtId="0" fontId="1" fillId="0" borderId="0" xfId="0" applyFont="1" applyAlignment="1">
      <alignment vertical="top"/>
    </xf>
    <xf numFmtId="164" fontId="6" fillId="0" borderId="1" xfId="1" applyNumberFormat="1" applyFont="1" applyBorder="1" applyAlignment="1">
      <alignment horizontal="center" vertical="center" wrapText="1"/>
    </xf>
    <xf numFmtId="0" fontId="2" fillId="0" borderId="0" xfId="0" applyFont="1"/>
    <xf numFmtId="0" fontId="3" fillId="0" borderId="0" xfId="0" applyFont="1"/>
    <xf numFmtId="164" fontId="7" fillId="0" borderId="1" xfId="1" applyNumberFormat="1" applyFont="1" applyBorder="1" applyAlignment="1">
      <alignment horizontal="center" vertical="center" wrapText="1"/>
    </xf>
    <xf numFmtId="164" fontId="1" fillId="0" borderId="0" xfId="1" applyNumberFormat="1" applyFont="1" applyAlignment="1">
      <alignment horizontal="center" vertical="center"/>
    </xf>
    <xf numFmtId="164" fontId="1" fillId="0" borderId="1" xfId="1" applyNumberFormat="1" applyFont="1" applyBorder="1" applyAlignment="1">
      <alignment horizontal="center" vertical="center"/>
    </xf>
    <xf numFmtId="9" fontId="1" fillId="0" borderId="0" xfId="2" applyFont="1"/>
    <xf numFmtId="9" fontId="1" fillId="0" borderId="0" xfId="2" applyFont="1" applyAlignment="1">
      <alignment vertical="top"/>
    </xf>
    <xf numFmtId="9" fontId="1" fillId="0" borderId="1" xfId="2" applyFont="1" applyBorder="1"/>
    <xf numFmtId="9" fontId="2" fillId="0" borderId="1" xfId="2" applyFont="1" applyBorder="1"/>
    <xf numFmtId="164" fontId="3" fillId="0" borderId="1" xfId="1" applyNumberFormat="1" applyFont="1" applyBorder="1" applyAlignment="1">
      <alignment horizontal="center" vertical="center" wrapText="1"/>
    </xf>
    <xf numFmtId="164" fontId="2" fillId="0" borderId="1" xfId="1" applyNumberFormat="1" applyFont="1" applyBorder="1" applyAlignment="1">
      <alignment horizontal="center" vertical="center"/>
    </xf>
    <xf numFmtId="164" fontId="1" fillId="0" borderId="0" xfId="0" applyNumberFormat="1" applyFont="1"/>
    <xf numFmtId="164" fontId="2" fillId="0" borderId="0" xfId="1" applyNumberFormat="1" applyFont="1" applyAlignment="1">
      <alignment horizontal="center" vertical="center"/>
    </xf>
    <xf numFmtId="9" fontId="3" fillId="0" borderId="1" xfId="2" applyFont="1" applyBorder="1" applyAlignment="1">
      <alignment horizontal="center" vertical="center" wrapText="1"/>
    </xf>
    <xf numFmtId="164" fontId="7" fillId="0" borderId="1" xfId="1" applyNumberFormat="1" applyFont="1" applyBorder="1" applyAlignment="1">
      <alignment horizontal="center" vertical="center" wrapText="1"/>
    </xf>
    <xf numFmtId="0" fontId="9" fillId="0" borderId="0" xfId="0" applyFont="1" applyAlignment="1">
      <alignment horizontal="center"/>
    </xf>
    <xf numFmtId="0" fontId="8" fillId="0" borderId="0" xfId="0" applyFont="1" applyAlignment="1">
      <alignment horizontal="center" vertical="center"/>
    </xf>
    <xf numFmtId="164" fontId="2" fillId="0" borderId="2" xfId="1" applyNumberFormat="1" applyFont="1" applyBorder="1" applyAlignment="1">
      <alignment horizontal="center" vertical="center"/>
    </xf>
    <xf numFmtId="0" fontId="7" fillId="0" borderId="1" xfId="0" applyFont="1" applyBorder="1" applyAlignment="1">
      <alignment horizontal="center" vertical="center" wrapText="1"/>
    </xf>
  </cellXfs>
  <cellStyles count="3">
    <cellStyle name="Comma" xfId="1" builtinId="3"/>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xdr:col>
      <xdr:colOff>361950</xdr:colOff>
      <xdr:row>1</xdr:row>
      <xdr:rowOff>190500</xdr:rowOff>
    </xdr:from>
    <xdr:to>
      <xdr:col>1</xdr:col>
      <xdr:colOff>1095375</xdr:colOff>
      <xdr:row>1</xdr:row>
      <xdr:rowOff>190500</xdr:rowOff>
    </xdr:to>
    <xdr:cxnSp macro="">
      <xdr:nvCxnSpPr>
        <xdr:cNvPr id="3" name="Straight Connector 2"/>
        <xdr:cNvCxnSpPr/>
      </xdr:nvCxnSpPr>
      <xdr:spPr>
        <a:xfrm>
          <a:off x="685800" y="381000"/>
          <a:ext cx="733425"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2"/>
  <sheetViews>
    <sheetView tabSelected="1" workbookViewId="0">
      <selection activeCell="I7" sqref="I7"/>
    </sheetView>
  </sheetViews>
  <sheetFormatPr defaultRowHeight="15" x14ac:dyDescent="0.25"/>
  <cols>
    <col min="1" max="1" width="4.85546875" style="1" customWidth="1"/>
    <col min="2" max="2" width="60.42578125" style="1" customWidth="1"/>
    <col min="3" max="3" width="13" style="18" customWidth="1"/>
    <col min="4" max="4" width="12.7109375" style="18" customWidth="1"/>
    <col min="5" max="5" width="9.85546875" style="20" hidden="1" customWidth="1"/>
    <col min="6" max="16384" width="9.140625" style="1"/>
  </cols>
  <sheetData>
    <row r="1" spans="1:7" x14ac:dyDescent="0.25">
      <c r="A1" s="11" t="s">
        <v>51</v>
      </c>
      <c r="B1" s="11"/>
      <c r="C1" s="27" t="s">
        <v>44</v>
      </c>
      <c r="D1" s="27"/>
    </row>
    <row r="2" spans="1:7" s="13" customFormat="1" ht="19.5" customHeight="1" x14ac:dyDescent="0.25">
      <c r="A2" s="12" t="s">
        <v>52</v>
      </c>
      <c r="B2" s="12"/>
      <c r="C2" s="18"/>
      <c r="D2" s="18"/>
      <c r="E2" s="21"/>
    </row>
    <row r="3" spans="1:7" ht="30" customHeight="1" x14ac:dyDescent="0.3">
      <c r="A3" s="30" t="s">
        <v>43</v>
      </c>
      <c r="B3" s="30"/>
      <c r="C3" s="30"/>
      <c r="D3" s="30"/>
    </row>
    <row r="4" spans="1:7" x14ac:dyDescent="0.25">
      <c r="A4" s="31" t="s">
        <v>57</v>
      </c>
      <c r="B4" s="31"/>
      <c r="C4" s="31"/>
      <c r="D4" s="31"/>
    </row>
    <row r="5" spans="1:7" x14ac:dyDescent="0.25">
      <c r="C5" s="32" t="s">
        <v>53</v>
      </c>
      <c r="D5" s="32"/>
    </row>
    <row r="6" spans="1:7" ht="21.75" customHeight="1" x14ac:dyDescent="0.25">
      <c r="A6" s="33" t="s">
        <v>0</v>
      </c>
      <c r="B6" s="33" t="s">
        <v>1</v>
      </c>
      <c r="C6" s="29" t="s">
        <v>2</v>
      </c>
      <c r="D6" s="29"/>
      <c r="E6" s="28" t="s">
        <v>54</v>
      </c>
    </row>
    <row r="7" spans="1:7" ht="35.25" customHeight="1" x14ac:dyDescent="0.25">
      <c r="A7" s="33"/>
      <c r="B7" s="33"/>
      <c r="C7" s="9" t="s">
        <v>55</v>
      </c>
      <c r="D7" s="24" t="s">
        <v>56</v>
      </c>
      <c r="E7" s="28"/>
    </row>
    <row r="8" spans="1:7" ht="19.5" customHeight="1" x14ac:dyDescent="0.25">
      <c r="A8" s="8"/>
      <c r="B8" s="7" t="s">
        <v>3</v>
      </c>
      <c r="C8" s="9">
        <f>+C9+C52+C53+C60</f>
        <v>53849000</v>
      </c>
      <c r="D8" s="17">
        <f>+D9+D52+D53+D60</f>
        <v>20998193</v>
      </c>
      <c r="E8" s="22"/>
    </row>
    <row r="9" spans="1:7" ht="18.75" customHeight="1" x14ac:dyDescent="0.25">
      <c r="A9" s="6" t="s">
        <v>4</v>
      </c>
      <c r="B9" s="7" t="s">
        <v>5</v>
      </c>
      <c r="C9" s="9">
        <f>+C10+C15+C20+C26+C31+C32+C35+C36+C41+C42+C43+C44+C45+C46+C48+C49+C50+C51</f>
        <v>38349000</v>
      </c>
      <c r="D9" s="17">
        <f>+D10+D15+D20+D26+D31+D32+D35+D36+D41+D42+D43+D44+D45+D46+D48+D49+D50+D51</f>
        <v>20998193</v>
      </c>
      <c r="E9" s="22"/>
      <c r="G9" s="26"/>
    </row>
    <row r="10" spans="1:7" s="15" customFormat="1" ht="24.75" customHeight="1" x14ac:dyDescent="0.25">
      <c r="A10" s="4">
        <v>1</v>
      </c>
      <c r="B10" s="5" t="s">
        <v>45</v>
      </c>
      <c r="C10" s="14">
        <f>SUM(C11:C14)</f>
        <v>3060000</v>
      </c>
      <c r="D10" s="14">
        <f>SUM(D11:D14)</f>
        <v>1597200</v>
      </c>
      <c r="E10" s="23"/>
    </row>
    <row r="11" spans="1:7" ht="21" customHeight="1" x14ac:dyDescent="0.25">
      <c r="A11" s="2" t="s">
        <v>12</v>
      </c>
      <c r="B11" s="3" t="s">
        <v>46</v>
      </c>
      <c r="C11" s="10">
        <v>1879500</v>
      </c>
      <c r="D11" s="19">
        <f>+C11*E11</f>
        <v>883365</v>
      </c>
      <c r="E11" s="22">
        <v>0.47</v>
      </c>
    </row>
    <row r="12" spans="1:7" ht="21" customHeight="1" x14ac:dyDescent="0.25">
      <c r="A12" s="2" t="s">
        <v>12</v>
      </c>
      <c r="B12" s="3" t="s">
        <v>47</v>
      </c>
      <c r="C12" s="10">
        <v>500</v>
      </c>
      <c r="D12" s="19">
        <f t="shared" ref="D12:D14" si="0">+C12*E12</f>
        <v>235</v>
      </c>
      <c r="E12" s="22">
        <v>0.47</v>
      </c>
    </row>
    <row r="13" spans="1:7" ht="21" customHeight="1" x14ac:dyDescent="0.25">
      <c r="A13" s="2" t="s">
        <v>12</v>
      </c>
      <c r="B13" s="3" t="s">
        <v>48</v>
      </c>
      <c r="C13" s="10">
        <v>880000</v>
      </c>
      <c r="D13" s="19">
        <f t="shared" si="0"/>
        <v>413600</v>
      </c>
      <c r="E13" s="22">
        <v>0.47</v>
      </c>
    </row>
    <row r="14" spans="1:7" ht="21" customHeight="1" x14ac:dyDescent="0.25">
      <c r="A14" s="2" t="s">
        <v>12</v>
      </c>
      <c r="B14" s="3" t="s">
        <v>49</v>
      </c>
      <c r="C14" s="10">
        <v>300000</v>
      </c>
      <c r="D14" s="19">
        <f t="shared" si="0"/>
        <v>300000</v>
      </c>
      <c r="E14" s="22">
        <v>1</v>
      </c>
    </row>
    <row r="15" spans="1:7" s="15" customFormat="1" ht="24.75" customHeight="1" x14ac:dyDescent="0.25">
      <c r="A15" s="4">
        <v>2</v>
      </c>
      <c r="B15" s="5" t="s">
        <v>7</v>
      </c>
      <c r="C15" s="14">
        <f>SUM(C16:C19)</f>
        <v>3186000</v>
      </c>
      <c r="D15" s="14">
        <f>SUM(D16:D19)</f>
        <v>1550420</v>
      </c>
      <c r="E15" s="23"/>
    </row>
    <row r="16" spans="1:7" ht="21" customHeight="1" x14ac:dyDescent="0.25">
      <c r="A16" s="2" t="s">
        <v>12</v>
      </c>
      <c r="B16" s="3" t="s">
        <v>46</v>
      </c>
      <c r="C16" s="10">
        <v>1225000</v>
      </c>
      <c r="D16" s="19">
        <f>+C16*E16</f>
        <v>575750</v>
      </c>
      <c r="E16" s="22">
        <v>0.47</v>
      </c>
    </row>
    <row r="17" spans="1:5" ht="21" customHeight="1" x14ac:dyDescent="0.25">
      <c r="A17" s="2" t="s">
        <v>12</v>
      </c>
      <c r="B17" s="3" t="s">
        <v>47</v>
      </c>
      <c r="C17" s="10">
        <v>1051000</v>
      </c>
      <c r="D17" s="19">
        <f t="shared" ref="D17:D19" si="1">+C17*E17</f>
        <v>493970</v>
      </c>
      <c r="E17" s="22">
        <v>0.47</v>
      </c>
    </row>
    <row r="18" spans="1:5" ht="21" customHeight="1" x14ac:dyDescent="0.25">
      <c r="A18" s="2" t="s">
        <v>12</v>
      </c>
      <c r="B18" s="3" t="s">
        <v>48</v>
      </c>
      <c r="C18" s="10">
        <v>810000</v>
      </c>
      <c r="D18" s="19">
        <f t="shared" si="1"/>
        <v>380700</v>
      </c>
      <c r="E18" s="22">
        <v>0.47</v>
      </c>
    </row>
    <row r="19" spans="1:5" ht="21" customHeight="1" x14ac:dyDescent="0.25">
      <c r="A19" s="2" t="s">
        <v>12</v>
      </c>
      <c r="B19" s="3" t="s">
        <v>49</v>
      </c>
      <c r="C19" s="10">
        <v>100000</v>
      </c>
      <c r="D19" s="19">
        <f t="shared" si="1"/>
        <v>100000</v>
      </c>
      <c r="E19" s="22">
        <v>1</v>
      </c>
    </row>
    <row r="20" spans="1:5" s="15" customFormat="1" ht="21.75" customHeight="1" x14ac:dyDescent="0.25">
      <c r="A20" s="4">
        <v>3</v>
      </c>
      <c r="B20" s="5" t="s">
        <v>8</v>
      </c>
      <c r="C20" s="14">
        <f>SUM(C21:C25)</f>
        <v>15600000</v>
      </c>
      <c r="D20" s="14">
        <f>SUM(D21:D25)</f>
        <v>7361640</v>
      </c>
      <c r="E20" s="23"/>
    </row>
    <row r="21" spans="1:5" ht="21" customHeight="1" x14ac:dyDescent="0.25">
      <c r="A21" s="2" t="s">
        <v>12</v>
      </c>
      <c r="B21" s="3" t="s">
        <v>46</v>
      </c>
      <c r="C21" s="10">
        <v>4840000</v>
      </c>
      <c r="D21" s="19">
        <f>+C21*E21</f>
        <v>2274800</v>
      </c>
      <c r="E21" s="22">
        <v>0.47</v>
      </c>
    </row>
    <row r="22" spans="1:5" ht="21" customHeight="1" x14ac:dyDescent="0.25">
      <c r="A22" s="2" t="s">
        <v>12</v>
      </c>
      <c r="B22" s="3" t="s">
        <v>47</v>
      </c>
      <c r="C22" s="10">
        <v>230000</v>
      </c>
      <c r="D22" s="19">
        <f>+(C22-17000)*E22</f>
        <v>100110</v>
      </c>
      <c r="E22" s="22">
        <v>0.47</v>
      </c>
    </row>
    <row r="23" spans="1:5" ht="21" customHeight="1" x14ac:dyDescent="0.25">
      <c r="A23" s="2" t="s">
        <v>12</v>
      </c>
      <c r="B23" s="3" t="s">
        <v>48</v>
      </c>
      <c r="C23" s="10">
        <v>10459000</v>
      </c>
      <c r="D23" s="19">
        <f t="shared" ref="D23:D25" si="2">+C23*E23</f>
        <v>4915730</v>
      </c>
      <c r="E23" s="22">
        <v>0.47</v>
      </c>
    </row>
    <row r="24" spans="1:5" ht="24" customHeight="1" x14ac:dyDescent="0.25">
      <c r="A24" s="2" t="s">
        <v>12</v>
      </c>
      <c r="B24" s="3" t="s">
        <v>49</v>
      </c>
      <c r="C24" s="10">
        <v>7000</v>
      </c>
      <c r="D24" s="19">
        <f t="shared" si="2"/>
        <v>7000</v>
      </c>
      <c r="E24" s="22">
        <v>1</v>
      </c>
    </row>
    <row r="25" spans="1:5" ht="21" customHeight="1" x14ac:dyDescent="0.25">
      <c r="A25" s="2" t="s">
        <v>12</v>
      </c>
      <c r="B25" s="3" t="s">
        <v>50</v>
      </c>
      <c r="C25" s="10">
        <v>64000</v>
      </c>
      <c r="D25" s="19">
        <f t="shared" si="2"/>
        <v>64000</v>
      </c>
      <c r="E25" s="22">
        <v>1</v>
      </c>
    </row>
    <row r="26" spans="1:5" s="15" customFormat="1" ht="21" customHeight="1" x14ac:dyDescent="0.25">
      <c r="A26" s="4">
        <v>4</v>
      </c>
      <c r="B26" s="5" t="s">
        <v>9</v>
      </c>
      <c r="C26" s="14">
        <f>SUM(C27:C30)</f>
        <v>4885000</v>
      </c>
      <c r="D26" s="14">
        <f>SUM(D27:D30)</f>
        <v>2335700</v>
      </c>
      <c r="E26" s="23"/>
    </row>
    <row r="27" spans="1:5" ht="21" customHeight="1" x14ac:dyDescent="0.25">
      <c r="A27" s="2" t="s">
        <v>12</v>
      </c>
      <c r="B27" s="3" t="s">
        <v>46</v>
      </c>
      <c r="C27" s="10">
        <v>3280000</v>
      </c>
      <c r="D27" s="19">
        <f>+C27*E27</f>
        <v>1541600</v>
      </c>
      <c r="E27" s="22">
        <v>0.47</v>
      </c>
    </row>
    <row r="28" spans="1:5" ht="21" customHeight="1" x14ac:dyDescent="0.25">
      <c r="A28" s="2" t="s">
        <v>12</v>
      </c>
      <c r="B28" s="3" t="s">
        <v>47</v>
      </c>
      <c r="C28" s="10">
        <v>30000</v>
      </c>
      <c r="D28" s="19">
        <f t="shared" ref="D28:D31" si="3">+C28*E28</f>
        <v>14100</v>
      </c>
      <c r="E28" s="22">
        <v>0.47</v>
      </c>
    </row>
    <row r="29" spans="1:5" ht="21" customHeight="1" x14ac:dyDescent="0.25">
      <c r="A29" s="2" t="s">
        <v>12</v>
      </c>
      <c r="B29" s="3" t="s">
        <v>48</v>
      </c>
      <c r="C29" s="10">
        <v>1500000</v>
      </c>
      <c r="D29" s="19">
        <f t="shared" si="3"/>
        <v>705000</v>
      </c>
      <c r="E29" s="22">
        <v>0.47</v>
      </c>
    </row>
    <row r="30" spans="1:5" ht="21" customHeight="1" x14ac:dyDescent="0.25">
      <c r="A30" s="2" t="s">
        <v>12</v>
      </c>
      <c r="B30" s="3" t="s">
        <v>49</v>
      </c>
      <c r="C30" s="10">
        <v>75000</v>
      </c>
      <c r="D30" s="19">
        <f t="shared" si="3"/>
        <v>75000</v>
      </c>
      <c r="E30" s="22">
        <v>1</v>
      </c>
    </row>
    <row r="31" spans="1:5" s="15" customFormat="1" ht="21.75" customHeight="1" x14ac:dyDescent="0.25">
      <c r="A31" s="4">
        <v>5</v>
      </c>
      <c r="B31" s="5" t="s">
        <v>10</v>
      </c>
      <c r="C31" s="14">
        <v>5190000</v>
      </c>
      <c r="D31" s="25">
        <f t="shared" si="3"/>
        <v>2439300</v>
      </c>
      <c r="E31" s="23">
        <v>0.47</v>
      </c>
    </row>
    <row r="32" spans="1:5" s="15" customFormat="1" ht="21.75" customHeight="1" x14ac:dyDescent="0.25">
      <c r="A32" s="4">
        <v>6</v>
      </c>
      <c r="B32" s="5" t="s">
        <v>11</v>
      </c>
      <c r="C32" s="14">
        <v>360000</v>
      </c>
      <c r="D32" s="25">
        <f>(133900*0.47)</f>
        <v>62933</v>
      </c>
      <c r="E32" s="23"/>
    </row>
    <row r="33" spans="1:5" s="15" customFormat="1" ht="21.75" customHeight="1" x14ac:dyDescent="0.25">
      <c r="A33" s="4" t="s">
        <v>12</v>
      </c>
      <c r="B33" s="5" t="s">
        <v>13</v>
      </c>
      <c r="C33" s="14"/>
      <c r="D33" s="25"/>
      <c r="E33" s="23"/>
    </row>
    <row r="34" spans="1:5" s="15" customFormat="1" ht="21.75" customHeight="1" x14ac:dyDescent="0.25">
      <c r="A34" s="4" t="s">
        <v>12</v>
      </c>
      <c r="B34" s="5" t="s">
        <v>14</v>
      </c>
      <c r="C34" s="14"/>
      <c r="D34" s="25"/>
      <c r="E34" s="23"/>
    </row>
    <row r="35" spans="1:5" s="15" customFormat="1" ht="21.75" customHeight="1" x14ac:dyDescent="0.25">
      <c r="A35" s="4">
        <v>7</v>
      </c>
      <c r="B35" s="5" t="s">
        <v>15</v>
      </c>
      <c r="C35" s="14">
        <v>1100000</v>
      </c>
      <c r="D35" s="25">
        <f>+C35*E35</f>
        <v>1100000</v>
      </c>
      <c r="E35" s="23">
        <v>1</v>
      </c>
    </row>
    <row r="36" spans="1:5" s="15" customFormat="1" ht="21.75" customHeight="1" x14ac:dyDescent="0.25">
      <c r="A36" s="4">
        <v>8</v>
      </c>
      <c r="B36" s="5" t="s">
        <v>16</v>
      </c>
      <c r="C36" s="14">
        <v>430000</v>
      </c>
      <c r="D36" s="25">
        <f>275000*100%</f>
        <v>275000</v>
      </c>
      <c r="E36" s="23"/>
    </row>
    <row r="37" spans="1:5" s="15" customFormat="1" ht="21.75" customHeight="1" x14ac:dyDescent="0.25">
      <c r="A37" s="4" t="s">
        <v>12</v>
      </c>
      <c r="B37" s="5" t="s">
        <v>17</v>
      </c>
      <c r="C37" s="14"/>
      <c r="D37" s="25"/>
      <c r="E37" s="23"/>
    </row>
    <row r="38" spans="1:5" s="15" customFormat="1" ht="21.75" customHeight="1" x14ac:dyDescent="0.25">
      <c r="A38" s="4" t="s">
        <v>12</v>
      </c>
      <c r="B38" s="5" t="s">
        <v>18</v>
      </c>
      <c r="C38" s="14"/>
      <c r="D38" s="25"/>
      <c r="E38" s="23"/>
    </row>
    <row r="39" spans="1:5" s="15" customFormat="1" ht="21.75" customHeight="1" x14ac:dyDescent="0.25">
      <c r="A39" s="4" t="s">
        <v>12</v>
      </c>
      <c r="B39" s="5" t="s">
        <v>19</v>
      </c>
      <c r="C39" s="14"/>
      <c r="D39" s="25"/>
      <c r="E39" s="23"/>
    </row>
    <row r="40" spans="1:5" s="15" customFormat="1" ht="21.75" customHeight="1" x14ac:dyDescent="0.25">
      <c r="A40" s="4" t="s">
        <v>12</v>
      </c>
      <c r="B40" s="5" t="s">
        <v>20</v>
      </c>
      <c r="C40" s="14"/>
      <c r="D40" s="25"/>
      <c r="E40" s="23"/>
    </row>
    <row r="41" spans="1:5" s="15" customFormat="1" ht="21.75" customHeight="1" x14ac:dyDescent="0.25">
      <c r="A41" s="4">
        <v>9</v>
      </c>
      <c r="B41" s="5" t="s">
        <v>21</v>
      </c>
      <c r="C41" s="14"/>
      <c r="D41" s="25"/>
      <c r="E41" s="23"/>
    </row>
    <row r="42" spans="1:5" s="15" customFormat="1" ht="21.75" customHeight="1" x14ac:dyDescent="0.25">
      <c r="A42" s="4">
        <v>10</v>
      </c>
      <c r="B42" s="5" t="s">
        <v>22</v>
      </c>
      <c r="C42" s="14">
        <v>55000</v>
      </c>
      <c r="D42" s="25">
        <f>+C42*E42</f>
        <v>55000</v>
      </c>
      <c r="E42" s="23">
        <v>1</v>
      </c>
    </row>
    <row r="43" spans="1:5" s="15" customFormat="1" ht="21.75" customHeight="1" x14ac:dyDescent="0.25">
      <c r="A43" s="4">
        <v>11</v>
      </c>
      <c r="B43" s="5" t="s">
        <v>23</v>
      </c>
      <c r="C43" s="14">
        <v>500000</v>
      </c>
      <c r="D43" s="25">
        <f t="shared" ref="D43:D46" si="4">+C43*E43</f>
        <v>500000</v>
      </c>
      <c r="E43" s="23">
        <v>1</v>
      </c>
    </row>
    <row r="44" spans="1:5" s="15" customFormat="1" ht="21.75" customHeight="1" x14ac:dyDescent="0.25">
      <c r="A44" s="4">
        <v>12</v>
      </c>
      <c r="B44" s="5" t="s">
        <v>24</v>
      </c>
      <c r="C44" s="14">
        <v>1500000</v>
      </c>
      <c r="D44" s="25">
        <f t="shared" si="4"/>
        <v>1500000</v>
      </c>
      <c r="E44" s="23">
        <v>1</v>
      </c>
    </row>
    <row r="45" spans="1:5" s="15" customFormat="1" ht="21.75" customHeight="1" x14ac:dyDescent="0.25">
      <c r="A45" s="4">
        <v>13</v>
      </c>
      <c r="B45" s="5" t="s">
        <v>25</v>
      </c>
      <c r="C45" s="14">
        <v>3000</v>
      </c>
      <c r="D45" s="25">
        <f t="shared" si="4"/>
        <v>3000</v>
      </c>
      <c r="E45" s="23">
        <v>1</v>
      </c>
    </row>
    <row r="46" spans="1:5" s="15" customFormat="1" ht="21.75" customHeight="1" x14ac:dyDescent="0.25">
      <c r="A46" s="4">
        <v>14</v>
      </c>
      <c r="B46" s="5" t="s">
        <v>26</v>
      </c>
      <c r="C46" s="14">
        <v>1454000</v>
      </c>
      <c r="D46" s="25">
        <f t="shared" si="4"/>
        <v>1454000</v>
      </c>
      <c r="E46" s="23">
        <v>1</v>
      </c>
    </row>
    <row r="47" spans="1:5" s="15" customFormat="1" ht="21.75" customHeight="1" x14ac:dyDescent="0.25">
      <c r="A47" s="4"/>
      <c r="B47" s="5" t="s">
        <v>6</v>
      </c>
      <c r="C47" s="14"/>
      <c r="D47" s="25"/>
      <c r="E47" s="23"/>
    </row>
    <row r="48" spans="1:5" s="15" customFormat="1" ht="21.75" customHeight="1" x14ac:dyDescent="0.25">
      <c r="A48" s="4">
        <v>15</v>
      </c>
      <c r="B48" s="5" t="s">
        <v>27</v>
      </c>
      <c r="C48" s="14">
        <v>140000</v>
      </c>
      <c r="D48" s="25">
        <f>10000*30%+130000*100%</f>
        <v>133000</v>
      </c>
      <c r="E48" s="23"/>
    </row>
    <row r="49" spans="1:5" s="15" customFormat="1" ht="21.75" customHeight="1" x14ac:dyDescent="0.25">
      <c r="A49" s="4">
        <v>16</v>
      </c>
      <c r="B49" s="5" t="s">
        <v>28</v>
      </c>
      <c r="C49" s="14">
        <v>770000</v>
      </c>
      <c r="D49" s="25">
        <f>+(C49-255000)*100%</f>
        <v>515000</v>
      </c>
      <c r="E49" s="23"/>
    </row>
    <row r="50" spans="1:5" s="15" customFormat="1" ht="21.75" customHeight="1" x14ac:dyDescent="0.25">
      <c r="A50" s="4">
        <v>17</v>
      </c>
      <c r="B50" s="5" t="s">
        <v>29</v>
      </c>
      <c r="C50" s="14">
        <v>16000</v>
      </c>
      <c r="D50" s="25">
        <f>+C50*E50</f>
        <v>16000</v>
      </c>
      <c r="E50" s="23">
        <v>1</v>
      </c>
    </row>
    <row r="51" spans="1:5" s="15" customFormat="1" ht="45" x14ac:dyDescent="0.25">
      <c r="A51" s="4">
        <v>18</v>
      </c>
      <c r="B51" s="5" t="s">
        <v>30</v>
      </c>
      <c r="C51" s="14">
        <v>100000</v>
      </c>
      <c r="D51" s="25">
        <f>+C51*E51</f>
        <v>100000</v>
      </c>
      <c r="E51" s="23">
        <v>1</v>
      </c>
    </row>
    <row r="52" spans="1:5" ht="18" customHeight="1" x14ac:dyDescent="0.25">
      <c r="A52" s="6" t="s">
        <v>31</v>
      </c>
      <c r="B52" s="7" t="s">
        <v>32</v>
      </c>
      <c r="C52" s="10"/>
      <c r="D52" s="19"/>
      <c r="E52" s="22"/>
    </row>
    <row r="53" spans="1:5" x14ac:dyDescent="0.25">
      <c r="A53" s="6" t="s">
        <v>33</v>
      </c>
      <c r="B53" s="7" t="s">
        <v>34</v>
      </c>
      <c r="C53" s="9">
        <v>15500000</v>
      </c>
      <c r="D53" s="17"/>
      <c r="E53" s="22"/>
    </row>
    <row r="54" spans="1:5" hidden="1" x14ac:dyDescent="0.25">
      <c r="A54" s="8">
        <v>1</v>
      </c>
      <c r="B54" s="3" t="s">
        <v>35</v>
      </c>
      <c r="C54" s="10"/>
      <c r="D54" s="19"/>
      <c r="E54" s="22"/>
    </row>
    <row r="55" spans="1:5" hidden="1" x14ac:dyDescent="0.25">
      <c r="A55" s="8">
        <v>2</v>
      </c>
      <c r="B55" s="3" t="s">
        <v>36</v>
      </c>
      <c r="C55" s="10"/>
      <c r="D55" s="19"/>
      <c r="E55" s="22"/>
    </row>
    <row r="56" spans="1:5" hidden="1" x14ac:dyDescent="0.25">
      <c r="A56" s="8">
        <v>3</v>
      </c>
      <c r="B56" s="3" t="s">
        <v>37</v>
      </c>
      <c r="C56" s="10"/>
      <c r="D56" s="19"/>
      <c r="E56" s="22"/>
    </row>
    <row r="57" spans="1:5" hidden="1" x14ac:dyDescent="0.25">
      <c r="A57" s="8">
        <v>4</v>
      </c>
      <c r="B57" s="3" t="s">
        <v>38</v>
      </c>
      <c r="C57" s="10"/>
      <c r="D57" s="19"/>
      <c r="E57" s="22"/>
    </row>
    <row r="58" spans="1:5" hidden="1" x14ac:dyDescent="0.25">
      <c r="A58" s="8">
        <v>5</v>
      </c>
      <c r="B58" s="3" t="s">
        <v>39</v>
      </c>
      <c r="C58" s="10"/>
      <c r="D58" s="19"/>
      <c r="E58" s="22"/>
    </row>
    <row r="59" spans="1:5" hidden="1" x14ac:dyDescent="0.25">
      <c r="A59" s="8">
        <v>6</v>
      </c>
      <c r="B59" s="3" t="s">
        <v>40</v>
      </c>
      <c r="C59" s="10"/>
      <c r="D59" s="19"/>
      <c r="E59" s="22"/>
    </row>
    <row r="60" spans="1:5" x14ac:dyDescent="0.25">
      <c r="A60" s="6" t="s">
        <v>41</v>
      </c>
      <c r="B60" s="7" t="s">
        <v>42</v>
      </c>
      <c r="C60" s="10"/>
      <c r="D60" s="19"/>
      <c r="E60" s="22"/>
    </row>
    <row r="61" spans="1:5" s="16" customFormat="1" ht="24.75" customHeight="1" x14ac:dyDescent="0.2"/>
    <row r="62" spans="1:5" s="16" customFormat="1" ht="23.25" customHeight="1" x14ac:dyDescent="0.2"/>
    <row r="63" spans="1:5" ht="21" customHeight="1" x14ac:dyDescent="0.25">
      <c r="C63" s="1"/>
      <c r="D63" s="1"/>
      <c r="E63" s="1"/>
    </row>
    <row r="64" spans="1:5" ht="21" customHeight="1" x14ac:dyDescent="0.25">
      <c r="C64" s="1"/>
      <c r="D64" s="1"/>
      <c r="E64" s="1"/>
    </row>
    <row r="65" spans="3:5" ht="21" customHeight="1" x14ac:dyDescent="0.25">
      <c r="C65" s="1"/>
      <c r="D65" s="1"/>
      <c r="E65" s="1"/>
    </row>
    <row r="66" spans="3:5" ht="21" customHeight="1" x14ac:dyDescent="0.25">
      <c r="C66" s="1"/>
      <c r="D66" s="1"/>
      <c r="E66" s="1"/>
    </row>
    <row r="67" spans="3:5" ht="33.75" customHeight="1" x14ac:dyDescent="0.25">
      <c r="C67" s="1"/>
      <c r="D67" s="1"/>
      <c r="E67" s="1"/>
    </row>
    <row r="68" spans="3:5" ht="33.75" customHeight="1" x14ac:dyDescent="0.25">
      <c r="C68" s="1"/>
      <c r="D68" s="1"/>
      <c r="E68" s="1"/>
    </row>
    <row r="69" spans="3:5" ht="21" customHeight="1" x14ac:dyDescent="0.25">
      <c r="C69" s="1"/>
      <c r="D69" s="1"/>
      <c r="E69" s="1"/>
    </row>
    <row r="70" spans="3:5" ht="21" customHeight="1" x14ac:dyDescent="0.25">
      <c r="C70" s="1"/>
      <c r="D70" s="1"/>
      <c r="E70" s="1"/>
    </row>
    <row r="71" spans="3:5" s="16" customFormat="1" ht="24" customHeight="1" x14ac:dyDescent="0.2"/>
    <row r="72" spans="3:5" ht="21" customHeight="1" x14ac:dyDescent="0.25">
      <c r="C72" s="1"/>
      <c r="D72" s="1"/>
      <c r="E72" s="1"/>
    </row>
  </sheetData>
  <mergeCells count="8">
    <mergeCell ref="C1:D1"/>
    <mergeCell ref="E6:E7"/>
    <mergeCell ref="C6:D6"/>
    <mergeCell ref="A3:D3"/>
    <mergeCell ref="A4:D4"/>
    <mergeCell ref="C5:D5"/>
    <mergeCell ref="A6:A7"/>
    <mergeCell ref="B6:B7"/>
  </mergeCells>
  <printOptions horizontalCentered="1"/>
  <pageMargins left="0.2" right="0.2" top="0.75" bottom="0.5" header="0.3" footer="0.3"/>
  <pageSetup paperSize="9"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Unknown Document Type" ma:contentTypeID="0x010104" ma:contentTypeVersion="0" ma:contentTypeDescription="" ma:contentTypeScope="" ma:versionID="05d83ceaa0bbd2e3bc716e6e66bd857a">
  <xsd:schema xmlns:xsd="http://www.w3.org/2001/XMLSchema" xmlns:xs="http://www.w3.org/2001/XMLSchema" xmlns:p="http://schemas.microsoft.com/office/2006/metadata/properties" targetNamespace="http://schemas.microsoft.com/office/2006/metadata/properties" ma:root="true" ma:fieldsID="b3d69fe45253d5ff147bb69036b756a7">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308B064F-B0E8-4338-88F5-895E50C04A41}"/>
</file>

<file path=customXml/itemProps2.xml><?xml version="1.0" encoding="utf-8"?>
<ds:datastoreItem xmlns:ds="http://schemas.openxmlformats.org/officeDocument/2006/customXml" ds:itemID="{2A4001DE-A115-4F94-B236-C8C53D7D75FC}"/>
</file>

<file path=customXml/itemProps3.xml><?xml version="1.0" encoding="utf-8"?>
<ds:datastoreItem xmlns:ds="http://schemas.openxmlformats.org/officeDocument/2006/customXml" ds:itemID="{6100B23B-41D5-48F1-A3D9-1B9722EEF427}"/>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Sheet1</vt:lpstr>
      <vt:lpstr>Sheet1!Print_Titles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Nguyen Thi Hong Nhung</dc:creator>
  <cp:lastModifiedBy>Nguyen Thi Hong Nhung</cp:lastModifiedBy>
  <cp:lastPrinted>2017-12-31T00:59:04Z</cp:lastPrinted>
  <dcterms:created xsi:type="dcterms:W3CDTF">2017-12-20T08:36:54Z</dcterms:created>
  <dcterms:modified xsi:type="dcterms:W3CDTF">2017-12-31T01:00:34Z</dcterms:modified>
</cp:coreProperties>
</file>