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xl/externalLinks/externalLink1.xml" ContentType="application/vnd.openxmlformats-officedocument.spreadsheetml.externalLink+xml"/>
  <Override PartName="/docProps/app.xml" ContentType="application/vnd.openxmlformats-officedocument.extended-properties+xml"/>
  <Override PartName="/xl/calcChain.xml" ContentType="application/vnd.openxmlformats-officedocument.spreadsheetml.calcChain+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H.TRANG\Nhiệm vụ cá nhân năm 2019\Công khai dự toán\CÔNG KHAI NGÂN SÁCH\CÔNG KHAI LÊN CTT\2019\Công bố công khai dự toán NSĐP năm 2019\Công khai dự toán được HĐND phê chuẩn 2019 Điện Biên\"/>
    </mc:Choice>
  </mc:AlternateContent>
  <bookViews>
    <workbookView xWindow="0" yWindow="0" windowWidth="20460" windowHeight="7635"/>
  </bookViews>
  <sheets>
    <sheet name="Bieu 51" sheetId="1" r:id="rId1"/>
  </sheets>
  <externalReferences>
    <externalReference r:id="rId2"/>
  </externalReferences>
  <definedNames>
    <definedName name="_a1" hidden="1">{"'Sheet1'!$L$16"}</definedName>
    <definedName name="_Fill" hidden="1">#REF!</definedName>
    <definedName name="_xlnm._FilterDatabase" localSheetId="0" hidden="1">#REF!</definedName>
    <definedName name="_xlnm._FilterDatabase" hidden="1">'[1]TL than'!#REF!</definedName>
    <definedName name="_h1" hidden="1">{"'Sheet1'!$L$16"}</definedName>
    <definedName name="_h10" hidden="1">{#N/A,#N/A,FALSE,"Chi tiÆt"}</definedName>
    <definedName name="_h2" hidden="1">{"'Sheet1'!$L$16"}</definedName>
    <definedName name="_h3" hidden="1">{"'Sheet1'!$L$16"}</definedName>
    <definedName name="_h5" hidden="1">{"'Sheet1'!$L$16"}</definedName>
    <definedName name="_h6" hidden="1">{"'Sheet1'!$L$16"}</definedName>
    <definedName name="_h7" hidden="1">{"'Sheet1'!$L$16"}</definedName>
    <definedName name="_h8" hidden="1">{"'Sheet1'!$L$16"}</definedName>
    <definedName name="_h9" hidden="1">{"'Sheet1'!$L$16"}</definedName>
    <definedName name="_Key1" hidden="1">#REF!</definedName>
    <definedName name="_Key2" hidden="1">#REF!</definedName>
    <definedName name="_Order1" hidden="1">255</definedName>
    <definedName name="_Order2" hidden="1">255</definedName>
    <definedName name="_PA3" hidden="1">{"'Sheet1'!$L$16"}</definedName>
    <definedName name="_Sort" hidden="1">#REF!</definedName>
    <definedName name="anscount" localSheetId="0" hidden="1">1</definedName>
    <definedName name="anscount" hidden="1">3</definedName>
    <definedName name="BCBo" hidden="1">{"'Sheet1'!$L$16"}</definedName>
    <definedName name="Bgiang" localSheetId="0" hidden="1">{"'Sheet1'!$L$16"}</definedName>
    <definedName name="Bgiang" hidden="1">{"'Sheet1'!$L$16"}</definedName>
    <definedName name="DUCANH" hidden="1">{"'Sheet1'!$L$16"}</definedName>
    <definedName name="fff" localSheetId="0" hidden="1">{"'Sheet1'!$L$16"}</definedName>
    <definedName name="fff" hidden="1">{"'Sheet1'!$L$16"}</definedName>
    <definedName name="g" localSheetId="0" hidden="1">{"'Sheet1'!$L$16"}</definedName>
    <definedName name="h" localSheetId="0" hidden="1">{"'Sheet1'!$L$16"}</definedName>
    <definedName name="h" hidden="1">{"'Sheet1'!$L$16"}</definedName>
    <definedName name="HANG" hidden="1">{#N/A,#N/A,FALSE,"Chi tiÆt"}</definedName>
    <definedName name="HIHIHIHOI" hidden="1">{"'Sheet1'!$L$16"}</definedName>
    <definedName name="HJKL" hidden="1">{"'Sheet1'!$L$16"}</definedName>
    <definedName name="HTML_CodePage" hidden="1">950</definedName>
    <definedName name="HTML_Control" localSheetId="0" hidden="1">{"'Sheet1'!$L$16"}</definedName>
    <definedName name="HTML_Control" hidden="1">{"'Sheet1'!$L$16"}</definedName>
    <definedName name="HTML_Description" hidden="1">""</definedName>
    <definedName name="HTML_Email" hidden="1">""</definedName>
    <definedName name="HTML_Header" hidden="1">"Sheet1"</definedName>
    <definedName name="HTML_LastUpdate" hidden="1">"2000/9/14"</definedName>
    <definedName name="HTML_LineAfter" hidden="1">FALSE</definedName>
    <definedName name="HTML_LineBefore" hidden="1">FALSE</definedName>
    <definedName name="HTML_Name" hidden="1">"J.C.WONG"</definedName>
    <definedName name="HTML_OBDlg2" hidden="1">TRUE</definedName>
    <definedName name="HTML_OBDlg4" hidden="1">TRUE</definedName>
    <definedName name="HTML_OS" hidden="1">0</definedName>
    <definedName name="HTML_PathFile" hidden="1">"C:\2689\Q\國內\00q3961台化龍德PTA3建造\MyHTML.htm"</definedName>
    <definedName name="HTML_Title" hidden="1">"00Q3961-SUM"</definedName>
    <definedName name="huy" localSheetId="0" hidden="1">{"'Sheet1'!$L$16"}</definedName>
    <definedName name="huy" hidden="1">{"'Sheet1'!$L$16"}</definedName>
    <definedName name="o" localSheetId="0" hidden="1">{"'Sheet1'!$L$16"}</definedName>
    <definedName name="o" hidden="1">{"'Sheet1'!$L$16"}</definedName>
    <definedName name="_xlnm.Print_Area" localSheetId="0">'Bieu 51'!$A$1:$Q$85</definedName>
    <definedName name="_xlnm.Print_Titles" localSheetId="0">'Bieu 51'!$5:$8</definedName>
    <definedName name="RGHGSD" hidden="1">{"'Sheet1'!$L$16"}</definedName>
    <definedName name="sencount" hidden="1">2</definedName>
    <definedName name="wrn.chi._.tiÆt." hidden="1">{#N/A,#N/A,FALSE,"Chi tiÆt"}</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2" i="1" l="1"/>
  <c r="S81" i="1"/>
  <c r="S83" i="1" s="1"/>
  <c r="C80" i="1"/>
  <c r="C79" i="1"/>
  <c r="C78" i="1"/>
  <c r="C77" i="1"/>
  <c r="J76" i="1"/>
  <c r="C76" i="1" s="1"/>
  <c r="J75" i="1"/>
  <c r="C75" i="1" s="1"/>
  <c r="J74" i="1"/>
  <c r="C74" i="1" s="1"/>
  <c r="J73" i="1"/>
  <c r="C73" i="1" s="1"/>
  <c r="J72" i="1"/>
  <c r="C72" i="1" s="1"/>
  <c r="J71" i="1"/>
  <c r="C71" i="1" s="1"/>
  <c r="J70" i="1"/>
  <c r="C70" i="1" s="1"/>
  <c r="J69" i="1"/>
  <c r="C69" i="1" s="1"/>
  <c r="J68" i="1"/>
  <c r="C68" i="1" s="1"/>
  <c r="J67" i="1"/>
  <c r="C67" i="1" s="1"/>
  <c r="N66" i="1"/>
  <c r="J66" i="1" s="1"/>
  <c r="J65" i="1"/>
  <c r="C65" i="1" s="1"/>
  <c r="Q64" i="1"/>
  <c r="Q10" i="1" s="1"/>
  <c r="Q9" i="1" s="1"/>
  <c r="N64" i="1"/>
  <c r="K64" i="1"/>
  <c r="K10" i="1" s="1"/>
  <c r="K9" i="1" s="1"/>
  <c r="E64" i="1"/>
  <c r="D64" i="1"/>
  <c r="C63" i="1"/>
  <c r="C62" i="1"/>
  <c r="C61" i="1"/>
  <c r="C60" i="1"/>
  <c r="C59" i="1"/>
  <c r="C58" i="1"/>
  <c r="J57" i="1"/>
  <c r="C57" i="1" s="1"/>
  <c r="J56" i="1"/>
  <c r="C56" i="1" s="1"/>
  <c r="J55" i="1"/>
  <c r="C55" i="1" s="1"/>
  <c r="J54" i="1"/>
  <c r="C54" i="1" s="1"/>
  <c r="J53" i="1"/>
  <c r="C53" i="1" s="1"/>
  <c r="J52" i="1"/>
  <c r="C52" i="1" s="1"/>
  <c r="J51" i="1"/>
  <c r="C51" i="1" s="1"/>
  <c r="J50" i="1"/>
  <c r="C50" i="1" s="1"/>
  <c r="J49" i="1"/>
  <c r="C49" i="1" s="1"/>
  <c r="J48" i="1"/>
  <c r="C48" i="1" s="1"/>
  <c r="J47" i="1"/>
  <c r="C47" i="1" s="1"/>
  <c r="J46" i="1"/>
  <c r="C46" i="1" s="1"/>
  <c r="J45" i="1"/>
  <c r="C45" i="1" s="1"/>
  <c r="J44" i="1"/>
  <c r="C44" i="1" s="1"/>
  <c r="J43" i="1"/>
  <c r="C43" i="1" s="1"/>
  <c r="J42" i="1"/>
  <c r="C42" i="1" s="1"/>
  <c r="J41" i="1"/>
  <c r="C41" i="1" s="1"/>
  <c r="J40" i="1"/>
  <c r="C40" i="1" s="1"/>
  <c r="J39" i="1"/>
  <c r="C39" i="1" s="1"/>
  <c r="J38" i="1"/>
  <c r="C38" i="1" s="1"/>
  <c r="J37" i="1"/>
  <c r="C37" i="1" s="1"/>
  <c r="J36" i="1"/>
  <c r="C36" i="1" s="1"/>
  <c r="J35" i="1"/>
  <c r="C35" i="1" s="1"/>
  <c r="J34" i="1"/>
  <c r="C34" i="1" s="1"/>
  <c r="J33" i="1"/>
  <c r="C33" i="1" s="1"/>
  <c r="J32" i="1"/>
  <c r="C32" i="1" s="1"/>
  <c r="J31" i="1"/>
  <c r="C31" i="1" s="1"/>
  <c r="J30" i="1"/>
  <c r="C30" i="1" s="1"/>
  <c r="J29" i="1"/>
  <c r="C29" i="1" s="1"/>
  <c r="J28" i="1"/>
  <c r="C28" i="1" s="1"/>
  <c r="J27" i="1"/>
  <c r="C27" i="1" s="1"/>
  <c r="J26" i="1"/>
  <c r="C26" i="1" s="1"/>
  <c r="J25" i="1"/>
  <c r="C25" i="1" s="1"/>
  <c r="J24" i="1"/>
  <c r="C24" i="1" s="1"/>
  <c r="J23" i="1"/>
  <c r="C23" i="1" s="1"/>
  <c r="J22" i="1"/>
  <c r="C22" i="1" s="1"/>
  <c r="J21" i="1"/>
  <c r="C21" i="1" s="1"/>
  <c r="J20" i="1"/>
  <c r="C20" i="1" s="1"/>
  <c r="J19" i="1"/>
  <c r="C19" i="1" s="1"/>
  <c r="J18" i="1"/>
  <c r="J11" i="1" s="1"/>
  <c r="D18" i="1"/>
  <c r="C18" i="1"/>
  <c r="J17" i="1"/>
  <c r="C17" i="1"/>
  <c r="J16" i="1"/>
  <c r="C16" i="1"/>
  <c r="J15" i="1"/>
  <c r="C15" i="1"/>
  <c r="J14" i="1"/>
  <c r="C14" i="1"/>
  <c r="J13" i="1"/>
  <c r="C13" i="1"/>
  <c r="J12" i="1"/>
  <c r="C12" i="1"/>
  <c r="Q11" i="1"/>
  <c r="N11" i="1"/>
  <c r="E11" i="1"/>
  <c r="E10" i="1" s="1"/>
  <c r="E9" i="1" s="1"/>
  <c r="D11" i="1"/>
  <c r="P10" i="1"/>
  <c r="P9" i="1" s="1"/>
  <c r="O10" i="1"/>
  <c r="N10" i="1"/>
  <c r="N9" i="1" s="1"/>
  <c r="M10" i="1"/>
  <c r="L10" i="1"/>
  <c r="L9" i="1" s="1"/>
  <c r="I10" i="1"/>
  <c r="I9" i="1" s="1"/>
  <c r="H10" i="1"/>
  <c r="H9" i="1" s="1"/>
  <c r="G10" i="1"/>
  <c r="F10" i="1"/>
  <c r="F9" i="1" s="1"/>
  <c r="D10" i="1"/>
  <c r="D9" i="1" s="1"/>
  <c r="O9" i="1"/>
  <c r="M9" i="1"/>
  <c r="G9" i="1"/>
  <c r="D8" i="1"/>
  <c r="E8" i="1" s="1"/>
  <c r="F8" i="1" s="1"/>
  <c r="G8" i="1" s="1"/>
  <c r="H8" i="1" s="1"/>
  <c r="I8" i="1" s="1"/>
  <c r="J8" i="1" s="1"/>
  <c r="K8" i="1" s="1"/>
  <c r="N8" i="1" s="1"/>
  <c r="O8" i="1" s="1"/>
  <c r="Q8" i="1" s="1"/>
  <c r="C11" i="1" l="1"/>
  <c r="C66" i="1"/>
  <c r="J64" i="1"/>
  <c r="J10" i="1" s="1"/>
  <c r="J9" i="1" s="1"/>
  <c r="C64" i="1" l="1"/>
  <c r="C10" i="1"/>
  <c r="C9" i="1" s="1"/>
</calcChain>
</file>

<file path=xl/sharedStrings.xml><?xml version="1.0" encoding="utf-8"?>
<sst xmlns="http://schemas.openxmlformats.org/spreadsheetml/2006/main" count="109" uniqueCount="103">
  <si>
    <t>UBND tỉnh Điện Biên</t>
  </si>
  <si>
    <t>Biểu số 51/CK-NSNN</t>
  </si>
  <si>
    <t>DỰ TOÁN CHI NGÂN SÁCH CẤP TỈNH CHO TỪNG CƠ QUAN, TỔ CHỨC THEO LĨNH VỰC NĂM 2019</t>
  </si>
  <si>
    <t>Đơn vị tính: Triệu đồng</t>
  </si>
  <si>
    <t>STT</t>
  </si>
  <si>
    <t>Tên đơn vị</t>
  </si>
  <si>
    <t>Tổng số</t>
  </si>
  <si>
    <t>Chi cân đối</t>
  </si>
  <si>
    <t>Chi trả nợ lãi do Chính quyền địa phương vay</t>
  </si>
  <si>
    <t>Chi bổ sung quỹ dự trữ tài chính</t>
  </si>
  <si>
    <t xml:space="preserve">Chi dự phòng ngân sách </t>
  </si>
  <si>
    <t>Chi tạo nguồn, điều chỉnh tiền lương</t>
  </si>
  <si>
    <t>Chi chương trình MTQG</t>
  </si>
  <si>
    <t>Chi mục tiêu, nhiệm vụ khác (vốn sự nghiệp)</t>
  </si>
  <si>
    <t>Chi đầu tư phát triển (không bao gồm CTMT)</t>
  </si>
  <si>
    <t>Chi thường xuyên</t>
  </si>
  <si>
    <t>Chi đầu tư phát triển</t>
  </si>
  <si>
    <t>CTMTQG Nông thôn mới</t>
  </si>
  <si>
    <t>CTMTQG giảm nghèo bền vững</t>
  </si>
  <si>
    <t>A</t>
  </si>
  <si>
    <t>B</t>
  </si>
  <si>
    <t>TỔNG SỐ</t>
  </si>
  <si>
    <t>I</t>
  </si>
  <si>
    <t>CÁC CƠ QUAN, TỔ CHỨC</t>
  </si>
  <si>
    <t>Các cơ quan, đơn vị của tỉnh</t>
  </si>
  <si>
    <t>Văn phòng HĐND tỉnh</t>
  </si>
  <si>
    <t>Văn phòng UBND tỉnh</t>
  </si>
  <si>
    <t>Tỉnh ủy Điện Biên</t>
  </si>
  <si>
    <t>Sở Giáo dục và Đào tạo</t>
  </si>
  <si>
    <t>Sở Xây dựng</t>
  </si>
  <si>
    <t>Sở Nông nghiệp &amp; PTNT</t>
  </si>
  <si>
    <t>Sở Y tế</t>
  </si>
  <si>
    <t>Sở Văn hóa thể thao &amp; Du lịch</t>
  </si>
  <si>
    <t>Sở Giao thông vận tải</t>
  </si>
  <si>
    <t>Sở LĐ - TBXH</t>
  </si>
  <si>
    <t>Sở Kế hoạch và Đầu tư</t>
  </si>
  <si>
    <t>Sở Tài chính</t>
  </si>
  <si>
    <t>Sở Tài nguyên và Môi trường</t>
  </si>
  <si>
    <t>Quỹ phát triển đất</t>
  </si>
  <si>
    <t>Thanh tra tỉnh</t>
  </si>
  <si>
    <t>Sở Khoa học và Công nghệ</t>
  </si>
  <si>
    <t>Sở Tư pháp</t>
  </si>
  <si>
    <t>Sở Ngoại vụ</t>
  </si>
  <si>
    <t>Ban dân tộc</t>
  </si>
  <si>
    <t>Đài phát thanh truyền hình</t>
  </si>
  <si>
    <t>Trường CĐ kinh tế KTTH</t>
  </si>
  <si>
    <t>Trường Chính trị</t>
  </si>
  <si>
    <t>Trường cao đẳng nghề</t>
  </si>
  <si>
    <t>Hội nông dân</t>
  </si>
  <si>
    <t>Tỉnh đoàn</t>
  </si>
  <si>
    <t>Sở Nội vụ</t>
  </si>
  <si>
    <t>Hội cựu chiến binh</t>
  </si>
  <si>
    <t>Mặt trận tổ quốc</t>
  </si>
  <si>
    <t>Tỉnh hội phụ nữ</t>
  </si>
  <si>
    <t>Bộ chỉ huy quân sự tỉnh</t>
  </si>
  <si>
    <t>BCH Bộ đội biên phòng</t>
  </si>
  <si>
    <t>Công an tỉnh</t>
  </si>
  <si>
    <t>Cục thi hành án</t>
  </si>
  <si>
    <t>Viện kiểm sát</t>
  </si>
  <si>
    <t>Tòa án nhân dân tinh</t>
  </si>
  <si>
    <t>VP Đoàn ĐBQH tỉnh</t>
  </si>
  <si>
    <t>Sở Công thương</t>
  </si>
  <si>
    <t>Sở Thông tin và Truyền thông</t>
  </si>
  <si>
    <t>C.ty TNHH quản lý thủy nông Điện Biên</t>
  </si>
  <si>
    <t>Quỹ bảo vệ môi trường</t>
  </si>
  <si>
    <t>Quỹ Xúc tiến thương mại</t>
  </si>
  <si>
    <t>Quỹ Bảo trì đường bộ tỉnh</t>
  </si>
  <si>
    <t>Quỹ phòng, chống thiên tai tỉnh</t>
  </si>
  <si>
    <t>Văn phòng Chương trình MTQG xây dựng NTM</t>
  </si>
  <si>
    <t>Công ty cổ phần xây dựng thủy lợi Điện Biên</t>
  </si>
  <si>
    <t>Chi nhánh ngân hàng chính sách xã hội</t>
  </si>
  <si>
    <t xml:space="preserve">Bảo Hiểm xã hội tỉnh </t>
  </si>
  <si>
    <t>Cục Thống kê tỉnh</t>
  </si>
  <si>
    <t>Công ty TNHH cấp nước Điện Biên</t>
  </si>
  <si>
    <t>Ban Quản lý dự án các công trình giao thông</t>
  </si>
  <si>
    <t>Ban thực hiện dự án du lịch</t>
  </si>
  <si>
    <t>Ban Quản lý dự án các công trình Dân dụng và Công nghiệp</t>
  </si>
  <si>
    <t>II</t>
  </si>
  <si>
    <t>Hỗ trợ các tổ chức xã hội</t>
  </si>
  <si>
    <t>Hội chữ thập đỏ</t>
  </si>
  <si>
    <t>Hội văn học nghệ thuật</t>
  </si>
  <si>
    <t>Hội khuyến học</t>
  </si>
  <si>
    <t>Hội cựu TNXP</t>
  </si>
  <si>
    <t>Ban đại diện hội Người cao tuổi</t>
  </si>
  <si>
    <t>Hội luật gia tỉnh</t>
  </si>
  <si>
    <t>Hội Đông Y</t>
  </si>
  <si>
    <t>Hội Nhà báo</t>
  </si>
  <si>
    <t>Liên hiệp các hội KH &amp; KT</t>
  </si>
  <si>
    <t>Hội nạn nhân chất độc Da cam/Dioxin</t>
  </si>
  <si>
    <t>Hội bảo trợ người tàn tật và trẻ mồ côi, người mù</t>
  </si>
  <si>
    <t>Liên minh các HTX</t>
  </si>
  <si>
    <t xml:space="preserve">CHI TRẢ NỢ LÃI CÁC KHOẢN DO CHÍNH QUYỀN ĐỊA PHƯƠNG VAY </t>
  </si>
  <si>
    <t>III</t>
  </si>
  <si>
    <t>CHI BỔ SUNG  QUỸ DỰ TRỮ TÀI CHÍNH</t>
  </si>
  <si>
    <t>IV</t>
  </si>
  <si>
    <t>CHI DỰ PHÒNG NGÂN SÁCH</t>
  </si>
  <si>
    <t>V</t>
  </si>
  <si>
    <t>CHI TẠO NGUỒN, ĐIỀU CHỈNH TIỀN LƯƠNG</t>
  </si>
  <si>
    <t>VI</t>
  </si>
  <si>
    <t>CHI BỔ SUNG CÓ MỤC TIÊU CHO NGÂN SÁCH CẤP DƯỚI</t>
  </si>
  <si>
    <t>VII</t>
  </si>
  <si>
    <t>CHI CHUYỂN NGUỒN SANG NGÂN SÁCH NĂM SAU</t>
  </si>
  <si>
    <t xml:space="preserve">(Kèm theo Quyết định số 1273 /QĐ-UBND  ngày 28  tháng 12 năm 2018 của UBND tỉnh Điện Biên) </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</si>
</sst>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name val="Times New Roman"/>
    </font>
    <font>
      <sz val="10"/>
      <name val="Arial"/>
      <family val="2"/>
    </font>
    <font>
      <b/>
      <sz val="12"/>
      <name val="Times New Roman"/>
      <family val="1"/>
    </font>
    <font>
      <sz val="12"/>
      <name val="Times New Roman"/>
      <family val="1"/>
    </font>
    <font>
      <b/>
      <sz val="14"/>
      <name val="Times New Roman"/>
      <family val="1"/>
    </font>
    <font>
      <i/>
      <sz val="12"/>
      <name val="Times New Roman"/>
      <family val="1"/>
    </font>
    <font>
      <sz val="13"/>
      <name val="Times New Roman"/>
      <family val="1"/>
    </font>
    <font>
      <sz val="12"/>
      <name val=".VnTime"/>
      <family val="2"/>
    </font>
    <font>
      <sz val="14"/>
      <name val="Times New Roman"/>
      <family val="1"/>
    </font>
  </fonts>
  <fills count="2">
    <fill>
      <patternFill patternType="none"/>
    </fill>
    <fill>
      <patternFill patternType="gray125"/>
    </fill>
  </fills>
  <borders count="14">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right/>
      <top style="thin">
        <color indexed="64"/>
      </top>
      <bottom/>
      <diagonal/>
    </border>
  </borders>
  <cellStyleXfs count="3">
    <xf numFmtId="0" fontId="0" fillId="0" borderId="0"/>
    <xf numFmtId="0" fontId="1" fillId="0" borderId="0"/>
    <xf numFmtId="0" fontId="7" fillId="0" borderId="0"/>
  </cellStyleXfs>
  <cellXfs count="80">
    <xf numFmtId="0" fontId="0" fillId="0" borderId="0" xfId="0"/>
    <xf numFmtId="0" fontId="3" fillId="0" borderId="0" xfId="1" applyFont="1" applyFill="1" applyAlignment="1">
      <alignment horizontal="centerContinuous"/>
    </xf>
    <xf numFmtId="0" fontId="3" fillId="0" borderId="0" xfId="1" applyFont="1" applyAlignment="1">
      <alignment horizontal="centerContinuous"/>
    </xf>
    <xf numFmtId="0" fontId="2" fillId="0" borderId="0" xfId="1" applyFont="1" applyAlignment="1">
      <alignment horizontal="centerContinuous"/>
    </xf>
    <xf numFmtId="0" fontId="3" fillId="0" borderId="0" xfId="1" applyFont="1"/>
    <xf numFmtId="0" fontId="5" fillId="0" borderId="0" xfId="1" applyNumberFormat="1" applyFont="1" applyAlignment="1">
      <alignment horizontal="left"/>
    </xf>
    <xf numFmtId="0" fontId="5" fillId="0" borderId="0" xfId="1" applyFont="1" applyAlignment="1">
      <alignment horizontal="left"/>
    </xf>
    <xf numFmtId="0" fontId="3" fillId="0" borderId="0" xfId="1" applyFont="1" applyFill="1"/>
    <xf numFmtId="0" fontId="5" fillId="0" borderId="0" xfId="1" applyFont="1" applyBorder="1" applyAlignment="1">
      <alignment horizontal="center"/>
    </xf>
    <xf numFmtId="0" fontId="2" fillId="0" borderId="3" xfId="1" applyFont="1" applyBorder="1" applyAlignment="1">
      <alignment horizontal="center" vertical="center"/>
    </xf>
    <xf numFmtId="0" fontId="6" fillId="0" borderId="0" xfId="1" applyFont="1"/>
    <xf numFmtId="0" fontId="2" fillId="0" borderId="3" xfId="1" applyFont="1" applyBorder="1" applyAlignment="1">
      <alignment horizontal="center" vertical="center" wrapText="1"/>
    </xf>
    <xf numFmtId="0" fontId="3" fillId="0" borderId="3" xfId="1" applyNumberFormat="1" applyFont="1" applyBorder="1" applyAlignment="1">
      <alignment horizontal="center" vertical="center"/>
    </xf>
    <xf numFmtId="0" fontId="3" fillId="0" borderId="3" xfId="1" applyFont="1" applyBorder="1" applyAlignment="1">
      <alignment horizontal="center" vertical="center" wrapText="1"/>
    </xf>
    <xf numFmtId="0" fontId="3" fillId="0" borderId="3" xfId="1" applyFont="1" applyBorder="1" applyAlignment="1">
      <alignment horizontal="center" vertical="center"/>
    </xf>
    <xf numFmtId="0" fontId="3" fillId="0" borderId="3" xfId="1" quotePrefix="1" applyFont="1" applyFill="1" applyBorder="1" applyAlignment="1">
      <alignment horizontal="center" vertical="center"/>
    </xf>
    <xf numFmtId="0" fontId="3" fillId="0" borderId="3" xfId="1" quotePrefix="1" applyFont="1" applyBorder="1" applyAlignment="1">
      <alignment horizontal="center" vertical="center"/>
    </xf>
    <xf numFmtId="0" fontId="3" fillId="0" borderId="0" xfId="1" applyFont="1" applyAlignment="1">
      <alignment vertical="center"/>
    </xf>
    <xf numFmtId="0" fontId="2" fillId="0" borderId="8" xfId="1" applyNumberFormat="1" applyFont="1" applyBorder="1" applyAlignment="1">
      <alignment horizontal="center" vertical="center"/>
    </xf>
    <xf numFmtId="0" fontId="2" fillId="0" borderId="8" xfId="1" applyFont="1" applyBorder="1" applyAlignment="1">
      <alignment horizontal="center" vertical="center" wrapText="1"/>
    </xf>
    <xf numFmtId="3" fontId="2" fillId="0" borderId="8" xfId="1" applyNumberFormat="1" applyFont="1" applyFill="1" applyBorder="1" applyAlignment="1">
      <alignment horizontal="right" vertical="center"/>
    </xf>
    <xf numFmtId="3" fontId="2" fillId="0" borderId="8" xfId="1" applyNumberFormat="1" applyFont="1" applyBorder="1" applyAlignment="1">
      <alignment horizontal="right" vertical="center"/>
    </xf>
    <xf numFmtId="0" fontId="2" fillId="0" borderId="0" xfId="1" applyFont="1" applyAlignment="1">
      <alignment vertical="center"/>
    </xf>
    <xf numFmtId="0" fontId="2" fillId="0" borderId="9" xfId="1" applyNumberFormat="1" applyFont="1" applyBorder="1" applyAlignment="1">
      <alignment horizontal="center" vertical="center" wrapText="1"/>
    </xf>
    <xf numFmtId="0" fontId="2" fillId="0" borderId="9" xfId="1" applyFont="1" applyBorder="1" applyAlignment="1">
      <alignment horizontal="center" vertical="center" wrapText="1"/>
    </xf>
    <xf numFmtId="3" fontId="2" fillId="0" borderId="9" xfId="1" applyNumberFormat="1" applyFont="1" applyBorder="1"/>
    <xf numFmtId="3" fontId="2" fillId="0" borderId="9" xfId="1" applyNumberFormat="1" applyFont="1" applyFill="1" applyBorder="1"/>
    <xf numFmtId="0" fontId="2" fillId="0" borderId="0" xfId="1" applyFont="1"/>
    <xf numFmtId="0" fontId="3" fillId="0" borderId="9" xfId="1" applyNumberFormat="1" applyFont="1" applyBorder="1" applyAlignment="1">
      <alignment horizontal="center" vertical="center" wrapText="1"/>
    </xf>
    <xf numFmtId="0" fontId="3" fillId="0" borderId="9" xfId="1" applyFont="1" applyBorder="1" applyAlignment="1">
      <alignment vertical="center" wrapText="1"/>
    </xf>
    <xf numFmtId="3" fontId="3" fillId="0" borderId="9" xfId="1" applyNumberFormat="1" applyFont="1" applyBorder="1"/>
    <xf numFmtId="3" fontId="3" fillId="0" borderId="9" xfId="1" applyNumberFormat="1" applyFont="1" applyFill="1" applyBorder="1"/>
    <xf numFmtId="0" fontId="3" fillId="0" borderId="9" xfId="1" applyFont="1" applyBorder="1" applyAlignment="1">
      <alignment horizontal="left" vertical="center" wrapText="1"/>
    </xf>
    <xf numFmtId="0" fontId="3" fillId="0" borderId="9" xfId="1" applyFont="1" applyFill="1" applyBorder="1" applyAlignment="1">
      <alignment vertical="center" wrapText="1"/>
    </xf>
    <xf numFmtId="0" fontId="3" fillId="0" borderId="9" xfId="2" applyFont="1" applyFill="1" applyBorder="1" applyAlignment="1">
      <alignment vertical="center" wrapText="1"/>
    </xf>
    <xf numFmtId="1" fontId="3" fillId="0" borderId="9" xfId="2" applyNumberFormat="1" applyFont="1" applyFill="1" applyBorder="1" applyAlignment="1">
      <alignment vertical="center" wrapText="1"/>
    </xf>
    <xf numFmtId="0" fontId="3" fillId="0" borderId="10" xfId="1" applyNumberFormat="1" applyFont="1" applyBorder="1" applyAlignment="1">
      <alignment horizontal="center" vertical="center" wrapText="1"/>
    </xf>
    <xf numFmtId="0" fontId="3" fillId="0" borderId="10" xfId="2" applyFont="1" applyFill="1" applyBorder="1" applyAlignment="1">
      <alignment vertical="center" wrapText="1"/>
    </xf>
    <xf numFmtId="3" fontId="3" fillId="0" borderId="10" xfId="1" applyNumberFormat="1" applyFont="1" applyBorder="1"/>
    <xf numFmtId="3" fontId="3" fillId="0" borderId="10" xfId="1" applyNumberFormat="1" applyFont="1" applyFill="1" applyBorder="1"/>
    <xf numFmtId="0" fontId="3" fillId="0" borderId="9" xfId="0" applyFont="1" applyBorder="1"/>
    <xf numFmtId="0" fontId="3" fillId="0" borderId="9" xfId="0" applyFont="1" applyBorder="1" applyAlignment="1">
      <alignment wrapText="1"/>
    </xf>
    <xf numFmtId="0" fontId="2" fillId="0" borderId="11" xfId="1" applyNumberFormat="1" applyFont="1" applyFill="1" applyBorder="1" applyAlignment="1">
      <alignment horizontal="center" vertical="center" wrapText="1"/>
    </xf>
    <xf numFmtId="0" fontId="2" fillId="0" borderId="11" xfId="2" applyFont="1" applyFill="1" applyBorder="1" applyAlignment="1">
      <alignment vertical="center" wrapText="1"/>
    </xf>
    <xf numFmtId="3" fontId="2" fillId="0" borderId="11" xfId="1" applyNumberFormat="1" applyFont="1" applyBorder="1"/>
    <xf numFmtId="3" fontId="2" fillId="0" borderId="11" xfId="1" applyNumberFormat="1" applyFont="1" applyFill="1" applyBorder="1"/>
    <xf numFmtId="0" fontId="2" fillId="0" borderId="0" xfId="1" applyFont="1" applyFill="1"/>
    <xf numFmtId="0" fontId="3" fillId="0" borderId="9" xfId="1" applyNumberFormat="1" applyFont="1" applyFill="1" applyBorder="1" applyAlignment="1">
      <alignment horizontal="center" vertical="center" wrapText="1"/>
    </xf>
    <xf numFmtId="0" fontId="2" fillId="0" borderId="9" xfId="1" applyFont="1" applyBorder="1" applyAlignment="1">
      <alignment horizontal="justify" vertical="center" wrapText="1"/>
    </xf>
    <xf numFmtId="3" fontId="2" fillId="0" borderId="9" xfId="1" applyNumberFormat="1" applyFont="1" applyBorder="1" applyAlignment="1">
      <alignment vertical="center"/>
    </xf>
    <xf numFmtId="3" fontId="3" fillId="0" borderId="9" xfId="1" applyNumberFormat="1" applyFont="1" applyBorder="1" applyAlignment="1">
      <alignment vertical="center"/>
    </xf>
    <xf numFmtId="3" fontId="2" fillId="0" borderId="9" xfId="1" applyNumberFormat="1" applyFont="1" applyBorder="1" applyAlignment="1">
      <alignment vertical="center" wrapText="1"/>
    </xf>
    <xf numFmtId="3" fontId="2" fillId="0" borderId="9" xfId="1" applyNumberFormat="1" applyFont="1" applyFill="1" applyBorder="1" applyAlignment="1">
      <alignment vertical="center" wrapText="1"/>
    </xf>
    <xf numFmtId="3" fontId="3" fillId="0" borderId="0" xfId="1" applyNumberFormat="1" applyFont="1"/>
    <xf numFmtId="0" fontId="3" fillId="0" borderId="12" xfId="1" applyNumberFormat="1" applyFont="1" applyBorder="1"/>
    <xf numFmtId="0" fontId="3" fillId="0" borderId="12" xfId="1" applyFont="1" applyBorder="1" applyAlignment="1">
      <alignment vertical="center" wrapText="1"/>
    </xf>
    <xf numFmtId="0" fontId="3" fillId="0" borderId="12" xfId="1" applyFont="1" applyBorder="1"/>
    <xf numFmtId="0" fontId="3" fillId="0" borderId="12" xfId="1" applyFont="1" applyFill="1" applyBorder="1"/>
    <xf numFmtId="3" fontId="3" fillId="0" borderId="10" xfId="1" applyNumberFormat="1" applyFont="1" applyBorder="1" applyAlignment="1">
      <alignment vertical="center"/>
    </xf>
    <xf numFmtId="0" fontId="5" fillId="0" borderId="0" xfId="1" applyNumberFormat="1" applyFont="1"/>
    <xf numFmtId="0" fontId="5" fillId="0" borderId="0" xfId="1" applyFont="1"/>
    <xf numFmtId="0" fontId="8" fillId="0" borderId="0" xfId="1" applyFont="1"/>
    <xf numFmtId="0" fontId="8" fillId="0" borderId="0" xfId="1" applyFont="1" applyFill="1"/>
    <xf numFmtId="0" fontId="3" fillId="0" borderId="13" xfId="1" applyFont="1" applyBorder="1"/>
    <xf numFmtId="0" fontId="3" fillId="0" borderId="0" xfId="1" applyNumberFormat="1" applyFont="1"/>
    <xf numFmtId="0" fontId="3" fillId="0" borderId="0" xfId="1" applyNumberFormat="1" applyFont="1" applyAlignment="1">
      <alignment horizontal="left" vertical="center" wrapText="1"/>
    </xf>
    <xf numFmtId="0" fontId="3" fillId="0" borderId="0" xfId="1" applyNumberFormat="1" applyFont="1" applyAlignment="1">
      <alignment horizontal="center" vertical="center" wrapText="1"/>
    </xf>
    <xf numFmtId="0" fontId="2" fillId="0" borderId="3" xfId="1" applyFont="1" applyBorder="1" applyAlignment="1">
      <alignment horizontal="center" vertical="center" wrapText="1"/>
    </xf>
    <xf numFmtId="0" fontId="2" fillId="0" borderId="3" xfId="1" applyFont="1" applyBorder="1" applyAlignment="1">
      <alignment horizontal="center" vertical="center"/>
    </xf>
    <xf numFmtId="0" fontId="2" fillId="0" borderId="2" xfId="1" applyFont="1" applyFill="1" applyBorder="1" applyAlignment="1">
      <alignment horizontal="center" vertical="center" wrapText="1"/>
    </xf>
    <xf numFmtId="0" fontId="2" fillId="0" borderId="7" xfId="1" applyFont="1" applyFill="1" applyBorder="1" applyAlignment="1">
      <alignment horizontal="center" vertical="center" wrapText="1"/>
    </xf>
    <xf numFmtId="0" fontId="2" fillId="0" borderId="0" xfId="1" applyNumberFormat="1" applyFont="1" applyAlignment="1">
      <alignment horizontal="left"/>
    </xf>
    <xf numFmtId="0" fontId="2" fillId="0" borderId="0" xfId="1" applyFont="1" applyAlignment="1">
      <alignment horizontal="right"/>
    </xf>
    <xf numFmtId="0" fontId="4" fillId="0" borderId="0" xfId="1" applyFont="1" applyAlignment="1">
      <alignment horizontal="center"/>
    </xf>
    <xf numFmtId="0" fontId="5" fillId="0" borderId="0" xfId="1" applyFont="1" applyAlignment="1">
      <alignment horizontal="center"/>
    </xf>
    <xf numFmtId="0" fontId="5" fillId="0" borderId="1" xfId="1" applyFont="1" applyBorder="1" applyAlignment="1">
      <alignment horizontal="center"/>
    </xf>
    <xf numFmtId="0" fontId="2" fillId="0" borderId="2" xfId="1" applyNumberFormat="1" applyFont="1" applyBorder="1" applyAlignment="1">
      <alignment horizontal="center" vertical="center" wrapText="1"/>
    </xf>
    <xf numFmtId="0" fontId="2" fillId="0" borderId="6" xfId="1" applyNumberFormat="1" applyFont="1" applyBorder="1" applyAlignment="1">
      <alignment horizontal="center" vertical="center" wrapText="1"/>
    </xf>
    <xf numFmtId="0" fontId="2" fillId="0" borderId="4" xfId="1" applyFont="1" applyFill="1" applyBorder="1" applyAlignment="1">
      <alignment horizontal="center" vertical="center" wrapText="1"/>
    </xf>
    <xf numFmtId="0" fontId="2" fillId="0" borderId="5" xfId="1" applyFont="1" applyFill="1" applyBorder="1" applyAlignment="1">
      <alignment horizontal="center" vertical="center" wrapText="1"/>
    </xf>
  </cellXfs>
  <cellStyles count="3">
    <cellStyle name="Normal" xfId="0" builtinId="0"/>
    <cellStyle name="Normal 11 2" xfId="1"/>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ongbac-prmumyd\gh\KL%20Than%20HL%2015-05-0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LMT"/>
      <sheetName val="PL1"/>
      <sheetName val="PL2"/>
      <sheetName val="KLTT"/>
      <sheetName val="TKT"/>
      <sheetName val="DG"/>
      <sheetName val="xedap"/>
      <sheetName val="san hang rao"/>
      <sheetName val="Ttin"/>
      <sheetName val="Dienngoai"/>
      <sheetName val="be canh"/>
      <sheetName val="ga ra"/>
      <sheetName val="Nuoct"/>
      <sheetName val="DN"/>
      <sheetName val="TLNtruc"/>
      <sheetName val="TLbe"/>
      <sheetName val="CTNUOC"/>
      <sheetName val="TL coc"/>
      <sheetName val="TL than"/>
      <sheetName val="KLchitiet"/>
      <sheetName val="GVLDHT"/>
      <sheetName val="DGCT"/>
      <sheetName val="CPLT"/>
      <sheetName val="10000000"/>
      <sheetName val="00000000"/>
      <sheetName val="00000001"/>
      <sheetName val="20000000"/>
      <sheetName val="30000000"/>
      <sheetName val="40000000"/>
      <sheetName val="XL4Test5"/>
      <sheetName val="chitimc"/>
      <sheetName val="dongia (2)"/>
      <sheetName val="LKVL-CK-HT-GD1"/>
      <sheetName val="giathanh1"/>
      <sheetName val="THPDMoi  (2)"/>
      <sheetName val="gtrinh"/>
      <sheetName val="phuluc1"/>
      <sheetName val="TONG HOP VL-NC"/>
      <sheetName val="lam-moi"/>
      <sheetName val="chitiet"/>
      <sheetName val="TONGKE3p "/>
      <sheetName val="Du_lieu"/>
      <sheetName val="TH VL, NC, DDHT Thanhphuoc"/>
      <sheetName val="#REF"/>
      <sheetName val="DONGIA"/>
      <sheetName val="gvl"/>
      <sheetName val="thao-go"/>
      <sheetName val="DON GIA"/>
      <sheetName val="TONGKE-HT"/>
      <sheetName val="dtxl"/>
      <sheetName val="t-h HA THE"/>
      <sheetName val="CHITIET VL-NC-TT -1p"/>
      <sheetName val="TONG HOP VL-NC TT"/>
      <sheetName val="TNHCHINH"/>
      <sheetName val="TH XL"/>
      <sheetName val="CHITIET VL-NC"/>
      <sheetName val="VC"/>
      <sheetName val="KH-Q1,Q2,01"/>
      <sheetName val="Tiepdia"/>
      <sheetName val="CHITIET VL-NC-TT-3p"/>
      <sheetName val="TDTKP"/>
      <sheetName val="TDTKP1"/>
      <sheetName val="KPVC-BD "/>
      <sheetName val="VCV-BE-TONG"/>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S97"/>
  <sheetViews>
    <sheetView tabSelected="1" zoomScaleNormal="100" zoomScaleSheetLayoutView="85" workbookViewId="0">
      <selection activeCell="A3" sqref="A3:Q3"/>
    </sheetView>
  </sheetViews>
  <sheetFormatPr defaultColWidth="10.125" defaultRowHeight="15.75" x14ac:dyDescent="0.25"/>
  <cols>
    <col min="1" max="1" width="5.375" style="64" customWidth="1"/>
    <col min="2" max="2" width="43.625" style="4" customWidth="1"/>
    <col min="3" max="3" width="10.375" style="4" customWidth="1"/>
    <col min="4" max="4" width="9.25" style="7" customWidth="1"/>
    <col min="5" max="5" width="10.375" style="7" customWidth="1"/>
    <col min="6" max="6" width="8.625" style="4" customWidth="1"/>
    <col min="7" max="7" width="8" style="4" customWidth="1"/>
    <col min="8" max="8" width="7.5" style="4" customWidth="1"/>
    <col min="9" max="9" width="8.125" style="4" customWidth="1"/>
    <col min="10" max="10" width="9.375" style="4" customWidth="1"/>
    <col min="11" max="11" width="8.25" style="4" customWidth="1"/>
    <col min="12" max="13" width="9.625" style="4" hidden="1" customWidth="1"/>
    <col min="14" max="14" width="8.375" style="4" customWidth="1"/>
    <col min="15" max="16" width="9.375" style="4" hidden="1" customWidth="1"/>
    <col min="17" max="17" width="9.875" style="4" customWidth="1"/>
    <col min="18" max="16384" width="10.125" style="4"/>
  </cols>
  <sheetData>
    <row r="1" spans="1:17" ht="21" customHeight="1" x14ac:dyDescent="0.25">
      <c r="A1" s="71" t="s">
        <v>0</v>
      </c>
      <c r="B1" s="71"/>
      <c r="C1" s="71"/>
      <c r="D1" s="1"/>
      <c r="E1" s="1"/>
      <c r="F1" s="2"/>
      <c r="G1" s="3"/>
      <c r="H1" s="3"/>
      <c r="I1" s="72" t="s">
        <v>1</v>
      </c>
      <c r="J1" s="72"/>
      <c r="K1" s="72"/>
      <c r="L1" s="72"/>
      <c r="M1" s="72"/>
      <c r="N1" s="72"/>
      <c r="O1" s="72"/>
      <c r="P1" s="72"/>
      <c r="Q1" s="72"/>
    </row>
    <row r="2" spans="1:17" ht="21" customHeight="1" x14ac:dyDescent="0.3">
      <c r="A2" s="73" t="s">
        <v>2</v>
      </c>
      <c r="B2" s="73"/>
      <c r="C2" s="73"/>
      <c r="D2" s="73"/>
      <c r="E2" s="73"/>
      <c r="F2" s="73"/>
      <c r="G2" s="73"/>
      <c r="H2" s="73"/>
      <c r="I2" s="73"/>
      <c r="J2" s="73"/>
      <c r="K2" s="73"/>
      <c r="L2" s="73"/>
      <c r="M2" s="73"/>
      <c r="N2" s="73"/>
      <c r="O2" s="73"/>
      <c r="P2" s="73"/>
      <c r="Q2" s="73"/>
    </row>
    <row r="3" spans="1:17" ht="21" customHeight="1" x14ac:dyDescent="0.25">
      <c r="A3" s="74" t="s">
        <v>102</v>
      </c>
      <c r="B3" s="74"/>
      <c r="C3" s="74"/>
      <c r="D3" s="74"/>
      <c r="E3" s="74"/>
      <c r="F3" s="74"/>
      <c r="G3" s="74"/>
      <c r="H3" s="74"/>
      <c r="I3" s="74"/>
      <c r="J3" s="74"/>
      <c r="K3" s="74"/>
      <c r="L3" s="74"/>
      <c r="M3" s="74"/>
      <c r="N3" s="74"/>
      <c r="O3" s="74"/>
      <c r="P3" s="74"/>
      <c r="Q3" s="74"/>
    </row>
    <row r="4" spans="1:17" ht="19.5" customHeight="1" x14ac:dyDescent="0.25">
      <c r="A4" s="5"/>
      <c r="B4" s="6"/>
      <c r="G4" s="8"/>
      <c r="H4" s="8"/>
      <c r="I4" s="8"/>
      <c r="J4" s="8"/>
      <c r="K4" s="75" t="s">
        <v>3</v>
      </c>
      <c r="L4" s="75"/>
      <c r="M4" s="75"/>
      <c r="N4" s="75"/>
      <c r="O4" s="75"/>
      <c r="P4" s="75"/>
      <c r="Q4" s="75"/>
    </row>
    <row r="5" spans="1:17" s="10" customFormat="1" ht="15.75" customHeight="1" x14ac:dyDescent="0.25">
      <c r="A5" s="76" t="s">
        <v>4</v>
      </c>
      <c r="B5" s="67" t="s">
        <v>5</v>
      </c>
      <c r="C5" s="68" t="s">
        <v>6</v>
      </c>
      <c r="D5" s="78" t="s">
        <v>7</v>
      </c>
      <c r="E5" s="79"/>
      <c r="F5" s="67" t="s">
        <v>8</v>
      </c>
      <c r="G5" s="67" t="s">
        <v>9</v>
      </c>
      <c r="H5" s="67" t="s">
        <v>10</v>
      </c>
      <c r="I5" s="67" t="s">
        <v>11</v>
      </c>
      <c r="J5" s="68" t="s">
        <v>12</v>
      </c>
      <c r="K5" s="68"/>
      <c r="L5" s="68"/>
      <c r="M5" s="68"/>
      <c r="N5" s="68"/>
      <c r="O5" s="9"/>
      <c r="P5" s="9"/>
      <c r="Q5" s="67" t="s">
        <v>13</v>
      </c>
    </row>
    <row r="6" spans="1:17" s="10" customFormat="1" ht="18.75" customHeight="1" x14ac:dyDescent="0.25">
      <c r="A6" s="77"/>
      <c r="B6" s="67"/>
      <c r="C6" s="68"/>
      <c r="D6" s="69" t="s">
        <v>14</v>
      </c>
      <c r="E6" s="69" t="s">
        <v>15</v>
      </c>
      <c r="F6" s="67"/>
      <c r="G6" s="67"/>
      <c r="H6" s="67"/>
      <c r="I6" s="67"/>
      <c r="J6" s="68" t="s">
        <v>6</v>
      </c>
      <c r="K6" s="67" t="s">
        <v>16</v>
      </c>
      <c r="L6" s="11"/>
      <c r="M6" s="11"/>
      <c r="N6" s="67" t="s">
        <v>15</v>
      </c>
      <c r="O6" s="11"/>
      <c r="P6" s="11"/>
      <c r="Q6" s="67"/>
    </row>
    <row r="7" spans="1:17" s="10" customFormat="1" ht="73.5" customHeight="1" x14ac:dyDescent="0.25">
      <c r="A7" s="77"/>
      <c r="B7" s="67"/>
      <c r="C7" s="68"/>
      <c r="D7" s="70"/>
      <c r="E7" s="70"/>
      <c r="F7" s="67"/>
      <c r="G7" s="67"/>
      <c r="H7" s="67"/>
      <c r="I7" s="67"/>
      <c r="J7" s="68"/>
      <c r="K7" s="67"/>
      <c r="L7" s="11" t="s">
        <v>17</v>
      </c>
      <c r="M7" s="11" t="s">
        <v>18</v>
      </c>
      <c r="N7" s="67"/>
      <c r="O7" s="11" t="s">
        <v>17</v>
      </c>
      <c r="P7" s="11" t="s">
        <v>18</v>
      </c>
      <c r="Q7" s="67"/>
    </row>
    <row r="8" spans="1:17" s="17" customFormat="1" ht="17.25" customHeight="1" x14ac:dyDescent="0.25">
      <c r="A8" s="12" t="s">
        <v>19</v>
      </c>
      <c r="B8" s="13" t="s">
        <v>20</v>
      </c>
      <c r="C8" s="14">
        <v>1</v>
      </c>
      <c r="D8" s="15">
        <f t="shared" ref="D8:K8" si="0">C8+1</f>
        <v>2</v>
      </c>
      <c r="E8" s="15">
        <f t="shared" si="0"/>
        <v>3</v>
      </c>
      <c r="F8" s="16">
        <f t="shared" si="0"/>
        <v>4</v>
      </c>
      <c r="G8" s="16">
        <f t="shared" si="0"/>
        <v>5</v>
      </c>
      <c r="H8" s="16">
        <f t="shared" si="0"/>
        <v>6</v>
      </c>
      <c r="I8" s="16">
        <f t="shared" si="0"/>
        <v>7</v>
      </c>
      <c r="J8" s="16">
        <f t="shared" si="0"/>
        <v>8</v>
      </c>
      <c r="K8" s="16">
        <f t="shared" si="0"/>
        <v>9</v>
      </c>
      <c r="L8" s="16"/>
      <c r="M8" s="16"/>
      <c r="N8" s="16">
        <f>K8+1</f>
        <v>10</v>
      </c>
      <c r="O8" s="16">
        <f>N8+1</f>
        <v>11</v>
      </c>
      <c r="P8" s="16"/>
      <c r="Q8" s="16">
        <f>O8+1</f>
        <v>12</v>
      </c>
    </row>
    <row r="9" spans="1:17" s="22" customFormat="1" x14ac:dyDescent="0.25">
      <c r="A9" s="18"/>
      <c r="B9" s="19" t="s">
        <v>21</v>
      </c>
      <c r="C9" s="20">
        <f>SUM(C10,C77:C82)</f>
        <v>7518247</v>
      </c>
      <c r="D9" s="20">
        <f>SUM(D10,D77:D77)</f>
        <v>278605</v>
      </c>
      <c r="E9" s="21">
        <f t="shared" ref="E9:J9" si="1">SUM(E10,E77,E78,E79,E80,E81,E82)</f>
        <v>1906023</v>
      </c>
      <c r="F9" s="21">
        <f t="shared" si="1"/>
        <v>1261</v>
      </c>
      <c r="G9" s="21">
        <f t="shared" si="1"/>
        <v>1000</v>
      </c>
      <c r="H9" s="21">
        <f t="shared" si="1"/>
        <v>55245</v>
      </c>
      <c r="I9" s="21">
        <f t="shared" si="1"/>
        <v>30124</v>
      </c>
      <c r="J9" s="21">
        <f t="shared" si="1"/>
        <v>20056</v>
      </c>
      <c r="K9" s="21">
        <f>SUM(K10,K78,K79,K80,K81,K82,K83)</f>
        <v>4106</v>
      </c>
      <c r="L9" s="21">
        <f>SUM(L10,L78,L79,L80,L81,L82,L83)</f>
        <v>0</v>
      </c>
      <c r="M9" s="21">
        <f>SUM(M10,M78,M79,M80,M81,M82,M83)</f>
        <v>0</v>
      </c>
      <c r="N9" s="21">
        <f>SUM(N10,N77,N78,N79,N80,N81,N82)</f>
        <v>15950</v>
      </c>
      <c r="O9" s="21">
        <f>SUM(O10,O78,O79,O80,O81,O82,O83)</f>
        <v>6015</v>
      </c>
      <c r="P9" s="21">
        <f>SUM(P10,P78,P79,P80,P81,P82,P83)</f>
        <v>7290</v>
      </c>
      <c r="Q9" s="21">
        <f>SUM(Q10,Q77,Q78,Q79,Q80,Q81,Q82)</f>
        <v>109843</v>
      </c>
    </row>
    <row r="10" spans="1:17" s="27" customFormat="1" x14ac:dyDescent="0.25">
      <c r="A10" s="23" t="s">
        <v>22</v>
      </c>
      <c r="B10" s="24" t="s">
        <v>23</v>
      </c>
      <c r="C10" s="25">
        <f>SUM(C11,C64)</f>
        <v>2314527</v>
      </c>
      <c r="D10" s="26">
        <f>SUM(D11,D64)</f>
        <v>278605</v>
      </c>
      <c r="E10" s="25">
        <f>SUM(E11,E64)</f>
        <v>1906023</v>
      </c>
      <c r="F10" s="25">
        <f>SUM(F11:F76)</f>
        <v>0</v>
      </c>
      <c r="G10" s="25">
        <f>SUM(G11:G76)</f>
        <v>0</v>
      </c>
      <c r="H10" s="25">
        <f>SUM(H11:H76)</f>
        <v>0</v>
      </c>
      <c r="I10" s="25">
        <f>SUM(I11:I76)</f>
        <v>0</v>
      </c>
      <c r="J10" s="25">
        <f>SUM(J11,J64)</f>
        <v>20056</v>
      </c>
      <c r="K10" s="25">
        <f>SUM(K11:K77)</f>
        <v>4106</v>
      </c>
      <c r="L10" s="25">
        <f>SUM(L11:L77)</f>
        <v>0</v>
      </c>
      <c r="M10" s="25">
        <f>SUM(M11:M77)</f>
        <v>0</v>
      </c>
      <c r="N10" s="25">
        <f>SUM(N11,N64)</f>
        <v>15950</v>
      </c>
      <c r="O10" s="25">
        <f>SUM(O11:O77)</f>
        <v>6015</v>
      </c>
      <c r="P10" s="25">
        <f>SUM(P11:P77)</f>
        <v>7290</v>
      </c>
      <c r="Q10" s="25">
        <f>SUM(Q11,Q64)</f>
        <v>109843</v>
      </c>
    </row>
    <row r="11" spans="1:17" x14ac:dyDescent="0.25">
      <c r="A11" s="28" t="s">
        <v>22</v>
      </c>
      <c r="B11" s="29" t="s">
        <v>24</v>
      </c>
      <c r="C11" s="30">
        <f>SUM(C12:C63)</f>
        <v>2300627</v>
      </c>
      <c r="D11" s="31">
        <f>SUM(D12:D63)</f>
        <v>278605</v>
      </c>
      <c r="E11" s="30">
        <f>SUM(E12:E59)</f>
        <v>1892703</v>
      </c>
      <c r="F11" s="30"/>
      <c r="G11" s="30"/>
      <c r="H11" s="30"/>
      <c r="I11" s="30"/>
      <c r="J11" s="30">
        <f>SUM(J12:J59)</f>
        <v>20056</v>
      </c>
      <c r="K11" s="30"/>
      <c r="L11" s="30"/>
      <c r="M11" s="30"/>
      <c r="N11" s="30">
        <f>SUM(N12:N59)</f>
        <v>15950</v>
      </c>
      <c r="O11" s="30"/>
      <c r="P11" s="30"/>
      <c r="Q11" s="30">
        <f>SUM(Q12:Q59)</f>
        <v>109263</v>
      </c>
    </row>
    <row r="12" spans="1:17" x14ac:dyDescent="0.25">
      <c r="A12" s="28">
        <v>1</v>
      </c>
      <c r="B12" s="29" t="s">
        <v>25</v>
      </c>
      <c r="C12" s="30">
        <f>SUM(D12:J12,Q12)</f>
        <v>14589</v>
      </c>
      <c r="D12" s="31"/>
      <c r="E12" s="31">
        <v>14589</v>
      </c>
      <c r="F12" s="30"/>
      <c r="G12" s="30"/>
      <c r="H12" s="30"/>
      <c r="I12" s="30"/>
      <c r="J12" s="30">
        <f>SUM(K12:N12)</f>
        <v>0</v>
      </c>
      <c r="K12" s="30"/>
      <c r="L12" s="30"/>
      <c r="M12" s="30"/>
      <c r="N12" s="30"/>
      <c r="O12" s="30"/>
      <c r="P12" s="30"/>
      <c r="Q12" s="30"/>
    </row>
    <row r="13" spans="1:17" x14ac:dyDescent="0.25">
      <c r="A13" s="28">
        <v>2</v>
      </c>
      <c r="B13" s="29" t="s">
        <v>26</v>
      </c>
      <c r="C13" s="30">
        <f t="shared" ref="C13:C76" si="2">SUM(D13:J13,Q13)</f>
        <v>41899</v>
      </c>
      <c r="D13" s="31">
        <v>18500</v>
      </c>
      <c r="E13" s="31">
        <v>23399</v>
      </c>
      <c r="F13" s="30"/>
      <c r="G13" s="30"/>
      <c r="H13" s="30"/>
      <c r="I13" s="30"/>
      <c r="J13" s="30">
        <f>SUM(K13:N13)</f>
        <v>0</v>
      </c>
      <c r="K13" s="30"/>
      <c r="L13" s="30"/>
      <c r="M13" s="30"/>
      <c r="N13" s="30"/>
      <c r="O13" s="30"/>
      <c r="P13" s="30"/>
      <c r="Q13" s="30"/>
    </row>
    <row r="14" spans="1:17" x14ac:dyDescent="0.25">
      <c r="A14" s="28">
        <v>3</v>
      </c>
      <c r="B14" s="29" t="s">
        <v>27</v>
      </c>
      <c r="C14" s="30">
        <f t="shared" si="2"/>
        <v>91750</v>
      </c>
      <c r="D14" s="31">
        <v>10750</v>
      </c>
      <c r="E14" s="31">
        <v>81000</v>
      </c>
      <c r="F14" s="30"/>
      <c r="G14" s="30"/>
      <c r="H14" s="30"/>
      <c r="I14" s="30"/>
      <c r="J14" s="30">
        <f>SUM(K14:N14)</f>
        <v>0</v>
      </c>
      <c r="K14" s="30"/>
      <c r="L14" s="30"/>
      <c r="M14" s="30"/>
      <c r="N14" s="30"/>
      <c r="O14" s="30"/>
      <c r="P14" s="30"/>
      <c r="Q14" s="30"/>
    </row>
    <row r="15" spans="1:17" x14ac:dyDescent="0.25">
      <c r="A15" s="28">
        <v>4</v>
      </c>
      <c r="B15" s="29" t="s">
        <v>28</v>
      </c>
      <c r="C15" s="30">
        <f t="shared" si="2"/>
        <v>533692</v>
      </c>
      <c r="D15" s="31">
        <v>25796</v>
      </c>
      <c r="E15" s="31">
        <v>457296</v>
      </c>
      <c r="F15" s="30"/>
      <c r="G15" s="30"/>
      <c r="H15" s="30"/>
      <c r="I15" s="30"/>
      <c r="J15" s="30">
        <f>SUM(K15:N15)</f>
        <v>3000</v>
      </c>
      <c r="K15" s="30"/>
      <c r="L15" s="30"/>
      <c r="M15" s="30"/>
      <c r="N15" s="30">
        <v>3000</v>
      </c>
      <c r="O15" s="30"/>
      <c r="P15" s="30"/>
      <c r="Q15" s="30">
        <v>47600</v>
      </c>
    </row>
    <row r="16" spans="1:17" x14ac:dyDescent="0.25">
      <c r="A16" s="28">
        <v>5</v>
      </c>
      <c r="B16" s="29" t="s">
        <v>29</v>
      </c>
      <c r="C16" s="30">
        <f t="shared" si="2"/>
        <v>12232</v>
      </c>
      <c r="D16" s="31">
        <v>3110</v>
      </c>
      <c r="E16" s="31">
        <v>9122</v>
      </c>
      <c r="F16" s="30"/>
      <c r="G16" s="30"/>
      <c r="H16" s="30"/>
      <c r="I16" s="30"/>
      <c r="J16" s="30">
        <f t="shared" ref="J16:J76" si="3">SUM(K16:N16)</f>
        <v>0</v>
      </c>
      <c r="K16" s="30"/>
      <c r="L16" s="30"/>
      <c r="M16" s="30"/>
      <c r="N16" s="30"/>
      <c r="O16" s="30">
        <v>3000</v>
      </c>
      <c r="P16" s="30"/>
      <c r="Q16" s="30"/>
    </row>
    <row r="17" spans="1:17" x14ac:dyDescent="0.25">
      <c r="A17" s="28">
        <v>6</v>
      </c>
      <c r="B17" s="32" t="s">
        <v>30</v>
      </c>
      <c r="C17" s="30">
        <f t="shared" si="2"/>
        <v>158462</v>
      </c>
      <c r="D17" s="31">
        <v>37770</v>
      </c>
      <c r="E17" s="31">
        <v>111470</v>
      </c>
      <c r="F17" s="30"/>
      <c r="G17" s="30"/>
      <c r="H17" s="30"/>
      <c r="I17" s="30"/>
      <c r="J17" s="30">
        <f t="shared" si="3"/>
        <v>1945</v>
      </c>
      <c r="K17" s="30"/>
      <c r="L17" s="30"/>
      <c r="M17" s="30"/>
      <c r="N17" s="30">
        <v>1945</v>
      </c>
      <c r="O17" s="30"/>
      <c r="P17" s="30"/>
      <c r="Q17" s="30">
        <v>7277</v>
      </c>
    </row>
    <row r="18" spans="1:17" x14ac:dyDescent="0.25">
      <c r="A18" s="28">
        <v>7</v>
      </c>
      <c r="B18" s="29" t="s">
        <v>31</v>
      </c>
      <c r="C18" s="30">
        <f t="shared" si="2"/>
        <v>408593</v>
      </c>
      <c r="D18" s="31">
        <f>29188-4106</f>
        <v>25082</v>
      </c>
      <c r="E18" s="31">
        <v>348820</v>
      </c>
      <c r="F18" s="30"/>
      <c r="G18" s="30"/>
      <c r="H18" s="30"/>
      <c r="I18" s="30"/>
      <c r="J18" s="30">
        <f t="shared" si="3"/>
        <v>4106</v>
      </c>
      <c r="K18" s="30">
        <v>4106</v>
      </c>
      <c r="L18" s="30"/>
      <c r="M18" s="30"/>
      <c r="N18" s="30"/>
      <c r="O18" s="30">
        <v>1315</v>
      </c>
      <c r="P18" s="30">
        <v>50</v>
      </c>
      <c r="Q18" s="30">
        <v>30585</v>
      </c>
    </row>
    <row r="19" spans="1:17" x14ac:dyDescent="0.25">
      <c r="A19" s="28">
        <v>8</v>
      </c>
      <c r="B19" s="29" t="s">
        <v>32</v>
      </c>
      <c r="C19" s="30">
        <f t="shared" si="2"/>
        <v>58592</v>
      </c>
      <c r="D19" s="31">
        <v>100</v>
      </c>
      <c r="E19" s="31">
        <v>57259</v>
      </c>
      <c r="F19" s="30"/>
      <c r="G19" s="30"/>
      <c r="H19" s="30"/>
      <c r="I19" s="30"/>
      <c r="J19" s="30">
        <f t="shared" si="3"/>
        <v>100</v>
      </c>
      <c r="K19" s="30"/>
      <c r="L19" s="30"/>
      <c r="M19" s="30"/>
      <c r="N19" s="30">
        <v>100</v>
      </c>
      <c r="O19" s="30"/>
      <c r="P19" s="30"/>
      <c r="Q19" s="31">
        <v>1133</v>
      </c>
    </row>
    <row r="20" spans="1:17" x14ac:dyDescent="0.25">
      <c r="A20" s="28">
        <v>9</v>
      </c>
      <c r="B20" s="29" t="s">
        <v>33</v>
      </c>
      <c r="C20" s="30">
        <f t="shared" si="2"/>
        <v>11796</v>
      </c>
      <c r="D20" s="31">
        <v>500</v>
      </c>
      <c r="E20" s="31">
        <v>10651</v>
      </c>
      <c r="F20" s="30"/>
      <c r="G20" s="30"/>
      <c r="H20" s="30"/>
      <c r="I20" s="30"/>
      <c r="J20" s="30">
        <f t="shared" si="3"/>
        <v>0</v>
      </c>
      <c r="K20" s="30"/>
      <c r="L20" s="30"/>
      <c r="M20" s="30"/>
      <c r="N20" s="30"/>
      <c r="O20" s="30"/>
      <c r="P20" s="30"/>
      <c r="Q20" s="30">
        <v>645</v>
      </c>
    </row>
    <row r="21" spans="1:17" x14ac:dyDescent="0.25">
      <c r="A21" s="28">
        <v>10</v>
      </c>
      <c r="B21" s="29" t="s">
        <v>34</v>
      </c>
      <c r="C21" s="30">
        <f t="shared" si="2"/>
        <v>35691</v>
      </c>
      <c r="D21" s="31"/>
      <c r="E21" s="31">
        <v>32724</v>
      </c>
      <c r="F21" s="30"/>
      <c r="G21" s="30"/>
      <c r="H21" s="30"/>
      <c r="I21" s="30"/>
      <c r="J21" s="30">
        <f t="shared" si="3"/>
        <v>684</v>
      </c>
      <c r="K21" s="30"/>
      <c r="L21" s="30"/>
      <c r="M21" s="30"/>
      <c r="N21" s="30">
        <v>684</v>
      </c>
      <c r="O21" s="30"/>
      <c r="P21" s="30"/>
      <c r="Q21" s="30">
        <v>2283</v>
      </c>
    </row>
    <row r="22" spans="1:17" x14ac:dyDescent="0.25">
      <c r="A22" s="28">
        <v>11</v>
      </c>
      <c r="B22" s="29" t="s">
        <v>35</v>
      </c>
      <c r="C22" s="30">
        <f t="shared" si="2"/>
        <v>8105</v>
      </c>
      <c r="D22" s="31"/>
      <c r="E22" s="31">
        <v>8105</v>
      </c>
      <c r="F22" s="30"/>
      <c r="G22" s="30"/>
      <c r="H22" s="30"/>
      <c r="I22" s="30"/>
      <c r="J22" s="30">
        <f t="shared" si="3"/>
        <v>0</v>
      </c>
      <c r="K22" s="30"/>
      <c r="L22" s="30"/>
      <c r="M22" s="30"/>
      <c r="N22" s="30"/>
      <c r="O22" s="30">
        <v>200</v>
      </c>
      <c r="P22" s="30">
        <v>596</v>
      </c>
      <c r="Q22" s="30"/>
    </row>
    <row r="23" spans="1:17" x14ac:dyDescent="0.25">
      <c r="A23" s="28">
        <v>12</v>
      </c>
      <c r="B23" s="29" t="s">
        <v>36</v>
      </c>
      <c r="C23" s="30">
        <f t="shared" si="2"/>
        <v>10963</v>
      </c>
      <c r="D23" s="31"/>
      <c r="E23" s="31">
        <v>10963</v>
      </c>
      <c r="F23" s="30"/>
      <c r="G23" s="30"/>
      <c r="H23" s="30"/>
      <c r="I23" s="30"/>
      <c r="J23" s="30">
        <f t="shared" si="3"/>
        <v>0</v>
      </c>
      <c r="K23" s="30"/>
      <c r="L23" s="30"/>
      <c r="M23" s="30"/>
      <c r="N23" s="30"/>
      <c r="O23" s="30"/>
      <c r="P23" s="30"/>
      <c r="Q23" s="30"/>
    </row>
    <row r="24" spans="1:17" x14ac:dyDescent="0.25">
      <c r="A24" s="28">
        <v>13</v>
      </c>
      <c r="B24" s="29" t="s">
        <v>37</v>
      </c>
      <c r="C24" s="30">
        <f t="shared" si="2"/>
        <v>64188</v>
      </c>
      <c r="D24" s="31">
        <v>37400</v>
      </c>
      <c r="E24" s="31">
        <v>26388</v>
      </c>
      <c r="F24" s="30"/>
      <c r="G24" s="30"/>
      <c r="H24" s="30"/>
      <c r="I24" s="30"/>
      <c r="J24" s="30">
        <f t="shared" si="3"/>
        <v>0</v>
      </c>
      <c r="K24" s="30"/>
      <c r="L24" s="30"/>
      <c r="M24" s="30"/>
      <c r="N24" s="30"/>
      <c r="O24" s="30"/>
      <c r="P24" s="30"/>
      <c r="Q24" s="30">
        <v>400</v>
      </c>
    </row>
    <row r="25" spans="1:17" x14ac:dyDescent="0.25">
      <c r="A25" s="28">
        <v>14</v>
      </c>
      <c r="B25" s="29" t="s">
        <v>38</v>
      </c>
      <c r="C25" s="30">
        <f t="shared" si="2"/>
        <v>141</v>
      </c>
      <c r="D25" s="31"/>
      <c r="E25" s="31">
        <v>141</v>
      </c>
      <c r="F25" s="30"/>
      <c r="G25" s="30"/>
      <c r="H25" s="30"/>
      <c r="I25" s="30"/>
      <c r="J25" s="30">
        <f t="shared" si="3"/>
        <v>0</v>
      </c>
      <c r="K25" s="30"/>
      <c r="L25" s="30"/>
      <c r="M25" s="30"/>
      <c r="N25" s="30"/>
      <c r="O25" s="30"/>
      <c r="P25" s="30"/>
      <c r="Q25" s="30"/>
    </row>
    <row r="26" spans="1:17" x14ac:dyDescent="0.25">
      <c r="A26" s="28">
        <v>15</v>
      </c>
      <c r="B26" s="29" t="s">
        <v>39</v>
      </c>
      <c r="C26" s="30">
        <f t="shared" si="2"/>
        <v>6177</v>
      </c>
      <c r="D26" s="31"/>
      <c r="E26" s="31">
        <v>6177</v>
      </c>
      <c r="F26" s="30"/>
      <c r="G26" s="30"/>
      <c r="H26" s="30"/>
      <c r="I26" s="30"/>
      <c r="J26" s="30">
        <f t="shared" si="3"/>
        <v>0</v>
      </c>
      <c r="K26" s="30"/>
      <c r="L26" s="30"/>
      <c r="M26" s="30"/>
      <c r="N26" s="30"/>
      <c r="O26" s="30"/>
      <c r="P26" s="30"/>
      <c r="Q26" s="30"/>
    </row>
    <row r="27" spans="1:17" x14ac:dyDescent="0.25">
      <c r="A27" s="28">
        <v>16</v>
      </c>
      <c r="B27" s="29" t="s">
        <v>40</v>
      </c>
      <c r="C27" s="30">
        <f t="shared" si="2"/>
        <v>15322</v>
      </c>
      <c r="D27" s="31"/>
      <c r="E27" s="31">
        <v>15322</v>
      </c>
      <c r="F27" s="30"/>
      <c r="G27" s="30"/>
      <c r="H27" s="30"/>
      <c r="I27" s="30"/>
      <c r="J27" s="30">
        <f t="shared" si="3"/>
        <v>0</v>
      </c>
      <c r="K27" s="30"/>
      <c r="L27" s="30"/>
      <c r="M27" s="30"/>
      <c r="N27" s="30"/>
      <c r="O27" s="30"/>
      <c r="P27" s="30"/>
      <c r="Q27" s="30"/>
    </row>
    <row r="28" spans="1:17" x14ac:dyDescent="0.25">
      <c r="A28" s="28">
        <v>17</v>
      </c>
      <c r="B28" s="29" t="s">
        <v>41</v>
      </c>
      <c r="C28" s="30">
        <f t="shared" si="2"/>
        <v>19828</v>
      </c>
      <c r="D28" s="31"/>
      <c r="E28" s="31">
        <v>16271</v>
      </c>
      <c r="F28" s="30"/>
      <c r="G28" s="30"/>
      <c r="H28" s="30"/>
      <c r="I28" s="30"/>
      <c r="J28" s="30">
        <f t="shared" si="3"/>
        <v>80</v>
      </c>
      <c r="K28" s="30"/>
      <c r="L28" s="30"/>
      <c r="M28" s="30"/>
      <c r="N28" s="30">
        <v>80</v>
      </c>
      <c r="O28" s="30"/>
      <c r="P28" s="30"/>
      <c r="Q28" s="30">
        <v>3477</v>
      </c>
    </row>
    <row r="29" spans="1:17" x14ac:dyDescent="0.25">
      <c r="A29" s="28">
        <v>18</v>
      </c>
      <c r="B29" s="29" t="s">
        <v>42</v>
      </c>
      <c r="C29" s="30">
        <f t="shared" si="2"/>
        <v>4724</v>
      </c>
      <c r="D29" s="31"/>
      <c r="E29" s="31">
        <v>4724</v>
      </c>
      <c r="F29" s="30"/>
      <c r="G29" s="30"/>
      <c r="H29" s="30"/>
      <c r="I29" s="30"/>
      <c r="J29" s="30">
        <f t="shared" si="3"/>
        <v>0</v>
      </c>
      <c r="K29" s="30"/>
      <c r="L29" s="30"/>
      <c r="M29" s="30"/>
      <c r="N29" s="30"/>
      <c r="O29" s="30">
        <v>50</v>
      </c>
      <c r="P29" s="30"/>
      <c r="Q29" s="30"/>
    </row>
    <row r="30" spans="1:17" x14ac:dyDescent="0.25">
      <c r="A30" s="28">
        <v>19</v>
      </c>
      <c r="B30" s="29" t="s">
        <v>43</v>
      </c>
      <c r="C30" s="30">
        <f t="shared" si="2"/>
        <v>31045</v>
      </c>
      <c r="D30" s="31">
        <v>19071</v>
      </c>
      <c r="E30" s="31">
        <v>5418</v>
      </c>
      <c r="F30" s="30"/>
      <c r="G30" s="30"/>
      <c r="H30" s="30"/>
      <c r="I30" s="30"/>
      <c r="J30" s="30">
        <f t="shared" si="3"/>
        <v>4631</v>
      </c>
      <c r="K30" s="30"/>
      <c r="L30" s="30"/>
      <c r="M30" s="30"/>
      <c r="N30" s="30">
        <v>4631</v>
      </c>
      <c r="O30" s="30"/>
      <c r="P30" s="30"/>
      <c r="Q30" s="30">
        <v>1925</v>
      </c>
    </row>
    <row r="31" spans="1:17" x14ac:dyDescent="0.25">
      <c r="A31" s="28">
        <v>20</v>
      </c>
      <c r="B31" s="29" t="s">
        <v>44</v>
      </c>
      <c r="C31" s="30">
        <f>SUM(D31:J31,Q31)</f>
        <v>32938</v>
      </c>
      <c r="D31" s="31">
        <v>500</v>
      </c>
      <c r="E31" s="31">
        <v>32438</v>
      </c>
      <c r="F31" s="30"/>
      <c r="G31" s="30"/>
      <c r="H31" s="30"/>
      <c r="I31" s="30"/>
      <c r="J31" s="30">
        <f t="shared" si="3"/>
        <v>0</v>
      </c>
      <c r="K31" s="30"/>
      <c r="L31" s="30"/>
      <c r="M31" s="30"/>
      <c r="N31" s="30"/>
      <c r="O31" s="30"/>
      <c r="P31" s="30">
        <v>6389</v>
      </c>
      <c r="Q31" s="30"/>
    </row>
    <row r="32" spans="1:17" x14ac:dyDescent="0.25">
      <c r="A32" s="28">
        <v>21</v>
      </c>
      <c r="B32" s="29" t="s">
        <v>45</v>
      </c>
      <c r="C32" s="30">
        <f t="shared" si="2"/>
        <v>28533</v>
      </c>
      <c r="D32" s="31">
        <v>2300</v>
      </c>
      <c r="E32" s="31">
        <v>23233</v>
      </c>
      <c r="F32" s="30"/>
      <c r="G32" s="30"/>
      <c r="H32" s="30"/>
      <c r="I32" s="30"/>
      <c r="J32" s="30">
        <f t="shared" si="3"/>
        <v>0</v>
      </c>
      <c r="K32" s="30"/>
      <c r="L32" s="30"/>
      <c r="M32" s="30"/>
      <c r="N32" s="30"/>
      <c r="O32" s="30"/>
      <c r="P32" s="30"/>
      <c r="Q32" s="30">
        <v>3000</v>
      </c>
    </row>
    <row r="33" spans="1:17" x14ac:dyDescent="0.25">
      <c r="A33" s="28">
        <v>22</v>
      </c>
      <c r="B33" s="29" t="s">
        <v>46</v>
      </c>
      <c r="C33" s="30">
        <f t="shared" si="2"/>
        <v>15488</v>
      </c>
      <c r="D33" s="31">
        <v>6500</v>
      </c>
      <c r="E33" s="31">
        <v>8988</v>
      </c>
      <c r="F33" s="30"/>
      <c r="G33" s="30"/>
      <c r="H33" s="30"/>
      <c r="I33" s="30"/>
      <c r="J33" s="30">
        <f t="shared" si="3"/>
        <v>0</v>
      </c>
      <c r="K33" s="30"/>
      <c r="L33" s="30"/>
      <c r="M33" s="30"/>
      <c r="N33" s="30"/>
      <c r="O33" s="30"/>
      <c r="P33" s="30"/>
      <c r="Q33" s="30"/>
    </row>
    <row r="34" spans="1:17" x14ac:dyDescent="0.25">
      <c r="A34" s="28">
        <v>23</v>
      </c>
      <c r="B34" s="29" t="s">
        <v>47</v>
      </c>
      <c r="C34" s="30">
        <f t="shared" si="2"/>
        <v>19520</v>
      </c>
      <c r="D34" s="31"/>
      <c r="E34" s="31">
        <v>16520</v>
      </c>
      <c r="F34" s="30"/>
      <c r="G34" s="30"/>
      <c r="H34" s="30"/>
      <c r="I34" s="30"/>
      <c r="J34" s="30">
        <f t="shared" si="3"/>
        <v>0</v>
      </c>
      <c r="K34" s="30"/>
      <c r="L34" s="30"/>
      <c r="M34" s="30"/>
      <c r="N34" s="30"/>
      <c r="O34" s="30"/>
      <c r="P34" s="30"/>
      <c r="Q34" s="30">
        <v>3000</v>
      </c>
    </row>
    <row r="35" spans="1:17" x14ac:dyDescent="0.25">
      <c r="A35" s="28">
        <v>24</v>
      </c>
      <c r="B35" s="29" t="s">
        <v>48</v>
      </c>
      <c r="C35" s="30">
        <f t="shared" si="2"/>
        <v>5766</v>
      </c>
      <c r="D35" s="31"/>
      <c r="E35" s="31">
        <v>5516</v>
      </c>
      <c r="F35" s="30"/>
      <c r="G35" s="30"/>
      <c r="H35" s="30"/>
      <c r="I35" s="30"/>
      <c r="J35" s="30">
        <f t="shared" si="3"/>
        <v>200</v>
      </c>
      <c r="K35" s="30"/>
      <c r="L35" s="30"/>
      <c r="M35" s="30"/>
      <c r="N35" s="30">
        <v>200</v>
      </c>
      <c r="O35" s="30"/>
      <c r="P35" s="30"/>
      <c r="Q35" s="30">
        <v>50</v>
      </c>
    </row>
    <row r="36" spans="1:17" x14ac:dyDescent="0.25">
      <c r="A36" s="28">
        <v>25</v>
      </c>
      <c r="B36" s="29" t="s">
        <v>49</v>
      </c>
      <c r="C36" s="30">
        <f t="shared" si="2"/>
        <v>7934</v>
      </c>
      <c r="D36" s="31"/>
      <c r="E36" s="31">
        <v>7834</v>
      </c>
      <c r="F36" s="30"/>
      <c r="G36" s="30"/>
      <c r="H36" s="30"/>
      <c r="I36" s="30"/>
      <c r="J36" s="30">
        <f t="shared" si="3"/>
        <v>50</v>
      </c>
      <c r="K36" s="30"/>
      <c r="L36" s="30"/>
      <c r="M36" s="30"/>
      <c r="N36" s="30">
        <v>50</v>
      </c>
      <c r="O36" s="30">
        <v>100</v>
      </c>
      <c r="P36" s="30"/>
      <c r="Q36" s="30">
        <v>50</v>
      </c>
    </row>
    <row r="37" spans="1:17" s="7" customFormat="1" x14ac:dyDescent="0.25">
      <c r="A37" s="28">
        <v>26</v>
      </c>
      <c r="B37" s="33" t="s">
        <v>50</v>
      </c>
      <c r="C37" s="31">
        <f t="shared" si="2"/>
        <v>36943</v>
      </c>
      <c r="D37" s="31">
        <v>3800</v>
      </c>
      <c r="E37" s="31">
        <v>29343</v>
      </c>
      <c r="F37" s="31"/>
      <c r="G37" s="31"/>
      <c r="H37" s="31"/>
      <c r="I37" s="31"/>
      <c r="J37" s="30">
        <f t="shared" si="3"/>
        <v>1200</v>
      </c>
      <c r="K37" s="30"/>
      <c r="L37" s="30"/>
      <c r="M37" s="30"/>
      <c r="N37" s="30">
        <v>1200</v>
      </c>
      <c r="O37" s="30"/>
      <c r="P37" s="30"/>
      <c r="Q37" s="30">
        <v>2600</v>
      </c>
    </row>
    <row r="38" spans="1:17" x14ac:dyDescent="0.25">
      <c r="A38" s="28">
        <v>27</v>
      </c>
      <c r="B38" s="29" t="s">
        <v>51</v>
      </c>
      <c r="C38" s="30">
        <f t="shared" si="2"/>
        <v>2731</v>
      </c>
      <c r="D38" s="31"/>
      <c r="E38" s="31">
        <v>2681</v>
      </c>
      <c r="F38" s="30"/>
      <c r="G38" s="30"/>
      <c r="H38" s="30"/>
      <c r="I38" s="30"/>
      <c r="J38" s="31">
        <f t="shared" si="3"/>
        <v>50</v>
      </c>
      <c r="K38" s="31"/>
      <c r="L38" s="31"/>
      <c r="M38" s="31"/>
      <c r="N38" s="31">
        <v>50</v>
      </c>
      <c r="O38" s="31">
        <v>950</v>
      </c>
      <c r="P38" s="31"/>
      <c r="Q38" s="31"/>
    </row>
    <row r="39" spans="1:17" x14ac:dyDescent="0.25">
      <c r="A39" s="28">
        <v>28</v>
      </c>
      <c r="B39" s="29" t="s">
        <v>52</v>
      </c>
      <c r="C39" s="30">
        <f t="shared" si="2"/>
        <v>5444</v>
      </c>
      <c r="D39" s="31"/>
      <c r="E39" s="31">
        <v>5364</v>
      </c>
      <c r="F39" s="30"/>
      <c r="G39" s="30"/>
      <c r="H39" s="30"/>
      <c r="I39" s="30"/>
      <c r="J39" s="30">
        <f t="shared" si="3"/>
        <v>80</v>
      </c>
      <c r="K39" s="30"/>
      <c r="L39" s="30"/>
      <c r="M39" s="30"/>
      <c r="N39" s="30">
        <v>80</v>
      </c>
      <c r="O39" s="30"/>
      <c r="P39" s="30"/>
      <c r="Q39" s="30"/>
    </row>
    <row r="40" spans="1:17" x14ac:dyDescent="0.25">
      <c r="A40" s="28">
        <v>29</v>
      </c>
      <c r="B40" s="29" t="s">
        <v>53</v>
      </c>
      <c r="C40" s="30">
        <f t="shared" si="2"/>
        <v>5307</v>
      </c>
      <c r="D40" s="31"/>
      <c r="E40" s="31">
        <v>5057</v>
      </c>
      <c r="F40" s="30"/>
      <c r="G40" s="30"/>
      <c r="H40" s="30"/>
      <c r="I40" s="30"/>
      <c r="J40" s="30">
        <f t="shared" si="3"/>
        <v>200</v>
      </c>
      <c r="K40" s="30"/>
      <c r="L40" s="30"/>
      <c r="M40" s="30"/>
      <c r="N40" s="30">
        <v>200</v>
      </c>
      <c r="O40" s="30">
        <v>50</v>
      </c>
      <c r="P40" s="30"/>
      <c r="Q40" s="30">
        <v>50</v>
      </c>
    </row>
    <row r="41" spans="1:17" x14ac:dyDescent="0.25">
      <c r="A41" s="28">
        <v>30</v>
      </c>
      <c r="B41" s="29" t="s">
        <v>54</v>
      </c>
      <c r="C41" s="30">
        <f t="shared" si="2"/>
        <v>58400</v>
      </c>
      <c r="D41" s="31">
        <v>6390</v>
      </c>
      <c r="E41" s="31">
        <v>52010</v>
      </c>
      <c r="F41" s="30"/>
      <c r="G41" s="30"/>
      <c r="H41" s="30"/>
      <c r="I41" s="30"/>
      <c r="J41" s="30">
        <f t="shared" si="3"/>
        <v>0</v>
      </c>
      <c r="K41" s="30"/>
      <c r="L41" s="30"/>
      <c r="M41" s="30"/>
      <c r="N41" s="30"/>
      <c r="O41" s="30">
        <v>50</v>
      </c>
      <c r="P41" s="30"/>
      <c r="Q41" s="30"/>
    </row>
    <row r="42" spans="1:17" x14ac:dyDescent="0.25">
      <c r="A42" s="28">
        <v>31</v>
      </c>
      <c r="B42" s="29" t="s">
        <v>55</v>
      </c>
      <c r="C42" s="30">
        <f t="shared" si="2"/>
        <v>27545</v>
      </c>
      <c r="D42" s="31">
        <v>7140</v>
      </c>
      <c r="E42" s="31">
        <v>20055</v>
      </c>
      <c r="F42" s="30"/>
      <c r="G42" s="30"/>
      <c r="H42" s="30"/>
      <c r="I42" s="30"/>
      <c r="J42" s="30">
        <f t="shared" si="3"/>
        <v>0</v>
      </c>
      <c r="K42" s="30"/>
      <c r="L42" s="30"/>
      <c r="M42" s="30"/>
      <c r="N42" s="30"/>
      <c r="O42" s="30"/>
      <c r="P42" s="30"/>
      <c r="Q42" s="30">
        <v>350</v>
      </c>
    </row>
    <row r="43" spans="1:17" x14ac:dyDescent="0.25">
      <c r="A43" s="28">
        <v>32</v>
      </c>
      <c r="B43" s="29" t="s">
        <v>56</v>
      </c>
      <c r="C43" s="30">
        <f t="shared" si="2"/>
        <v>18128</v>
      </c>
      <c r="D43" s="31">
        <v>5340</v>
      </c>
      <c r="E43" s="31">
        <v>9100</v>
      </c>
      <c r="F43" s="30"/>
      <c r="G43" s="30"/>
      <c r="H43" s="30"/>
      <c r="I43" s="30"/>
      <c r="J43" s="30">
        <f t="shared" si="3"/>
        <v>0</v>
      </c>
      <c r="K43" s="30"/>
      <c r="L43" s="30"/>
      <c r="M43" s="30"/>
      <c r="N43" s="30"/>
      <c r="O43" s="30"/>
      <c r="P43" s="30"/>
      <c r="Q43" s="30">
        <v>3688</v>
      </c>
    </row>
    <row r="44" spans="1:17" x14ac:dyDescent="0.25">
      <c r="A44" s="28">
        <v>33</v>
      </c>
      <c r="B44" s="29" t="s">
        <v>57</v>
      </c>
      <c r="C44" s="30">
        <f t="shared" si="2"/>
        <v>100</v>
      </c>
      <c r="D44" s="31"/>
      <c r="E44" s="31">
        <v>100</v>
      </c>
      <c r="F44" s="30"/>
      <c r="G44" s="30"/>
      <c r="H44" s="30"/>
      <c r="I44" s="30"/>
      <c r="J44" s="30">
        <f t="shared" si="3"/>
        <v>0</v>
      </c>
      <c r="K44" s="30"/>
      <c r="L44" s="30"/>
      <c r="M44" s="30"/>
      <c r="N44" s="30"/>
      <c r="O44" s="30"/>
      <c r="P44" s="30"/>
      <c r="Q44" s="30"/>
    </row>
    <row r="45" spans="1:17" x14ac:dyDescent="0.25">
      <c r="A45" s="28">
        <v>34</v>
      </c>
      <c r="B45" s="29" t="s">
        <v>58</v>
      </c>
      <c r="C45" s="30">
        <f t="shared" si="2"/>
        <v>150</v>
      </c>
      <c r="D45" s="31"/>
      <c r="E45" s="31">
        <v>100</v>
      </c>
      <c r="F45" s="30"/>
      <c r="G45" s="30"/>
      <c r="H45" s="30"/>
      <c r="I45" s="30"/>
      <c r="J45" s="30">
        <f t="shared" si="3"/>
        <v>0</v>
      </c>
      <c r="K45" s="30"/>
      <c r="L45" s="30"/>
      <c r="M45" s="30"/>
      <c r="N45" s="30"/>
      <c r="O45" s="30"/>
      <c r="P45" s="30"/>
      <c r="Q45" s="30">
        <v>50</v>
      </c>
    </row>
    <row r="46" spans="1:17" x14ac:dyDescent="0.25">
      <c r="A46" s="28">
        <v>35</v>
      </c>
      <c r="B46" s="29" t="s">
        <v>59</v>
      </c>
      <c r="C46" s="30">
        <f t="shared" si="2"/>
        <v>150</v>
      </c>
      <c r="D46" s="31"/>
      <c r="E46" s="31">
        <v>100</v>
      </c>
      <c r="F46" s="30"/>
      <c r="G46" s="30"/>
      <c r="H46" s="30"/>
      <c r="I46" s="30"/>
      <c r="J46" s="30">
        <f t="shared" si="3"/>
        <v>0</v>
      </c>
      <c r="K46" s="30"/>
      <c r="L46" s="30"/>
      <c r="M46" s="30"/>
      <c r="N46" s="30"/>
      <c r="O46" s="30"/>
      <c r="P46" s="30"/>
      <c r="Q46" s="30">
        <v>50</v>
      </c>
    </row>
    <row r="47" spans="1:17" x14ac:dyDescent="0.25">
      <c r="A47" s="28">
        <v>36</v>
      </c>
      <c r="B47" s="29" t="s">
        <v>60</v>
      </c>
      <c r="C47" s="30">
        <f t="shared" si="2"/>
        <v>500</v>
      </c>
      <c r="D47" s="31"/>
      <c r="E47" s="31">
        <v>500</v>
      </c>
      <c r="F47" s="30"/>
      <c r="G47" s="30"/>
      <c r="H47" s="30"/>
      <c r="I47" s="30"/>
      <c r="J47" s="30">
        <f t="shared" si="3"/>
        <v>0</v>
      </c>
      <c r="K47" s="30"/>
      <c r="L47" s="30"/>
      <c r="M47" s="30"/>
      <c r="N47" s="30"/>
      <c r="O47" s="30"/>
      <c r="P47" s="30"/>
      <c r="Q47" s="30"/>
    </row>
    <row r="48" spans="1:17" x14ac:dyDescent="0.25">
      <c r="A48" s="28">
        <v>37</v>
      </c>
      <c r="B48" s="29" t="s">
        <v>61</v>
      </c>
      <c r="C48" s="30">
        <f t="shared" si="2"/>
        <v>19788</v>
      </c>
      <c r="D48" s="31">
        <v>9000</v>
      </c>
      <c r="E48" s="31">
        <v>10788</v>
      </c>
      <c r="F48" s="30"/>
      <c r="G48" s="30"/>
      <c r="H48" s="30"/>
      <c r="I48" s="30"/>
      <c r="J48" s="30">
        <f t="shared" si="3"/>
        <v>0</v>
      </c>
      <c r="K48" s="30"/>
      <c r="L48" s="30"/>
      <c r="M48" s="30"/>
      <c r="N48" s="30"/>
      <c r="O48" s="30"/>
      <c r="P48" s="30"/>
      <c r="Q48" s="30"/>
    </row>
    <row r="49" spans="1:17" x14ac:dyDescent="0.25">
      <c r="A49" s="28">
        <v>38</v>
      </c>
      <c r="B49" s="29" t="s">
        <v>62</v>
      </c>
      <c r="C49" s="30">
        <f t="shared" si="2"/>
        <v>13922</v>
      </c>
      <c r="D49" s="31">
        <v>2000</v>
      </c>
      <c r="E49" s="31">
        <v>8442</v>
      </c>
      <c r="F49" s="30"/>
      <c r="G49" s="30"/>
      <c r="H49" s="30"/>
      <c r="I49" s="30"/>
      <c r="J49" s="30">
        <f t="shared" si="3"/>
        <v>2430</v>
      </c>
      <c r="K49" s="30"/>
      <c r="L49" s="30"/>
      <c r="M49" s="30"/>
      <c r="N49" s="30">
        <v>2430</v>
      </c>
      <c r="O49" s="30"/>
      <c r="P49" s="30"/>
      <c r="Q49" s="30">
        <v>1050</v>
      </c>
    </row>
    <row r="50" spans="1:17" x14ac:dyDescent="0.25">
      <c r="A50" s="28">
        <v>39</v>
      </c>
      <c r="B50" s="29" t="s">
        <v>63</v>
      </c>
      <c r="C50" s="30">
        <f t="shared" si="2"/>
        <v>19266</v>
      </c>
      <c r="D50" s="31"/>
      <c r="E50" s="31">
        <v>19266</v>
      </c>
      <c r="F50" s="30"/>
      <c r="G50" s="30"/>
      <c r="H50" s="30"/>
      <c r="I50" s="30"/>
      <c r="J50" s="30">
        <f t="shared" si="3"/>
        <v>0</v>
      </c>
      <c r="K50" s="30"/>
      <c r="L50" s="30"/>
      <c r="M50" s="30"/>
      <c r="N50" s="30"/>
      <c r="O50" s="30">
        <v>300</v>
      </c>
      <c r="P50" s="30">
        <v>255</v>
      </c>
      <c r="Q50" s="30"/>
    </row>
    <row r="51" spans="1:17" x14ac:dyDescent="0.25">
      <c r="A51" s="28">
        <v>40</v>
      </c>
      <c r="B51" s="29" t="s">
        <v>64</v>
      </c>
      <c r="C51" s="30">
        <f t="shared" si="2"/>
        <v>93</v>
      </c>
      <c r="D51" s="31"/>
      <c r="E51" s="31">
        <v>93</v>
      </c>
      <c r="F51" s="30"/>
      <c r="G51" s="30"/>
      <c r="H51" s="30"/>
      <c r="I51" s="30"/>
      <c r="J51" s="30">
        <f t="shared" si="3"/>
        <v>0</v>
      </c>
      <c r="K51" s="30"/>
      <c r="L51" s="30"/>
      <c r="M51" s="30"/>
      <c r="N51" s="30"/>
      <c r="O51" s="30"/>
      <c r="P51" s="30"/>
      <c r="Q51" s="30"/>
    </row>
    <row r="52" spans="1:17" x14ac:dyDescent="0.25">
      <c r="A52" s="28">
        <v>41</v>
      </c>
      <c r="B52" s="29" t="s">
        <v>65</v>
      </c>
      <c r="C52" s="30">
        <f t="shared" si="2"/>
        <v>650</v>
      </c>
      <c r="D52" s="31"/>
      <c r="E52" s="31">
        <v>650</v>
      </c>
      <c r="F52" s="30"/>
      <c r="G52" s="30"/>
      <c r="H52" s="30"/>
      <c r="I52" s="30"/>
      <c r="J52" s="30">
        <f t="shared" si="3"/>
        <v>0</v>
      </c>
      <c r="K52" s="30"/>
      <c r="L52" s="30"/>
      <c r="M52" s="30"/>
      <c r="N52" s="30"/>
      <c r="O52" s="30"/>
      <c r="P52" s="30"/>
      <c r="Q52" s="30"/>
    </row>
    <row r="53" spans="1:17" x14ac:dyDescent="0.25">
      <c r="A53" s="28">
        <v>42</v>
      </c>
      <c r="B53" s="29" t="s">
        <v>66</v>
      </c>
      <c r="C53" s="30">
        <f t="shared" si="2"/>
        <v>43630</v>
      </c>
      <c r="D53" s="31"/>
      <c r="E53" s="31">
        <v>43630</v>
      </c>
      <c r="F53" s="30"/>
      <c r="G53" s="30"/>
      <c r="H53" s="30"/>
      <c r="I53" s="30"/>
      <c r="J53" s="30">
        <f t="shared" si="3"/>
        <v>0</v>
      </c>
      <c r="K53" s="30"/>
      <c r="L53" s="30"/>
      <c r="M53" s="30"/>
      <c r="N53" s="30"/>
      <c r="O53" s="30"/>
      <c r="P53" s="30"/>
      <c r="Q53" s="30"/>
    </row>
    <row r="54" spans="1:17" s="7" customFormat="1" x14ac:dyDescent="0.25">
      <c r="A54" s="28">
        <v>43</v>
      </c>
      <c r="B54" s="34" t="s">
        <v>67</v>
      </c>
      <c r="C54" s="30">
        <f t="shared" si="2"/>
        <v>50</v>
      </c>
      <c r="D54" s="31"/>
      <c r="E54" s="31">
        <v>50</v>
      </c>
      <c r="F54" s="31"/>
      <c r="G54" s="31"/>
      <c r="H54" s="31"/>
      <c r="I54" s="31"/>
      <c r="J54" s="30">
        <f t="shared" si="3"/>
        <v>0</v>
      </c>
      <c r="K54" s="30"/>
      <c r="L54" s="30"/>
      <c r="M54" s="30"/>
      <c r="N54" s="30"/>
      <c r="O54" s="30"/>
      <c r="P54" s="30"/>
      <c r="Q54" s="30"/>
    </row>
    <row r="55" spans="1:17" s="7" customFormat="1" x14ac:dyDescent="0.25">
      <c r="A55" s="28">
        <v>44</v>
      </c>
      <c r="B55" s="35" t="s">
        <v>68</v>
      </c>
      <c r="C55" s="30">
        <f t="shared" si="2"/>
        <v>1300</v>
      </c>
      <c r="D55" s="31"/>
      <c r="E55" s="31">
        <v>0</v>
      </c>
      <c r="F55" s="31"/>
      <c r="G55" s="31"/>
      <c r="H55" s="31"/>
      <c r="I55" s="31"/>
      <c r="J55" s="30">
        <f t="shared" si="3"/>
        <v>1300</v>
      </c>
      <c r="K55" s="31"/>
      <c r="L55" s="31"/>
      <c r="M55" s="31"/>
      <c r="N55" s="30">
        <v>1300</v>
      </c>
      <c r="O55" s="31"/>
      <c r="P55" s="31"/>
      <c r="Q55" s="31"/>
    </row>
    <row r="56" spans="1:17" s="7" customFormat="1" x14ac:dyDescent="0.25">
      <c r="A56" s="28">
        <v>45</v>
      </c>
      <c r="B56" s="35" t="s">
        <v>69</v>
      </c>
      <c r="C56" s="30">
        <f t="shared" si="2"/>
        <v>486</v>
      </c>
      <c r="D56" s="31"/>
      <c r="E56" s="31">
        <v>486</v>
      </c>
      <c r="F56" s="31"/>
      <c r="G56" s="31"/>
      <c r="H56" s="31"/>
      <c r="I56" s="31"/>
      <c r="J56" s="30">
        <f t="shared" si="3"/>
        <v>0</v>
      </c>
      <c r="K56" s="31"/>
      <c r="L56" s="31"/>
      <c r="M56" s="31"/>
      <c r="N56" s="30"/>
      <c r="O56" s="31"/>
      <c r="P56" s="31"/>
      <c r="Q56" s="31"/>
    </row>
    <row r="57" spans="1:17" s="7" customFormat="1" x14ac:dyDescent="0.25">
      <c r="A57" s="28">
        <v>46</v>
      </c>
      <c r="B57" s="34" t="s">
        <v>70</v>
      </c>
      <c r="C57" s="30">
        <f t="shared" si="2"/>
        <v>2000</v>
      </c>
      <c r="D57" s="31"/>
      <c r="E57" s="31">
        <v>2000</v>
      </c>
      <c r="F57" s="31"/>
      <c r="G57" s="31"/>
      <c r="H57" s="31"/>
      <c r="I57" s="31"/>
      <c r="J57" s="30">
        <f t="shared" si="3"/>
        <v>0</v>
      </c>
      <c r="K57" s="31"/>
      <c r="L57" s="31"/>
      <c r="M57" s="31"/>
      <c r="N57" s="30"/>
      <c r="O57" s="31"/>
      <c r="P57" s="31"/>
      <c r="Q57" s="31"/>
    </row>
    <row r="58" spans="1:17" s="7" customFormat="1" x14ac:dyDescent="0.25">
      <c r="A58" s="28">
        <v>47</v>
      </c>
      <c r="B58" s="34" t="s">
        <v>71</v>
      </c>
      <c r="C58" s="30">
        <f t="shared" si="2"/>
        <v>348370</v>
      </c>
      <c r="D58" s="31"/>
      <c r="E58" s="31">
        <v>348370</v>
      </c>
      <c r="F58" s="31"/>
      <c r="G58" s="31"/>
      <c r="H58" s="31"/>
      <c r="I58" s="31"/>
      <c r="J58" s="30"/>
      <c r="K58" s="31"/>
      <c r="L58" s="31"/>
      <c r="M58" s="31"/>
      <c r="N58" s="30"/>
      <c r="O58" s="31"/>
      <c r="P58" s="31"/>
      <c r="Q58" s="31"/>
    </row>
    <row r="59" spans="1:17" s="7" customFormat="1" x14ac:dyDescent="0.25">
      <c r="A59" s="36">
        <v>48</v>
      </c>
      <c r="B59" s="37" t="s">
        <v>72</v>
      </c>
      <c r="C59" s="38">
        <f t="shared" si="2"/>
        <v>150</v>
      </c>
      <c r="D59" s="39"/>
      <c r="E59" s="31">
        <v>150</v>
      </c>
      <c r="F59" s="31"/>
      <c r="G59" s="31"/>
      <c r="H59" s="31"/>
      <c r="I59" s="31"/>
      <c r="J59" s="30"/>
      <c r="K59" s="31"/>
      <c r="L59" s="31"/>
      <c r="M59" s="31"/>
      <c r="N59" s="30"/>
      <c r="O59" s="31"/>
      <c r="P59" s="31"/>
      <c r="Q59" s="31"/>
    </row>
    <row r="60" spans="1:17" s="7" customFormat="1" x14ac:dyDescent="0.25">
      <c r="A60" s="28">
        <v>49</v>
      </c>
      <c r="B60" s="40" t="s">
        <v>73</v>
      </c>
      <c r="C60" s="30">
        <f t="shared" si="2"/>
        <v>5500</v>
      </c>
      <c r="D60" s="31">
        <v>5500</v>
      </c>
      <c r="E60" s="31"/>
      <c r="F60" s="31"/>
      <c r="G60" s="31"/>
      <c r="H60" s="31"/>
      <c r="I60" s="31"/>
      <c r="J60" s="30"/>
      <c r="K60" s="31"/>
      <c r="L60" s="31"/>
      <c r="M60" s="31"/>
      <c r="N60" s="30"/>
      <c r="O60" s="31"/>
      <c r="P60" s="31"/>
      <c r="Q60" s="31"/>
    </row>
    <row r="61" spans="1:17" s="7" customFormat="1" x14ac:dyDescent="0.25">
      <c r="A61" s="28">
        <v>50</v>
      </c>
      <c r="B61" s="40" t="s">
        <v>74</v>
      </c>
      <c r="C61" s="30">
        <f t="shared" si="2"/>
        <v>26250</v>
      </c>
      <c r="D61" s="31">
        <v>26250</v>
      </c>
      <c r="E61" s="31"/>
      <c r="F61" s="31"/>
      <c r="G61" s="31"/>
      <c r="H61" s="31"/>
      <c r="I61" s="31"/>
      <c r="J61" s="30"/>
      <c r="K61" s="31"/>
      <c r="L61" s="31"/>
      <c r="M61" s="31"/>
      <c r="N61" s="30"/>
      <c r="O61" s="31"/>
      <c r="P61" s="31"/>
      <c r="Q61" s="31"/>
    </row>
    <row r="62" spans="1:17" s="7" customFormat="1" x14ac:dyDescent="0.25">
      <c r="A62" s="28">
        <v>51</v>
      </c>
      <c r="B62" s="40" t="s">
        <v>75</v>
      </c>
      <c r="C62" s="30">
        <f t="shared" si="2"/>
        <v>4000</v>
      </c>
      <c r="D62" s="31">
        <v>4000</v>
      </c>
      <c r="E62" s="31"/>
      <c r="F62" s="31"/>
      <c r="G62" s="31"/>
      <c r="H62" s="31"/>
      <c r="I62" s="31"/>
      <c r="J62" s="30"/>
      <c r="K62" s="31"/>
      <c r="L62" s="31"/>
      <c r="M62" s="31"/>
      <c r="N62" s="30"/>
      <c r="O62" s="31"/>
      <c r="P62" s="31"/>
      <c r="Q62" s="31"/>
    </row>
    <row r="63" spans="1:17" s="7" customFormat="1" ht="31.5" x14ac:dyDescent="0.25">
      <c r="A63" s="28">
        <v>52</v>
      </c>
      <c r="B63" s="41" t="s">
        <v>76</v>
      </c>
      <c r="C63" s="30">
        <f t="shared" si="2"/>
        <v>21806</v>
      </c>
      <c r="D63" s="31">
        <v>21806</v>
      </c>
      <c r="E63" s="31"/>
      <c r="F63" s="31"/>
      <c r="G63" s="31"/>
      <c r="H63" s="31"/>
      <c r="I63" s="31"/>
      <c r="J63" s="30"/>
      <c r="K63" s="31"/>
      <c r="L63" s="31"/>
      <c r="M63" s="31"/>
      <c r="N63" s="30"/>
      <c r="O63" s="31"/>
      <c r="P63" s="31"/>
      <c r="Q63" s="31"/>
    </row>
    <row r="64" spans="1:17" s="46" customFormat="1" x14ac:dyDescent="0.25">
      <c r="A64" s="42" t="s">
        <v>77</v>
      </c>
      <c r="B64" s="43" t="s">
        <v>78</v>
      </c>
      <c r="C64" s="44">
        <f t="shared" si="2"/>
        <v>13900</v>
      </c>
      <c r="D64" s="45">
        <f>SUM(D65:D76)</f>
        <v>0</v>
      </c>
      <c r="E64" s="26">
        <f>SUM(E65:E76)</f>
        <v>13320</v>
      </c>
      <c r="F64" s="26"/>
      <c r="G64" s="26"/>
      <c r="H64" s="26"/>
      <c r="I64" s="26"/>
      <c r="J64" s="26">
        <f>SUM(J65:J76)</f>
        <v>0</v>
      </c>
      <c r="K64" s="26">
        <f>SUM(K65:K76)</f>
        <v>0</v>
      </c>
      <c r="L64" s="31"/>
      <c r="M64" s="31"/>
      <c r="N64" s="26">
        <f>SUM(N65:N76)</f>
        <v>0</v>
      </c>
      <c r="O64" s="31"/>
      <c r="P64" s="31"/>
      <c r="Q64" s="26">
        <f>SUM(Q65:Q76)</f>
        <v>580</v>
      </c>
    </row>
    <row r="65" spans="1:17" s="7" customFormat="1" x14ac:dyDescent="0.25">
      <c r="A65" s="47">
        <v>1</v>
      </c>
      <c r="B65" s="34" t="s">
        <v>79</v>
      </c>
      <c r="C65" s="30">
        <f t="shared" si="2"/>
        <v>2966</v>
      </c>
      <c r="D65" s="31"/>
      <c r="E65" s="31">
        <v>2966</v>
      </c>
      <c r="F65" s="31"/>
      <c r="G65" s="31"/>
      <c r="H65" s="31"/>
      <c r="I65" s="31"/>
      <c r="J65" s="30">
        <f t="shared" si="3"/>
        <v>0</v>
      </c>
      <c r="K65" s="26"/>
      <c r="L65" s="26"/>
      <c r="M65" s="26"/>
      <c r="N65" s="25"/>
      <c r="O65" s="26"/>
      <c r="P65" s="26"/>
      <c r="Q65" s="26"/>
    </row>
    <row r="66" spans="1:17" s="7" customFormat="1" x14ac:dyDescent="0.25">
      <c r="A66" s="47">
        <v>2</v>
      </c>
      <c r="B66" s="34" t="s">
        <v>80</v>
      </c>
      <c r="C66" s="30">
        <f t="shared" si="2"/>
        <v>2436</v>
      </c>
      <c r="D66" s="31"/>
      <c r="E66" s="31">
        <v>1951</v>
      </c>
      <c r="F66" s="31"/>
      <c r="G66" s="31"/>
      <c r="H66" s="31"/>
      <c r="I66" s="31"/>
      <c r="J66" s="30">
        <f t="shared" si="3"/>
        <v>0</v>
      </c>
      <c r="K66" s="31"/>
      <c r="L66" s="31"/>
      <c r="M66" s="31"/>
      <c r="N66" s="30">
        <f>SUM(N67:N78)</f>
        <v>0</v>
      </c>
      <c r="O66" s="31"/>
      <c r="P66" s="31"/>
      <c r="Q66" s="31">
        <v>485</v>
      </c>
    </row>
    <row r="67" spans="1:17" s="7" customFormat="1" x14ac:dyDescent="0.25">
      <c r="A67" s="47">
        <v>3</v>
      </c>
      <c r="B67" s="33" t="s">
        <v>81</v>
      </c>
      <c r="C67" s="30">
        <f t="shared" si="2"/>
        <v>436</v>
      </c>
      <c r="D67" s="31"/>
      <c r="E67" s="31">
        <v>436</v>
      </c>
      <c r="F67" s="31"/>
      <c r="G67" s="31"/>
      <c r="H67" s="31"/>
      <c r="I67" s="31"/>
      <c r="J67" s="30">
        <f t="shared" si="3"/>
        <v>0</v>
      </c>
      <c r="K67" s="31"/>
      <c r="L67" s="31"/>
      <c r="M67" s="31"/>
      <c r="N67" s="30"/>
      <c r="O67" s="31"/>
      <c r="P67" s="31"/>
      <c r="Q67" s="31"/>
    </row>
    <row r="68" spans="1:17" s="7" customFormat="1" x14ac:dyDescent="0.25">
      <c r="A68" s="47">
        <v>4</v>
      </c>
      <c r="B68" s="33" t="s">
        <v>82</v>
      </c>
      <c r="C68" s="30">
        <f t="shared" si="2"/>
        <v>405</v>
      </c>
      <c r="D68" s="31"/>
      <c r="E68" s="31">
        <v>405</v>
      </c>
      <c r="F68" s="31"/>
      <c r="G68" s="31"/>
      <c r="H68" s="31"/>
      <c r="I68" s="31"/>
      <c r="J68" s="30">
        <f t="shared" si="3"/>
        <v>0</v>
      </c>
      <c r="K68" s="31"/>
      <c r="L68" s="31"/>
      <c r="M68" s="31"/>
      <c r="N68" s="30"/>
      <c r="O68" s="31"/>
      <c r="P68" s="31"/>
      <c r="Q68" s="31"/>
    </row>
    <row r="69" spans="1:17" s="7" customFormat="1" x14ac:dyDescent="0.25">
      <c r="A69" s="47">
        <v>5</v>
      </c>
      <c r="B69" s="33" t="s">
        <v>83</v>
      </c>
      <c r="C69" s="30">
        <f t="shared" si="2"/>
        <v>1243</v>
      </c>
      <c r="D69" s="31"/>
      <c r="E69" s="31">
        <v>1243</v>
      </c>
      <c r="F69" s="31"/>
      <c r="G69" s="31"/>
      <c r="H69" s="31"/>
      <c r="I69" s="31"/>
      <c r="J69" s="31">
        <f t="shared" si="3"/>
        <v>0</v>
      </c>
      <c r="K69" s="31"/>
      <c r="L69" s="31"/>
      <c r="M69" s="31"/>
      <c r="N69" s="30"/>
      <c r="O69" s="31"/>
      <c r="P69" s="31"/>
      <c r="Q69" s="31"/>
    </row>
    <row r="70" spans="1:17" s="7" customFormat="1" x14ac:dyDescent="0.25">
      <c r="A70" s="47">
        <v>6</v>
      </c>
      <c r="B70" s="33" t="s">
        <v>84</v>
      </c>
      <c r="C70" s="30">
        <f t="shared" si="2"/>
        <v>1127</v>
      </c>
      <c r="D70" s="31"/>
      <c r="E70" s="31">
        <v>1127</v>
      </c>
      <c r="F70" s="31"/>
      <c r="G70" s="31"/>
      <c r="H70" s="31"/>
      <c r="I70" s="31"/>
      <c r="J70" s="31">
        <f t="shared" si="3"/>
        <v>0</v>
      </c>
      <c r="K70" s="31"/>
      <c r="L70" s="31"/>
      <c r="M70" s="31"/>
      <c r="N70" s="30"/>
      <c r="O70" s="31"/>
      <c r="P70" s="31"/>
      <c r="Q70" s="31"/>
    </row>
    <row r="71" spans="1:17" s="7" customFormat="1" x14ac:dyDescent="0.25">
      <c r="A71" s="47">
        <v>7</v>
      </c>
      <c r="B71" s="33" t="s">
        <v>85</v>
      </c>
      <c r="C71" s="30">
        <f t="shared" si="2"/>
        <v>257</v>
      </c>
      <c r="D71" s="31"/>
      <c r="E71" s="31">
        <v>257</v>
      </c>
      <c r="F71" s="31"/>
      <c r="G71" s="31"/>
      <c r="H71" s="31"/>
      <c r="I71" s="31"/>
      <c r="J71" s="31">
        <f t="shared" si="3"/>
        <v>0</v>
      </c>
      <c r="K71" s="31"/>
      <c r="L71" s="31"/>
      <c r="M71" s="31"/>
      <c r="N71" s="30"/>
      <c r="O71" s="31"/>
      <c r="P71" s="31"/>
      <c r="Q71" s="31"/>
    </row>
    <row r="72" spans="1:17" x14ac:dyDescent="0.25">
      <c r="A72" s="47">
        <v>8</v>
      </c>
      <c r="B72" s="29" t="s">
        <v>86</v>
      </c>
      <c r="C72" s="30">
        <f t="shared" si="2"/>
        <v>1245</v>
      </c>
      <c r="D72" s="31"/>
      <c r="E72" s="31">
        <v>1150</v>
      </c>
      <c r="F72" s="30"/>
      <c r="G72" s="30"/>
      <c r="H72" s="30"/>
      <c r="I72" s="30"/>
      <c r="J72" s="31">
        <f t="shared" si="3"/>
        <v>0</v>
      </c>
      <c r="K72" s="31"/>
      <c r="L72" s="31"/>
      <c r="M72" s="31"/>
      <c r="N72" s="30"/>
      <c r="O72" s="31"/>
      <c r="P72" s="31"/>
      <c r="Q72" s="31">
        <v>95</v>
      </c>
    </row>
    <row r="73" spans="1:17" x14ac:dyDescent="0.25">
      <c r="A73" s="47">
        <v>9</v>
      </c>
      <c r="B73" s="29" t="s">
        <v>87</v>
      </c>
      <c r="C73" s="30">
        <f t="shared" si="2"/>
        <v>325</v>
      </c>
      <c r="D73" s="31"/>
      <c r="E73" s="31">
        <v>325</v>
      </c>
      <c r="F73" s="30"/>
      <c r="G73" s="30"/>
      <c r="H73" s="30"/>
      <c r="I73" s="30"/>
      <c r="J73" s="30">
        <f t="shared" si="3"/>
        <v>0</v>
      </c>
      <c r="K73" s="30"/>
      <c r="L73" s="30"/>
      <c r="M73" s="30"/>
      <c r="N73" s="30"/>
      <c r="O73" s="30"/>
      <c r="P73" s="30"/>
      <c r="Q73" s="30"/>
    </row>
    <row r="74" spans="1:17" x14ac:dyDescent="0.25">
      <c r="A74" s="47">
        <v>10</v>
      </c>
      <c r="B74" s="29" t="s">
        <v>88</v>
      </c>
      <c r="C74" s="30">
        <f t="shared" si="2"/>
        <v>429</v>
      </c>
      <c r="D74" s="31"/>
      <c r="E74" s="31">
        <v>429</v>
      </c>
      <c r="F74" s="30"/>
      <c r="G74" s="30"/>
      <c r="H74" s="30"/>
      <c r="I74" s="30"/>
      <c r="J74" s="30">
        <f t="shared" si="3"/>
        <v>0</v>
      </c>
      <c r="K74" s="30"/>
      <c r="L74" s="30"/>
      <c r="M74" s="30"/>
      <c r="N74" s="30"/>
      <c r="O74" s="30"/>
      <c r="P74" s="30"/>
      <c r="Q74" s="30"/>
    </row>
    <row r="75" spans="1:17" x14ac:dyDescent="0.25">
      <c r="A75" s="47">
        <v>11</v>
      </c>
      <c r="B75" s="29" t="s">
        <v>89</v>
      </c>
      <c r="C75" s="30">
        <f t="shared" si="2"/>
        <v>2646</v>
      </c>
      <c r="D75" s="31"/>
      <c r="E75" s="31">
        <v>2646</v>
      </c>
      <c r="F75" s="30"/>
      <c r="G75" s="30"/>
      <c r="H75" s="30"/>
      <c r="I75" s="30"/>
      <c r="J75" s="30">
        <f t="shared" si="3"/>
        <v>0</v>
      </c>
      <c r="K75" s="30"/>
      <c r="L75" s="30"/>
      <c r="M75" s="30"/>
      <c r="N75" s="30"/>
      <c r="O75" s="30"/>
      <c r="P75" s="30"/>
      <c r="Q75" s="30"/>
    </row>
    <row r="76" spans="1:17" x14ac:dyDescent="0.25">
      <c r="A76" s="47">
        <v>12</v>
      </c>
      <c r="B76" s="29" t="s">
        <v>90</v>
      </c>
      <c r="C76" s="30">
        <f t="shared" si="2"/>
        <v>385</v>
      </c>
      <c r="D76" s="31"/>
      <c r="E76" s="31">
        <v>385</v>
      </c>
      <c r="F76" s="30"/>
      <c r="G76" s="30"/>
      <c r="H76" s="30"/>
      <c r="I76" s="30"/>
      <c r="J76" s="30">
        <f t="shared" si="3"/>
        <v>0</v>
      </c>
      <c r="K76" s="30"/>
      <c r="L76" s="30"/>
      <c r="M76" s="30"/>
      <c r="N76" s="30"/>
      <c r="O76" s="30"/>
      <c r="P76" s="30"/>
      <c r="Q76" s="30"/>
    </row>
    <row r="77" spans="1:17" s="27" customFormat="1" ht="31.5" x14ac:dyDescent="0.25">
      <c r="A77" s="23" t="s">
        <v>77</v>
      </c>
      <c r="B77" s="48" t="s">
        <v>91</v>
      </c>
      <c r="C77" s="49">
        <f>SUM(D77:J77,Q78)</f>
        <v>1261</v>
      </c>
      <c r="D77" s="26"/>
      <c r="E77" s="26"/>
      <c r="F77" s="25">
        <v>1261</v>
      </c>
      <c r="G77" s="25"/>
      <c r="H77" s="25"/>
      <c r="I77" s="25"/>
      <c r="J77" s="30"/>
      <c r="K77" s="30"/>
      <c r="L77" s="30"/>
      <c r="M77" s="30"/>
      <c r="N77" s="30"/>
      <c r="O77" s="30"/>
      <c r="P77" s="30"/>
      <c r="Q77" s="30"/>
    </row>
    <row r="78" spans="1:17" s="27" customFormat="1" x14ac:dyDescent="0.25">
      <c r="A78" s="23" t="s">
        <v>92</v>
      </c>
      <c r="B78" s="48" t="s">
        <v>93</v>
      </c>
      <c r="C78" s="49">
        <f>SUM(D78:J78,Q79)</f>
        <v>1000</v>
      </c>
      <c r="D78" s="26"/>
      <c r="E78" s="26"/>
      <c r="F78" s="25"/>
      <c r="G78" s="25">
        <v>1000</v>
      </c>
      <c r="H78" s="25"/>
      <c r="I78" s="25"/>
      <c r="J78" s="50"/>
      <c r="K78" s="25"/>
      <c r="L78" s="25"/>
      <c r="M78" s="25"/>
      <c r="N78" s="25"/>
      <c r="O78" s="25"/>
      <c r="P78" s="25"/>
      <c r="Q78" s="25"/>
    </row>
    <row r="79" spans="1:17" s="27" customFormat="1" x14ac:dyDescent="0.25">
      <c r="A79" s="23" t="s">
        <v>94</v>
      </c>
      <c r="B79" s="48" t="s">
        <v>95</v>
      </c>
      <c r="C79" s="25">
        <f>SUM(D79:J79,Q80)</f>
        <v>55245</v>
      </c>
      <c r="D79" s="26"/>
      <c r="E79" s="26"/>
      <c r="F79" s="25"/>
      <c r="G79" s="25"/>
      <c r="H79" s="25">
        <v>55245</v>
      </c>
      <c r="I79" s="25"/>
      <c r="J79" s="50"/>
      <c r="K79" s="25"/>
      <c r="L79" s="25"/>
      <c r="M79" s="25"/>
      <c r="N79" s="25"/>
      <c r="O79" s="25"/>
      <c r="P79" s="25"/>
      <c r="Q79" s="25"/>
    </row>
    <row r="80" spans="1:17" s="27" customFormat="1" ht="31.5" x14ac:dyDescent="0.25">
      <c r="A80" s="23" t="s">
        <v>96</v>
      </c>
      <c r="B80" s="48" t="s">
        <v>97</v>
      </c>
      <c r="C80" s="49">
        <f>SUM(D80:J80,Q81)</f>
        <v>30124</v>
      </c>
      <c r="D80" s="26"/>
      <c r="E80" s="26"/>
      <c r="F80" s="25"/>
      <c r="G80" s="25"/>
      <c r="H80" s="25"/>
      <c r="I80" s="25">
        <v>30124</v>
      </c>
      <c r="J80" s="30"/>
      <c r="K80" s="25"/>
      <c r="L80" s="25"/>
      <c r="M80" s="25"/>
      <c r="N80" s="25"/>
      <c r="O80" s="25"/>
      <c r="P80" s="25"/>
      <c r="Q80" s="25"/>
    </row>
    <row r="81" spans="1:19" ht="31.5" x14ac:dyDescent="0.25">
      <c r="A81" s="23" t="s">
        <v>98</v>
      </c>
      <c r="B81" s="48" t="s">
        <v>99</v>
      </c>
      <c r="C81" s="51">
        <v>5116090</v>
      </c>
      <c r="D81" s="52"/>
      <c r="E81" s="52"/>
      <c r="F81" s="51"/>
      <c r="G81" s="51"/>
      <c r="H81" s="51"/>
      <c r="I81" s="51"/>
      <c r="J81" s="50"/>
      <c r="K81" s="25"/>
      <c r="L81" s="25"/>
      <c r="M81" s="25"/>
      <c r="N81" s="25"/>
      <c r="O81" s="25"/>
      <c r="P81" s="25"/>
      <c r="Q81" s="25"/>
      <c r="R81" s="4">
        <v>11518</v>
      </c>
      <c r="S81" s="53">
        <f>SUM(E81)</f>
        <v>0</v>
      </c>
    </row>
    <row r="82" spans="1:19" ht="31.5" x14ac:dyDescent="0.25">
      <c r="A82" s="23" t="s">
        <v>100</v>
      </c>
      <c r="B82" s="48" t="s">
        <v>101</v>
      </c>
      <c r="C82" s="49">
        <f>SUM(D82:J82,Q83)</f>
        <v>0</v>
      </c>
      <c r="D82" s="31"/>
      <c r="E82" s="31"/>
      <c r="F82" s="30"/>
      <c r="G82" s="30"/>
      <c r="H82" s="30"/>
      <c r="I82" s="30"/>
      <c r="J82" s="51"/>
      <c r="K82" s="51"/>
      <c r="L82" s="51"/>
      <c r="M82" s="51"/>
      <c r="N82" s="51"/>
      <c r="O82" s="51"/>
      <c r="P82" s="51"/>
      <c r="Q82" s="51"/>
      <c r="S82" s="4">
        <v>29462</v>
      </c>
    </row>
    <row r="83" spans="1:19" ht="15.95" customHeight="1" x14ac:dyDescent="0.25">
      <c r="A83" s="54"/>
      <c r="B83" s="55"/>
      <c r="C83" s="56"/>
      <c r="D83" s="57"/>
      <c r="E83" s="57"/>
      <c r="F83" s="56"/>
      <c r="G83" s="56"/>
      <c r="H83" s="56"/>
      <c r="I83" s="56"/>
      <c r="J83" s="58"/>
      <c r="K83" s="38"/>
      <c r="L83" s="38"/>
      <c r="M83" s="38"/>
      <c r="N83" s="38"/>
      <c r="O83" s="38"/>
      <c r="P83" s="38"/>
      <c r="Q83" s="38"/>
      <c r="S83" s="53">
        <f>SUM(S81:S82)</f>
        <v>29462</v>
      </c>
    </row>
    <row r="84" spans="1:19" ht="18.75" x14ac:dyDescent="0.3">
      <c r="A84" s="59"/>
      <c r="B84" s="60"/>
      <c r="C84" s="61"/>
      <c r="D84" s="62"/>
      <c r="E84" s="62"/>
      <c r="F84" s="61"/>
      <c r="G84" s="61"/>
      <c r="H84" s="61"/>
      <c r="I84" s="61"/>
      <c r="J84" s="63"/>
      <c r="K84" s="63"/>
      <c r="L84" s="63"/>
      <c r="M84" s="63"/>
      <c r="N84" s="63"/>
      <c r="O84" s="63"/>
      <c r="P84" s="63"/>
      <c r="Q84" s="63"/>
    </row>
    <row r="85" spans="1:19" ht="33" customHeight="1" x14ac:dyDescent="0.3">
      <c r="A85" s="66"/>
      <c r="B85" s="66"/>
      <c r="C85" s="66"/>
      <c r="D85" s="66"/>
      <c r="E85" s="66"/>
      <c r="F85" s="66"/>
      <c r="G85" s="66"/>
      <c r="H85" s="66"/>
      <c r="I85" s="66"/>
      <c r="J85" s="61"/>
      <c r="K85" s="61"/>
      <c r="L85" s="61"/>
      <c r="M85" s="61"/>
      <c r="N85" s="61"/>
      <c r="O85" s="61"/>
      <c r="P85" s="61"/>
      <c r="Q85" s="61"/>
    </row>
    <row r="86" spans="1:19" ht="18.75" x14ac:dyDescent="0.3">
      <c r="C86" s="61"/>
      <c r="D86" s="62"/>
      <c r="E86" s="62"/>
      <c r="F86" s="61"/>
      <c r="G86" s="61"/>
      <c r="H86" s="61"/>
      <c r="I86" s="61"/>
      <c r="J86" s="65"/>
      <c r="K86" s="65"/>
      <c r="L86" s="65"/>
      <c r="M86" s="65"/>
      <c r="N86" s="65"/>
      <c r="O86" s="65"/>
      <c r="P86" s="65"/>
      <c r="Q86" s="65"/>
    </row>
    <row r="87" spans="1:19" ht="18.75" x14ac:dyDescent="0.3">
      <c r="C87" s="61"/>
      <c r="D87" s="62"/>
      <c r="E87" s="62"/>
      <c r="F87" s="61"/>
      <c r="G87" s="61"/>
      <c r="H87" s="61"/>
      <c r="I87" s="61"/>
      <c r="J87" s="61"/>
      <c r="K87" s="61"/>
      <c r="L87" s="61"/>
      <c r="M87" s="61"/>
      <c r="N87" s="61"/>
      <c r="O87" s="61"/>
      <c r="P87" s="61"/>
      <c r="Q87" s="61"/>
    </row>
    <row r="88" spans="1:19" ht="18.75" x14ac:dyDescent="0.3">
      <c r="C88" s="61"/>
      <c r="D88" s="62"/>
      <c r="E88" s="62"/>
      <c r="F88" s="61"/>
      <c r="G88" s="61"/>
      <c r="H88" s="61"/>
      <c r="I88" s="61"/>
      <c r="J88" s="61"/>
      <c r="K88" s="61"/>
      <c r="L88" s="61"/>
      <c r="M88" s="61"/>
      <c r="N88" s="61"/>
      <c r="O88" s="61"/>
      <c r="P88" s="61"/>
      <c r="Q88" s="61"/>
    </row>
    <row r="89" spans="1:19" ht="18.75" x14ac:dyDescent="0.3">
      <c r="C89" s="61"/>
      <c r="D89" s="62"/>
      <c r="E89" s="62"/>
      <c r="F89" s="61"/>
      <c r="G89" s="61"/>
      <c r="H89" s="61"/>
      <c r="I89" s="61"/>
      <c r="J89" s="61"/>
      <c r="K89" s="61"/>
      <c r="L89" s="61"/>
      <c r="M89" s="61"/>
      <c r="N89" s="61"/>
      <c r="O89" s="61"/>
      <c r="P89" s="61"/>
      <c r="Q89" s="61"/>
    </row>
    <row r="90" spans="1:19" ht="18.75" x14ac:dyDescent="0.3">
      <c r="C90" s="61"/>
      <c r="D90" s="62"/>
      <c r="E90" s="62"/>
      <c r="F90" s="61"/>
      <c r="G90" s="61"/>
      <c r="H90" s="61"/>
      <c r="I90" s="61"/>
      <c r="J90" s="61"/>
      <c r="K90" s="61"/>
      <c r="L90" s="61"/>
      <c r="M90" s="61"/>
      <c r="N90" s="61"/>
      <c r="O90" s="61"/>
      <c r="P90" s="61"/>
      <c r="Q90" s="61"/>
    </row>
    <row r="91" spans="1:19" ht="18.75" x14ac:dyDescent="0.3">
      <c r="C91" s="61"/>
      <c r="D91" s="62"/>
      <c r="E91" s="62"/>
      <c r="F91" s="61"/>
      <c r="G91" s="61"/>
      <c r="H91" s="61"/>
      <c r="I91" s="61"/>
      <c r="J91" s="61"/>
      <c r="K91" s="61"/>
      <c r="L91" s="61"/>
      <c r="M91" s="61"/>
      <c r="N91" s="61"/>
      <c r="O91" s="61"/>
      <c r="P91" s="61"/>
      <c r="Q91" s="61"/>
    </row>
    <row r="92" spans="1:19" ht="22.5" customHeight="1" x14ac:dyDescent="0.3">
      <c r="C92" s="61"/>
      <c r="D92" s="62"/>
      <c r="E92" s="62"/>
      <c r="F92" s="61"/>
      <c r="G92" s="61"/>
      <c r="H92" s="61"/>
      <c r="I92" s="61"/>
      <c r="J92" s="61"/>
      <c r="K92" s="61"/>
      <c r="L92" s="61"/>
      <c r="M92" s="61"/>
      <c r="N92" s="61"/>
      <c r="O92" s="61"/>
      <c r="P92" s="61"/>
      <c r="Q92" s="61"/>
    </row>
    <row r="93" spans="1:19" ht="18.75" x14ac:dyDescent="0.3">
      <c r="C93" s="61"/>
      <c r="D93" s="62"/>
      <c r="E93" s="62"/>
      <c r="F93" s="61"/>
      <c r="G93" s="61"/>
      <c r="H93" s="61"/>
      <c r="I93" s="61"/>
      <c r="J93" s="61"/>
      <c r="K93" s="61"/>
      <c r="L93" s="61"/>
      <c r="M93" s="61"/>
      <c r="N93" s="61"/>
      <c r="O93" s="61"/>
      <c r="P93" s="61"/>
      <c r="Q93" s="61"/>
    </row>
    <row r="94" spans="1:19" ht="18.75" x14ac:dyDescent="0.3">
      <c r="C94" s="61"/>
      <c r="D94" s="62"/>
      <c r="E94" s="62"/>
      <c r="F94" s="61"/>
      <c r="G94" s="61"/>
      <c r="H94" s="61"/>
      <c r="I94" s="61"/>
      <c r="J94" s="61"/>
      <c r="K94" s="61"/>
      <c r="L94" s="61"/>
      <c r="M94" s="61"/>
      <c r="N94" s="61"/>
      <c r="O94" s="61"/>
      <c r="P94" s="61"/>
      <c r="Q94" s="61"/>
    </row>
    <row r="95" spans="1:19" ht="18.75" x14ac:dyDescent="0.3">
      <c r="C95" s="61"/>
      <c r="D95" s="62"/>
      <c r="E95" s="62"/>
      <c r="F95" s="61"/>
      <c r="G95" s="61"/>
      <c r="H95" s="61"/>
      <c r="I95" s="61"/>
      <c r="J95" s="61"/>
      <c r="K95" s="61"/>
      <c r="L95" s="61"/>
      <c r="M95" s="61"/>
      <c r="N95" s="61"/>
      <c r="O95" s="61"/>
      <c r="P95" s="61"/>
      <c r="Q95" s="61"/>
    </row>
    <row r="96" spans="1:19" ht="18.75" x14ac:dyDescent="0.3">
      <c r="C96" s="61"/>
      <c r="D96" s="62"/>
      <c r="E96" s="62"/>
      <c r="F96" s="61"/>
      <c r="G96" s="61"/>
      <c r="H96" s="61"/>
      <c r="I96" s="61"/>
      <c r="J96" s="61"/>
      <c r="K96" s="61"/>
      <c r="L96" s="61"/>
      <c r="M96" s="61"/>
      <c r="N96" s="61"/>
      <c r="O96" s="61"/>
      <c r="P96" s="61"/>
      <c r="Q96" s="61"/>
    </row>
    <row r="97" spans="10:17" ht="18.75" x14ac:dyDescent="0.3">
      <c r="J97" s="61"/>
      <c r="K97" s="61"/>
      <c r="L97" s="61"/>
      <c r="M97" s="61"/>
      <c r="N97" s="61"/>
      <c r="O97" s="61"/>
      <c r="P97" s="61"/>
      <c r="Q97" s="61"/>
    </row>
  </sheetData>
  <mergeCells count="21">
    <mergeCell ref="A1:C1"/>
    <mergeCell ref="I1:Q1"/>
    <mergeCell ref="A2:Q2"/>
    <mergeCell ref="A3:Q3"/>
    <mergeCell ref="K4:Q4"/>
    <mergeCell ref="Q5:Q7"/>
    <mergeCell ref="D6:D7"/>
    <mergeCell ref="E6:E7"/>
    <mergeCell ref="J6:J7"/>
    <mergeCell ref="K6:K7"/>
    <mergeCell ref="N6:N7"/>
    <mergeCell ref="D5:E5"/>
    <mergeCell ref="F5:F7"/>
    <mergeCell ref="A85:I85"/>
    <mergeCell ref="G5:G7"/>
    <mergeCell ref="H5:H7"/>
    <mergeCell ref="I5:I7"/>
    <mergeCell ref="J5:N5"/>
    <mergeCell ref="A5:A7"/>
    <mergeCell ref="B5:B7"/>
    <mergeCell ref="C5:C7"/>
  </mergeCells>
  <printOptions horizontalCentered="1"/>
  <pageMargins left="0.23622047244094491" right="0" top="0.51181102362204722" bottom="0.51181102362204722" header="0.51181102362204722" footer="0.51181102362204722"/>
  <pageSetup paperSize="9" scale="90"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43139C6-5A78-4F8B-8886-E3B7DE1413B3}"/>
</file>

<file path=customXml/itemProps2.xml><?xml version="1.0" encoding="utf-8"?>
<ds:datastoreItem xmlns:ds="http://schemas.openxmlformats.org/officeDocument/2006/customXml" ds:itemID="{5180EDF1-DBA7-4D3E-9451-E58F0505090D}"/>
</file>

<file path=customXml/itemProps3.xml><?xml version="1.0" encoding="utf-8"?>
<ds:datastoreItem xmlns:ds="http://schemas.openxmlformats.org/officeDocument/2006/customXml" ds:itemID="{D319BD84-C5D1-4DCB-856B-E9B0CD4639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Bieu 51</vt:lpstr>
      <vt:lpstr>'Bieu 51'!Print_Area</vt:lpstr>
      <vt:lpstr>'Bieu 51'!Print_Titles</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AutoBVT</dc:creator>
  <cp:lastModifiedBy>AutoBVT</cp:lastModifiedBy>
  <dcterms:created xsi:type="dcterms:W3CDTF">2019-11-18T08:33:57Z</dcterms:created>
  <dcterms:modified xsi:type="dcterms:W3CDTF">2019-12-31T07:38:24Z</dcterms:modified>
</cp:coreProperties>
</file>