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app.xml" ContentType="application/vnd.openxmlformats-officedocument.extended-properties+xml"/>
  <Override PartName="/xl/externalLinks/externalLink4.xml" ContentType="application/vnd.openxmlformats-officedocument.spreadsheetml.externalLink+xml"/>
  <Override PartName="/xl/comments1.xml" ContentType="application/vnd.openxmlformats-officedocument.spreadsheetml.comments+xml"/>
  <Override PartName="/docProps/core.xml" ContentType="application/vnd.openxmlformats-package.core-properties+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 dia D\#Phanleloanthao\THẢO 2018\9 QT CHI 2017 &amp; PHÊ CHUẨN HĐND&amp;CÔNG KHAI\3 CÔNG KHAI THEO TT343\3 CK DỰ TOÁN 2019 VÀ QT 2017\CÔNG KHAI QT VÀ DT FILE GỬI BTC\"/>
    </mc:Choice>
  </mc:AlternateContent>
  <bookViews>
    <workbookView xWindow="0" yWindow="0" windowWidth="24000" windowHeight="8730"/>
  </bookViews>
  <sheets>
    <sheet name="Bao cao" sheetId="1" r:id="rId1"/>
  </sheets>
  <externalReferences>
    <externalReference r:id="rId2"/>
    <externalReference r:id="rId3"/>
    <externalReference r:id="rId4"/>
    <externalReference r:id="rId5"/>
  </externalReferences>
  <definedNames>
    <definedName name="_xlnm.Print_Titles" localSheetId="0">'Bao cao'!$10:$13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1" i="1" l="1"/>
  <c r="N141" i="1" s="1"/>
  <c r="K141" i="1"/>
  <c r="C141" i="1"/>
  <c r="O140" i="1"/>
  <c r="N140" i="1" s="1"/>
  <c r="C140" i="1" s="1"/>
  <c r="K140" i="1"/>
  <c r="O139" i="1"/>
  <c r="N139" i="1" s="1"/>
  <c r="C139" i="1" s="1"/>
  <c r="K139" i="1"/>
  <c r="O138" i="1"/>
  <c r="N138" i="1" s="1"/>
  <c r="K138" i="1"/>
  <c r="C138" i="1"/>
  <c r="Q137" i="1"/>
  <c r="P137" i="1"/>
  <c r="O137" i="1"/>
  <c r="N137" i="1"/>
  <c r="C137" i="1" s="1"/>
  <c r="M137" i="1"/>
  <c r="L137" i="1"/>
  <c r="K137" i="1"/>
  <c r="J137" i="1"/>
  <c r="J135" i="1" s="1"/>
  <c r="J134" i="1" s="1"/>
  <c r="I137" i="1"/>
  <c r="H137" i="1"/>
  <c r="G137" i="1"/>
  <c r="F137" i="1"/>
  <c r="F135" i="1" s="1"/>
  <c r="F134" i="1" s="1"/>
  <c r="E137" i="1"/>
  <c r="D137" i="1"/>
  <c r="O136" i="1"/>
  <c r="K136" i="1"/>
  <c r="Q135" i="1"/>
  <c r="Q134" i="1" s="1"/>
  <c r="P135" i="1"/>
  <c r="M135" i="1"/>
  <c r="M134" i="1" s="1"/>
  <c r="L135" i="1"/>
  <c r="K135" i="1"/>
  <c r="I135" i="1"/>
  <c r="I134" i="1" s="1"/>
  <c r="I123" i="1" s="1"/>
  <c r="H135" i="1"/>
  <c r="G135" i="1"/>
  <c r="E135" i="1"/>
  <c r="E134" i="1" s="1"/>
  <c r="E123" i="1" s="1"/>
  <c r="D135" i="1"/>
  <c r="P134" i="1"/>
  <c r="P123" i="1" s="1"/>
  <c r="L134" i="1"/>
  <c r="L123" i="1" s="1"/>
  <c r="K134" i="1"/>
  <c r="H134" i="1"/>
  <c r="G134" i="1"/>
  <c r="D134" i="1"/>
  <c r="N133" i="1"/>
  <c r="M133" i="1"/>
  <c r="M131" i="1" s="1"/>
  <c r="K133" i="1"/>
  <c r="C133" i="1" s="1"/>
  <c r="N132" i="1"/>
  <c r="L132" i="1"/>
  <c r="K132" i="1"/>
  <c r="C132" i="1" s="1"/>
  <c r="Q131" i="1"/>
  <c r="P131" i="1"/>
  <c r="O131" i="1"/>
  <c r="L131" i="1"/>
  <c r="K131" i="1"/>
  <c r="J131" i="1"/>
  <c r="I131" i="1"/>
  <c r="H131" i="1"/>
  <c r="G131" i="1"/>
  <c r="G127" i="1" s="1"/>
  <c r="F131" i="1"/>
  <c r="E131" i="1"/>
  <c r="D131" i="1"/>
  <c r="N130" i="1"/>
  <c r="M130" i="1"/>
  <c r="K130" i="1"/>
  <c r="C130" i="1"/>
  <c r="N129" i="1"/>
  <c r="L129" i="1"/>
  <c r="K129" i="1"/>
  <c r="C129" i="1"/>
  <c r="Q128" i="1"/>
  <c r="P128" i="1"/>
  <c r="O128" i="1"/>
  <c r="N128" i="1"/>
  <c r="M128" i="1"/>
  <c r="L128" i="1"/>
  <c r="K128" i="1"/>
  <c r="J128" i="1"/>
  <c r="J127" i="1" s="1"/>
  <c r="I128" i="1"/>
  <c r="H128" i="1"/>
  <c r="G128" i="1"/>
  <c r="F128" i="1"/>
  <c r="F127" i="1" s="1"/>
  <c r="E128" i="1"/>
  <c r="D128" i="1"/>
  <c r="Q127" i="1"/>
  <c r="Q123" i="1" s="1"/>
  <c r="P127" i="1"/>
  <c r="M127" i="1"/>
  <c r="M123" i="1" s="1"/>
  <c r="L127" i="1"/>
  <c r="H127" i="1"/>
  <c r="H123" i="1" s="1"/>
  <c r="E127" i="1"/>
  <c r="D127" i="1"/>
  <c r="N126" i="1"/>
  <c r="K126" i="1"/>
  <c r="D126" i="1"/>
  <c r="C126" i="1" s="1"/>
  <c r="N125" i="1"/>
  <c r="K125" i="1"/>
  <c r="D125" i="1"/>
  <c r="C125" i="1" s="1"/>
  <c r="N124" i="1"/>
  <c r="K124" i="1"/>
  <c r="D124" i="1"/>
  <c r="G123" i="1"/>
  <c r="G15" i="1" s="1"/>
  <c r="N122" i="1"/>
  <c r="C122" i="1" s="1"/>
  <c r="K122" i="1"/>
  <c r="N121" i="1"/>
  <c r="C121" i="1" s="1"/>
  <c r="K121" i="1"/>
  <c r="I121" i="1"/>
  <c r="N120" i="1"/>
  <c r="C120" i="1" s="1"/>
  <c r="K120" i="1"/>
  <c r="J120" i="1"/>
  <c r="N119" i="1"/>
  <c r="C119" i="1" s="1"/>
  <c r="K119" i="1"/>
  <c r="H119" i="1"/>
  <c r="N118" i="1"/>
  <c r="C118" i="1" s="1"/>
  <c r="K118" i="1"/>
  <c r="G118" i="1"/>
  <c r="N117" i="1"/>
  <c r="C117" i="1" s="1"/>
  <c r="K117" i="1"/>
  <c r="F117" i="1"/>
  <c r="N116" i="1"/>
  <c r="C116" i="1" s="1"/>
  <c r="K116" i="1"/>
  <c r="E116" i="1"/>
  <c r="N115" i="1"/>
  <c r="C115" i="1" s="1"/>
  <c r="K115" i="1"/>
  <c r="E115" i="1"/>
  <c r="N114" i="1"/>
  <c r="C114" i="1" s="1"/>
  <c r="K114" i="1"/>
  <c r="E114" i="1"/>
  <c r="N113" i="1"/>
  <c r="C113" i="1" s="1"/>
  <c r="K113" i="1"/>
  <c r="E113" i="1"/>
  <c r="N112" i="1"/>
  <c r="C112" i="1" s="1"/>
  <c r="K112" i="1"/>
  <c r="E112" i="1"/>
  <c r="N111" i="1"/>
  <c r="C111" i="1" s="1"/>
  <c r="K111" i="1"/>
  <c r="E111" i="1"/>
  <c r="N110" i="1"/>
  <c r="C110" i="1" s="1"/>
  <c r="K110" i="1"/>
  <c r="E110" i="1"/>
  <c r="N109" i="1"/>
  <c r="C109" i="1" s="1"/>
  <c r="K109" i="1"/>
  <c r="E109" i="1"/>
  <c r="N108" i="1"/>
  <c r="C108" i="1" s="1"/>
  <c r="K108" i="1"/>
  <c r="E108" i="1"/>
  <c r="N107" i="1"/>
  <c r="C107" i="1" s="1"/>
  <c r="K107" i="1"/>
  <c r="E107" i="1"/>
  <c r="N106" i="1"/>
  <c r="C106" i="1" s="1"/>
  <c r="K106" i="1"/>
  <c r="E106" i="1"/>
  <c r="N105" i="1"/>
  <c r="C105" i="1" s="1"/>
  <c r="K105" i="1"/>
  <c r="E105" i="1"/>
  <c r="N104" i="1"/>
  <c r="C104" i="1" s="1"/>
  <c r="K104" i="1"/>
  <c r="E104" i="1"/>
  <c r="N103" i="1"/>
  <c r="C103" i="1" s="1"/>
  <c r="K103" i="1"/>
  <c r="E103" i="1"/>
  <c r="N102" i="1"/>
  <c r="C102" i="1" s="1"/>
  <c r="K102" i="1"/>
  <c r="E102" i="1"/>
  <c r="N101" i="1"/>
  <c r="C101" i="1" s="1"/>
  <c r="K101" i="1"/>
  <c r="E101" i="1"/>
  <c r="N100" i="1"/>
  <c r="C100" i="1" s="1"/>
  <c r="K100" i="1"/>
  <c r="E100" i="1"/>
  <c r="N99" i="1"/>
  <c r="C99" i="1" s="1"/>
  <c r="K99" i="1"/>
  <c r="E99" i="1"/>
  <c r="N98" i="1"/>
  <c r="C98" i="1" s="1"/>
  <c r="K98" i="1"/>
  <c r="E98" i="1"/>
  <c r="N97" i="1"/>
  <c r="C97" i="1" s="1"/>
  <c r="K97" i="1"/>
  <c r="E97" i="1"/>
  <c r="N96" i="1"/>
  <c r="C96" i="1" s="1"/>
  <c r="K96" i="1"/>
  <c r="E96" i="1"/>
  <c r="N95" i="1"/>
  <c r="C95" i="1" s="1"/>
  <c r="K95" i="1"/>
  <c r="E95" i="1"/>
  <c r="N94" i="1"/>
  <c r="C94" i="1" s="1"/>
  <c r="K94" i="1"/>
  <c r="E94" i="1"/>
  <c r="N93" i="1"/>
  <c r="C93" i="1" s="1"/>
  <c r="K93" i="1"/>
  <c r="E93" i="1"/>
  <c r="N92" i="1"/>
  <c r="C92" i="1" s="1"/>
  <c r="K92" i="1"/>
  <c r="E92" i="1"/>
  <c r="N91" i="1"/>
  <c r="C91" i="1" s="1"/>
  <c r="K91" i="1"/>
  <c r="E91" i="1"/>
  <c r="N90" i="1"/>
  <c r="C90" i="1" s="1"/>
  <c r="K90" i="1"/>
  <c r="E90" i="1"/>
  <c r="N89" i="1"/>
  <c r="C89" i="1" s="1"/>
  <c r="K89" i="1"/>
  <c r="E89" i="1"/>
  <c r="N88" i="1"/>
  <c r="C88" i="1" s="1"/>
  <c r="K88" i="1"/>
  <c r="E88" i="1"/>
  <c r="N87" i="1"/>
  <c r="C87" i="1" s="1"/>
  <c r="K87" i="1"/>
  <c r="E87" i="1"/>
  <c r="N86" i="1"/>
  <c r="C86" i="1" s="1"/>
  <c r="K86" i="1"/>
  <c r="E86" i="1"/>
  <c r="N85" i="1"/>
  <c r="C85" i="1" s="1"/>
  <c r="K85" i="1"/>
  <c r="E85" i="1"/>
  <c r="N84" i="1"/>
  <c r="C84" i="1" s="1"/>
  <c r="K84" i="1"/>
  <c r="E84" i="1"/>
  <c r="N83" i="1"/>
  <c r="C83" i="1" s="1"/>
  <c r="K83" i="1"/>
  <c r="E83" i="1"/>
  <c r="N82" i="1"/>
  <c r="C82" i="1" s="1"/>
  <c r="K82" i="1"/>
  <c r="E82" i="1"/>
  <c r="N81" i="1"/>
  <c r="C81" i="1" s="1"/>
  <c r="K81" i="1"/>
  <c r="E81" i="1"/>
  <c r="N80" i="1"/>
  <c r="C80" i="1" s="1"/>
  <c r="K80" i="1"/>
  <c r="E80" i="1"/>
  <c r="N79" i="1"/>
  <c r="C79" i="1" s="1"/>
  <c r="K79" i="1"/>
  <c r="E79" i="1"/>
  <c r="N78" i="1"/>
  <c r="C78" i="1" s="1"/>
  <c r="K78" i="1"/>
  <c r="E78" i="1"/>
  <c r="N77" i="1"/>
  <c r="C77" i="1" s="1"/>
  <c r="K77" i="1"/>
  <c r="E77" i="1"/>
  <c r="N76" i="1"/>
  <c r="C76" i="1" s="1"/>
  <c r="K76" i="1"/>
  <c r="E76" i="1"/>
  <c r="N75" i="1"/>
  <c r="C75" i="1" s="1"/>
  <c r="K75" i="1"/>
  <c r="E75" i="1"/>
  <c r="N74" i="1"/>
  <c r="C74" i="1" s="1"/>
  <c r="K74" i="1"/>
  <c r="E74" i="1"/>
  <c r="N73" i="1"/>
  <c r="C73" i="1" s="1"/>
  <c r="K73" i="1"/>
  <c r="E73" i="1"/>
  <c r="N72" i="1"/>
  <c r="C72" i="1" s="1"/>
  <c r="K72" i="1"/>
  <c r="E72" i="1"/>
  <c r="N71" i="1"/>
  <c r="C71" i="1" s="1"/>
  <c r="K71" i="1"/>
  <c r="E71" i="1"/>
  <c r="N70" i="1"/>
  <c r="C70" i="1" s="1"/>
  <c r="K70" i="1"/>
  <c r="E70" i="1"/>
  <c r="N69" i="1"/>
  <c r="C69" i="1" s="1"/>
  <c r="K69" i="1"/>
  <c r="E69" i="1"/>
  <c r="N68" i="1"/>
  <c r="C68" i="1" s="1"/>
  <c r="K68" i="1"/>
  <c r="E68" i="1"/>
  <c r="N67" i="1"/>
  <c r="K67" i="1"/>
  <c r="E67" i="1"/>
  <c r="N66" i="1"/>
  <c r="K66" i="1"/>
  <c r="E66" i="1"/>
  <c r="N65" i="1"/>
  <c r="C65" i="1" s="1"/>
  <c r="K65" i="1"/>
  <c r="E65" i="1"/>
  <c r="N64" i="1"/>
  <c r="C64" i="1" s="1"/>
  <c r="K64" i="1"/>
  <c r="E64" i="1"/>
  <c r="N63" i="1"/>
  <c r="K63" i="1"/>
  <c r="E63" i="1"/>
  <c r="N62" i="1"/>
  <c r="K62" i="1"/>
  <c r="E62" i="1"/>
  <c r="N61" i="1"/>
  <c r="C61" i="1" s="1"/>
  <c r="K61" i="1"/>
  <c r="E61" i="1"/>
  <c r="N60" i="1"/>
  <c r="C60" i="1" s="1"/>
  <c r="K60" i="1"/>
  <c r="E60" i="1"/>
  <c r="N59" i="1"/>
  <c r="K59" i="1"/>
  <c r="E59" i="1"/>
  <c r="N58" i="1"/>
  <c r="K58" i="1"/>
  <c r="E58" i="1"/>
  <c r="N57" i="1"/>
  <c r="C57" i="1" s="1"/>
  <c r="K57" i="1"/>
  <c r="E57" i="1"/>
  <c r="N56" i="1"/>
  <c r="K56" i="1"/>
  <c r="K16" i="1" s="1"/>
  <c r="E56" i="1"/>
  <c r="N55" i="1"/>
  <c r="K55" i="1"/>
  <c r="E55" i="1"/>
  <c r="N54" i="1"/>
  <c r="K54" i="1"/>
  <c r="E54" i="1"/>
  <c r="N53" i="1"/>
  <c r="C53" i="1" s="1"/>
  <c r="K53" i="1"/>
  <c r="E53" i="1"/>
  <c r="N52" i="1"/>
  <c r="C52" i="1" s="1"/>
  <c r="K52" i="1"/>
  <c r="E52" i="1"/>
  <c r="N51" i="1"/>
  <c r="C51" i="1" s="1"/>
  <c r="K51" i="1"/>
  <c r="E51" i="1"/>
  <c r="N50" i="1"/>
  <c r="C50" i="1" s="1"/>
  <c r="K50" i="1"/>
  <c r="E50" i="1"/>
  <c r="N49" i="1"/>
  <c r="C49" i="1" s="1"/>
  <c r="K49" i="1"/>
  <c r="E49" i="1"/>
  <c r="N48" i="1"/>
  <c r="C48" i="1" s="1"/>
  <c r="K48" i="1"/>
  <c r="E48" i="1"/>
  <c r="N47" i="1"/>
  <c r="C47" i="1" s="1"/>
  <c r="K47" i="1"/>
  <c r="E47" i="1"/>
  <c r="N46" i="1"/>
  <c r="C46" i="1" s="1"/>
  <c r="K46" i="1"/>
  <c r="E46" i="1"/>
  <c r="N45" i="1"/>
  <c r="C45" i="1" s="1"/>
  <c r="K45" i="1"/>
  <c r="E45" i="1"/>
  <c r="N44" i="1"/>
  <c r="C44" i="1" s="1"/>
  <c r="K44" i="1"/>
  <c r="E44" i="1"/>
  <c r="N43" i="1"/>
  <c r="C43" i="1" s="1"/>
  <c r="K43" i="1"/>
  <c r="E43" i="1"/>
  <c r="N42" i="1"/>
  <c r="C42" i="1" s="1"/>
  <c r="K42" i="1"/>
  <c r="E42" i="1"/>
  <c r="N41" i="1"/>
  <c r="C41" i="1" s="1"/>
  <c r="K41" i="1"/>
  <c r="E41" i="1"/>
  <c r="N40" i="1"/>
  <c r="C40" i="1" s="1"/>
  <c r="K40" i="1"/>
  <c r="E40" i="1"/>
  <c r="N39" i="1"/>
  <c r="C39" i="1" s="1"/>
  <c r="K39" i="1"/>
  <c r="E39" i="1"/>
  <c r="N38" i="1"/>
  <c r="C38" i="1" s="1"/>
  <c r="K38" i="1"/>
  <c r="E38" i="1"/>
  <c r="N37" i="1"/>
  <c r="C37" i="1" s="1"/>
  <c r="K37" i="1"/>
  <c r="E37" i="1"/>
  <c r="N36" i="1"/>
  <c r="C36" i="1" s="1"/>
  <c r="K36" i="1"/>
  <c r="E36" i="1"/>
  <c r="N35" i="1"/>
  <c r="C35" i="1" s="1"/>
  <c r="K35" i="1"/>
  <c r="E35" i="1"/>
  <c r="N34" i="1"/>
  <c r="C34" i="1" s="1"/>
  <c r="K34" i="1"/>
  <c r="E34" i="1"/>
  <c r="N33" i="1"/>
  <c r="C33" i="1" s="1"/>
  <c r="K33" i="1"/>
  <c r="E33" i="1"/>
  <c r="N32" i="1"/>
  <c r="C32" i="1" s="1"/>
  <c r="K32" i="1"/>
  <c r="E32" i="1"/>
  <c r="N31" i="1"/>
  <c r="C31" i="1" s="1"/>
  <c r="K31" i="1"/>
  <c r="E31" i="1"/>
  <c r="N30" i="1"/>
  <c r="C30" i="1" s="1"/>
  <c r="K30" i="1"/>
  <c r="E30" i="1"/>
  <c r="N29" i="1"/>
  <c r="C29" i="1" s="1"/>
  <c r="K29" i="1"/>
  <c r="E29" i="1"/>
  <c r="N28" i="1"/>
  <c r="C28" i="1" s="1"/>
  <c r="K28" i="1"/>
  <c r="E28" i="1"/>
  <c r="N27" i="1"/>
  <c r="C27" i="1" s="1"/>
  <c r="K27" i="1"/>
  <c r="E27" i="1"/>
  <c r="N26" i="1"/>
  <c r="C26" i="1" s="1"/>
  <c r="K26" i="1"/>
  <c r="E26" i="1"/>
  <c r="N25" i="1"/>
  <c r="C25" i="1" s="1"/>
  <c r="K25" i="1"/>
  <c r="E25" i="1"/>
  <c r="N24" i="1"/>
  <c r="C24" i="1" s="1"/>
  <c r="K24" i="1"/>
  <c r="E24" i="1"/>
  <c r="N23" i="1"/>
  <c r="C23" i="1" s="1"/>
  <c r="K23" i="1"/>
  <c r="E23" i="1"/>
  <c r="N22" i="1"/>
  <c r="C22" i="1" s="1"/>
  <c r="K22" i="1"/>
  <c r="E22" i="1"/>
  <c r="N21" i="1"/>
  <c r="C21" i="1" s="1"/>
  <c r="K21" i="1"/>
  <c r="E21" i="1"/>
  <c r="N20" i="1"/>
  <c r="C20" i="1" s="1"/>
  <c r="K20" i="1"/>
  <c r="E20" i="1"/>
  <c r="N19" i="1"/>
  <c r="C19" i="1" s="1"/>
  <c r="K19" i="1"/>
  <c r="E19" i="1"/>
  <c r="N18" i="1"/>
  <c r="C18" i="1" s="1"/>
  <c r="K18" i="1"/>
  <c r="E18" i="1"/>
  <c r="N17" i="1"/>
  <c r="C17" i="1" s="1"/>
  <c r="K17" i="1"/>
  <c r="E17" i="1"/>
  <c r="Q16" i="1"/>
  <c r="Q15" i="1" s="1"/>
  <c r="P16" i="1"/>
  <c r="O16" i="1"/>
  <c r="M16" i="1"/>
  <c r="M15" i="1" s="1"/>
  <c r="L16" i="1"/>
  <c r="J16" i="1"/>
  <c r="I16" i="1"/>
  <c r="I15" i="1" s="1"/>
  <c r="H16" i="1"/>
  <c r="G16" i="1"/>
  <c r="F16" i="1"/>
  <c r="E16" i="1"/>
  <c r="E15" i="1" s="1"/>
  <c r="D16" i="1"/>
  <c r="P15" i="1"/>
  <c r="L15" i="1"/>
  <c r="H15" i="1"/>
  <c r="G14" i="1"/>
  <c r="H14" i="1" s="1"/>
  <c r="I14" i="1" s="1"/>
  <c r="J14" i="1" s="1"/>
  <c r="K14" i="1" s="1"/>
  <c r="L14" i="1" s="1"/>
  <c r="M14" i="1" s="1"/>
  <c r="F14" i="1"/>
  <c r="E14" i="1"/>
  <c r="D14" i="1"/>
  <c r="N14" i="1" l="1"/>
  <c r="O14" i="1" s="1"/>
  <c r="P14" i="1" s="1"/>
  <c r="Q14" i="1"/>
  <c r="K15" i="1"/>
  <c r="N16" i="1"/>
  <c r="C56" i="1"/>
  <c r="F123" i="1"/>
  <c r="F15" i="1" s="1"/>
  <c r="J123" i="1"/>
  <c r="J15" i="1" s="1"/>
  <c r="C128" i="1"/>
  <c r="N136" i="1"/>
  <c r="O135" i="1"/>
  <c r="O134" i="1" s="1"/>
  <c r="C55" i="1"/>
  <c r="C59" i="1"/>
  <c r="C63" i="1"/>
  <c r="C67" i="1"/>
  <c r="C54" i="1"/>
  <c r="C16" i="1" s="1"/>
  <c r="C58" i="1"/>
  <c r="C62" i="1"/>
  <c r="C66" i="1"/>
  <c r="C124" i="1"/>
  <c r="D123" i="1"/>
  <c r="D15" i="1" s="1"/>
  <c r="K127" i="1"/>
  <c r="K123" i="1" s="1"/>
  <c r="N131" i="1"/>
  <c r="C131" i="1" s="1"/>
  <c r="O127" i="1"/>
  <c r="C136" i="1" l="1"/>
  <c r="N135" i="1"/>
  <c r="N127" i="1"/>
  <c r="O123" i="1"/>
  <c r="O15" i="1" s="1"/>
  <c r="C127" i="1" l="1"/>
  <c r="C135" i="1"/>
  <c r="C134" i="1" s="1"/>
  <c r="N134" i="1"/>
  <c r="N123" i="1" s="1"/>
  <c r="N15" i="1" s="1"/>
  <c r="C123" i="1" l="1"/>
  <c r="C15" i="1" s="1"/>
</calcChain>
</file>

<file path=xl/comments1.xml><?xml version="1.0" encoding="utf-8"?>
<comments xmlns="http://schemas.openxmlformats.org/spreadsheetml/2006/main">
  <authors>
    <author>Trang Vu Em</author>
  </authors>
  <commentList>
    <comment ref="E66" authorId="0" shapeId="0">
      <text>
        <r>
          <rPr>
            <b/>
            <sz val="9"/>
            <color indexed="81"/>
            <rFont val="Tahoma"/>
            <family val="2"/>
          </rPr>
          <t>Trang Vu Em:</t>
        </r>
        <r>
          <rPr>
            <sz val="9"/>
            <color indexed="81"/>
            <rFont val="Tahoma"/>
            <family val="2"/>
          </rPr>
          <t xml:space="preserve">
Thêm 1 triệu đồng để bằng bảng cân đối của sự nghiệp giáo dục</t>
        </r>
      </text>
    </comment>
  </commentList>
</comments>
</file>

<file path=xl/sharedStrings.xml><?xml version="1.0" encoding="utf-8"?>
<sst xmlns="http://schemas.openxmlformats.org/spreadsheetml/2006/main" count="184" uniqueCount="169">
  <si>
    <t>ỦY BAN NHÂN DÂN</t>
  </si>
  <si>
    <t>CỘNG HÒA XÃ HỘI CHỦ NGHĨA VIỆT NAM</t>
  </si>
  <si>
    <t>Biểu số 38/CK-NSNN</t>
  </si>
  <si>
    <t>Biểu số 51/CK-NSNN</t>
  </si>
  <si>
    <t>TỈNH KIÊN GIANG</t>
  </si>
  <si>
    <t>Độc lập -Tự do - Hạnh phúc</t>
  </si>
  <si>
    <t>DỰ TOÁN CHI NGÂN SÁCH CẤP TỈNH CHO TỪNG CƠ QUAN, TỔ CHỨC NĂM 2019</t>
  </si>
  <si>
    <t>(Kèm theo Quyết định số          /QĐ-UBND ngày           tháng       năm 2018  của UBND tỉnh Kiên Giang)</t>
  </si>
  <si>
    <t xml:space="preserve">                        </t>
  </si>
  <si>
    <t>Đơn vị tính: Triệu đồng.</t>
  </si>
  <si>
    <t>Đơn vị: Triệu đồng</t>
  </si>
  <si>
    <t>S
T
T</t>
  </si>
  <si>
    <t>Tên đơn vị</t>
  </si>
  <si>
    <t>Tổng số</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</si>
  <si>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</si>
  <si>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</si>
  <si>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</si>
  <si>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</si>
  <si>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Chi dự phòng ngân sách </t>
  </si>
  <si>
    <t>Chi bổ sung ngân sách huyện xã</t>
  </si>
  <si>
    <t>Chi tạo nguồn, điều chỉnh tiền lương</t>
  </si>
  <si>
    <t>Chi chương trình 
mục tiêu quốc gia</t>
  </si>
  <si>
    <t>Chi các chương trình mục
 tiêu, nhiệm vụ</t>
  </si>
  <si>
    <t>Chi chuyển nguồn sang ngân sách năm sau</t>
  </si>
  <si>
    <t>Chi đầu tư phát triển</t>
  </si>
  <si>
    <t>Chi thường xuyên</t>
  </si>
  <si>
    <t>A</t>
  </si>
  <si>
    <t>B</t>
  </si>
  <si>
    <t>TỔNG CỘNG</t>
  </si>
  <si>
    <t>I</t>
  </si>
  <si>
    <t>CÁC CƠ QUAN TỔ CHỨC</t>
  </si>
  <si>
    <t>Sở Lao động - Thương binh và Xã hội</t>
  </si>
  <si>
    <t>Sở Kế hoạch và Đầu tư</t>
  </si>
  <si>
    <t>Sở Tài nguyên và Môi trường</t>
  </si>
  <si>
    <t xml:space="preserve">Sở Tài chính </t>
  </si>
  <si>
    <t>Sở Tư pháp</t>
  </si>
  <si>
    <t xml:space="preserve">Sở Văn hoá và Thể thao </t>
  </si>
  <si>
    <t>Sở Du lịch</t>
  </si>
  <si>
    <t>Sở Y tế</t>
  </si>
  <si>
    <t>Sở Giáo dục và Đào tạo</t>
  </si>
  <si>
    <t>Sở Nông nghiệp và Phát triển nông thôn</t>
  </si>
  <si>
    <t>Văn phòng Điều phối nông thôn mới</t>
  </si>
  <si>
    <t>Sở Xây dựng</t>
  </si>
  <si>
    <t>Sở Giao thông vận tải</t>
  </si>
  <si>
    <t xml:space="preserve">Sở Nội vụ </t>
  </si>
  <si>
    <t xml:space="preserve">Văn phòng UBND tỉnh </t>
  </si>
  <si>
    <t>Thanh tra tỉnh</t>
  </si>
  <si>
    <t xml:space="preserve">Tỉnh đoàn </t>
  </si>
  <si>
    <t>Sở Khoa học và Công nghệ</t>
  </si>
  <si>
    <t>Sở Công Thương</t>
  </si>
  <si>
    <t>Văn phòng HĐND tỉnh</t>
  </si>
  <si>
    <t>Ban Dân tộc</t>
  </si>
  <si>
    <t>Sở Thông tin và Truyền thông</t>
  </si>
  <si>
    <t>Sở Ngoại vụ</t>
  </si>
  <si>
    <t>Ban Quản lý Khu kinh tế Phú Quốc</t>
  </si>
  <si>
    <t>Ban Quản lý Khu kinh tế tỉnh</t>
  </si>
  <si>
    <t>Ban An toàn giao thông</t>
  </si>
  <si>
    <t>Hội Cựu chiến binh tỉnh</t>
  </si>
  <si>
    <t>Ủy ban Mặt trận tổ quốc Việt Nam tỉnh</t>
  </si>
  <si>
    <t>Hội Nông dân tỉnh</t>
  </si>
  <si>
    <t>Hội Liên hiệp Phụ nữ tỉnh</t>
  </si>
  <si>
    <t>Hội Chữ thập đỏ tỉnh</t>
  </si>
  <si>
    <t>Liên minh hợp tác xã tỉnh</t>
  </si>
  <si>
    <t>Liên hiệp Các Hội Khoa học và Kỹ thuật</t>
  </si>
  <si>
    <t>Hội Nhà báo</t>
  </si>
  <si>
    <t>Hội Văn nghệ</t>
  </si>
  <si>
    <t>Hội Đông y</t>
  </si>
  <si>
    <t>Hội Luật gia</t>
  </si>
  <si>
    <t>Liên hiệp Các Tổ chức hữu nghị</t>
  </si>
  <si>
    <t>Hội Người cao tuổi</t>
  </si>
  <si>
    <t>Ngân sách Đảng</t>
  </si>
  <si>
    <t>Nhà thiếu nhi tỉnh</t>
  </si>
  <si>
    <t>Trung tâm Hoạt động thanh thiếu niên</t>
  </si>
  <si>
    <t>Trung tâm Xúc tiến Đầu tư, Thương mại và Du lịch tỉnh</t>
  </si>
  <si>
    <t>Vườn Quốc gia Phú Quốc</t>
  </si>
  <si>
    <t>Vườn Quốc gia U Minh Thượng</t>
  </si>
  <si>
    <t>Trường Cao đẳng Kiên Giang</t>
  </si>
  <si>
    <t>Trường Cao đẳng Nghề Kiên Giang</t>
  </si>
  <si>
    <t>Trường Cao đẳng Y tế Kiên Giang</t>
  </si>
  <si>
    <t>Trường Cao đẳng Sư phạm Kiên Giang</t>
  </si>
  <si>
    <t>Trường Chính trị tỉnh</t>
  </si>
  <si>
    <t>Đào tạo, đào tạo nghề và đào tạo lại cán bộ</t>
  </si>
  <si>
    <t>Bộ Chỉ huy Quân sự tỉnh</t>
  </si>
  <si>
    <t>Bộ Chỉ huy Bộ đội Biên phòng tỉnh</t>
  </si>
  <si>
    <t>Công an tỉnh</t>
  </si>
  <si>
    <t xml:space="preserve"> Trung tâm Dạy nghề Thanh niên</t>
  </si>
  <si>
    <t xml:space="preserve"> Trung tâm Lưu trữ </t>
  </si>
  <si>
    <t>Nhà khách UBND tỉnh</t>
  </si>
  <si>
    <t xml:space="preserve"> Trung tâm Tin học - Công báo</t>
  </si>
  <si>
    <t>Trung tâm Trợ giúp pháp lý</t>
  </si>
  <si>
    <t>Cục Thống kê</t>
  </si>
  <si>
    <t>Hội Khuyến học tỉnh</t>
  </si>
  <si>
    <t>Hội Bảo vệ người tiêu dùng</t>
  </si>
  <si>
    <t>Hội Làm vườn</t>
  </si>
  <si>
    <t>Hội Nạn nhân chất độc da cam/dioxin</t>
  </si>
  <si>
    <t>Hội Cựu thanh niên xung phong</t>
  </si>
  <si>
    <t>Liên đoàn Lao động tỉnh</t>
  </si>
  <si>
    <t>Hỗ trợ khác</t>
  </si>
  <si>
    <t>Chi lập quỹ dự trữ tài chính</t>
  </si>
  <si>
    <t>Dự phòng ngân sách</t>
  </si>
  <si>
    <t>Vốn thực hiện chương trình mục tiêu quốc gia (bao gồm vốn đối ứng)</t>
  </si>
  <si>
    <t>Kinh phí quy họach</t>
  </si>
  <si>
    <t>Chi hỗ trợ bảo trợ xã hội (Nghị định số 136/2013/NĐ-CP)</t>
  </si>
  <si>
    <t>Kinh phí mua thẻ bảo hiểm y tế các đối tượng (trẻ em dưới 6 tuổi, người nghèo, dân tộc thiểu số vùng khó khăn, người đang sinh sống tại vùng đặc biệt khó khăn, xã đảo, huyện đảo, cựu chiến binh, thanh niên xung phong, bảo trọ xã hội, học sinh sinh viên, hộ cận nghèo)</t>
  </si>
  <si>
    <t>Qũy khám chữa bệnh người nghèo</t>
  </si>
  <si>
    <t>Kinh phí thực hiện chương trình ISO</t>
  </si>
  <si>
    <t>Chi thực hiện một số nhiệm vụ khác</t>
  </si>
  <si>
    <t>Chương trình dự án bò của Hội Nông dân</t>
  </si>
  <si>
    <t>Thực hiện các chương trình về xúc tiến thương
 mại, xuất khẩu</t>
  </si>
  <si>
    <t>Chi thực hiện các ngày lễ lớn</t>
  </si>
  <si>
    <t>Kinh phí duy tu, sữa chữa thường xuyên</t>
  </si>
  <si>
    <t>Kinh phí đoàn ra, đoàn vào</t>
  </si>
  <si>
    <t>Kinh phí thực hiện công tác đối ngoại</t>
  </si>
  <si>
    <t>Kinh phí thực hiện Đề án 513</t>
  </si>
  <si>
    <t>Đầu tư lò đốt rác xã đảo</t>
  </si>
  <si>
    <t>Kinh phí chuyển qua Ngân hàng Chính sách xã hội</t>
  </si>
  <si>
    <t>Kinh phí thực hiện hỗ trợ sản xuất lúa theo Nghị định số 35/2015/NĐ-CP</t>
  </si>
  <si>
    <t>Kinh phí thực nhiệm vụ đảm bảo an toàn giao thông</t>
  </si>
  <si>
    <t>Kinh phí thực hiện Quyết định số 102/2009/QĐ-TTg</t>
  </si>
  <si>
    <t>Kinh phí cho công tác tuần tra, kiểm soát</t>
  </si>
  <si>
    <t>Chi trợ giá, trợ cước</t>
  </si>
  <si>
    <t>Phân bổ theo số gia đình thuộc diện chính sách</t>
  </si>
  <si>
    <t>Hỗ trợ chi phí học tập và miễn giảm học phí</t>
  </si>
  <si>
    <t>Hỗ trợ thực hiện chính sách đối với đối tượng bảo trợ xã hội; hỗ trợ tiền điện hộ nghèo, hộ chính sách xã hội; trợ giá trực tiếp cho người dân tộc thiểu số nghèo ở vùng khó khăn; hỗ trợ chính sách đối với người có uy tín trong đồng bào dân tộc thiểu số; hỗ trợ tổ chức, đơn vị sử dụng lao động là người dân tộc thiểu số;...</t>
  </si>
  <si>
    <t>Chương trình Giáo dục nghề nghiệp - việc làm và an toàn lao động</t>
  </si>
  <si>
    <t>Chương trình phát triển hệ thống trợ giúp xã hội</t>
  </si>
  <si>
    <t>Chương trình phát triển văn hóa</t>
  </si>
  <si>
    <t>Chương trình đảm bảo trật tự an toàn giao thông, phòng cháy chữa cháy, phòng chống tội phạm và ma túy</t>
  </si>
  <si>
    <t xml:space="preserve"> Chương trình phát triển lâm nghiệp bền vững</t>
  </si>
  <si>
    <t>Chương trình tái cơ cấu kinh tế nông nghiệp và phòng chống giảm nhẹ thiên tai, ổn định đời sống dân cư</t>
  </si>
  <si>
    <t>Kinh phí hỗ trợ tiền ăn trưa trẻ em từ 3 đến 5 tuổi và hỗ trợ học sinh phổ thông, tiểu học vùng đặc biệt khó khăn.</t>
  </si>
  <si>
    <t>II</t>
  </si>
  <si>
    <t>CHI TRẢ NỢ LÃI CÁC KHOẢN DO CHÍNH QUYỀN ĐỊA PHƯƠNG VAY</t>
  </si>
  <si>
    <t>III</t>
  </si>
  <si>
    <t xml:space="preserve">CHI BỔ SUNG QUỸ DỰ TRỮ TÀI CHÍNH </t>
  </si>
  <si>
    <t>IV</t>
  </si>
  <si>
    <t>CHI DỰ PHÒNG NGÂN SÁCH</t>
  </si>
  <si>
    <t>V</t>
  </si>
  <si>
    <t>CHI TẠO NGUỒN, ĐIỀU CHỈNH TIỀN LƯƠNG</t>
  </si>
  <si>
    <t>VI</t>
  </si>
  <si>
    <t>CHI BỔ SUNG CÓ MỤC TIÊU CHO NGÂN SÁCH HUYỆN, XÃ</t>
  </si>
  <si>
    <t>VII</t>
  </si>
  <si>
    <t>CHI CHUYỂN NGUỒN SANG NGÂN SÁCH NĂM SAU</t>
  </si>
  <si>
    <t>CHI ĐẦU TƯ PHÁT TRIỂN</t>
  </si>
  <si>
    <t>Vốn trong nước</t>
  </si>
  <si>
    <t>Chi đầu tư từ nguồn thu tiền sử dụng đất</t>
  </si>
  <si>
    <t>Chi đầu tư từ nguồn thu xổ số kiến thiết</t>
  </si>
  <si>
    <t>Chi các chương trình mục tiêu quốc gia</t>
  </si>
  <si>
    <t>a</t>
  </si>
  <si>
    <t>Chương trình giảm nghèo bền vững</t>
  </si>
  <si>
    <t>-</t>
  </si>
  <si>
    <t>Vốn xây dựng cơ bản</t>
  </si>
  <si>
    <t>Vốn sự nghiệp</t>
  </si>
  <si>
    <t>b</t>
  </si>
  <si>
    <t>Chương trình xây dựng nông thôn mới</t>
  </si>
  <si>
    <t>Chi các chương trình mục tiêu, nhiệm vụ</t>
  </si>
  <si>
    <t>5.1</t>
  </si>
  <si>
    <t>Vốn đầu tư</t>
  </si>
  <si>
    <t xml:space="preserve"> Đầu tư các dự án từ nguồn vốn ngoài nước (ODA) </t>
  </si>
  <si>
    <t>Đầu tư dự án từ nguồn vốn trong nước</t>
  </si>
  <si>
    <t>Đầu tư theo ngành lĩnh vực và các chương trình mục tiêu</t>
  </si>
  <si>
    <t>Hỗ trợ người có công theo Quyết định số 22/QĐ-TTg</t>
  </si>
  <si>
    <t>c</t>
  </si>
  <si>
    <t>Vốn trái phiếu chính phủ</t>
  </si>
  <si>
    <t>5.2</t>
  </si>
  <si>
    <t>Ghi chú: (1)Theo quy định tại Điều 7, Điều 11 Luật NSNN, ngân sách huyện, xã không có nhiệm vụ chi trả lãi vay, chi bổ sung quỹ dự trữ tài chính.</t>
  </si>
  <si>
    <t xml:space="preserve">       (2)Ngân sách xã không có nhiệm vụ chi bổ sung cân đối cho ngân sách cấp .</t>
  </si>
  <si>
    <t>Ghi chú:  - Theo quy định tại Điều 7, Điều 11 và Điều 39 Luật NSNN, Ngân sách huyện, xã không có nhiệm vụ chi nghiên cứu khoa học và công nghệ, chi trả lãi vay, chi bổ sung quỹ dự trữ tài chính.</t>
  </si>
  <si>
    <t xml:space="preserve">       - Chi đầu tư phát triển, chi thường xuyên chi tiết các lĩnh vực theo quy định tại Điều 38 Luật Ngân sách nhà nước.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</si>
</sst>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font>
      <sz val="11"/>
      <color theme="1"/>
      <name val="Calibri"/>
      <family val="2"/>
      <charset val="163"/>
      <scheme val="minor"/>
    </font>
    <font>
      <sz val="11"/>
      <color theme="1"/>
      <name val="Calibri"/>
      <family val="2"/>
      <scheme val="minor"/>
    </font>
    <font>
      <sz val="11"/>
      <color theme="1"/>
      <name val="Calibri"/>
      <family val="2"/>
      <charset val="163"/>
      <scheme val="minor"/>
    </font>
    <font>
      <b/>
      <sz val="13"/>
      <color theme="1"/>
      <name val="Times New Roman"/>
      <family val="1"/>
    </font>
    <font>
      <sz val="12"/>
      <color theme="1"/>
      <name val="Times New Roman"/>
      <family val="1"/>
    </font>
    <font>
      <b/>
      <sz val="11"/>
      <name val="Times New Roman"/>
      <family val="1"/>
    </font>
    <font>
      <sz val="13"/>
      <color theme="1"/>
      <name val="Times New Roman"/>
      <family val="1"/>
    </font>
    <font>
      <b/>
      <sz val="14"/>
      <color theme="1"/>
      <name val="Times New Roman"/>
      <family val="1"/>
    </font>
    <font>
      <b/>
      <sz val="12"/>
      <color theme="1"/>
      <name val="Times New Roman"/>
      <family val="1"/>
    </font>
    <font>
      <sz val="10"/>
      <name val="Arial"/>
      <family val="2"/>
    </font>
    <font>
      <i/>
      <sz val="12"/>
      <color theme="1"/>
      <name val="Times New Roman"/>
      <family val="1"/>
    </font>
    <font>
      <i/>
      <sz val="13"/>
      <color theme="1"/>
      <name val="Times New Roman"/>
      <family val="1"/>
    </font>
    <font>
      <sz val="12"/>
      <name val=".VnArial Narrow"/>
      <family val="2"/>
    </font>
    <font>
      <sz val="11"/>
      <name val=".VnArial Narrow"/>
      <family val="2"/>
    </font>
    <font>
      <sz val="12"/>
      <color theme="1"/>
      <name val="Times New Roman"/>
      <family val="2"/>
    </font>
    <font>
      <sz val="12"/>
      <name val=".VnTime"/>
      <family val="2"/>
    </font>
    <font>
      <sz val="11"/>
      <name val=".VnTime"/>
      <family val="2"/>
    </font>
    <font>
      <b/>
      <sz val="9"/>
      <color indexed="81"/>
      <name val="Tahoma"/>
      <family val="2"/>
    </font>
    <font>
      <sz val="9"/>
      <color indexed="81"/>
      <name val="Tahoma"/>
      <family val="2"/>
    </font>
  </fonts>
  <fills count="3">
    <fill>
      <patternFill patternType="none"/>
    </fill>
    <fill>
      <patternFill patternType="gray125"/>
    </fill>
    <fill>
      <patternFill patternType="solid">
        <fgColor theme="0"/>
        <bgColor indexed="64"/>
      </patternFill>
    </fill>
  </fills>
  <borders count="21">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right style="thin">
        <color indexed="64"/>
      </right>
      <top style="dotted">
        <color indexed="64"/>
      </top>
      <bottom style="thin">
        <color indexed="64"/>
      </bottom>
      <diagonal/>
    </border>
  </borders>
  <cellStyleXfs count="11">
    <xf numFmtId="0" fontId="0" fillId="0" borderId="0"/>
    <xf numFmtId="43" fontId="2" fillId="0" borderId="0" applyFont="0" applyFill="0" applyBorder="0" applyAlignment="0" applyProtection="0"/>
    <xf numFmtId="0" fontId="1" fillId="0" borderId="0"/>
    <xf numFmtId="0" fontId="9" fillId="0" borderId="0"/>
    <xf numFmtId="0" fontId="12" fillId="0" borderId="0"/>
    <xf numFmtId="0" fontId="13" fillId="0" borderId="0"/>
    <xf numFmtId="0" fontId="14" fillId="0" borderId="0"/>
    <xf numFmtId="0" fontId="15" fillId="0" borderId="0"/>
    <xf numFmtId="0" fontId="16" fillId="0" borderId="0"/>
    <xf numFmtId="43" fontId="1" fillId="0" borderId="0" applyFont="0" applyFill="0" applyBorder="0" applyAlignment="0" applyProtection="0"/>
    <xf numFmtId="0" fontId="16" fillId="0" borderId="0"/>
  </cellStyleXfs>
  <cellXfs count="91">
    <xf numFmtId="0" fontId="0" fillId="0" borderId="0" xfId="0"/>
    <xf numFmtId="3" fontId="3" fillId="0" borderId="0" xfId="0" applyNumberFormat="1" applyFont="1" applyFill="1" applyAlignment="1">
      <alignment horizontal="center" vertical="center"/>
    </xf>
    <xf numFmtId="3" fontId="4" fillId="0" borderId="0" xfId="0" applyNumberFormat="1" applyFont="1" applyFill="1" applyAlignment="1">
      <alignment vertical="center"/>
    </xf>
    <xf numFmtId="0" fontId="5" fillId="0" borderId="0" xfId="2" applyFont="1" applyAlignment="1">
      <alignment horizontal="left"/>
    </xf>
    <xf numFmtId="3" fontId="6" fillId="0" borderId="0" xfId="0" applyNumberFormat="1" applyFont="1" applyFill="1" applyAlignment="1">
      <alignment horizontal="centerContinuous" vertical="center"/>
    </xf>
    <xf numFmtId="3" fontId="7" fillId="0" borderId="0" xfId="0" applyNumberFormat="1" applyFont="1" applyFill="1" applyAlignment="1">
      <alignment horizontal="center" vertical="center"/>
    </xf>
    <xf numFmtId="3" fontId="6" fillId="0" borderId="0" xfId="0" applyNumberFormat="1" applyFont="1" applyFill="1" applyAlignment="1">
      <alignment horizontal="right" vertical="center"/>
    </xf>
    <xf numFmtId="3" fontId="6" fillId="0" borderId="0" xfId="0" applyNumberFormat="1" applyFont="1" applyFill="1" applyAlignment="1">
      <alignment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wrapText="1" shrinkToFit="1"/>
    </xf>
    <xf numFmtId="3" fontId="4" fillId="0" borderId="0" xfId="0" applyNumberFormat="1" applyFont="1" applyFill="1" applyAlignment="1">
      <alignment horizontal="centerContinuous" vertical="center"/>
    </xf>
    <xf numFmtId="3" fontId="4" fillId="0" borderId="0" xfId="0" applyNumberFormat="1" applyFont="1" applyFill="1" applyAlignment="1">
      <alignment horizontal="right" vertical="center"/>
    </xf>
    <xf numFmtId="3" fontId="8" fillId="0" borderId="0" xfId="0" applyNumberFormat="1" applyFont="1" applyFill="1" applyAlignment="1">
      <alignment horizontal="centerContinuous" vertical="center"/>
    </xf>
    <xf numFmtId="3" fontId="8" fillId="0" borderId="0" xfId="0" applyNumberFormat="1" applyFont="1" applyFill="1" applyAlignment="1">
      <alignment vertical="center"/>
    </xf>
    <xf numFmtId="0" fontId="10" fillId="0" borderId="0" xfId="3" applyFont="1" applyFill="1" applyBorder="1" applyAlignment="1">
      <alignment horizontal="center" vertical="center" wrapText="1"/>
    </xf>
    <xf numFmtId="0" fontId="10" fillId="0" borderId="0" xfId="3" applyFont="1" applyFill="1" applyBorder="1" applyAlignment="1">
      <alignment horizontal="center" vertical="center"/>
    </xf>
    <xf numFmtId="0" fontId="11" fillId="0" borderId="0" xfId="3" applyFont="1" applyFill="1" applyBorder="1" applyAlignment="1">
      <alignment vertical="center"/>
    </xf>
    <xf numFmtId="3" fontId="4" fillId="0" borderId="0" xfId="0" quotePrefix="1" applyNumberFormat="1" applyFont="1" applyFill="1" applyAlignment="1">
      <alignment horizontal="centerContinuous" vertical="center" wrapText="1" shrinkToFit="1"/>
    </xf>
    <xf numFmtId="3" fontId="4" fillId="0" borderId="0" xfId="0" quotePrefix="1" applyNumberFormat="1" applyFont="1" applyFill="1" applyAlignment="1">
      <alignment horizontal="centerContinuous" vertical="center"/>
    </xf>
    <xf numFmtId="3" fontId="10" fillId="0" borderId="0" xfId="0" applyNumberFormat="1" applyFont="1" applyFill="1" applyAlignment="1">
      <alignment horizontal="left" vertical="center"/>
    </xf>
    <xf numFmtId="3" fontId="10" fillId="0" borderId="0" xfId="0" applyNumberFormat="1" applyFont="1" applyFill="1" applyAlignment="1">
      <alignment horizontal="left" vertical="center" wrapText="1" shrinkToFit="1"/>
    </xf>
    <xf numFmtId="3" fontId="10" fillId="0" borderId="0" xfId="0" applyNumberFormat="1" applyFont="1" applyFill="1" applyBorder="1" applyAlignment="1">
      <alignment horizontal="center" vertical="center"/>
    </xf>
    <xf numFmtId="3" fontId="10" fillId="0" borderId="1" xfId="0" applyNumberFormat="1" applyFont="1" applyFill="1" applyBorder="1" applyAlignment="1">
      <alignment horizontal="center" vertical="center"/>
    </xf>
    <xf numFmtId="3" fontId="10" fillId="0" borderId="0" xfId="0" applyNumberFormat="1" applyFont="1" applyFill="1" applyBorder="1" applyAlignment="1">
      <alignment horizontal="right" vertical="center"/>
    </xf>
    <xf numFmtId="3" fontId="8" fillId="0" borderId="2" xfId="0" applyNumberFormat="1" applyFont="1" applyFill="1" applyBorder="1" applyAlignment="1">
      <alignment horizontal="center" vertical="center" wrapText="1"/>
    </xf>
    <xf numFmtId="3" fontId="8" fillId="0" borderId="3" xfId="0" applyNumberFormat="1" applyFont="1" applyFill="1" applyBorder="1" applyAlignment="1">
      <alignment horizontal="center" vertical="center" wrapText="1" shrinkToFit="1"/>
    </xf>
    <xf numFmtId="3" fontId="8" fillId="0" borderId="3" xfId="0" applyNumberFormat="1" applyFont="1" applyFill="1" applyBorder="1" applyAlignment="1">
      <alignment horizontal="center" vertical="center"/>
    </xf>
    <xf numFmtId="3" fontId="8" fillId="0" borderId="3" xfId="0" applyNumberFormat="1" applyFont="1" applyFill="1" applyBorder="1" applyAlignment="1">
      <alignment horizontal="center" vertical="center" wrapText="1"/>
    </xf>
    <xf numFmtId="3" fontId="8" fillId="0" borderId="4" xfId="0" applyNumberFormat="1" applyFont="1" applyFill="1" applyBorder="1" applyAlignment="1">
      <alignment horizontal="center" vertical="center"/>
    </xf>
    <xf numFmtId="3" fontId="8" fillId="0" borderId="5" xfId="0" applyNumberFormat="1" applyFont="1" applyFill="1" applyBorder="1" applyAlignment="1">
      <alignment horizontal="center" vertical="center" wrapText="1"/>
    </xf>
    <xf numFmtId="3" fontId="8" fillId="0" borderId="6" xfId="0" applyNumberFormat="1" applyFont="1" applyFill="1" applyBorder="1" applyAlignment="1">
      <alignment horizontal="center" vertical="center"/>
    </xf>
    <xf numFmtId="3" fontId="8" fillId="0" borderId="7" xfId="0" applyNumberFormat="1" applyFont="1" applyFill="1" applyBorder="1" applyAlignment="1">
      <alignment horizontal="center" vertical="center" wrapText="1" shrinkToFit="1"/>
    </xf>
    <xf numFmtId="3" fontId="8" fillId="0" borderId="7" xfId="0" applyNumberFormat="1" applyFont="1" applyFill="1" applyBorder="1" applyAlignment="1">
      <alignment horizontal="center" vertical="center"/>
    </xf>
    <xf numFmtId="3" fontId="8" fillId="0" borderId="7" xfId="0" applyNumberFormat="1" applyFont="1" applyFill="1" applyBorder="1" applyAlignment="1">
      <alignment horizontal="center" vertical="center" wrapText="1"/>
    </xf>
    <xf numFmtId="3" fontId="8" fillId="0" borderId="8" xfId="0" applyNumberFormat="1" applyFont="1" applyFill="1" applyBorder="1" applyAlignment="1">
      <alignment horizontal="center" vertical="center" wrapText="1"/>
    </xf>
    <xf numFmtId="3" fontId="4" fillId="0" borderId="6" xfId="0" applyNumberFormat="1" applyFont="1" applyFill="1" applyBorder="1" applyAlignment="1">
      <alignment horizontal="center" vertical="center"/>
    </xf>
    <xf numFmtId="3" fontId="4" fillId="0" borderId="7" xfId="0" applyNumberFormat="1" applyFont="1" applyFill="1" applyBorder="1" applyAlignment="1">
      <alignment horizontal="center" vertical="center" wrapText="1" shrinkToFit="1"/>
    </xf>
    <xf numFmtId="3" fontId="4" fillId="0" borderId="7" xfId="0" applyNumberFormat="1" applyFont="1" applyFill="1" applyBorder="1" applyAlignment="1">
      <alignment horizontal="center" vertical="center"/>
    </xf>
    <xf numFmtId="3" fontId="4" fillId="0" borderId="7" xfId="0" quotePrefix="1" applyNumberFormat="1" applyFont="1" applyFill="1" applyBorder="1" applyAlignment="1">
      <alignment horizontal="center" vertical="center"/>
    </xf>
    <xf numFmtId="3" fontId="4" fillId="0" borderId="9" xfId="0" quotePrefix="1" applyNumberFormat="1" applyFont="1" applyFill="1" applyBorder="1" applyAlignment="1">
      <alignment horizontal="center" vertical="center"/>
    </xf>
    <xf numFmtId="3" fontId="8" fillId="0" borderId="6" xfId="0" applyNumberFormat="1" applyFont="1" applyFill="1" applyBorder="1" applyAlignment="1">
      <alignment vertical="center"/>
    </xf>
    <xf numFmtId="3" fontId="8" fillId="0" borderId="7" xfId="0" applyNumberFormat="1" applyFont="1" applyFill="1" applyBorder="1" applyAlignment="1">
      <alignment horizontal="center" vertical="center" wrapText="1" shrinkToFit="1"/>
    </xf>
    <xf numFmtId="164" fontId="8" fillId="0" borderId="7" xfId="1" applyNumberFormat="1" applyFont="1" applyFill="1" applyBorder="1" applyAlignment="1">
      <alignment vertical="center"/>
    </xf>
    <xf numFmtId="164" fontId="8" fillId="0" borderId="8" xfId="1" applyNumberFormat="1" applyFont="1" applyFill="1" applyBorder="1" applyAlignment="1">
      <alignment vertical="center"/>
    </xf>
    <xf numFmtId="3" fontId="8" fillId="0" borderId="10" xfId="0" applyNumberFormat="1" applyFont="1" applyFill="1" applyBorder="1" applyAlignment="1">
      <alignment vertical="center"/>
    </xf>
    <xf numFmtId="3" fontId="8" fillId="0" borderId="11" xfId="3" applyNumberFormat="1" applyFont="1" applyFill="1" applyBorder="1" applyAlignment="1">
      <alignment horizontal="center" vertical="center"/>
    </xf>
    <xf numFmtId="3" fontId="8" fillId="0" borderId="12" xfId="3" applyNumberFormat="1" applyFont="1" applyFill="1" applyBorder="1" applyAlignment="1">
      <alignment horizontal="left" vertical="center" wrapText="1" shrinkToFit="1"/>
    </xf>
    <xf numFmtId="164" fontId="8" fillId="0" borderId="12" xfId="1" applyNumberFormat="1" applyFont="1" applyFill="1" applyBorder="1" applyAlignment="1">
      <alignment vertical="center"/>
    </xf>
    <xf numFmtId="164" fontId="8" fillId="0" borderId="13" xfId="1" applyNumberFormat="1" applyFont="1" applyFill="1" applyBorder="1" applyAlignment="1">
      <alignment vertical="center"/>
    </xf>
    <xf numFmtId="3" fontId="4" fillId="0" borderId="14" xfId="4" applyNumberFormat="1" applyFont="1" applyFill="1" applyBorder="1" applyAlignment="1">
      <alignment horizontal="center" vertical="center"/>
    </xf>
    <xf numFmtId="3" fontId="4" fillId="0" borderId="15" xfId="4" applyNumberFormat="1" applyFont="1" applyFill="1" applyBorder="1" applyAlignment="1">
      <alignment vertical="center" wrapText="1" shrinkToFit="1"/>
    </xf>
    <xf numFmtId="164" fontId="4" fillId="0" borderId="15" xfId="1" applyNumberFormat="1" applyFont="1" applyFill="1" applyBorder="1" applyAlignment="1">
      <alignment vertical="center"/>
    </xf>
    <xf numFmtId="164" fontId="4" fillId="0" borderId="16" xfId="1" applyNumberFormat="1" applyFont="1" applyFill="1" applyBorder="1" applyAlignment="1">
      <alignment vertical="center"/>
    </xf>
    <xf numFmtId="3" fontId="4" fillId="0" borderId="10" xfId="0" applyNumberFormat="1" applyFont="1" applyFill="1" applyBorder="1" applyAlignment="1">
      <alignment vertical="center"/>
    </xf>
    <xf numFmtId="3" fontId="4" fillId="0" borderId="15" xfId="3" applyNumberFormat="1" applyFont="1" applyFill="1" applyBorder="1" applyAlignment="1">
      <alignment vertical="center" wrapText="1" shrinkToFit="1"/>
    </xf>
    <xf numFmtId="3" fontId="4" fillId="2" borderId="15" xfId="3" applyNumberFormat="1" applyFont="1" applyFill="1" applyBorder="1" applyAlignment="1">
      <alignment vertical="center" wrapText="1" shrinkToFit="1"/>
    </xf>
    <xf numFmtId="164" fontId="4" fillId="2" borderId="15" xfId="1" applyNumberFormat="1" applyFont="1" applyFill="1" applyBorder="1" applyAlignment="1">
      <alignment vertical="center"/>
    </xf>
    <xf numFmtId="3" fontId="4" fillId="0" borderId="15" xfId="3" applyNumberFormat="1" applyFont="1" applyFill="1" applyBorder="1" applyAlignment="1">
      <alignment horizontal="left" vertical="center" wrapText="1" shrinkToFit="1"/>
    </xf>
    <xf numFmtId="3" fontId="4" fillId="0" borderId="15" xfId="5" applyNumberFormat="1" applyFont="1" applyFill="1" applyBorder="1" applyAlignment="1">
      <alignment horizontal="left" vertical="center" wrapText="1" shrinkToFit="1"/>
    </xf>
    <xf numFmtId="3" fontId="4" fillId="0" borderId="15" xfId="0" applyNumberFormat="1" applyFont="1" applyFill="1" applyBorder="1" applyAlignment="1">
      <alignment vertical="center" wrapText="1" shrinkToFit="1"/>
    </xf>
    <xf numFmtId="3" fontId="8" fillId="0" borderId="14" xfId="0" applyNumberFormat="1" applyFont="1" applyFill="1" applyBorder="1" applyAlignment="1">
      <alignment horizontal="center" vertical="center"/>
    </xf>
    <xf numFmtId="3" fontId="8" fillId="0" borderId="15" xfId="0" applyNumberFormat="1" applyFont="1" applyFill="1" applyBorder="1" applyAlignment="1">
      <alignment vertical="center" wrapText="1" shrinkToFit="1"/>
    </xf>
    <xf numFmtId="164" fontId="8" fillId="0" borderId="15" xfId="1" applyNumberFormat="1" applyFont="1" applyFill="1" applyBorder="1" applyAlignment="1">
      <alignment vertical="center"/>
    </xf>
    <xf numFmtId="164" fontId="8" fillId="0" borderId="16" xfId="1" applyNumberFormat="1" applyFont="1" applyFill="1" applyBorder="1" applyAlignment="1">
      <alignment vertical="center"/>
    </xf>
    <xf numFmtId="3" fontId="4" fillId="0" borderId="14" xfId="6" quotePrefix="1" applyNumberFormat="1" applyFont="1" applyFill="1" applyBorder="1" applyAlignment="1">
      <alignment horizontal="center" vertical="center"/>
    </xf>
    <xf numFmtId="3" fontId="4" fillId="0" borderId="15" xfId="6" applyNumberFormat="1" applyFont="1" applyFill="1" applyBorder="1" applyAlignment="1">
      <alignment vertical="center" wrapText="1" shrinkToFit="1"/>
    </xf>
    <xf numFmtId="3" fontId="4" fillId="0" borderId="14" xfId="0" applyNumberFormat="1" applyFont="1" applyFill="1" applyBorder="1" applyAlignment="1">
      <alignment horizontal="center" vertical="center"/>
    </xf>
    <xf numFmtId="3" fontId="4" fillId="0" borderId="10" xfId="7" applyNumberFormat="1" applyFont="1" applyFill="1" applyBorder="1" applyAlignment="1">
      <alignment vertical="center"/>
    </xf>
    <xf numFmtId="3" fontId="4" fillId="0" borderId="0" xfId="7" applyNumberFormat="1" applyFont="1" applyFill="1" applyAlignment="1">
      <alignment vertical="center"/>
    </xf>
    <xf numFmtId="3" fontId="4" fillId="0" borderId="15" xfId="8" applyNumberFormat="1" applyFont="1" applyFill="1" applyBorder="1" applyAlignment="1">
      <alignment vertical="center" wrapText="1" shrinkToFit="1"/>
    </xf>
    <xf numFmtId="164" fontId="4" fillId="0" borderId="15" xfId="1" applyNumberFormat="1" applyFont="1" applyFill="1" applyBorder="1" applyAlignment="1">
      <alignment horizontal="right" vertical="center"/>
    </xf>
    <xf numFmtId="164" fontId="4" fillId="0" borderId="16" xfId="1" applyNumberFormat="1" applyFont="1" applyFill="1" applyBorder="1" applyAlignment="1">
      <alignment horizontal="right" vertical="center"/>
    </xf>
    <xf numFmtId="3" fontId="4" fillId="0" borderId="10" xfId="9" applyNumberFormat="1" applyFont="1" applyFill="1" applyBorder="1" applyAlignment="1">
      <alignment horizontal="right" vertical="center"/>
    </xf>
    <xf numFmtId="3" fontId="10" fillId="0" borderId="15" xfId="8" applyNumberFormat="1" applyFont="1" applyFill="1" applyBorder="1" applyAlignment="1">
      <alignment vertical="center" wrapText="1" shrinkToFit="1"/>
    </xf>
    <xf numFmtId="3" fontId="4" fillId="0" borderId="14" xfId="10" applyNumberFormat="1" applyFont="1" applyFill="1" applyBorder="1" applyAlignment="1">
      <alignment horizontal="center" vertical="center" wrapText="1"/>
    </xf>
    <xf numFmtId="3" fontId="4" fillId="0" borderId="15" xfId="10" applyNumberFormat="1" applyFont="1" applyFill="1" applyBorder="1" applyAlignment="1">
      <alignment vertical="center" wrapText="1" shrinkToFit="1"/>
    </xf>
    <xf numFmtId="164" fontId="4" fillId="0" borderId="15" xfId="1" applyNumberFormat="1" applyFont="1" applyFill="1" applyBorder="1" applyAlignment="1">
      <alignment vertical="center" wrapText="1"/>
    </xf>
    <xf numFmtId="164" fontId="4" fillId="0" borderId="16" xfId="1" applyNumberFormat="1" applyFont="1" applyFill="1" applyBorder="1" applyAlignment="1">
      <alignment vertical="center" wrapText="1"/>
    </xf>
    <xf numFmtId="3" fontId="4" fillId="0" borderId="10" xfId="10" applyNumberFormat="1" applyFont="1" applyFill="1" applyBorder="1" applyAlignment="1">
      <alignment vertical="center" wrapText="1"/>
    </xf>
    <xf numFmtId="3" fontId="10" fillId="0" borderId="14" xfId="10" applyNumberFormat="1" applyFont="1" applyFill="1" applyBorder="1" applyAlignment="1">
      <alignment horizontal="center" vertical="center" wrapText="1"/>
    </xf>
    <xf numFmtId="3" fontId="10" fillId="0" borderId="15" xfId="10" applyNumberFormat="1" applyFont="1" applyFill="1" applyBorder="1" applyAlignment="1">
      <alignment vertical="center" wrapText="1" shrinkToFit="1"/>
    </xf>
    <xf numFmtId="3" fontId="4" fillId="0" borderId="17" xfId="0" applyNumberFormat="1" applyFont="1" applyFill="1" applyBorder="1" applyAlignment="1">
      <alignment vertical="center"/>
    </xf>
    <xf numFmtId="3" fontId="4" fillId="0" borderId="18" xfId="0" applyNumberFormat="1" applyFont="1" applyFill="1" applyBorder="1" applyAlignment="1">
      <alignment vertical="center" wrapText="1" shrinkToFit="1"/>
    </xf>
    <xf numFmtId="164" fontId="4" fillId="0" borderId="18" xfId="1" applyNumberFormat="1" applyFont="1" applyFill="1" applyBorder="1" applyAlignment="1">
      <alignment vertical="center"/>
    </xf>
    <xf numFmtId="164" fontId="4" fillId="0" borderId="19" xfId="1" applyNumberFormat="1" applyFont="1" applyFill="1" applyBorder="1" applyAlignment="1">
      <alignment vertical="center"/>
    </xf>
    <xf numFmtId="3" fontId="4" fillId="0" borderId="20" xfId="0" applyNumberFormat="1" applyFont="1" applyFill="1" applyBorder="1" applyAlignment="1">
      <alignment vertical="center"/>
    </xf>
    <xf numFmtId="3" fontId="10" fillId="0" borderId="0" xfId="0" applyNumberFormat="1" applyFont="1" applyFill="1" applyAlignment="1">
      <alignment vertical="center"/>
    </xf>
    <xf numFmtId="3" fontId="4" fillId="0" borderId="0" xfId="0" applyNumberFormat="1" applyFont="1" applyFill="1" applyBorder="1" applyAlignment="1">
      <alignment vertical="center" wrapText="1" shrinkToFit="1"/>
    </xf>
    <xf numFmtId="3" fontId="4" fillId="0" borderId="0" xfId="0" applyNumberFormat="1" applyFont="1" applyFill="1" applyBorder="1" applyAlignment="1">
      <alignment vertical="center"/>
    </xf>
    <xf numFmtId="3" fontId="10" fillId="0" borderId="0" xfId="0" applyNumberFormat="1" applyFont="1" applyFill="1" applyAlignment="1">
      <alignment vertical="center" wrapText="1" shrinkToFit="1"/>
    </xf>
    <xf numFmtId="3" fontId="4" fillId="0" borderId="0" xfId="0" applyNumberFormat="1" applyFont="1" applyFill="1" applyAlignment="1">
      <alignment vertical="center" wrapText="1" shrinkToFit="1"/>
    </xf>
  </cellXfs>
  <cellStyles count="11">
    <cellStyle name="Comma" xfId="1" builtinId="3"/>
    <cellStyle name="Comma 19" xfId="9"/>
    <cellStyle name="Normal" xfId="0" builtinId="0"/>
    <cellStyle name="Normal 2" xfId="7"/>
    <cellStyle name="Normal 24" xfId="6"/>
    <cellStyle name="Normal 25" xfId="2"/>
    <cellStyle name="Normal 32" xfId="8"/>
    <cellStyle name="Normal 4" xfId="10"/>
    <cellStyle name="Normal_Dutoanchi2006(Theochitiettungdonvithuoc NS cap tinh) 2" xfId="3"/>
    <cellStyle name="Normal_Sheet1 2_160715 Mau bieu du toan vong I va vong II Kien Giang nam 2017" xfId="5"/>
    <cellStyle name="Normal_Tổng hợp tiền lương mới (khongke PCUD+Thuhut)"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4.xml"/><Relationship Id="rId10"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431800</xdr:colOff>
      <xdr:row>1</xdr:row>
      <xdr:rowOff>234950</xdr:rowOff>
    </xdr:from>
    <xdr:to>
      <xdr:col>1</xdr:col>
      <xdr:colOff>1257300</xdr:colOff>
      <xdr:row>1</xdr:row>
      <xdr:rowOff>234951</xdr:rowOff>
    </xdr:to>
    <xdr:cxnSp macro="">
      <xdr:nvCxnSpPr>
        <xdr:cNvPr id="2" name="Straight Connector 1"/>
        <xdr:cNvCxnSpPr/>
      </xdr:nvCxnSpPr>
      <xdr:spPr>
        <a:xfrm>
          <a:off x="774700" y="444500"/>
          <a:ext cx="825500"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552450</xdr:colOff>
      <xdr:row>1</xdr:row>
      <xdr:rowOff>226958</xdr:rowOff>
    </xdr:from>
    <xdr:to>
      <xdr:col>13</xdr:col>
      <xdr:colOff>295275</xdr:colOff>
      <xdr:row>1</xdr:row>
      <xdr:rowOff>226958</xdr:rowOff>
    </xdr:to>
    <xdr:cxnSp macro="">
      <xdr:nvCxnSpPr>
        <xdr:cNvPr id="3" name="Straight Connector 2"/>
        <xdr:cNvCxnSpPr/>
      </xdr:nvCxnSpPr>
      <xdr:spPr>
        <a:xfrm>
          <a:off x="8591550" y="436508"/>
          <a:ext cx="1714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76200</xdr:colOff>
      <xdr:row>7</xdr:row>
      <xdr:rowOff>9525</xdr:rowOff>
    </xdr:from>
    <xdr:to>
      <xdr:col>8</xdr:col>
      <xdr:colOff>638175</xdr:colOff>
      <xdr:row>7</xdr:row>
      <xdr:rowOff>9525</xdr:rowOff>
    </xdr:to>
    <xdr:cxnSp macro="">
      <xdr:nvCxnSpPr>
        <xdr:cNvPr id="4" name="Straight Connector 3"/>
        <xdr:cNvCxnSpPr/>
      </xdr:nvCxnSpPr>
      <xdr:spPr>
        <a:xfrm>
          <a:off x="4857750" y="1190625"/>
          <a:ext cx="23431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23Trangvuem\D&#7921;%20to&#225;n%202019\T&#242;%20tr&#236;nh,%20BC%20UBND%20t&#7881;nh%202019\DT_2019_(4-11-2018)_H&#7841;n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3Trangvuem\D&#7921;%20to&#225;n%202019\T&#242;%20tr&#236;nh,%20BC%20UBND%20t&#7881;nh%202019\DT_2019_(4-11-2018)_H&#7841;n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20dia%20D/%23Phanleloanthao/TH&#7842;O%202018/21%20C&#212;NG%20KHAI%20D&#7920;%20TO&#193;N,%20QUY&#7870;T%20TO&#193;N/BC_UBND_2018_Du_toan_NSNN_2019%20A%20S&#234;%20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goseal\Downloads\BIEU%20DU%20TOAN%202019%20(08%2011)%20(T&#259;ng%20200%20t&#7927;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35"/>
      <sheetName val="PL38"/>
      <sheetName val="PL37"/>
      <sheetName val="PL 29"/>
      <sheetName val="CTMT"/>
      <sheetName val="SS LOAI TRU (SE AL"/>
      <sheetName val="SS TONG THE"/>
      <sheetName val="so sanh"/>
      <sheetName val="hs luong"/>
      <sheetName val="QLHC"/>
      <sheetName val="NS Đang"/>
      <sheetName val="GIAO DUC"/>
      <sheetName val="DAO TAO"/>
      <sheetName val="YTE"/>
      <sheetName val="SN KINH TE"/>
      <sheetName val="KHCN"/>
      <sheetName val="ĐBXH (DUONG)"/>
      <sheetName val="SNVHTTDL"/>
      <sheetName val="ANQP"/>
      <sheetName val="MOITRUONG"/>
      <sheetName val="CHIKHAC"/>
      <sheetName val="PTTH"/>
      <sheetName val="tiet kiem"/>
      <sheetName val="Sheet1"/>
      <sheetName val="Sheet3"/>
    </sheetNames>
    <sheetDataSet>
      <sheetData sheetId="0" refreshError="1"/>
      <sheetData sheetId="1" refreshError="1"/>
      <sheetData sheetId="2" refreshError="1">
        <row r="12">
          <cell r="D12">
            <v>820489.2386556525</v>
          </cell>
        </row>
        <row r="14">
          <cell r="C14">
            <v>93719.80514657023</v>
          </cell>
        </row>
        <row r="15">
          <cell r="C15">
            <v>8054.2127599999985</v>
          </cell>
        </row>
        <row r="16">
          <cell r="C16">
            <v>35671.265517699998</v>
          </cell>
        </row>
        <row r="17">
          <cell r="C17">
            <v>12270.259915999999</v>
          </cell>
        </row>
        <row r="18">
          <cell r="C18">
            <v>7303.3677819999994</v>
          </cell>
        </row>
        <row r="19">
          <cell r="C19">
            <v>49861.515947673659</v>
          </cell>
        </row>
        <row r="20">
          <cell r="C20">
            <v>6249.5295839999999</v>
          </cell>
        </row>
        <row r="21">
          <cell r="C21">
            <v>153181.56608960003</v>
          </cell>
        </row>
        <row r="22">
          <cell r="C22">
            <v>572447.79587297549</v>
          </cell>
        </row>
        <row r="23">
          <cell r="C23">
            <v>229768.20625821996</v>
          </cell>
        </row>
        <row r="24">
          <cell r="C24">
            <v>905.10817800000007</v>
          </cell>
        </row>
        <row r="25">
          <cell r="C25">
            <v>6595.3528260000012</v>
          </cell>
        </row>
        <row r="26">
          <cell r="C26">
            <v>134099.721116</v>
          </cell>
        </row>
        <row r="27">
          <cell r="C27">
            <v>44785.916255000004</v>
          </cell>
        </row>
        <row r="28">
          <cell r="C28">
            <v>17996.878973999999</v>
          </cell>
        </row>
        <row r="29">
          <cell r="C29">
            <v>9049.7821279999989</v>
          </cell>
        </row>
        <row r="30">
          <cell r="C30">
            <v>11949.208984000001</v>
          </cell>
        </row>
        <row r="31">
          <cell r="C31">
            <v>20064.953092</v>
          </cell>
        </row>
        <row r="32">
          <cell r="C32">
            <v>13121.521597400002</v>
          </cell>
        </row>
        <row r="33">
          <cell r="C33">
            <v>12337.670509000001</v>
          </cell>
        </row>
        <row r="34">
          <cell r="C34">
            <v>3148.8769379999999</v>
          </cell>
        </row>
        <row r="35">
          <cell r="C35">
            <v>7415.5694160000003</v>
          </cell>
        </row>
        <row r="36">
          <cell r="C36">
            <v>4137.6492097999999</v>
          </cell>
        </row>
        <row r="37">
          <cell r="C37">
            <v>6318.4110289999999</v>
          </cell>
        </row>
        <row r="38">
          <cell r="C38">
            <v>8293.7253300000011</v>
          </cell>
        </row>
        <row r="39">
          <cell r="C39">
            <v>4877.9689600000002</v>
          </cell>
        </row>
        <row r="40">
          <cell r="C40">
            <v>2599.3484000000003</v>
          </cell>
        </row>
        <row r="41">
          <cell r="C41">
            <v>10899.075959999998</v>
          </cell>
        </row>
        <row r="42">
          <cell r="C42">
            <v>6047.7648800000006</v>
          </cell>
        </row>
        <row r="43">
          <cell r="C43">
            <v>5737.7053819999992</v>
          </cell>
        </row>
        <row r="44">
          <cell r="C44">
            <v>2649.9915452800001</v>
          </cell>
        </row>
        <row r="45">
          <cell r="C45">
            <v>2730.6191870000002</v>
          </cell>
        </row>
        <row r="46">
          <cell r="C46">
            <v>2190.9670700000001</v>
          </cell>
        </row>
        <row r="47">
          <cell r="C47">
            <v>912.36833700000011</v>
          </cell>
        </row>
        <row r="48">
          <cell r="C48">
            <v>2159.8603705999999</v>
          </cell>
        </row>
        <row r="49">
          <cell r="C49">
            <v>465.42482999999999</v>
          </cell>
        </row>
        <row r="50">
          <cell r="C50">
            <v>802.63260000000002</v>
          </cell>
        </row>
        <row r="51">
          <cell r="C51">
            <v>3356.817822</v>
          </cell>
        </row>
        <row r="52">
          <cell r="C52">
            <v>1450.641378</v>
          </cell>
        </row>
        <row r="53">
          <cell r="C53">
            <v>104999.570656</v>
          </cell>
        </row>
        <row r="55">
          <cell r="C55">
            <v>4612.2062820000001</v>
          </cell>
        </row>
        <row r="56">
          <cell r="C56">
            <v>3243.6865040000002</v>
          </cell>
        </row>
        <row r="57">
          <cell r="C57">
            <v>3839.5368283999996</v>
          </cell>
        </row>
        <row r="58">
          <cell r="C58">
            <v>18158.719074000001</v>
          </cell>
        </row>
        <row r="59">
          <cell r="C59">
            <v>10046.016028599999</v>
          </cell>
        </row>
        <row r="61">
          <cell r="C61">
            <v>20000.435826829267</v>
          </cell>
        </row>
        <row r="62">
          <cell r="C62">
            <v>16040.801253658537</v>
          </cell>
        </row>
        <row r="63">
          <cell r="C63">
            <v>6035.6189463414621</v>
          </cell>
        </row>
        <row r="64">
          <cell r="C64">
            <v>18091.896568780488</v>
          </cell>
        </row>
        <row r="66">
          <cell r="C66">
            <v>71109</v>
          </cell>
        </row>
        <row r="67">
          <cell r="C67">
            <v>57155</v>
          </cell>
        </row>
        <row r="68">
          <cell r="C68">
            <v>21530</v>
          </cell>
        </row>
        <row r="69">
          <cell r="C69">
            <v>25850</v>
          </cell>
        </row>
        <row r="70">
          <cell r="C70">
            <v>1024.959124</v>
          </cell>
        </row>
        <row r="71">
          <cell r="C71">
            <v>1215.6409140000001</v>
          </cell>
        </row>
        <row r="72">
          <cell r="C72">
            <v>1217.4215019999997</v>
          </cell>
        </row>
        <row r="73">
          <cell r="C73">
            <v>3755.2875899999999</v>
          </cell>
        </row>
        <row r="74">
          <cell r="C74">
            <v>5847.5050300000003</v>
          </cell>
        </row>
        <row r="76">
          <cell r="C76">
            <v>1150</v>
          </cell>
        </row>
        <row r="77">
          <cell r="C77">
            <v>325</v>
          </cell>
        </row>
        <row r="78">
          <cell r="C78">
            <v>110</v>
          </cell>
        </row>
        <row r="79">
          <cell r="C79">
            <v>110</v>
          </cell>
        </row>
        <row r="80">
          <cell r="C80">
            <v>318.86799999999999</v>
          </cell>
        </row>
        <row r="81">
          <cell r="C81">
            <v>318.86799999999999</v>
          </cell>
        </row>
        <row r="82">
          <cell r="C82">
            <v>100</v>
          </cell>
        </row>
        <row r="83">
          <cell r="C83">
            <v>2000</v>
          </cell>
        </row>
        <row r="85">
          <cell r="C85">
            <v>0</v>
          </cell>
        </row>
        <row r="86">
          <cell r="C86">
            <v>0</v>
          </cell>
        </row>
        <row r="87">
          <cell r="C87">
            <v>10000</v>
          </cell>
        </row>
        <row r="88">
          <cell r="C88">
            <v>30000</v>
          </cell>
        </row>
        <row r="89">
          <cell r="C89">
            <v>4063</v>
          </cell>
        </row>
        <row r="90">
          <cell r="C90">
            <v>410619</v>
          </cell>
        </row>
        <row r="91">
          <cell r="C91">
            <v>10792</v>
          </cell>
        </row>
        <row r="92">
          <cell r="C92">
            <v>2000</v>
          </cell>
        </row>
        <row r="93">
          <cell r="C93">
            <v>285100</v>
          </cell>
        </row>
        <row r="94">
          <cell r="C94">
            <v>2000</v>
          </cell>
        </row>
        <row r="95">
          <cell r="C95">
            <v>10000</v>
          </cell>
        </row>
        <row r="96">
          <cell r="C96">
            <v>6330</v>
          </cell>
        </row>
        <row r="97">
          <cell r="C97">
            <v>30000</v>
          </cell>
        </row>
        <row r="98">
          <cell r="C98">
            <v>3000</v>
          </cell>
        </row>
        <row r="99">
          <cell r="C99">
            <v>5000</v>
          </cell>
        </row>
        <row r="100">
          <cell r="C100">
            <v>0</v>
          </cell>
        </row>
        <row r="101">
          <cell r="C101">
            <v>3000</v>
          </cell>
        </row>
        <row r="102">
          <cell r="C102">
            <v>5000</v>
          </cell>
        </row>
        <row r="103">
          <cell r="C103">
            <v>120800</v>
          </cell>
        </row>
        <row r="104">
          <cell r="C104">
            <v>0</v>
          </cell>
        </row>
        <row r="105">
          <cell r="C105">
            <v>1632</v>
          </cell>
        </row>
        <row r="106">
          <cell r="C106">
            <v>0</v>
          </cell>
        </row>
        <row r="107">
          <cell r="C107">
            <v>0</v>
          </cell>
        </row>
        <row r="108">
          <cell r="C108">
            <v>11522</v>
          </cell>
        </row>
        <row r="109">
          <cell r="C109">
            <v>0</v>
          </cell>
        </row>
        <row r="110">
          <cell r="C110">
            <v>0</v>
          </cell>
        </row>
        <row r="111">
          <cell r="C111">
            <v>0</v>
          </cell>
        </row>
        <row r="112">
          <cell r="C112">
            <v>0</v>
          </cell>
        </row>
        <row r="113">
          <cell r="C113">
            <v>0</v>
          </cell>
        </row>
        <row r="114">
          <cell r="C114">
            <v>0</v>
          </cell>
        </row>
        <row r="115">
          <cell r="C115">
            <v>0</v>
          </cell>
        </row>
        <row r="116">
          <cell r="C116">
            <v>0</v>
          </cell>
        </row>
        <row r="117">
          <cell r="C117">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35"/>
      <sheetName val="PL38"/>
      <sheetName val="PL37"/>
      <sheetName val="PL 29"/>
      <sheetName val="CTMT"/>
      <sheetName val="SS LOAI TRU (SE AL"/>
      <sheetName val="SS TONG THE"/>
      <sheetName val="so sanh"/>
      <sheetName val="hs luong"/>
      <sheetName val="QLHC"/>
      <sheetName val="NS Đang"/>
      <sheetName val="GIAO DUC"/>
      <sheetName val="DAO TAO"/>
      <sheetName val="YTE"/>
      <sheetName val="SN KINH TE"/>
      <sheetName val="KHCN"/>
      <sheetName val="ĐBXH (DUONG)"/>
      <sheetName val="SNVHTTDL"/>
      <sheetName val="ANQP"/>
      <sheetName val="MOITRUONG"/>
      <sheetName val="CHIKHAC"/>
      <sheetName val="PTTH"/>
      <sheetName val="tiet kiem"/>
      <sheetName val="Sheet1"/>
      <sheetName val="Sheet3"/>
    </sheetNames>
    <sheetDataSet>
      <sheetData sheetId="0" refreshError="1"/>
      <sheetData sheetId="1" refreshError="1"/>
      <sheetData sheetId="2" refreshError="1">
        <row r="65">
          <cell r="C65">
            <v>26976.391641463415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01 - CÂN ĐỐI"/>
      <sheetName val="PL BCS - THU (2)"/>
      <sheetName val="PL 02 - THU"/>
      <sheetName val="PL BCS- CHI (2)"/>
      <sheetName val="PL 03- CHI"/>
      <sheetName val="PL04 - VAY, TRẢ NỢ"/>
      <sheetName val="PL05 - CÂN ĐỐI TỈNH, HUYỆN"/>
      <sheetName val="PL 06 - THU TỪNG HUYỆN"/>
      <sheetName val="PL 07 - THU HUYỆN (SẮC THUẾ)"/>
      <sheetName val="PL 08 - CHI TỈNH, HUYỆN"/>
      <sheetName val="PL09- CHI TỈNH (L.VỰC)"/>
      <sheetName val="PL 10 - CHI TỈNH CHO CQ,TC"/>
      <sheetName val="PL11-CHI TX TỈNH"/>
      <sheetName val="PL 12 - MTQG"/>
      <sheetName val="PL 13 - BSCĐ "/>
      <sheetName val="PL 14 - CHI TỪNG HUYỆN"/>
      <sheetName val="PL 15 - BSMT"/>
      <sheetName val="PL 16"/>
      <sheetName val="TH Thu tren dia ban (a ch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4">
          <cell r="C14">
            <v>4398702.8213472404</v>
          </cell>
        </row>
      </sheetData>
      <sheetData sheetId="11" refreshError="1"/>
      <sheetData sheetId="12" refreshError="1">
        <row r="94">
          <cell r="R94">
            <v>44331</v>
          </cell>
        </row>
      </sheetData>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ĐNS"/>
      <sheetName val="Biểu 31 TT342_THU (2)"/>
      <sheetName val="Mẫu biểu 29.2 TT342(Can Doi)"/>
      <sheetName val="B17_CHI"/>
      <sheetName val="CĐ nguon (CHUNG)"/>
      <sheetName val="DT 2019,(cân) (2)"/>
      <sheetName val="CĐ nguon (2)"/>
      <sheetName val="DT 2019,(cân)"/>
      <sheetName val="Luong 2019"/>
      <sheetName val="So sanh 2019so2017"/>
      <sheetName val="DT 2019,(cân) (chỉ tiêu)"/>
      <sheetName val="B28 TT342"/>
      <sheetName val="biểu số 30 TT342 (VAY)"/>
      <sheetName val="B33_ VĐTNSTW"/>
      <sheetName val="B33_TPCP"/>
      <sheetName val="B34_TT342 (vay)"/>
      <sheetName val="B34_ODA"/>
      <sheetName val="Bieu 03_TT71 "/>
      <sheetName val="tạm ứng"/>
      <sheetName val="B01"/>
      <sheetName val="B02"/>
      <sheetName val="B03"/>
      <sheetName val="B04"/>
      <sheetName val="B05"/>
      <sheetName val="B06"/>
      <sheetName val="4a_DK 2018"/>
      <sheetName val="KHÔNG IN"/>
      <sheetName val="CĐNS (2)"/>
    </sheetNames>
    <sheetDataSet>
      <sheetData sheetId="0" refreshError="1"/>
      <sheetData sheetId="1" refreshError="1"/>
      <sheetData sheetId="2" refreshError="1"/>
      <sheetData sheetId="3" refreshError="1">
        <row r="16">
          <cell r="AY16">
            <v>2989964</v>
          </cell>
        </row>
        <row r="25">
          <cell r="AY25">
            <v>1133964</v>
          </cell>
        </row>
        <row r="26">
          <cell r="AY26">
            <v>306000</v>
          </cell>
        </row>
        <row r="27">
          <cell r="AY27">
            <v>1550000</v>
          </cell>
        </row>
        <row r="193">
          <cell r="AY193">
            <v>5900</v>
          </cell>
        </row>
        <row r="194">
          <cell r="AY194">
            <v>1040</v>
          </cell>
        </row>
        <row r="195">
          <cell r="AY195">
            <v>166750.7030397114</v>
          </cell>
        </row>
        <row r="206">
          <cell r="AY206">
            <v>339300</v>
          </cell>
        </row>
        <row r="214">
          <cell r="AY214">
            <v>35835</v>
          </cell>
        </row>
        <row r="215">
          <cell r="AY215">
            <v>15706</v>
          </cell>
        </row>
        <row r="217">
          <cell r="AY217">
            <v>123500</v>
          </cell>
        </row>
        <row r="218">
          <cell r="AY218">
            <v>41000</v>
          </cell>
        </row>
        <row r="221">
          <cell r="AY221">
            <v>312032</v>
          </cell>
        </row>
        <row r="224">
          <cell r="AY224">
            <v>1120430</v>
          </cell>
        </row>
        <row r="225">
          <cell r="AY225">
            <v>0</v>
          </cell>
        </row>
        <row r="226">
          <cell r="AY226">
            <v>257800</v>
          </cell>
        </row>
        <row r="227">
          <cell r="AY227">
            <v>159513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S154"/>
  <sheetViews>
    <sheetView tabSelected="1" topLeftCell="A23" workbookViewId="0">
      <selection activeCell="B3" sqref="B3"/>
    </sheetView>
  </sheetViews>
  <sheetFormatPr defaultRowHeight="15.75"/>
  <cols>
    <col min="1" max="1" width="5.140625" style="2" customWidth="1"/>
    <col min="2" max="2" width="30.5703125" style="90" customWidth="1"/>
    <col min="3" max="3" width="12.7109375" style="2" bestFit="1" customWidth="1"/>
    <col min="4" max="4" width="11.7109375" style="2" customWidth="1"/>
    <col min="5" max="5" width="11.5703125" style="2" customWidth="1"/>
    <col min="6" max="6" width="8.7109375" style="2" customWidth="1"/>
    <col min="7" max="7" width="7.85546875" style="2" customWidth="1"/>
    <col min="8" max="8" width="10.140625" style="2" customWidth="1"/>
    <col min="9" max="9" width="12" style="2" customWidth="1"/>
    <col min="10" max="10" width="10.140625" style="2" customWidth="1"/>
    <col min="11" max="11" width="10" style="2" customWidth="1"/>
    <col min="12" max="12" width="10.7109375" style="2" customWidth="1"/>
    <col min="13" max="13" width="8.85546875" style="2" customWidth="1"/>
    <col min="14" max="14" width="11.42578125" style="2" customWidth="1"/>
    <col min="15" max="15" width="11.28515625" style="2" customWidth="1"/>
    <col min="16" max="16" width="10.28515625" style="2" customWidth="1"/>
    <col min="17" max="17" width="12" style="2" hidden="1" customWidth="1"/>
    <col min="18" max="18" width="25.85546875" style="2" hidden="1" customWidth="1"/>
    <col min="19" max="256" width="9.140625" style="2"/>
    <col min="257" max="257" width="7.7109375" style="2" customWidth="1"/>
    <col min="258" max="258" width="41.42578125" style="2" customWidth="1"/>
    <col min="259" max="259" width="13.5703125" style="2" customWidth="1"/>
    <col min="260" max="260" width="11.7109375" style="2" customWidth="1"/>
    <col min="261" max="261" width="12.28515625" style="2" customWidth="1"/>
    <col min="262" max="262" width="9.140625" style="2" customWidth="1"/>
    <col min="263" max="263" width="8.42578125" style="2" customWidth="1"/>
    <col min="264" max="264" width="12" style="2" customWidth="1"/>
    <col min="265" max="265" width="12.140625" style="2" customWidth="1"/>
    <col min="266" max="266" width="10.140625" style="2" customWidth="1"/>
    <col min="267" max="267" width="10.42578125" style="2" customWidth="1"/>
    <col min="268" max="268" width="10.7109375" style="2" customWidth="1"/>
    <col min="269" max="269" width="8.85546875" style="2" customWidth="1"/>
    <col min="270" max="270" width="12.5703125" style="2" customWidth="1"/>
    <col min="271" max="271" width="11.7109375" style="2" customWidth="1"/>
    <col min="272" max="272" width="10.5703125" style="2" customWidth="1"/>
    <col min="273" max="273" width="0" style="2" hidden="1" customWidth="1"/>
    <col min="274" max="512" width="9.140625" style="2"/>
    <col min="513" max="513" width="7.7109375" style="2" customWidth="1"/>
    <col min="514" max="514" width="41.42578125" style="2" customWidth="1"/>
    <col min="515" max="515" width="13.5703125" style="2" customWidth="1"/>
    <col min="516" max="516" width="11.7109375" style="2" customWidth="1"/>
    <col min="517" max="517" width="12.28515625" style="2" customWidth="1"/>
    <col min="518" max="518" width="9.140625" style="2" customWidth="1"/>
    <col min="519" max="519" width="8.42578125" style="2" customWidth="1"/>
    <col min="520" max="520" width="12" style="2" customWidth="1"/>
    <col min="521" max="521" width="12.140625" style="2" customWidth="1"/>
    <col min="522" max="522" width="10.140625" style="2" customWidth="1"/>
    <col min="523" max="523" width="10.42578125" style="2" customWidth="1"/>
    <col min="524" max="524" width="10.7109375" style="2" customWidth="1"/>
    <col min="525" max="525" width="8.85546875" style="2" customWidth="1"/>
    <col min="526" max="526" width="12.5703125" style="2" customWidth="1"/>
    <col min="527" max="527" width="11.7109375" style="2" customWidth="1"/>
    <col min="528" max="528" width="10.5703125" style="2" customWidth="1"/>
    <col min="529" max="529" width="0" style="2" hidden="1" customWidth="1"/>
    <col min="530" max="768" width="9.140625" style="2"/>
    <col min="769" max="769" width="7.7109375" style="2" customWidth="1"/>
    <col min="770" max="770" width="41.42578125" style="2" customWidth="1"/>
    <col min="771" max="771" width="13.5703125" style="2" customWidth="1"/>
    <col min="772" max="772" width="11.7109375" style="2" customWidth="1"/>
    <col min="773" max="773" width="12.28515625" style="2" customWidth="1"/>
    <col min="774" max="774" width="9.140625" style="2" customWidth="1"/>
    <col min="775" max="775" width="8.42578125" style="2" customWidth="1"/>
    <col min="776" max="776" width="12" style="2" customWidth="1"/>
    <col min="777" max="777" width="12.140625" style="2" customWidth="1"/>
    <col min="778" max="778" width="10.140625" style="2" customWidth="1"/>
    <col min="779" max="779" width="10.42578125" style="2" customWidth="1"/>
    <col min="780" max="780" width="10.7109375" style="2" customWidth="1"/>
    <col min="781" max="781" width="8.85546875" style="2" customWidth="1"/>
    <col min="782" max="782" width="12.5703125" style="2" customWidth="1"/>
    <col min="783" max="783" width="11.7109375" style="2" customWidth="1"/>
    <col min="784" max="784" width="10.5703125" style="2" customWidth="1"/>
    <col min="785" max="785" width="0" style="2" hidden="1" customWidth="1"/>
    <col min="786" max="1024" width="9.140625" style="2"/>
    <col min="1025" max="1025" width="7.7109375" style="2" customWidth="1"/>
    <col min="1026" max="1026" width="41.42578125" style="2" customWidth="1"/>
    <col min="1027" max="1027" width="13.5703125" style="2" customWidth="1"/>
    <col min="1028" max="1028" width="11.7109375" style="2" customWidth="1"/>
    <col min="1029" max="1029" width="12.28515625" style="2" customWidth="1"/>
    <col min="1030" max="1030" width="9.140625" style="2" customWidth="1"/>
    <col min="1031" max="1031" width="8.42578125" style="2" customWidth="1"/>
    <col min="1032" max="1032" width="12" style="2" customWidth="1"/>
    <col min="1033" max="1033" width="12.140625" style="2" customWidth="1"/>
    <col min="1034" max="1034" width="10.140625" style="2" customWidth="1"/>
    <col min="1035" max="1035" width="10.42578125" style="2" customWidth="1"/>
    <col min="1036" max="1036" width="10.7109375" style="2" customWidth="1"/>
    <col min="1037" max="1037" width="8.85546875" style="2" customWidth="1"/>
    <col min="1038" max="1038" width="12.5703125" style="2" customWidth="1"/>
    <col min="1039" max="1039" width="11.7109375" style="2" customWidth="1"/>
    <col min="1040" max="1040" width="10.5703125" style="2" customWidth="1"/>
    <col min="1041" max="1041" width="0" style="2" hidden="1" customWidth="1"/>
    <col min="1042" max="1280" width="9.140625" style="2"/>
    <col min="1281" max="1281" width="7.7109375" style="2" customWidth="1"/>
    <col min="1282" max="1282" width="41.42578125" style="2" customWidth="1"/>
    <col min="1283" max="1283" width="13.5703125" style="2" customWidth="1"/>
    <col min="1284" max="1284" width="11.7109375" style="2" customWidth="1"/>
    <col min="1285" max="1285" width="12.28515625" style="2" customWidth="1"/>
    <col min="1286" max="1286" width="9.140625" style="2" customWidth="1"/>
    <col min="1287" max="1287" width="8.42578125" style="2" customWidth="1"/>
    <col min="1288" max="1288" width="12" style="2" customWidth="1"/>
    <col min="1289" max="1289" width="12.140625" style="2" customWidth="1"/>
    <col min="1290" max="1290" width="10.140625" style="2" customWidth="1"/>
    <col min="1291" max="1291" width="10.42578125" style="2" customWidth="1"/>
    <col min="1292" max="1292" width="10.7109375" style="2" customWidth="1"/>
    <col min="1293" max="1293" width="8.85546875" style="2" customWidth="1"/>
    <col min="1294" max="1294" width="12.5703125" style="2" customWidth="1"/>
    <col min="1295" max="1295" width="11.7109375" style="2" customWidth="1"/>
    <col min="1296" max="1296" width="10.5703125" style="2" customWidth="1"/>
    <col min="1297" max="1297" width="0" style="2" hidden="1" customWidth="1"/>
    <col min="1298" max="1536" width="9.140625" style="2"/>
    <col min="1537" max="1537" width="7.7109375" style="2" customWidth="1"/>
    <col min="1538" max="1538" width="41.42578125" style="2" customWidth="1"/>
    <col min="1539" max="1539" width="13.5703125" style="2" customWidth="1"/>
    <col min="1540" max="1540" width="11.7109375" style="2" customWidth="1"/>
    <col min="1541" max="1541" width="12.28515625" style="2" customWidth="1"/>
    <col min="1542" max="1542" width="9.140625" style="2" customWidth="1"/>
    <col min="1543" max="1543" width="8.42578125" style="2" customWidth="1"/>
    <col min="1544" max="1544" width="12" style="2" customWidth="1"/>
    <col min="1545" max="1545" width="12.140625" style="2" customWidth="1"/>
    <col min="1546" max="1546" width="10.140625" style="2" customWidth="1"/>
    <col min="1547" max="1547" width="10.42578125" style="2" customWidth="1"/>
    <col min="1548" max="1548" width="10.7109375" style="2" customWidth="1"/>
    <col min="1549" max="1549" width="8.85546875" style="2" customWidth="1"/>
    <col min="1550" max="1550" width="12.5703125" style="2" customWidth="1"/>
    <col min="1551" max="1551" width="11.7109375" style="2" customWidth="1"/>
    <col min="1552" max="1552" width="10.5703125" style="2" customWidth="1"/>
    <col min="1553" max="1553" width="0" style="2" hidden="1" customWidth="1"/>
    <col min="1554" max="1792" width="9.140625" style="2"/>
    <col min="1793" max="1793" width="7.7109375" style="2" customWidth="1"/>
    <col min="1794" max="1794" width="41.42578125" style="2" customWidth="1"/>
    <col min="1795" max="1795" width="13.5703125" style="2" customWidth="1"/>
    <col min="1796" max="1796" width="11.7109375" style="2" customWidth="1"/>
    <col min="1797" max="1797" width="12.28515625" style="2" customWidth="1"/>
    <col min="1798" max="1798" width="9.140625" style="2" customWidth="1"/>
    <col min="1799" max="1799" width="8.42578125" style="2" customWidth="1"/>
    <col min="1800" max="1800" width="12" style="2" customWidth="1"/>
    <col min="1801" max="1801" width="12.140625" style="2" customWidth="1"/>
    <col min="1802" max="1802" width="10.140625" style="2" customWidth="1"/>
    <col min="1803" max="1803" width="10.42578125" style="2" customWidth="1"/>
    <col min="1804" max="1804" width="10.7109375" style="2" customWidth="1"/>
    <col min="1805" max="1805" width="8.85546875" style="2" customWidth="1"/>
    <col min="1806" max="1806" width="12.5703125" style="2" customWidth="1"/>
    <col min="1807" max="1807" width="11.7109375" style="2" customWidth="1"/>
    <col min="1808" max="1808" width="10.5703125" style="2" customWidth="1"/>
    <col min="1809" max="1809" width="0" style="2" hidden="1" customWidth="1"/>
    <col min="1810" max="2048" width="9.140625" style="2"/>
    <col min="2049" max="2049" width="7.7109375" style="2" customWidth="1"/>
    <col min="2050" max="2050" width="41.42578125" style="2" customWidth="1"/>
    <col min="2051" max="2051" width="13.5703125" style="2" customWidth="1"/>
    <col min="2052" max="2052" width="11.7109375" style="2" customWidth="1"/>
    <col min="2053" max="2053" width="12.28515625" style="2" customWidth="1"/>
    <col min="2054" max="2054" width="9.140625" style="2" customWidth="1"/>
    <col min="2055" max="2055" width="8.42578125" style="2" customWidth="1"/>
    <col min="2056" max="2056" width="12" style="2" customWidth="1"/>
    <col min="2057" max="2057" width="12.140625" style="2" customWidth="1"/>
    <col min="2058" max="2058" width="10.140625" style="2" customWidth="1"/>
    <col min="2059" max="2059" width="10.42578125" style="2" customWidth="1"/>
    <col min="2060" max="2060" width="10.7109375" style="2" customWidth="1"/>
    <col min="2061" max="2061" width="8.85546875" style="2" customWidth="1"/>
    <col min="2062" max="2062" width="12.5703125" style="2" customWidth="1"/>
    <col min="2063" max="2063" width="11.7109375" style="2" customWidth="1"/>
    <col min="2064" max="2064" width="10.5703125" style="2" customWidth="1"/>
    <col min="2065" max="2065" width="0" style="2" hidden="1" customWidth="1"/>
    <col min="2066" max="2304" width="9.140625" style="2"/>
    <col min="2305" max="2305" width="7.7109375" style="2" customWidth="1"/>
    <col min="2306" max="2306" width="41.42578125" style="2" customWidth="1"/>
    <col min="2307" max="2307" width="13.5703125" style="2" customWidth="1"/>
    <col min="2308" max="2308" width="11.7109375" style="2" customWidth="1"/>
    <col min="2309" max="2309" width="12.28515625" style="2" customWidth="1"/>
    <col min="2310" max="2310" width="9.140625" style="2" customWidth="1"/>
    <col min="2311" max="2311" width="8.42578125" style="2" customWidth="1"/>
    <col min="2312" max="2312" width="12" style="2" customWidth="1"/>
    <col min="2313" max="2313" width="12.140625" style="2" customWidth="1"/>
    <col min="2314" max="2314" width="10.140625" style="2" customWidth="1"/>
    <col min="2315" max="2315" width="10.42578125" style="2" customWidth="1"/>
    <col min="2316" max="2316" width="10.7109375" style="2" customWidth="1"/>
    <col min="2317" max="2317" width="8.85546875" style="2" customWidth="1"/>
    <col min="2318" max="2318" width="12.5703125" style="2" customWidth="1"/>
    <col min="2319" max="2319" width="11.7109375" style="2" customWidth="1"/>
    <col min="2320" max="2320" width="10.5703125" style="2" customWidth="1"/>
    <col min="2321" max="2321" width="0" style="2" hidden="1" customWidth="1"/>
    <col min="2322" max="2560" width="9.140625" style="2"/>
    <col min="2561" max="2561" width="7.7109375" style="2" customWidth="1"/>
    <col min="2562" max="2562" width="41.42578125" style="2" customWidth="1"/>
    <col min="2563" max="2563" width="13.5703125" style="2" customWidth="1"/>
    <col min="2564" max="2564" width="11.7109375" style="2" customWidth="1"/>
    <col min="2565" max="2565" width="12.28515625" style="2" customWidth="1"/>
    <col min="2566" max="2566" width="9.140625" style="2" customWidth="1"/>
    <col min="2567" max="2567" width="8.42578125" style="2" customWidth="1"/>
    <col min="2568" max="2568" width="12" style="2" customWidth="1"/>
    <col min="2569" max="2569" width="12.140625" style="2" customWidth="1"/>
    <col min="2570" max="2570" width="10.140625" style="2" customWidth="1"/>
    <col min="2571" max="2571" width="10.42578125" style="2" customWidth="1"/>
    <col min="2572" max="2572" width="10.7109375" style="2" customWidth="1"/>
    <col min="2573" max="2573" width="8.85546875" style="2" customWidth="1"/>
    <col min="2574" max="2574" width="12.5703125" style="2" customWidth="1"/>
    <col min="2575" max="2575" width="11.7109375" style="2" customWidth="1"/>
    <col min="2576" max="2576" width="10.5703125" style="2" customWidth="1"/>
    <col min="2577" max="2577" width="0" style="2" hidden="1" customWidth="1"/>
    <col min="2578" max="2816" width="9.140625" style="2"/>
    <col min="2817" max="2817" width="7.7109375" style="2" customWidth="1"/>
    <col min="2818" max="2818" width="41.42578125" style="2" customWidth="1"/>
    <col min="2819" max="2819" width="13.5703125" style="2" customWidth="1"/>
    <col min="2820" max="2820" width="11.7109375" style="2" customWidth="1"/>
    <col min="2821" max="2821" width="12.28515625" style="2" customWidth="1"/>
    <col min="2822" max="2822" width="9.140625" style="2" customWidth="1"/>
    <col min="2823" max="2823" width="8.42578125" style="2" customWidth="1"/>
    <col min="2824" max="2824" width="12" style="2" customWidth="1"/>
    <col min="2825" max="2825" width="12.140625" style="2" customWidth="1"/>
    <col min="2826" max="2826" width="10.140625" style="2" customWidth="1"/>
    <col min="2827" max="2827" width="10.42578125" style="2" customWidth="1"/>
    <col min="2828" max="2828" width="10.7109375" style="2" customWidth="1"/>
    <col min="2829" max="2829" width="8.85546875" style="2" customWidth="1"/>
    <col min="2830" max="2830" width="12.5703125" style="2" customWidth="1"/>
    <col min="2831" max="2831" width="11.7109375" style="2" customWidth="1"/>
    <col min="2832" max="2832" width="10.5703125" style="2" customWidth="1"/>
    <col min="2833" max="2833" width="0" style="2" hidden="1" customWidth="1"/>
    <col min="2834" max="3072" width="9.140625" style="2"/>
    <col min="3073" max="3073" width="7.7109375" style="2" customWidth="1"/>
    <col min="3074" max="3074" width="41.42578125" style="2" customWidth="1"/>
    <col min="3075" max="3075" width="13.5703125" style="2" customWidth="1"/>
    <col min="3076" max="3076" width="11.7109375" style="2" customWidth="1"/>
    <col min="3077" max="3077" width="12.28515625" style="2" customWidth="1"/>
    <col min="3078" max="3078" width="9.140625" style="2" customWidth="1"/>
    <col min="3079" max="3079" width="8.42578125" style="2" customWidth="1"/>
    <col min="3080" max="3080" width="12" style="2" customWidth="1"/>
    <col min="3081" max="3081" width="12.140625" style="2" customWidth="1"/>
    <col min="3082" max="3082" width="10.140625" style="2" customWidth="1"/>
    <col min="3083" max="3083" width="10.42578125" style="2" customWidth="1"/>
    <col min="3084" max="3084" width="10.7109375" style="2" customWidth="1"/>
    <col min="3085" max="3085" width="8.85546875" style="2" customWidth="1"/>
    <col min="3086" max="3086" width="12.5703125" style="2" customWidth="1"/>
    <col min="3087" max="3087" width="11.7109375" style="2" customWidth="1"/>
    <col min="3088" max="3088" width="10.5703125" style="2" customWidth="1"/>
    <col min="3089" max="3089" width="0" style="2" hidden="1" customWidth="1"/>
    <col min="3090" max="3328" width="9.140625" style="2"/>
    <col min="3329" max="3329" width="7.7109375" style="2" customWidth="1"/>
    <col min="3330" max="3330" width="41.42578125" style="2" customWidth="1"/>
    <col min="3331" max="3331" width="13.5703125" style="2" customWidth="1"/>
    <col min="3332" max="3332" width="11.7109375" style="2" customWidth="1"/>
    <col min="3333" max="3333" width="12.28515625" style="2" customWidth="1"/>
    <col min="3334" max="3334" width="9.140625" style="2" customWidth="1"/>
    <col min="3335" max="3335" width="8.42578125" style="2" customWidth="1"/>
    <col min="3336" max="3336" width="12" style="2" customWidth="1"/>
    <col min="3337" max="3337" width="12.140625" style="2" customWidth="1"/>
    <col min="3338" max="3338" width="10.140625" style="2" customWidth="1"/>
    <col min="3339" max="3339" width="10.42578125" style="2" customWidth="1"/>
    <col min="3340" max="3340" width="10.7109375" style="2" customWidth="1"/>
    <col min="3341" max="3341" width="8.85546875" style="2" customWidth="1"/>
    <col min="3342" max="3342" width="12.5703125" style="2" customWidth="1"/>
    <col min="3343" max="3343" width="11.7109375" style="2" customWidth="1"/>
    <col min="3344" max="3344" width="10.5703125" style="2" customWidth="1"/>
    <col min="3345" max="3345" width="0" style="2" hidden="1" customWidth="1"/>
    <col min="3346" max="3584" width="9.140625" style="2"/>
    <col min="3585" max="3585" width="7.7109375" style="2" customWidth="1"/>
    <col min="3586" max="3586" width="41.42578125" style="2" customWidth="1"/>
    <col min="3587" max="3587" width="13.5703125" style="2" customWidth="1"/>
    <col min="3588" max="3588" width="11.7109375" style="2" customWidth="1"/>
    <col min="3589" max="3589" width="12.28515625" style="2" customWidth="1"/>
    <col min="3590" max="3590" width="9.140625" style="2" customWidth="1"/>
    <col min="3591" max="3591" width="8.42578125" style="2" customWidth="1"/>
    <col min="3592" max="3592" width="12" style="2" customWidth="1"/>
    <col min="3593" max="3593" width="12.140625" style="2" customWidth="1"/>
    <col min="3594" max="3594" width="10.140625" style="2" customWidth="1"/>
    <col min="3595" max="3595" width="10.42578125" style="2" customWidth="1"/>
    <col min="3596" max="3596" width="10.7109375" style="2" customWidth="1"/>
    <col min="3597" max="3597" width="8.85546875" style="2" customWidth="1"/>
    <col min="3598" max="3598" width="12.5703125" style="2" customWidth="1"/>
    <col min="3599" max="3599" width="11.7109375" style="2" customWidth="1"/>
    <col min="3600" max="3600" width="10.5703125" style="2" customWidth="1"/>
    <col min="3601" max="3601" width="0" style="2" hidden="1" customWidth="1"/>
    <col min="3602" max="3840" width="9.140625" style="2"/>
    <col min="3841" max="3841" width="7.7109375" style="2" customWidth="1"/>
    <col min="3842" max="3842" width="41.42578125" style="2" customWidth="1"/>
    <col min="3843" max="3843" width="13.5703125" style="2" customWidth="1"/>
    <col min="3844" max="3844" width="11.7109375" style="2" customWidth="1"/>
    <col min="3845" max="3845" width="12.28515625" style="2" customWidth="1"/>
    <col min="3846" max="3846" width="9.140625" style="2" customWidth="1"/>
    <col min="3847" max="3847" width="8.42578125" style="2" customWidth="1"/>
    <col min="3848" max="3848" width="12" style="2" customWidth="1"/>
    <col min="3849" max="3849" width="12.140625" style="2" customWidth="1"/>
    <col min="3850" max="3850" width="10.140625" style="2" customWidth="1"/>
    <col min="3851" max="3851" width="10.42578125" style="2" customWidth="1"/>
    <col min="3852" max="3852" width="10.7109375" style="2" customWidth="1"/>
    <col min="3853" max="3853" width="8.85546875" style="2" customWidth="1"/>
    <col min="3854" max="3854" width="12.5703125" style="2" customWidth="1"/>
    <col min="3855" max="3855" width="11.7109375" style="2" customWidth="1"/>
    <col min="3856" max="3856" width="10.5703125" style="2" customWidth="1"/>
    <col min="3857" max="3857" width="0" style="2" hidden="1" customWidth="1"/>
    <col min="3858" max="4096" width="9.140625" style="2"/>
    <col min="4097" max="4097" width="7.7109375" style="2" customWidth="1"/>
    <col min="4098" max="4098" width="41.42578125" style="2" customWidth="1"/>
    <col min="4099" max="4099" width="13.5703125" style="2" customWidth="1"/>
    <col min="4100" max="4100" width="11.7109375" style="2" customWidth="1"/>
    <col min="4101" max="4101" width="12.28515625" style="2" customWidth="1"/>
    <col min="4102" max="4102" width="9.140625" style="2" customWidth="1"/>
    <col min="4103" max="4103" width="8.42578125" style="2" customWidth="1"/>
    <col min="4104" max="4104" width="12" style="2" customWidth="1"/>
    <col min="4105" max="4105" width="12.140625" style="2" customWidth="1"/>
    <col min="4106" max="4106" width="10.140625" style="2" customWidth="1"/>
    <col min="4107" max="4107" width="10.42578125" style="2" customWidth="1"/>
    <col min="4108" max="4108" width="10.7109375" style="2" customWidth="1"/>
    <col min="4109" max="4109" width="8.85546875" style="2" customWidth="1"/>
    <col min="4110" max="4110" width="12.5703125" style="2" customWidth="1"/>
    <col min="4111" max="4111" width="11.7109375" style="2" customWidth="1"/>
    <col min="4112" max="4112" width="10.5703125" style="2" customWidth="1"/>
    <col min="4113" max="4113" width="0" style="2" hidden="1" customWidth="1"/>
    <col min="4114" max="4352" width="9.140625" style="2"/>
    <col min="4353" max="4353" width="7.7109375" style="2" customWidth="1"/>
    <col min="4354" max="4354" width="41.42578125" style="2" customWidth="1"/>
    <col min="4355" max="4355" width="13.5703125" style="2" customWidth="1"/>
    <col min="4356" max="4356" width="11.7109375" style="2" customWidth="1"/>
    <col min="4357" max="4357" width="12.28515625" style="2" customWidth="1"/>
    <col min="4358" max="4358" width="9.140625" style="2" customWidth="1"/>
    <col min="4359" max="4359" width="8.42578125" style="2" customWidth="1"/>
    <col min="4360" max="4360" width="12" style="2" customWidth="1"/>
    <col min="4361" max="4361" width="12.140625" style="2" customWidth="1"/>
    <col min="4362" max="4362" width="10.140625" style="2" customWidth="1"/>
    <col min="4363" max="4363" width="10.42578125" style="2" customWidth="1"/>
    <col min="4364" max="4364" width="10.7109375" style="2" customWidth="1"/>
    <col min="4365" max="4365" width="8.85546875" style="2" customWidth="1"/>
    <col min="4366" max="4366" width="12.5703125" style="2" customWidth="1"/>
    <col min="4367" max="4367" width="11.7109375" style="2" customWidth="1"/>
    <col min="4368" max="4368" width="10.5703125" style="2" customWidth="1"/>
    <col min="4369" max="4369" width="0" style="2" hidden="1" customWidth="1"/>
    <col min="4370" max="4608" width="9.140625" style="2"/>
    <col min="4609" max="4609" width="7.7109375" style="2" customWidth="1"/>
    <col min="4610" max="4610" width="41.42578125" style="2" customWidth="1"/>
    <col min="4611" max="4611" width="13.5703125" style="2" customWidth="1"/>
    <col min="4612" max="4612" width="11.7109375" style="2" customWidth="1"/>
    <col min="4613" max="4613" width="12.28515625" style="2" customWidth="1"/>
    <col min="4614" max="4614" width="9.140625" style="2" customWidth="1"/>
    <col min="4615" max="4615" width="8.42578125" style="2" customWidth="1"/>
    <col min="4616" max="4616" width="12" style="2" customWidth="1"/>
    <col min="4617" max="4617" width="12.140625" style="2" customWidth="1"/>
    <col min="4618" max="4618" width="10.140625" style="2" customWidth="1"/>
    <col min="4619" max="4619" width="10.42578125" style="2" customWidth="1"/>
    <col min="4620" max="4620" width="10.7109375" style="2" customWidth="1"/>
    <col min="4621" max="4621" width="8.85546875" style="2" customWidth="1"/>
    <col min="4622" max="4622" width="12.5703125" style="2" customWidth="1"/>
    <col min="4623" max="4623" width="11.7109375" style="2" customWidth="1"/>
    <col min="4624" max="4624" width="10.5703125" style="2" customWidth="1"/>
    <col min="4625" max="4625" width="0" style="2" hidden="1" customWidth="1"/>
    <col min="4626" max="4864" width="9.140625" style="2"/>
    <col min="4865" max="4865" width="7.7109375" style="2" customWidth="1"/>
    <col min="4866" max="4866" width="41.42578125" style="2" customWidth="1"/>
    <col min="4867" max="4867" width="13.5703125" style="2" customWidth="1"/>
    <col min="4868" max="4868" width="11.7109375" style="2" customWidth="1"/>
    <col min="4869" max="4869" width="12.28515625" style="2" customWidth="1"/>
    <col min="4870" max="4870" width="9.140625" style="2" customWidth="1"/>
    <col min="4871" max="4871" width="8.42578125" style="2" customWidth="1"/>
    <col min="4872" max="4872" width="12" style="2" customWidth="1"/>
    <col min="4873" max="4873" width="12.140625" style="2" customWidth="1"/>
    <col min="4874" max="4874" width="10.140625" style="2" customWidth="1"/>
    <col min="4875" max="4875" width="10.42578125" style="2" customWidth="1"/>
    <col min="4876" max="4876" width="10.7109375" style="2" customWidth="1"/>
    <col min="4877" max="4877" width="8.85546875" style="2" customWidth="1"/>
    <col min="4878" max="4878" width="12.5703125" style="2" customWidth="1"/>
    <col min="4879" max="4879" width="11.7109375" style="2" customWidth="1"/>
    <col min="4880" max="4880" width="10.5703125" style="2" customWidth="1"/>
    <col min="4881" max="4881" width="0" style="2" hidden="1" customWidth="1"/>
    <col min="4882" max="5120" width="9.140625" style="2"/>
    <col min="5121" max="5121" width="7.7109375" style="2" customWidth="1"/>
    <col min="5122" max="5122" width="41.42578125" style="2" customWidth="1"/>
    <col min="5123" max="5123" width="13.5703125" style="2" customWidth="1"/>
    <col min="5124" max="5124" width="11.7109375" style="2" customWidth="1"/>
    <col min="5125" max="5125" width="12.28515625" style="2" customWidth="1"/>
    <col min="5126" max="5126" width="9.140625" style="2" customWidth="1"/>
    <col min="5127" max="5127" width="8.42578125" style="2" customWidth="1"/>
    <col min="5128" max="5128" width="12" style="2" customWidth="1"/>
    <col min="5129" max="5129" width="12.140625" style="2" customWidth="1"/>
    <col min="5130" max="5130" width="10.140625" style="2" customWidth="1"/>
    <col min="5131" max="5131" width="10.42578125" style="2" customWidth="1"/>
    <col min="5132" max="5132" width="10.7109375" style="2" customWidth="1"/>
    <col min="5133" max="5133" width="8.85546875" style="2" customWidth="1"/>
    <col min="5134" max="5134" width="12.5703125" style="2" customWidth="1"/>
    <col min="5135" max="5135" width="11.7109375" style="2" customWidth="1"/>
    <col min="5136" max="5136" width="10.5703125" style="2" customWidth="1"/>
    <col min="5137" max="5137" width="0" style="2" hidden="1" customWidth="1"/>
    <col min="5138" max="5376" width="9.140625" style="2"/>
    <col min="5377" max="5377" width="7.7109375" style="2" customWidth="1"/>
    <col min="5378" max="5378" width="41.42578125" style="2" customWidth="1"/>
    <col min="5379" max="5379" width="13.5703125" style="2" customWidth="1"/>
    <col min="5380" max="5380" width="11.7109375" style="2" customWidth="1"/>
    <col min="5381" max="5381" width="12.28515625" style="2" customWidth="1"/>
    <col min="5382" max="5382" width="9.140625" style="2" customWidth="1"/>
    <col min="5383" max="5383" width="8.42578125" style="2" customWidth="1"/>
    <col min="5384" max="5384" width="12" style="2" customWidth="1"/>
    <col min="5385" max="5385" width="12.140625" style="2" customWidth="1"/>
    <col min="5386" max="5386" width="10.140625" style="2" customWidth="1"/>
    <col min="5387" max="5387" width="10.42578125" style="2" customWidth="1"/>
    <col min="5388" max="5388" width="10.7109375" style="2" customWidth="1"/>
    <col min="5389" max="5389" width="8.85546875" style="2" customWidth="1"/>
    <col min="5390" max="5390" width="12.5703125" style="2" customWidth="1"/>
    <col min="5391" max="5391" width="11.7109375" style="2" customWidth="1"/>
    <col min="5392" max="5392" width="10.5703125" style="2" customWidth="1"/>
    <col min="5393" max="5393" width="0" style="2" hidden="1" customWidth="1"/>
    <col min="5394" max="5632" width="9.140625" style="2"/>
    <col min="5633" max="5633" width="7.7109375" style="2" customWidth="1"/>
    <col min="5634" max="5634" width="41.42578125" style="2" customWidth="1"/>
    <col min="5635" max="5635" width="13.5703125" style="2" customWidth="1"/>
    <col min="5636" max="5636" width="11.7109375" style="2" customWidth="1"/>
    <col min="5637" max="5637" width="12.28515625" style="2" customWidth="1"/>
    <col min="5638" max="5638" width="9.140625" style="2" customWidth="1"/>
    <col min="5639" max="5639" width="8.42578125" style="2" customWidth="1"/>
    <col min="5640" max="5640" width="12" style="2" customWidth="1"/>
    <col min="5641" max="5641" width="12.140625" style="2" customWidth="1"/>
    <col min="5642" max="5642" width="10.140625" style="2" customWidth="1"/>
    <col min="5643" max="5643" width="10.42578125" style="2" customWidth="1"/>
    <col min="5644" max="5644" width="10.7109375" style="2" customWidth="1"/>
    <col min="5645" max="5645" width="8.85546875" style="2" customWidth="1"/>
    <col min="5646" max="5646" width="12.5703125" style="2" customWidth="1"/>
    <col min="5647" max="5647" width="11.7109375" style="2" customWidth="1"/>
    <col min="5648" max="5648" width="10.5703125" style="2" customWidth="1"/>
    <col min="5649" max="5649" width="0" style="2" hidden="1" customWidth="1"/>
    <col min="5650" max="5888" width="9.140625" style="2"/>
    <col min="5889" max="5889" width="7.7109375" style="2" customWidth="1"/>
    <col min="5890" max="5890" width="41.42578125" style="2" customWidth="1"/>
    <col min="5891" max="5891" width="13.5703125" style="2" customWidth="1"/>
    <col min="5892" max="5892" width="11.7109375" style="2" customWidth="1"/>
    <col min="5893" max="5893" width="12.28515625" style="2" customWidth="1"/>
    <col min="5894" max="5894" width="9.140625" style="2" customWidth="1"/>
    <col min="5895" max="5895" width="8.42578125" style="2" customWidth="1"/>
    <col min="5896" max="5896" width="12" style="2" customWidth="1"/>
    <col min="5897" max="5897" width="12.140625" style="2" customWidth="1"/>
    <col min="5898" max="5898" width="10.140625" style="2" customWidth="1"/>
    <col min="5899" max="5899" width="10.42578125" style="2" customWidth="1"/>
    <col min="5900" max="5900" width="10.7109375" style="2" customWidth="1"/>
    <col min="5901" max="5901" width="8.85546875" style="2" customWidth="1"/>
    <col min="5902" max="5902" width="12.5703125" style="2" customWidth="1"/>
    <col min="5903" max="5903" width="11.7109375" style="2" customWidth="1"/>
    <col min="5904" max="5904" width="10.5703125" style="2" customWidth="1"/>
    <col min="5905" max="5905" width="0" style="2" hidden="1" customWidth="1"/>
    <col min="5906" max="6144" width="9.140625" style="2"/>
    <col min="6145" max="6145" width="7.7109375" style="2" customWidth="1"/>
    <col min="6146" max="6146" width="41.42578125" style="2" customWidth="1"/>
    <col min="6147" max="6147" width="13.5703125" style="2" customWidth="1"/>
    <col min="6148" max="6148" width="11.7109375" style="2" customWidth="1"/>
    <col min="6149" max="6149" width="12.28515625" style="2" customWidth="1"/>
    <col min="6150" max="6150" width="9.140625" style="2" customWidth="1"/>
    <col min="6151" max="6151" width="8.42578125" style="2" customWidth="1"/>
    <col min="6152" max="6152" width="12" style="2" customWidth="1"/>
    <col min="6153" max="6153" width="12.140625" style="2" customWidth="1"/>
    <col min="6154" max="6154" width="10.140625" style="2" customWidth="1"/>
    <col min="6155" max="6155" width="10.42578125" style="2" customWidth="1"/>
    <col min="6156" max="6156" width="10.7109375" style="2" customWidth="1"/>
    <col min="6157" max="6157" width="8.85546875" style="2" customWidth="1"/>
    <col min="6158" max="6158" width="12.5703125" style="2" customWidth="1"/>
    <col min="6159" max="6159" width="11.7109375" style="2" customWidth="1"/>
    <col min="6160" max="6160" width="10.5703125" style="2" customWidth="1"/>
    <col min="6161" max="6161" width="0" style="2" hidden="1" customWidth="1"/>
    <col min="6162" max="6400" width="9.140625" style="2"/>
    <col min="6401" max="6401" width="7.7109375" style="2" customWidth="1"/>
    <col min="6402" max="6402" width="41.42578125" style="2" customWidth="1"/>
    <col min="6403" max="6403" width="13.5703125" style="2" customWidth="1"/>
    <col min="6404" max="6404" width="11.7109375" style="2" customWidth="1"/>
    <col min="6405" max="6405" width="12.28515625" style="2" customWidth="1"/>
    <col min="6406" max="6406" width="9.140625" style="2" customWidth="1"/>
    <col min="6407" max="6407" width="8.42578125" style="2" customWidth="1"/>
    <col min="6408" max="6408" width="12" style="2" customWidth="1"/>
    <col min="6409" max="6409" width="12.140625" style="2" customWidth="1"/>
    <col min="6410" max="6410" width="10.140625" style="2" customWidth="1"/>
    <col min="6411" max="6411" width="10.42578125" style="2" customWidth="1"/>
    <col min="6412" max="6412" width="10.7109375" style="2" customWidth="1"/>
    <col min="6413" max="6413" width="8.85546875" style="2" customWidth="1"/>
    <col min="6414" max="6414" width="12.5703125" style="2" customWidth="1"/>
    <col min="6415" max="6415" width="11.7109375" style="2" customWidth="1"/>
    <col min="6416" max="6416" width="10.5703125" style="2" customWidth="1"/>
    <col min="6417" max="6417" width="0" style="2" hidden="1" customWidth="1"/>
    <col min="6418" max="6656" width="9.140625" style="2"/>
    <col min="6657" max="6657" width="7.7109375" style="2" customWidth="1"/>
    <col min="6658" max="6658" width="41.42578125" style="2" customWidth="1"/>
    <col min="6659" max="6659" width="13.5703125" style="2" customWidth="1"/>
    <col min="6660" max="6660" width="11.7109375" style="2" customWidth="1"/>
    <col min="6661" max="6661" width="12.28515625" style="2" customWidth="1"/>
    <col min="6662" max="6662" width="9.140625" style="2" customWidth="1"/>
    <col min="6663" max="6663" width="8.42578125" style="2" customWidth="1"/>
    <col min="6664" max="6664" width="12" style="2" customWidth="1"/>
    <col min="6665" max="6665" width="12.140625" style="2" customWidth="1"/>
    <col min="6666" max="6666" width="10.140625" style="2" customWidth="1"/>
    <col min="6667" max="6667" width="10.42578125" style="2" customWidth="1"/>
    <col min="6668" max="6668" width="10.7109375" style="2" customWidth="1"/>
    <col min="6669" max="6669" width="8.85546875" style="2" customWidth="1"/>
    <col min="6670" max="6670" width="12.5703125" style="2" customWidth="1"/>
    <col min="6671" max="6671" width="11.7109375" style="2" customWidth="1"/>
    <col min="6672" max="6672" width="10.5703125" style="2" customWidth="1"/>
    <col min="6673" max="6673" width="0" style="2" hidden="1" customWidth="1"/>
    <col min="6674" max="6912" width="9.140625" style="2"/>
    <col min="6913" max="6913" width="7.7109375" style="2" customWidth="1"/>
    <col min="6914" max="6914" width="41.42578125" style="2" customWidth="1"/>
    <col min="6915" max="6915" width="13.5703125" style="2" customWidth="1"/>
    <col min="6916" max="6916" width="11.7109375" style="2" customWidth="1"/>
    <col min="6917" max="6917" width="12.28515625" style="2" customWidth="1"/>
    <col min="6918" max="6918" width="9.140625" style="2" customWidth="1"/>
    <col min="6919" max="6919" width="8.42578125" style="2" customWidth="1"/>
    <col min="6920" max="6920" width="12" style="2" customWidth="1"/>
    <col min="6921" max="6921" width="12.140625" style="2" customWidth="1"/>
    <col min="6922" max="6922" width="10.140625" style="2" customWidth="1"/>
    <col min="6923" max="6923" width="10.42578125" style="2" customWidth="1"/>
    <col min="6924" max="6924" width="10.7109375" style="2" customWidth="1"/>
    <col min="6925" max="6925" width="8.85546875" style="2" customWidth="1"/>
    <col min="6926" max="6926" width="12.5703125" style="2" customWidth="1"/>
    <col min="6927" max="6927" width="11.7109375" style="2" customWidth="1"/>
    <col min="6928" max="6928" width="10.5703125" style="2" customWidth="1"/>
    <col min="6929" max="6929" width="0" style="2" hidden="1" customWidth="1"/>
    <col min="6930" max="7168" width="9.140625" style="2"/>
    <col min="7169" max="7169" width="7.7109375" style="2" customWidth="1"/>
    <col min="7170" max="7170" width="41.42578125" style="2" customWidth="1"/>
    <col min="7171" max="7171" width="13.5703125" style="2" customWidth="1"/>
    <col min="7172" max="7172" width="11.7109375" style="2" customWidth="1"/>
    <col min="7173" max="7173" width="12.28515625" style="2" customWidth="1"/>
    <col min="7174" max="7174" width="9.140625" style="2" customWidth="1"/>
    <col min="7175" max="7175" width="8.42578125" style="2" customWidth="1"/>
    <col min="7176" max="7176" width="12" style="2" customWidth="1"/>
    <col min="7177" max="7177" width="12.140625" style="2" customWidth="1"/>
    <col min="7178" max="7178" width="10.140625" style="2" customWidth="1"/>
    <col min="7179" max="7179" width="10.42578125" style="2" customWidth="1"/>
    <col min="7180" max="7180" width="10.7109375" style="2" customWidth="1"/>
    <col min="7181" max="7181" width="8.85546875" style="2" customWidth="1"/>
    <col min="7182" max="7182" width="12.5703125" style="2" customWidth="1"/>
    <col min="7183" max="7183" width="11.7109375" style="2" customWidth="1"/>
    <col min="7184" max="7184" width="10.5703125" style="2" customWidth="1"/>
    <col min="7185" max="7185" width="0" style="2" hidden="1" customWidth="1"/>
    <col min="7186" max="7424" width="9.140625" style="2"/>
    <col min="7425" max="7425" width="7.7109375" style="2" customWidth="1"/>
    <col min="7426" max="7426" width="41.42578125" style="2" customWidth="1"/>
    <col min="7427" max="7427" width="13.5703125" style="2" customWidth="1"/>
    <col min="7428" max="7428" width="11.7109375" style="2" customWidth="1"/>
    <col min="7429" max="7429" width="12.28515625" style="2" customWidth="1"/>
    <col min="7430" max="7430" width="9.140625" style="2" customWidth="1"/>
    <col min="7431" max="7431" width="8.42578125" style="2" customWidth="1"/>
    <col min="7432" max="7432" width="12" style="2" customWidth="1"/>
    <col min="7433" max="7433" width="12.140625" style="2" customWidth="1"/>
    <col min="7434" max="7434" width="10.140625" style="2" customWidth="1"/>
    <col min="7435" max="7435" width="10.42578125" style="2" customWidth="1"/>
    <col min="7436" max="7436" width="10.7109375" style="2" customWidth="1"/>
    <col min="7437" max="7437" width="8.85546875" style="2" customWidth="1"/>
    <col min="7438" max="7438" width="12.5703125" style="2" customWidth="1"/>
    <col min="7439" max="7439" width="11.7109375" style="2" customWidth="1"/>
    <col min="7440" max="7440" width="10.5703125" style="2" customWidth="1"/>
    <col min="7441" max="7441" width="0" style="2" hidden="1" customWidth="1"/>
    <col min="7442" max="7680" width="9.140625" style="2"/>
    <col min="7681" max="7681" width="7.7109375" style="2" customWidth="1"/>
    <col min="7682" max="7682" width="41.42578125" style="2" customWidth="1"/>
    <col min="7683" max="7683" width="13.5703125" style="2" customWidth="1"/>
    <col min="7684" max="7684" width="11.7109375" style="2" customWidth="1"/>
    <col min="7685" max="7685" width="12.28515625" style="2" customWidth="1"/>
    <col min="7686" max="7686" width="9.140625" style="2" customWidth="1"/>
    <col min="7687" max="7687" width="8.42578125" style="2" customWidth="1"/>
    <col min="7688" max="7688" width="12" style="2" customWidth="1"/>
    <col min="7689" max="7689" width="12.140625" style="2" customWidth="1"/>
    <col min="7690" max="7690" width="10.140625" style="2" customWidth="1"/>
    <col min="7691" max="7691" width="10.42578125" style="2" customWidth="1"/>
    <col min="7692" max="7692" width="10.7109375" style="2" customWidth="1"/>
    <col min="7693" max="7693" width="8.85546875" style="2" customWidth="1"/>
    <col min="7694" max="7694" width="12.5703125" style="2" customWidth="1"/>
    <col min="7695" max="7695" width="11.7109375" style="2" customWidth="1"/>
    <col min="7696" max="7696" width="10.5703125" style="2" customWidth="1"/>
    <col min="7697" max="7697" width="0" style="2" hidden="1" customWidth="1"/>
    <col min="7698" max="7936" width="9.140625" style="2"/>
    <col min="7937" max="7937" width="7.7109375" style="2" customWidth="1"/>
    <col min="7938" max="7938" width="41.42578125" style="2" customWidth="1"/>
    <col min="7939" max="7939" width="13.5703125" style="2" customWidth="1"/>
    <col min="7940" max="7940" width="11.7109375" style="2" customWidth="1"/>
    <col min="7941" max="7941" width="12.28515625" style="2" customWidth="1"/>
    <col min="7942" max="7942" width="9.140625" style="2" customWidth="1"/>
    <col min="7943" max="7943" width="8.42578125" style="2" customWidth="1"/>
    <col min="7944" max="7944" width="12" style="2" customWidth="1"/>
    <col min="7945" max="7945" width="12.140625" style="2" customWidth="1"/>
    <col min="7946" max="7946" width="10.140625" style="2" customWidth="1"/>
    <col min="7947" max="7947" width="10.42578125" style="2" customWidth="1"/>
    <col min="7948" max="7948" width="10.7109375" style="2" customWidth="1"/>
    <col min="7949" max="7949" width="8.85546875" style="2" customWidth="1"/>
    <col min="7950" max="7950" width="12.5703125" style="2" customWidth="1"/>
    <col min="7951" max="7951" width="11.7109375" style="2" customWidth="1"/>
    <col min="7952" max="7952" width="10.5703125" style="2" customWidth="1"/>
    <col min="7953" max="7953" width="0" style="2" hidden="1" customWidth="1"/>
    <col min="7954" max="8192" width="9.140625" style="2"/>
    <col min="8193" max="8193" width="7.7109375" style="2" customWidth="1"/>
    <col min="8194" max="8194" width="41.42578125" style="2" customWidth="1"/>
    <col min="8195" max="8195" width="13.5703125" style="2" customWidth="1"/>
    <col min="8196" max="8196" width="11.7109375" style="2" customWidth="1"/>
    <col min="8197" max="8197" width="12.28515625" style="2" customWidth="1"/>
    <col min="8198" max="8198" width="9.140625" style="2" customWidth="1"/>
    <col min="8199" max="8199" width="8.42578125" style="2" customWidth="1"/>
    <col min="8200" max="8200" width="12" style="2" customWidth="1"/>
    <col min="8201" max="8201" width="12.140625" style="2" customWidth="1"/>
    <col min="8202" max="8202" width="10.140625" style="2" customWidth="1"/>
    <col min="8203" max="8203" width="10.42578125" style="2" customWidth="1"/>
    <col min="8204" max="8204" width="10.7109375" style="2" customWidth="1"/>
    <col min="8205" max="8205" width="8.85546875" style="2" customWidth="1"/>
    <col min="8206" max="8206" width="12.5703125" style="2" customWidth="1"/>
    <col min="8207" max="8207" width="11.7109375" style="2" customWidth="1"/>
    <col min="8208" max="8208" width="10.5703125" style="2" customWidth="1"/>
    <col min="8209" max="8209" width="0" style="2" hidden="1" customWidth="1"/>
    <col min="8210" max="8448" width="9.140625" style="2"/>
    <col min="8449" max="8449" width="7.7109375" style="2" customWidth="1"/>
    <col min="8450" max="8450" width="41.42578125" style="2" customWidth="1"/>
    <col min="8451" max="8451" width="13.5703125" style="2" customWidth="1"/>
    <col min="8452" max="8452" width="11.7109375" style="2" customWidth="1"/>
    <col min="8453" max="8453" width="12.28515625" style="2" customWidth="1"/>
    <col min="8454" max="8454" width="9.140625" style="2" customWidth="1"/>
    <col min="8455" max="8455" width="8.42578125" style="2" customWidth="1"/>
    <col min="8456" max="8456" width="12" style="2" customWidth="1"/>
    <col min="8457" max="8457" width="12.140625" style="2" customWidth="1"/>
    <col min="8458" max="8458" width="10.140625" style="2" customWidth="1"/>
    <col min="8459" max="8459" width="10.42578125" style="2" customWidth="1"/>
    <col min="8460" max="8460" width="10.7109375" style="2" customWidth="1"/>
    <col min="8461" max="8461" width="8.85546875" style="2" customWidth="1"/>
    <col min="8462" max="8462" width="12.5703125" style="2" customWidth="1"/>
    <col min="8463" max="8463" width="11.7109375" style="2" customWidth="1"/>
    <col min="8464" max="8464" width="10.5703125" style="2" customWidth="1"/>
    <col min="8465" max="8465" width="0" style="2" hidden="1" customWidth="1"/>
    <col min="8466" max="8704" width="9.140625" style="2"/>
    <col min="8705" max="8705" width="7.7109375" style="2" customWidth="1"/>
    <col min="8706" max="8706" width="41.42578125" style="2" customWidth="1"/>
    <col min="8707" max="8707" width="13.5703125" style="2" customWidth="1"/>
    <col min="8708" max="8708" width="11.7109375" style="2" customWidth="1"/>
    <col min="8709" max="8709" width="12.28515625" style="2" customWidth="1"/>
    <col min="8710" max="8710" width="9.140625" style="2" customWidth="1"/>
    <col min="8711" max="8711" width="8.42578125" style="2" customWidth="1"/>
    <col min="8712" max="8712" width="12" style="2" customWidth="1"/>
    <col min="8713" max="8713" width="12.140625" style="2" customWidth="1"/>
    <col min="8714" max="8714" width="10.140625" style="2" customWidth="1"/>
    <col min="8715" max="8715" width="10.42578125" style="2" customWidth="1"/>
    <col min="8716" max="8716" width="10.7109375" style="2" customWidth="1"/>
    <col min="8717" max="8717" width="8.85546875" style="2" customWidth="1"/>
    <col min="8718" max="8718" width="12.5703125" style="2" customWidth="1"/>
    <col min="8719" max="8719" width="11.7109375" style="2" customWidth="1"/>
    <col min="8720" max="8720" width="10.5703125" style="2" customWidth="1"/>
    <col min="8721" max="8721" width="0" style="2" hidden="1" customWidth="1"/>
    <col min="8722" max="8960" width="9.140625" style="2"/>
    <col min="8961" max="8961" width="7.7109375" style="2" customWidth="1"/>
    <col min="8962" max="8962" width="41.42578125" style="2" customWidth="1"/>
    <col min="8963" max="8963" width="13.5703125" style="2" customWidth="1"/>
    <col min="8964" max="8964" width="11.7109375" style="2" customWidth="1"/>
    <col min="8965" max="8965" width="12.28515625" style="2" customWidth="1"/>
    <col min="8966" max="8966" width="9.140625" style="2" customWidth="1"/>
    <col min="8967" max="8967" width="8.42578125" style="2" customWidth="1"/>
    <col min="8968" max="8968" width="12" style="2" customWidth="1"/>
    <col min="8969" max="8969" width="12.140625" style="2" customWidth="1"/>
    <col min="8970" max="8970" width="10.140625" style="2" customWidth="1"/>
    <col min="8971" max="8971" width="10.42578125" style="2" customWidth="1"/>
    <col min="8972" max="8972" width="10.7109375" style="2" customWidth="1"/>
    <col min="8973" max="8973" width="8.85546875" style="2" customWidth="1"/>
    <col min="8974" max="8974" width="12.5703125" style="2" customWidth="1"/>
    <col min="8975" max="8975" width="11.7109375" style="2" customWidth="1"/>
    <col min="8976" max="8976" width="10.5703125" style="2" customWidth="1"/>
    <col min="8977" max="8977" width="0" style="2" hidden="1" customWidth="1"/>
    <col min="8978" max="9216" width="9.140625" style="2"/>
    <col min="9217" max="9217" width="7.7109375" style="2" customWidth="1"/>
    <col min="9218" max="9218" width="41.42578125" style="2" customWidth="1"/>
    <col min="9219" max="9219" width="13.5703125" style="2" customWidth="1"/>
    <col min="9220" max="9220" width="11.7109375" style="2" customWidth="1"/>
    <col min="9221" max="9221" width="12.28515625" style="2" customWidth="1"/>
    <col min="9222" max="9222" width="9.140625" style="2" customWidth="1"/>
    <col min="9223" max="9223" width="8.42578125" style="2" customWidth="1"/>
    <col min="9224" max="9224" width="12" style="2" customWidth="1"/>
    <col min="9225" max="9225" width="12.140625" style="2" customWidth="1"/>
    <col min="9226" max="9226" width="10.140625" style="2" customWidth="1"/>
    <col min="9227" max="9227" width="10.42578125" style="2" customWidth="1"/>
    <col min="9228" max="9228" width="10.7109375" style="2" customWidth="1"/>
    <col min="9229" max="9229" width="8.85546875" style="2" customWidth="1"/>
    <col min="9230" max="9230" width="12.5703125" style="2" customWidth="1"/>
    <col min="9231" max="9231" width="11.7109375" style="2" customWidth="1"/>
    <col min="9232" max="9232" width="10.5703125" style="2" customWidth="1"/>
    <col min="9233" max="9233" width="0" style="2" hidden="1" customWidth="1"/>
    <col min="9234" max="9472" width="9.140625" style="2"/>
    <col min="9473" max="9473" width="7.7109375" style="2" customWidth="1"/>
    <col min="9474" max="9474" width="41.42578125" style="2" customWidth="1"/>
    <col min="9475" max="9475" width="13.5703125" style="2" customWidth="1"/>
    <col min="9476" max="9476" width="11.7109375" style="2" customWidth="1"/>
    <col min="9477" max="9477" width="12.28515625" style="2" customWidth="1"/>
    <col min="9478" max="9478" width="9.140625" style="2" customWidth="1"/>
    <col min="9479" max="9479" width="8.42578125" style="2" customWidth="1"/>
    <col min="9480" max="9480" width="12" style="2" customWidth="1"/>
    <col min="9481" max="9481" width="12.140625" style="2" customWidth="1"/>
    <col min="9482" max="9482" width="10.140625" style="2" customWidth="1"/>
    <col min="9483" max="9483" width="10.42578125" style="2" customWidth="1"/>
    <col min="9484" max="9484" width="10.7109375" style="2" customWidth="1"/>
    <col min="9485" max="9485" width="8.85546875" style="2" customWidth="1"/>
    <col min="9486" max="9486" width="12.5703125" style="2" customWidth="1"/>
    <col min="9487" max="9487" width="11.7109375" style="2" customWidth="1"/>
    <col min="9488" max="9488" width="10.5703125" style="2" customWidth="1"/>
    <col min="9489" max="9489" width="0" style="2" hidden="1" customWidth="1"/>
    <col min="9490" max="9728" width="9.140625" style="2"/>
    <col min="9729" max="9729" width="7.7109375" style="2" customWidth="1"/>
    <col min="9730" max="9730" width="41.42578125" style="2" customWidth="1"/>
    <col min="9731" max="9731" width="13.5703125" style="2" customWidth="1"/>
    <col min="9732" max="9732" width="11.7109375" style="2" customWidth="1"/>
    <col min="9733" max="9733" width="12.28515625" style="2" customWidth="1"/>
    <col min="9734" max="9734" width="9.140625" style="2" customWidth="1"/>
    <col min="9735" max="9735" width="8.42578125" style="2" customWidth="1"/>
    <col min="9736" max="9736" width="12" style="2" customWidth="1"/>
    <col min="9737" max="9737" width="12.140625" style="2" customWidth="1"/>
    <col min="9738" max="9738" width="10.140625" style="2" customWidth="1"/>
    <col min="9739" max="9739" width="10.42578125" style="2" customWidth="1"/>
    <col min="9740" max="9740" width="10.7109375" style="2" customWidth="1"/>
    <col min="9741" max="9741" width="8.85546875" style="2" customWidth="1"/>
    <col min="9742" max="9742" width="12.5703125" style="2" customWidth="1"/>
    <col min="9743" max="9743" width="11.7109375" style="2" customWidth="1"/>
    <col min="9744" max="9744" width="10.5703125" style="2" customWidth="1"/>
    <col min="9745" max="9745" width="0" style="2" hidden="1" customWidth="1"/>
    <col min="9746" max="9984" width="9.140625" style="2"/>
    <col min="9985" max="9985" width="7.7109375" style="2" customWidth="1"/>
    <col min="9986" max="9986" width="41.42578125" style="2" customWidth="1"/>
    <col min="9987" max="9987" width="13.5703125" style="2" customWidth="1"/>
    <col min="9988" max="9988" width="11.7109375" style="2" customWidth="1"/>
    <col min="9989" max="9989" width="12.28515625" style="2" customWidth="1"/>
    <col min="9990" max="9990" width="9.140625" style="2" customWidth="1"/>
    <col min="9991" max="9991" width="8.42578125" style="2" customWidth="1"/>
    <col min="9992" max="9992" width="12" style="2" customWidth="1"/>
    <col min="9993" max="9993" width="12.140625" style="2" customWidth="1"/>
    <col min="9994" max="9994" width="10.140625" style="2" customWidth="1"/>
    <col min="9995" max="9995" width="10.42578125" style="2" customWidth="1"/>
    <col min="9996" max="9996" width="10.7109375" style="2" customWidth="1"/>
    <col min="9997" max="9997" width="8.85546875" style="2" customWidth="1"/>
    <col min="9998" max="9998" width="12.5703125" style="2" customWidth="1"/>
    <col min="9999" max="9999" width="11.7109375" style="2" customWidth="1"/>
    <col min="10000" max="10000" width="10.5703125" style="2" customWidth="1"/>
    <col min="10001" max="10001" width="0" style="2" hidden="1" customWidth="1"/>
    <col min="10002" max="10240" width="9.140625" style="2"/>
    <col min="10241" max="10241" width="7.7109375" style="2" customWidth="1"/>
    <col min="10242" max="10242" width="41.42578125" style="2" customWidth="1"/>
    <col min="10243" max="10243" width="13.5703125" style="2" customWidth="1"/>
    <col min="10244" max="10244" width="11.7109375" style="2" customWidth="1"/>
    <col min="10245" max="10245" width="12.28515625" style="2" customWidth="1"/>
    <col min="10246" max="10246" width="9.140625" style="2" customWidth="1"/>
    <col min="10247" max="10247" width="8.42578125" style="2" customWidth="1"/>
    <col min="10248" max="10248" width="12" style="2" customWidth="1"/>
    <col min="10249" max="10249" width="12.140625" style="2" customWidth="1"/>
    <col min="10250" max="10250" width="10.140625" style="2" customWidth="1"/>
    <col min="10251" max="10251" width="10.42578125" style="2" customWidth="1"/>
    <col min="10252" max="10252" width="10.7109375" style="2" customWidth="1"/>
    <col min="10253" max="10253" width="8.85546875" style="2" customWidth="1"/>
    <col min="10254" max="10254" width="12.5703125" style="2" customWidth="1"/>
    <col min="10255" max="10255" width="11.7109375" style="2" customWidth="1"/>
    <col min="10256" max="10256" width="10.5703125" style="2" customWidth="1"/>
    <col min="10257" max="10257" width="0" style="2" hidden="1" customWidth="1"/>
    <col min="10258" max="10496" width="9.140625" style="2"/>
    <col min="10497" max="10497" width="7.7109375" style="2" customWidth="1"/>
    <col min="10498" max="10498" width="41.42578125" style="2" customWidth="1"/>
    <col min="10499" max="10499" width="13.5703125" style="2" customWidth="1"/>
    <col min="10500" max="10500" width="11.7109375" style="2" customWidth="1"/>
    <col min="10501" max="10501" width="12.28515625" style="2" customWidth="1"/>
    <col min="10502" max="10502" width="9.140625" style="2" customWidth="1"/>
    <col min="10503" max="10503" width="8.42578125" style="2" customWidth="1"/>
    <col min="10504" max="10504" width="12" style="2" customWidth="1"/>
    <col min="10505" max="10505" width="12.140625" style="2" customWidth="1"/>
    <col min="10506" max="10506" width="10.140625" style="2" customWidth="1"/>
    <col min="10507" max="10507" width="10.42578125" style="2" customWidth="1"/>
    <col min="10508" max="10508" width="10.7109375" style="2" customWidth="1"/>
    <col min="10509" max="10509" width="8.85546875" style="2" customWidth="1"/>
    <col min="10510" max="10510" width="12.5703125" style="2" customWidth="1"/>
    <col min="10511" max="10511" width="11.7109375" style="2" customWidth="1"/>
    <col min="10512" max="10512" width="10.5703125" style="2" customWidth="1"/>
    <col min="10513" max="10513" width="0" style="2" hidden="1" customWidth="1"/>
    <col min="10514" max="10752" width="9.140625" style="2"/>
    <col min="10753" max="10753" width="7.7109375" style="2" customWidth="1"/>
    <col min="10754" max="10754" width="41.42578125" style="2" customWidth="1"/>
    <col min="10755" max="10755" width="13.5703125" style="2" customWidth="1"/>
    <col min="10756" max="10756" width="11.7109375" style="2" customWidth="1"/>
    <col min="10757" max="10757" width="12.28515625" style="2" customWidth="1"/>
    <col min="10758" max="10758" width="9.140625" style="2" customWidth="1"/>
    <col min="10759" max="10759" width="8.42578125" style="2" customWidth="1"/>
    <col min="10760" max="10760" width="12" style="2" customWidth="1"/>
    <col min="10761" max="10761" width="12.140625" style="2" customWidth="1"/>
    <col min="10762" max="10762" width="10.140625" style="2" customWidth="1"/>
    <col min="10763" max="10763" width="10.42578125" style="2" customWidth="1"/>
    <col min="10764" max="10764" width="10.7109375" style="2" customWidth="1"/>
    <col min="10765" max="10765" width="8.85546875" style="2" customWidth="1"/>
    <col min="10766" max="10766" width="12.5703125" style="2" customWidth="1"/>
    <col min="10767" max="10767" width="11.7109375" style="2" customWidth="1"/>
    <col min="10768" max="10768" width="10.5703125" style="2" customWidth="1"/>
    <col min="10769" max="10769" width="0" style="2" hidden="1" customWidth="1"/>
    <col min="10770" max="11008" width="9.140625" style="2"/>
    <col min="11009" max="11009" width="7.7109375" style="2" customWidth="1"/>
    <col min="11010" max="11010" width="41.42578125" style="2" customWidth="1"/>
    <col min="11011" max="11011" width="13.5703125" style="2" customWidth="1"/>
    <col min="11012" max="11012" width="11.7109375" style="2" customWidth="1"/>
    <col min="11013" max="11013" width="12.28515625" style="2" customWidth="1"/>
    <col min="11014" max="11014" width="9.140625" style="2" customWidth="1"/>
    <col min="11015" max="11015" width="8.42578125" style="2" customWidth="1"/>
    <col min="11016" max="11016" width="12" style="2" customWidth="1"/>
    <col min="11017" max="11017" width="12.140625" style="2" customWidth="1"/>
    <col min="11018" max="11018" width="10.140625" style="2" customWidth="1"/>
    <col min="11019" max="11019" width="10.42578125" style="2" customWidth="1"/>
    <col min="11020" max="11020" width="10.7109375" style="2" customWidth="1"/>
    <col min="11021" max="11021" width="8.85546875" style="2" customWidth="1"/>
    <col min="11022" max="11022" width="12.5703125" style="2" customWidth="1"/>
    <col min="11023" max="11023" width="11.7109375" style="2" customWidth="1"/>
    <col min="11024" max="11024" width="10.5703125" style="2" customWidth="1"/>
    <col min="11025" max="11025" width="0" style="2" hidden="1" customWidth="1"/>
    <col min="11026" max="11264" width="9.140625" style="2"/>
    <col min="11265" max="11265" width="7.7109375" style="2" customWidth="1"/>
    <col min="11266" max="11266" width="41.42578125" style="2" customWidth="1"/>
    <col min="11267" max="11267" width="13.5703125" style="2" customWidth="1"/>
    <col min="11268" max="11268" width="11.7109375" style="2" customWidth="1"/>
    <col min="11269" max="11269" width="12.28515625" style="2" customWidth="1"/>
    <col min="11270" max="11270" width="9.140625" style="2" customWidth="1"/>
    <col min="11271" max="11271" width="8.42578125" style="2" customWidth="1"/>
    <col min="11272" max="11272" width="12" style="2" customWidth="1"/>
    <col min="11273" max="11273" width="12.140625" style="2" customWidth="1"/>
    <col min="11274" max="11274" width="10.140625" style="2" customWidth="1"/>
    <col min="11275" max="11275" width="10.42578125" style="2" customWidth="1"/>
    <col min="11276" max="11276" width="10.7109375" style="2" customWidth="1"/>
    <col min="11277" max="11277" width="8.85546875" style="2" customWidth="1"/>
    <col min="11278" max="11278" width="12.5703125" style="2" customWidth="1"/>
    <col min="11279" max="11279" width="11.7109375" style="2" customWidth="1"/>
    <col min="11280" max="11280" width="10.5703125" style="2" customWidth="1"/>
    <col min="11281" max="11281" width="0" style="2" hidden="1" customWidth="1"/>
    <col min="11282" max="11520" width="9.140625" style="2"/>
    <col min="11521" max="11521" width="7.7109375" style="2" customWidth="1"/>
    <col min="11522" max="11522" width="41.42578125" style="2" customWidth="1"/>
    <col min="11523" max="11523" width="13.5703125" style="2" customWidth="1"/>
    <col min="11524" max="11524" width="11.7109375" style="2" customWidth="1"/>
    <col min="11525" max="11525" width="12.28515625" style="2" customWidth="1"/>
    <col min="11526" max="11526" width="9.140625" style="2" customWidth="1"/>
    <col min="11527" max="11527" width="8.42578125" style="2" customWidth="1"/>
    <col min="11528" max="11528" width="12" style="2" customWidth="1"/>
    <col min="11529" max="11529" width="12.140625" style="2" customWidth="1"/>
    <col min="11530" max="11530" width="10.140625" style="2" customWidth="1"/>
    <col min="11531" max="11531" width="10.42578125" style="2" customWidth="1"/>
    <col min="11532" max="11532" width="10.7109375" style="2" customWidth="1"/>
    <col min="11533" max="11533" width="8.85546875" style="2" customWidth="1"/>
    <col min="11534" max="11534" width="12.5703125" style="2" customWidth="1"/>
    <col min="11535" max="11535" width="11.7109375" style="2" customWidth="1"/>
    <col min="11536" max="11536" width="10.5703125" style="2" customWidth="1"/>
    <col min="11537" max="11537" width="0" style="2" hidden="1" customWidth="1"/>
    <col min="11538" max="11776" width="9.140625" style="2"/>
    <col min="11777" max="11777" width="7.7109375" style="2" customWidth="1"/>
    <col min="11778" max="11778" width="41.42578125" style="2" customWidth="1"/>
    <col min="11779" max="11779" width="13.5703125" style="2" customWidth="1"/>
    <col min="11780" max="11780" width="11.7109375" style="2" customWidth="1"/>
    <col min="11781" max="11781" width="12.28515625" style="2" customWidth="1"/>
    <col min="11782" max="11782" width="9.140625" style="2" customWidth="1"/>
    <col min="11783" max="11783" width="8.42578125" style="2" customWidth="1"/>
    <col min="11784" max="11784" width="12" style="2" customWidth="1"/>
    <col min="11785" max="11785" width="12.140625" style="2" customWidth="1"/>
    <col min="11786" max="11786" width="10.140625" style="2" customWidth="1"/>
    <col min="11787" max="11787" width="10.42578125" style="2" customWidth="1"/>
    <col min="11788" max="11788" width="10.7109375" style="2" customWidth="1"/>
    <col min="11789" max="11789" width="8.85546875" style="2" customWidth="1"/>
    <col min="11790" max="11790" width="12.5703125" style="2" customWidth="1"/>
    <col min="11791" max="11791" width="11.7109375" style="2" customWidth="1"/>
    <col min="11792" max="11792" width="10.5703125" style="2" customWidth="1"/>
    <col min="11793" max="11793" width="0" style="2" hidden="1" customWidth="1"/>
    <col min="11794" max="12032" width="9.140625" style="2"/>
    <col min="12033" max="12033" width="7.7109375" style="2" customWidth="1"/>
    <col min="12034" max="12034" width="41.42578125" style="2" customWidth="1"/>
    <col min="12035" max="12035" width="13.5703125" style="2" customWidth="1"/>
    <col min="12036" max="12036" width="11.7109375" style="2" customWidth="1"/>
    <col min="12037" max="12037" width="12.28515625" style="2" customWidth="1"/>
    <col min="12038" max="12038" width="9.140625" style="2" customWidth="1"/>
    <col min="12039" max="12039" width="8.42578125" style="2" customWidth="1"/>
    <col min="12040" max="12040" width="12" style="2" customWidth="1"/>
    <col min="12041" max="12041" width="12.140625" style="2" customWidth="1"/>
    <col min="12042" max="12042" width="10.140625" style="2" customWidth="1"/>
    <col min="12043" max="12043" width="10.42578125" style="2" customWidth="1"/>
    <col min="12044" max="12044" width="10.7109375" style="2" customWidth="1"/>
    <col min="12045" max="12045" width="8.85546875" style="2" customWidth="1"/>
    <col min="12046" max="12046" width="12.5703125" style="2" customWidth="1"/>
    <col min="12047" max="12047" width="11.7109375" style="2" customWidth="1"/>
    <col min="12048" max="12048" width="10.5703125" style="2" customWidth="1"/>
    <col min="12049" max="12049" width="0" style="2" hidden="1" customWidth="1"/>
    <col min="12050" max="12288" width="9.140625" style="2"/>
    <col min="12289" max="12289" width="7.7109375" style="2" customWidth="1"/>
    <col min="12290" max="12290" width="41.42578125" style="2" customWidth="1"/>
    <col min="12291" max="12291" width="13.5703125" style="2" customWidth="1"/>
    <col min="12292" max="12292" width="11.7109375" style="2" customWidth="1"/>
    <col min="12293" max="12293" width="12.28515625" style="2" customWidth="1"/>
    <col min="12294" max="12294" width="9.140625" style="2" customWidth="1"/>
    <col min="12295" max="12295" width="8.42578125" style="2" customWidth="1"/>
    <col min="12296" max="12296" width="12" style="2" customWidth="1"/>
    <col min="12297" max="12297" width="12.140625" style="2" customWidth="1"/>
    <col min="12298" max="12298" width="10.140625" style="2" customWidth="1"/>
    <col min="12299" max="12299" width="10.42578125" style="2" customWidth="1"/>
    <col min="12300" max="12300" width="10.7109375" style="2" customWidth="1"/>
    <col min="12301" max="12301" width="8.85546875" style="2" customWidth="1"/>
    <col min="12302" max="12302" width="12.5703125" style="2" customWidth="1"/>
    <col min="12303" max="12303" width="11.7109375" style="2" customWidth="1"/>
    <col min="12304" max="12304" width="10.5703125" style="2" customWidth="1"/>
    <col min="12305" max="12305" width="0" style="2" hidden="1" customWidth="1"/>
    <col min="12306" max="12544" width="9.140625" style="2"/>
    <col min="12545" max="12545" width="7.7109375" style="2" customWidth="1"/>
    <col min="12546" max="12546" width="41.42578125" style="2" customWidth="1"/>
    <col min="12547" max="12547" width="13.5703125" style="2" customWidth="1"/>
    <col min="12548" max="12548" width="11.7109375" style="2" customWidth="1"/>
    <col min="12549" max="12549" width="12.28515625" style="2" customWidth="1"/>
    <col min="12550" max="12550" width="9.140625" style="2" customWidth="1"/>
    <col min="12551" max="12551" width="8.42578125" style="2" customWidth="1"/>
    <col min="12552" max="12552" width="12" style="2" customWidth="1"/>
    <col min="12553" max="12553" width="12.140625" style="2" customWidth="1"/>
    <col min="12554" max="12554" width="10.140625" style="2" customWidth="1"/>
    <col min="12555" max="12555" width="10.42578125" style="2" customWidth="1"/>
    <col min="12556" max="12556" width="10.7109375" style="2" customWidth="1"/>
    <col min="12557" max="12557" width="8.85546875" style="2" customWidth="1"/>
    <col min="12558" max="12558" width="12.5703125" style="2" customWidth="1"/>
    <col min="12559" max="12559" width="11.7109375" style="2" customWidth="1"/>
    <col min="12560" max="12560" width="10.5703125" style="2" customWidth="1"/>
    <col min="12561" max="12561" width="0" style="2" hidden="1" customWidth="1"/>
    <col min="12562" max="12800" width="9.140625" style="2"/>
    <col min="12801" max="12801" width="7.7109375" style="2" customWidth="1"/>
    <col min="12802" max="12802" width="41.42578125" style="2" customWidth="1"/>
    <col min="12803" max="12803" width="13.5703125" style="2" customWidth="1"/>
    <col min="12804" max="12804" width="11.7109375" style="2" customWidth="1"/>
    <col min="12805" max="12805" width="12.28515625" style="2" customWidth="1"/>
    <col min="12806" max="12806" width="9.140625" style="2" customWidth="1"/>
    <col min="12807" max="12807" width="8.42578125" style="2" customWidth="1"/>
    <col min="12808" max="12808" width="12" style="2" customWidth="1"/>
    <col min="12809" max="12809" width="12.140625" style="2" customWidth="1"/>
    <col min="12810" max="12810" width="10.140625" style="2" customWidth="1"/>
    <col min="12811" max="12811" width="10.42578125" style="2" customWidth="1"/>
    <col min="12812" max="12812" width="10.7109375" style="2" customWidth="1"/>
    <col min="12813" max="12813" width="8.85546875" style="2" customWidth="1"/>
    <col min="12814" max="12814" width="12.5703125" style="2" customWidth="1"/>
    <col min="12815" max="12815" width="11.7109375" style="2" customWidth="1"/>
    <col min="12816" max="12816" width="10.5703125" style="2" customWidth="1"/>
    <col min="12817" max="12817" width="0" style="2" hidden="1" customWidth="1"/>
    <col min="12818" max="13056" width="9.140625" style="2"/>
    <col min="13057" max="13057" width="7.7109375" style="2" customWidth="1"/>
    <col min="13058" max="13058" width="41.42578125" style="2" customWidth="1"/>
    <col min="13059" max="13059" width="13.5703125" style="2" customWidth="1"/>
    <col min="13060" max="13060" width="11.7109375" style="2" customWidth="1"/>
    <col min="13061" max="13061" width="12.28515625" style="2" customWidth="1"/>
    <col min="13062" max="13062" width="9.140625" style="2" customWidth="1"/>
    <col min="13063" max="13063" width="8.42578125" style="2" customWidth="1"/>
    <col min="13064" max="13064" width="12" style="2" customWidth="1"/>
    <col min="13065" max="13065" width="12.140625" style="2" customWidth="1"/>
    <col min="13066" max="13066" width="10.140625" style="2" customWidth="1"/>
    <col min="13067" max="13067" width="10.42578125" style="2" customWidth="1"/>
    <col min="13068" max="13068" width="10.7109375" style="2" customWidth="1"/>
    <col min="13069" max="13069" width="8.85546875" style="2" customWidth="1"/>
    <col min="13070" max="13070" width="12.5703125" style="2" customWidth="1"/>
    <col min="13071" max="13071" width="11.7109375" style="2" customWidth="1"/>
    <col min="13072" max="13072" width="10.5703125" style="2" customWidth="1"/>
    <col min="13073" max="13073" width="0" style="2" hidden="1" customWidth="1"/>
    <col min="13074" max="13312" width="9.140625" style="2"/>
    <col min="13313" max="13313" width="7.7109375" style="2" customWidth="1"/>
    <col min="13314" max="13314" width="41.42578125" style="2" customWidth="1"/>
    <col min="13315" max="13315" width="13.5703125" style="2" customWidth="1"/>
    <col min="13316" max="13316" width="11.7109375" style="2" customWidth="1"/>
    <col min="13317" max="13317" width="12.28515625" style="2" customWidth="1"/>
    <col min="13318" max="13318" width="9.140625" style="2" customWidth="1"/>
    <col min="13319" max="13319" width="8.42578125" style="2" customWidth="1"/>
    <col min="13320" max="13320" width="12" style="2" customWidth="1"/>
    <col min="13321" max="13321" width="12.140625" style="2" customWidth="1"/>
    <col min="13322" max="13322" width="10.140625" style="2" customWidth="1"/>
    <col min="13323" max="13323" width="10.42578125" style="2" customWidth="1"/>
    <col min="13324" max="13324" width="10.7109375" style="2" customWidth="1"/>
    <col min="13325" max="13325" width="8.85546875" style="2" customWidth="1"/>
    <col min="13326" max="13326" width="12.5703125" style="2" customWidth="1"/>
    <col min="13327" max="13327" width="11.7109375" style="2" customWidth="1"/>
    <col min="13328" max="13328" width="10.5703125" style="2" customWidth="1"/>
    <col min="13329" max="13329" width="0" style="2" hidden="1" customWidth="1"/>
    <col min="13330" max="13568" width="9.140625" style="2"/>
    <col min="13569" max="13569" width="7.7109375" style="2" customWidth="1"/>
    <col min="13570" max="13570" width="41.42578125" style="2" customWidth="1"/>
    <col min="13571" max="13571" width="13.5703125" style="2" customWidth="1"/>
    <col min="13572" max="13572" width="11.7109375" style="2" customWidth="1"/>
    <col min="13573" max="13573" width="12.28515625" style="2" customWidth="1"/>
    <col min="13574" max="13574" width="9.140625" style="2" customWidth="1"/>
    <col min="13575" max="13575" width="8.42578125" style="2" customWidth="1"/>
    <col min="13576" max="13576" width="12" style="2" customWidth="1"/>
    <col min="13577" max="13577" width="12.140625" style="2" customWidth="1"/>
    <col min="13578" max="13578" width="10.140625" style="2" customWidth="1"/>
    <col min="13579" max="13579" width="10.42578125" style="2" customWidth="1"/>
    <col min="13580" max="13580" width="10.7109375" style="2" customWidth="1"/>
    <col min="13581" max="13581" width="8.85546875" style="2" customWidth="1"/>
    <col min="13582" max="13582" width="12.5703125" style="2" customWidth="1"/>
    <col min="13583" max="13583" width="11.7109375" style="2" customWidth="1"/>
    <col min="13584" max="13584" width="10.5703125" style="2" customWidth="1"/>
    <col min="13585" max="13585" width="0" style="2" hidden="1" customWidth="1"/>
    <col min="13586" max="13824" width="9.140625" style="2"/>
    <col min="13825" max="13825" width="7.7109375" style="2" customWidth="1"/>
    <col min="13826" max="13826" width="41.42578125" style="2" customWidth="1"/>
    <col min="13827" max="13827" width="13.5703125" style="2" customWidth="1"/>
    <col min="13828" max="13828" width="11.7109375" style="2" customWidth="1"/>
    <col min="13829" max="13829" width="12.28515625" style="2" customWidth="1"/>
    <col min="13830" max="13830" width="9.140625" style="2" customWidth="1"/>
    <col min="13831" max="13831" width="8.42578125" style="2" customWidth="1"/>
    <col min="13832" max="13832" width="12" style="2" customWidth="1"/>
    <col min="13833" max="13833" width="12.140625" style="2" customWidth="1"/>
    <col min="13834" max="13834" width="10.140625" style="2" customWidth="1"/>
    <col min="13835" max="13835" width="10.42578125" style="2" customWidth="1"/>
    <col min="13836" max="13836" width="10.7109375" style="2" customWidth="1"/>
    <col min="13837" max="13837" width="8.85546875" style="2" customWidth="1"/>
    <col min="13838" max="13838" width="12.5703125" style="2" customWidth="1"/>
    <col min="13839" max="13839" width="11.7109375" style="2" customWidth="1"/>
    <col min="13840" max="13840" width="10.5703125" style="2" customWidth="1"/>
    <col min="13841" max="13841" width="0" style="2" hidden="1" customWidth="1"/>
    <col min="13842" max="14080" width="9.140625" style="2"/>
    <col min="14081" max="14081" width="7.7109375" style="2" customWidth="1"/>
    <col min="14082" max="14082" width="41.42578125" style="2" customWidth="1"/>
    <col min="14083" max="14083" width="13.5703125" style="2" customWidth="1"/>
    <col min="14084" max="14084" width="11.7109375" style="2" customWidth="1"/>
    <col min="14085" max="14085" width="12.28515625" style="2" customWidth="1"/>
    <col min="14086" max="14086" width="9.140625" style="2" customWidth="1"/>
    <col min="14087" max="14087" width="8.42578125" style="2" customWidth="1"/>
    <col min="14088" max="14088" width="12" style="2" customWidth="1"/>
    <col min="14089" max="14089" width="12.140625" style="2" customWidth="1"/>
    <col min="14090" max="14090" width="10.140625" style="2" customWidth="1"/>
    <col min="14091" max="14091" width="10.42578125" style="2" customWidth="1"/>
    <col min="14092" max="14092" width="10.7109375" style="2" customWidth="1"/>
    <col min="14093" max="14093" width="8.85546875" style="2" customWidth="1"/>
    <col min="14094" max="14094" width="12.5703125" style="2" customWidth="1"/>
    <col min="14095" max="14095" width="11.7109375" style="2" customWidth="1"/>
    <col min="14096" max="14096" width="10.5703125" style="2" customWidth="1"/>
    <col min="14097" max="14097" width="0" style="2" hidden="1" customWidth="1"/>
    <col min="14098" max="14336" width="9.140625" style="2"/>
    <col min="14337" max="14337" width="7.7109375" style="2" customWidth="1"/>
    <col min="14338" max="14338" width="41.42578125" style="2" customWidth="1"/>
    <col min="14339" max="14339" width="13.5703125" style="2" customWidth="1"/>
    <col min="14340" max="14340" width="11.7109375" style="2" customWidth="1"/>
    <col min="14341" max="14341" width="12.28515625" style="2" customWidth="1"/>
    <col min="14342" max="14342" width="9.140625" style="2" customWidth="1"/>
    <col min="14343" max="14343" width="8.42578125" style="2" customWidth="1"/>
    <col min="14344" max="14344" width="12" style="2" customWidth="1"/>
    <col min="14345" max="14345" width="12.140625" style="2" customWidth="1"/>
    <col min="14346" max="14346" width="10.140625" style="2" customWidth="1"/>
    <col min="14347" max="14347" width="10.42578125" style="2" customWidth="1"/>
    <col min="14348" max="14348" width="10.7109375" style="2" customWidth="1"/>
    <col min="14349" max="14349" width="8.85546875" style="2" customWidth="1"/>
    <col min="14350" max="14350" width="12.5703125" style="2" customWidth="1"/>
    <col min="14351" max="14351" width="11.7109375" style="2" customWidth="1"/>
    <col min="14352" max="14352" width="10.5703125" style="2" customWidth="1"/>
    <col min="14353" max="14353" width="0" style="2" hidden="1" customWidth="1"/>
    <col min="14354" max="14592" width="9.140625" style="2"/>
    <col min="14593" max="14593" width="7.7109375" style="2" customWidth="1"/>
    <col min="14594" max="14594" width="41.42578125" style="2" customWidth="1"/>
    <col min="14595" max="14595" width="13.5703125" style="2" customWidth="1"/>
    <col min="14596" max="14596" width="11.7109375" style="2" customWidth="1"/>
    <col min="14597" max="14597" width="12.28515625" style="2" customWidth="1"/>
    <col min="14598" max="14598" width="9.140625" style="2" customWidth="1"/>
    <col min="14599" max="14599" width="8.42578125" style="2" customWidth="1"/>
    <col min="14600" max="14600" width="12" style="2" customWidth="1"/>
    <col min="14601" max="14601" width="12.140625" style="2" customWidth="1"/>
    <col min="14602" max="14602" width="10.140625" style="2" customWidth="1"/>
    <col min="14603" max="14603" width="10.42578125" style="2" customWidth="1"/>
    <col min="14604" max="14604" width="10.7109375" style="2" customWidth="1"/>
    <col min="14605" max="14605" width="8.85546875" style="2" customWidth="1"/>
    <col min="14606" max="14606" width="12.5703125" style="2" customWidth="1"/>
    <col min="14607" max="14607" width="11.7109375" style="2" customWidth="1"/>
    <col min="14608" max="14608" width="10.5703125" style="2" customWidth="1"/>
    <col min="14609" max="14609" width="0" style="2" hidden="1" customWidth="1"/>
    <col min="14610" max="14848" width="9.140625" style="2"/>
    <col min="14849" max="14849" width="7.7109375" style="2" customWidth="1"/>
    <col min="14850" max="14850" width="41.42578125" style="2" customWidth="1"/>
    <col min="14851" max="14851" width="13.5703125" style="2" customWidth="1"/>
    <col min="14852" max="14852" width="11.7109375" style="2" customWidth="1"/>
    <col min="14853" max="14853" width="12.28515625" style="2" customWidth="1"/>
    <col min="14854" max="14854" width="9.140625" style="2" customWidth="1"/>
    <col min="14855" max="14855" width="8.42578125" style="2" customWidth="1"/>
    <col min="14856" max="14856" width="12" style="2" customWidth="1"/>
    <col min="14857" max="14857" width="12.140625" style="2" customWidth="1"/>
    <col min="14858" max="14858" width="10.140625" style="2" customWidth="1"/>
    <col min="14859" max="14859" width="10.42578125" style="2" customWidth="1"/>
    <col min="14860" max="14860" width="10.7109375" style="2" customWidth="1"/>
    <col min="14861" max="14861" width="8.85546875" style="2" customWidth="1"/>
    <col min="14862" max="14862" width="12.5703125" style="2" customWidth="1"/>
    <col min="14863" max="14863" width="11.7109375" style="2" customWidth="1"/>
    <col min="14864" max="14864" width="10.5703125" style="2" customWidth="1"/>
    <col min="14865" max="14865" width="0" style="2" hidden="1" customWidth="1"/>
    <col min="14866" max="15104" width="9.140625" style="2"/>
    <col min="15105" max="15105" width="7.7109375" style="2" customWidth="1"/>
    <col min="15106" max="15106" width="41.42578125" style="2" customWidth="1"/>
    <col min="15107" max="15107" width="13.5703125" style="2" customWidth="1"/>
    <col min="15108" max="15108" width="11.7109375" style="2" customWidth="1"/>
    <col min="15109" max="15109" width="12.28515625" style="2" customWidth="1"/>
    <col min="15110" max="15110" width="9.140625" style="2" customWidth="1"/>
    <col min="15111" max="15111" width="8.42578125" style="2" customWidth="1"/>
    <col min="15112" max="15112" width="12" style="2" customWidth="1"/>
    <col min="15113" max="15113" width="12.140625" style="2" customWidth="1"/>
    <col min="15114" max="15114" width="10.140625" style="2" customWidth="1"/>
    <col min="15115" max="15115" width="10.42578125" style="2" customWidth="1"/>
    <col min="15116" max="15116" width="10.7109375" style="2" customWidth="1"/>
    <col min="15117" max="15117" width="8.85546875" style="2" customWidth="1"/>
    <col min="15118" max="15118" width="12.5703125" style="2" customWidth="1"/>
    <col min="15119" max="15119" width="11.7109375" style="2" customWidth="1"/>
    <col min="15120" max="15120" width="10.5703125" style="2" customWidth="1"/>
    <col min="15121" max="15121" width="0" style="2" hidden="1" customWidth="1"/>
    <col min="15122" max="15360" width="9.140625" style="2"/>
    <col min="15361" max="15361" width="7.7109375" style="2" customWidth="1"/>
    <col min="15362" max="15362" width="41.42578125" style="2" customWidth="1"/>
    <col min="15363" max="15363" width="13.5703125" style="2" customWidth="1"/>
    <col min="15364" max="15364" width="11.7109375" style="2" customWidth="1"/>
    <col min="15365" max="15365" width="12.28515625" style="2" customWidth="1"/>
    <col min="15366" max="15366" width="9.140625" style="2" customWidth="1"/>
    <col min="15367" max="15367" width="8.42578125" style="2" customWidth="1"/>
    <col min="15368" max="15368" width="12" style="2" customWidth="1"/>
    <col min="15369" max="15369" width="12.140625" style="2" customWidth="1"/>
    <col min="15370" max="15370" width="10.140625" style="2" customWidth="1"/>
    <col min="15371" max="15371" width="10.42578125" style="2" customWidth="1"/>
    <col min="15372" max="15372" width="10.7109375" style="2" customWidth="1"/>
    <col min="15373" max="15373" width="8.85546875" style="2" customWidth="1"/>
    <col min="15374" max="15374" width="12.5703125" style="2" customWidth="1"/>
    <col min="15375" max="15375" width="11.7109375" style="2" customWidth="1"/>
    <col min="15376" max="15376" width="10.5703125" style="2" customWidth="1"/>
    <col min="15377" max="15377" width="0" style="2" hidden="1" customWidth="1"/>
    <col min="15378" max="15616" width="9.140625" style="2"/>
    <col min="15617" max="15617" width="7.7109375" style="2" customWidth="1"/>
    <col min="15618" max="15618" width="41.42578125" style="2" customWidth="1"/>
    <col min="15619" max="15619" width="13.5703125" style="2" customWidth="1"/>
    <col min="15620" max="15620" width="11.7109375" style="2" customWidth="1"/>
    <col min="15621" max="15621" width="12.28515625" style="2" customWidth="1"/>
    <col min="15622" max="15622" width="9.140625" style="2" customWidth="1"/>
    <col min="15623" max="15623" width="8.42578125" style="2" customWidth="1"/>
    <col min="15624" max="15624" width="12" style="2" customWidth="1"/>
    <col min="15625" max="15625" width="12.140625" style="2" customWidth="1"/>
    <col min="15626" max="15626" width="10.140625" style="2" customWidth="1"/>
    <col min="15627" max="15627" width="10.42578125" style="2" customWidth="1"/>
    <col min="15628" max="15628" width="10.7109375" style="2" customWidth="1"/>
    <col min="15629" max="15629" width="8.85546875" style="2" customWidth="1"/>
    <col min="15630" max="15630" width="12.5703125" style="2" customWidth="1"/>
    <col min="15631" max="15631" width="11.7109375" style="2" customWidth="1"/>
    <col min="15632" max="15632" width="10.5703125" style="2" customWidth="1"/>
    <col min="15633" max="15633" width="0" style="2" hidden="1" customWidth="1"/>
    <col min="15634" max="15872" width="9.140625" style="2"/>
    <col min="15873" max="15873" width="7.7109375" style="2" customWidth="1"/>
    <col min="15874" max="15874" width="41.42578125" style="2" customWidth="1"/>
    <col min="15875" max="15875" width="13.5703125" style="2" customWidth="1"/>
    <col min="15876" max="15876" width="11.7109375" style="2" customWidth="1"/>
    <col min="15877" max="15877" width="12.28515625" style="2" customWidth="1"/>
    <col min="15878" max="15878" width="9.140625" style="2" customWidth="1"/>
    <col min="15879" max="15879" width="8.42578125" style="2" customWidth="1"/>
    <col min="15880" max="15880" width="12" style="2" customWidth="1"/>
    <col min="15881" max="15881" width="12.140625" style="2" customWidth="1"/>
    <col min="15882" max="15882" width="10.140625" style="2" customWidth="1"/>
    <col min="15883" max="15883" width="10.42578125" style="2" customWidth="1"/>
    <col min="15884" max="15884" width="10.7109375" style="2" customWidth="1"/>
    <col min="15885" max="15885" width="8.85546875" style="2" customWidth="1"/>
    <col min="15886" max="15886" width="12.5703125" style="2" customWidth="1"/>
    <col min="15887" max="15887" width="11.7109375" style="2" customWidth="1"/>
    <col min="15888" max="15888" width="10.5703125" style="2" customWidth="1"/>
    <col min="15889" max="15889" width="0" style="2" hidden="1" customWidth="1"/>
    <col min="15890" max="16128" width="9.140625" style="2"/>
    <col min="16129" max="16129" width="7.7109375" style="2" customWidth="1"/>
    <col min="16130" max="16130" width="41.42578125" style="2" customWidth="1"/>
    <col min="16131" max="16131" width="13.5703125" style="2" customWidth="1"/>
    <col min="16132" max="16132" width="11.7109375" style="2" customWidth="1"/>
    <col min="16133" max="16133" width="12.28515625" style="2" customWidth="1"/>
    <col min="16134" max="16134" width="9.140625" style="2" customWidth="1"/>
    <col min="16135" max="16135" width="8.42578125" style="2" customWidth="1"/>
    <col min="16136" max="16136" width="12" style="2" customWidth="1"/>
    <col min="16137" max="16137" width="12.140625" style="2" customWidth="1"/>
    <col min="16138" max="16138" width="10.140625" style="2" customWidth="1"/>
    <col min="16139" max="16139" width="10.42578125" style="2" customWidth="1"/>
    <col min="16140" max="16140" width="10.7109375" style="2" customWidth="1"/>
    <col min="16141" max="16141" width="8.85546875" style="2" customWidth="1"/>
    <col min="16142" max="16142" width="12.5703125" style="2" customWidth="1"/>
    <col min="16143" max="16143" width="11.7109375" style="2" customWidth="1"/>
    <col min="16144" max="16144" width="10.5703125" style="2" customWidth="1"/>
    <col min="16145" max="16145" width="0" style="2" hidden="1" customWidth="1"/>
    <col min="16146" max="16384" width="9.140625" style="2"/>
  </cols>
  <sheetData>
    <row r="1" spans="1:19" ht="16.5">
      <c r="A1" s="1" t="s">
        <v>0</v>
      </c>
      <c r="B1" s="1"/>
      <c r="I1" s="1" t="s">
        <v>1</v>
      </c>
      <c r="J1" s="1"/>
      <c r="K1" s="1"/>
      <c r="L1" s="1"/>
      <c r="M1" s="1"/>
      <c r="N1" s="1"/>
      <c r="O1" s="1"/>
      <c r="P1" s="1"/>
      <c r="R1" s="2" t="s">
        <v>2</v>
      </c>
      <c r="S1" s="3" t="s">
        <v>3</v>
      </c>
    </row>
    <row r="2" spans="1:19" s="7" customFormat="1" ht="18.75">
      <c r="A2" s="1" t="s">
        <v>4</v>
      </c>
      <c r="B2" s="1"/>
      <c r="C2" s="4"/>
      <c r="D2" s="4"/>
      <c r="E2" s="4"/>
      <c r="F2" s="4"/>
      <c r="G2" s="4"/>
      <c r="H2" s="4"/>
      <c r="I2" s="5" t="s">
        <v>5</v>
      </c>
      <c r="J2" s="5"/>
      <c r="K2" s="5"/>
      <c r="L2" s="5"/>
      <c r="M2" s="5"/>
      <c r="N2" s="5"/>
      <c r="O2" s="5"/>
      <c r="P2" s="5"/>
      <c r="Q2" s="6"/>
    </row>
    <row r="3" spans="1:19">
      <c r="A3" s="8"/>
      <c r="B3" s="9"/>
      <c r="C3" s="10"/>
      <c r="D3" s="10"/>
      <c r="E3" s="10"/>
      <c r="F3" s="10"/>
      <c r="G3" s="10"/>
      <c r="H3" s="10"/>
      <c r="I3" s="8"/>
      <c r="J3" s="8"/>
      <c r="K3" s="8"/>
      <c r="L3" s="8"/>
      <c r="M3" s="8"/>
      <c r="N3" s="8"/>
      <c r="O3" s="8"/>
      <c r="P3" s="8"/>
      <c r="Q3" s="11"/>
    </row>
    <row r="4" spans="1:19" s="13" customFormat="1" ht="20.25" customHeight="1">
      <c r="A4" s="5" t="s">
        <v>6</v>
      </c>
      <c r="B4" s="5"/>
      <c r="C4" s="5"/>
      <c r="D4" s="5"/>
      <c r="E4" s="5"/>
      <c r="F4" s="5"/>
      <c r="G4" s="5"/>
      <c r="H4" s="5"/>
      <c r="I4" s="5"/>
      <c r="J4" s="5"/>
      <c r="K4" s="5"/>
      <c r="L4" s="5"/>
      <c r="M4" s="5"/>
      <c r="N4" s="5"/>
      <c r="O4" s="5"/>
      <c r="P4" s="5"/>
      <c r="Q4" s="12"/>
    </row>
    <row r="5" spans="1:19" ht="21.75" customHeight="1">
      <c r="A5" s="14" t="s">
        <v>7</v>
      </c>
      <c r="B5" s="15"/>
      <c r="C5" s="15"/>
      <c r="D5" s="15"/>
      <c r="E5" s="15"/>
      <c r="F5" s="15"/>
      <c r="G5" s="15"/>
      <c r="H5" s="15"/>
      <c r="I5" s="15"/>
      <c r="J5" s="15"/>
      <c r="K5" s="15"/>
      <c r="L5" s="15"/>
      <c r="M5" s="15"/>
      <c r="N5" s="15"/>
      <c r="O5" s="15"/>
      <c r="P5" s="15"/>
      <c r="Q5" s="7"/>
      <c r="R5" s="16"/>
    </row>
    <row r="6" spans="1:19" hidden="1">
      <c r="A6" s="10"/>
      <c r="B6" s="17"/>
      <c r="C6" s="10"/>
      <c r="D6" s="10"/>
      <c r="E6" s="10"/>
      <c r="F6" s="10"/>
      <c r="G6" s="10"/>
      <c r="H6" s="10"/>
      <c r="I6" s="10"/>
      <c r="J6" s="10"/>
      <c r="K6" s="10"/>
      <c r="L6" s="10"/>
      <c r="M6" s="10"/>
      <c r="N6" s="10"/>
      <c r="O6" s="10"/>
      <c r="P6" s="10"/>
      <c r="Q6" s="10"/>
    </row>
    <row r="7" spans="1:19" hidden="1">
      <c r="A7" s="18"/>
      <c r="B7" s="17"/>
      <c r="C7" s="10"/>
      <c r="D7" s="10"/>
      <c r="E7" s="10"/>
      <c r="F7" s="10"/>
      <c r="G7" s="10"/>
      <c r="H7" s="10"/>
      <c r="I7" s="10"/>
      <c r="J7" s="10"/>
      <c r="K7" s="10"/>
      <c r="L7" s="10"/>
      <c r="M7" s="10"/>
      <c r="N7" s="10"/>
      <c r="O7" s="10"/>
      <c r="P7" s="10"/>
      <c r="Q7" s="10"/>
    </row>
    <row r="8" spans="1:19">
      <c r="A8" s="18"/>
      <c r="B8" s="17"/>
      <c r="C8" s="10"/>
      <c r="D8" s="10"/>
      <c r="E8" s="10"/>
      <c r="F8" s="10"/>
      <c r="G8" s="10"/>
      <c r="H8" s="10"/>
      <c r="I8" s="10"/>
      <c r="J8" s="10"/>
      <c r="K8" s="10"/>
      <c r="L8" s="10"/>
      <c r="M8" s="10"/>
      <c r="N8" s="10" t="s">
        <v>8</v>
      </c>
      <c r="O8" s="10"/>
      <c r="P8" s="10"/>
      <c r="Q8" s="10"/>
    </row>
    <row r="9" spans="1:19" ht="16.5" thickBot="1">
      <c r="A9" s="19"/>
      <c r="B9" s="20"/>
      <c r="G9" s="21"/>
      <c r="H9" s="21"/>
      <c r="I9" s="21"/>
      <c r="J9" s="21"/>
      <c r="K9" s="21"/>
      <c r="L9" s="21"/>
      <c r="M9" s="21"/>
      <c r="N9" s="22" t="s">
        <v>9</v>
      </c>
      <c r="O9" s="22"/>
      <c r="P9" s="22"/>
      <c r="Q9" s="23" t="s">
        <v>10</v>
      </c>
    </row>
    <row r="10" spans="1:19" s="13" customFormat="1" ht="51.75" customHeight="1">
      <c r="A10" s="24" t="s">
        <v>11</v>
      </c>
      <c r="B10" s="25" t="s">
        <v>12</v>
      </c>
      <c r="C10" s="26" t="s">
        <v>13</v>
      </c>
      <c r="D10" s="27" t="s">
        <v>14</v>
      </c>
      <c r="E10" s="27" t="s">
        <v>15</v>
      </c>
      <c r="F10" s="27" t="s">
        <v>16</v>
      </c>
      <c r="G10" s="27" t="s">
        <v>17</v>
      </c>
      <c r="H10" s="27" t="s">
        <v>18</v>
      </c>
      <c r="I10" s="27" t="s">
        <v>19</v>
      </c>
      <c r="J10" s="27" t="s">
        <v>20</v>
      </c>
      <c r="K10" s="27" t="s">
        <v>21</v>
      </c>
      <c r="L10" s="26"/>
      <c r="M10" s="26"/>
      <c r="N10" s="27" t="s">
        <v>22</v>
      </c>
      <c r="O10" s="26"/>
      <c r="P10" s="28"/>
      <c r="Q10" s="29" t="s">
        <v>23</v>
      </c>
    </row>
    <row r="11" spans="1:19" s="13" customFormat="1">
      <c r="A11" s="30"/>
      <c r="B11" s="31"/>
      <c r="C11" s="32"/>
      <c r="D11" s="33"/>
      <c r="E11" s="33"/>
      <c r="F11" s="33"/>
      <c r="G11" s="33"/>
      <c r="H11" s="33"/>
      <c r="I11" s="33"/>
      <c r="J11" s="33"/>
      <c r="K11" s="32" t="s">
        <v>13</v>
      </c>
      <c r="L11" s="33" t="s">
        <v>24</v>
      </c>
      <c r="M11" s="33" t="s">
        <v>25</v>
      </c>
      <c r="N11" s="32" t="s">
        <v>13</v>
      </c>
      <c r="O11" s="33" t="s">
        <v>24</v>
      </c>
      <c r="P11" s="34" t="s">
        <v>25</v>
      </c>
      <c r="Q11" s="29"/>
    </row>
    <row r="12" spans="1:19" s="13" customFormat="1">
      <c r="A12" s="30"/>
      <c r="B12" s="31"/>
      <c r="C12" s="32"/>
      <c r="D12" s="33"/>
      <c r="E12" s="33"/>
      <c r="F12" s="33"/>
      <c r="G12" s="33"/>
      <c r="H12" s="33"/>
      <c r="I12" s="33"/>
      <c r="J12" s="33"/>
      <c r="K12" s="32"/>
      <c r="L12" s="33"/>
      <c r="M12" s="33"/>
      <c r="N12" s="32"/>
      <c r="O12" s="33"/>
      <c r="P12" s="34"/>
      <c r="Q12" s="29"/>
    </row>
    <row r="13" spans="1:19" s="13" customFormat="1" ht="73.5" customHeight="1">
      <c r="A13" s="30"/>
      <c r="B13" s="31"/>
      <c r="C13" s="32"/>
      <c r="D13" s="33"/>
      <c r="E13" s="33"/>
      <c r="F13" s="33"/>
      <c r="G13" s="33"/>
      <c r="H13" s="33"/>
      <c r="I13" s="33"/>
      <c r="J13" s="33"/>
      <c r="K13" s="32"/>
      <c r="L13" s="33"/>
      <c r="M13" s="33"/>
      <c r="N13" s="32"/>
      <c r="O13" s="33"/>
      <c r="P13" s="34"/>
      <c r="Q13" s="29"/>
    </row>
    <row r="14" spans="1:19">
      <c r="A14" s="35" t="s">
        <v>26</v>
      </c>
      <c r="B14" s="36" t="s">
        <v>27</v>
      </c>
      <c r="C14" s="37">
        <v>1</v>
      </c>
      <c r="D14" s="38">
        <f>C14+1</f>
        <v>2</v>
      </c>
      <c r="E14" s="38">
        <f t="shared" ref="E14:P14" si="0">D14+1</f>
        <v>3</v>
      </c>
      <c r="F14" s="38">
        <f t="shared" si="0"/>
        <v>4</v>
      </c>
      <c r="G14" s="38">
        <f t="shared" si="0"/>
        <v>5</v>
      </c>
      <c r="H14" s="38">
        <f t="shared" si="0"/>
        <v>6</v>
      </c>
      <c r="I14" s="38">
        <f t="shared" si="0"/>
        <v>7</v>
      </c>
      <c r="J14" s="38">
        <f t="shared" si="0"/>
        <v>8</v>
      </c>
      <c r="K14" s="38">
        <f t="shared" si="0"/>
        <v>9</v>
      </c>
      <c r="L14" s="38">
        <f t="shared" si="0"/>
        <v>10</v>
      </c>
      <c r="M14" s="38">
        <f t="shared" si="0"/>
        <v>11</v>
      </c>
      <c r="N14" s="38">
        <f t="shared" si="0"/>
        <v>12</v>
      </c>
      <c r="O14" s="38">
        <f t="shared" si="0"/>
        <v>13</v>
      </c>
      <c r="P14" s="38">
        <f t="shared" si="0"/>
        <v>14</v>
      </c>
      <c r="Q14" s="39">
        <f>M14+1</f>
        <v>12</v>
      </c>
    </row>
    <row r="15" spans="1:19" s="13" customFormat="1" ht="20.25" customHeight="1">
      <c r="A15" s="40"/>
      <c r="B15" s="41" t="s">
        <v>28</v>
      </c>
      <c r="C15" s="42">
        <f t="shared" ref="C15:Q15" si="1">C16+C117+C118+C119+C120+C121+C122+C123</f>
        <v>12903475.011335844</v>
      </c>
      <c r="D15" s="42">
        <f t="shared" si="1"/>
        <v>2989964</v>
      </c>
      <c r="E15" s="42">
        <f t="shared" si="1"/>
        <v>2936001.4869488925</v>
      </c>
      <c r="F15" s="42">
        <f t="shared" si="1"/>
        <v>5900</v>
      </c>
      <c r="G15" s="42">
        <f t="shared" si="1"/>
        <v>1040</v>
      </c>
      <c r="H15" s="42">
        <f t="shared" si="1"/>
        <v>166750.7030397114</v>
      </c>
      <c r="I15" s="42">
        <f t="shared" si="1"/>
        <v>4398702.8213472404</v>
      </c>
      <c r="J15" s="42">
        <f t="shared" si="1"/>
        <v>339300</v>
      </c>
      <c r="K15" s="42">
        <f t="shared" si="1"/>
        <v>216041</v>
      </c>
      <c r="L15" s="42">
        <f t="shared" si="1"/>
        <v>159335</v>
      </c>
      <c r="M15" s="42">
        <f t="shared" si="1"/>
        <v>56706</v>
      </c>
      <c r="N15" s="42">
        <f t="shared" si="1"/>
        <v>1849775</v>
      </c>
      <c r="O15" s="42">
        <f t="shared" si="1"/>
        <v>1690262</v>
      </c>
      <c r="P15" s="43">
        <f t="shared" si="1"/>
        <v>159513</v>
      </c>
      <c r="Q15" s="44">
        <f t="shared" si="1"/>
        <v>0</v>
      </c>
    </row>
    <row r="16" spans="1:19" s="13" customFormat="1" ht="20.25" customHeight="1">
      <c r="A16" s="45" t="s">
        <v>29</v>
      </c>
      <c r="B16" s="46" t="s">
        <v>30</v>
      </c>
      <c r="C16" s="47">
        <f t="shared" ref="C16:Q16" si="2">SUM(C17:C116)</f>
        <v>2936001.4869488925</v>
      </c>
      <c r="D16" s="47">
        <f t="shared" si="2"/>
        <v>0</v>
      </c>
      <c r="E16" s="47">
        <f t="shared" si="2"/>
        <v>2936001.4869488925</v>
      </c>
      <c r="F16" s="47">
        <f t="shared" si="2"/>
        <v>0</v>
      </c>
      <c r="G16" s="47">
        <f t="shared" si="2"/>
        <v>0</v>
      </c>
      <c r="H16" s="47">
        <f t="shared" si="2"/>
        <v>0</v>
      </c>
      <c r="I16" s="47">
        <f t="shared" si="2"/>
        <v>0</v>
      </c>
      <c r="J16" s="47">
        <f t="shared" si="2"/>
        <v>0</v>
      </c>
      <c r="K16" s="47">
        <f t="shared" si="2"/>
        <v>0</v>
      </c>
      <c r="L16" s="47">
        <f t="shared" si="2"/>
        <v>0</v>
      </c>
      <c r="M16" s="47">
        <f t="shared" si="2"/>
        <v>0</v>
      </c>
      <c r="N16" s="47">
        <f t="shared" si="2"/>
        <v>0</v>
      </c>
      <c r="O16" s="47">
        <f t="shared" si="2"/>
        <v>0</v>
      </c>
      <c r="P16" s="48">
        <f t="shared" si="2"/>
        <v>0</v>
      </c>
      <c r="Q16" s="44">
        <f t="shared" si="2"/>
        <v>0</v>
      </c>
    </row>
    <row r="17" spans="1:17" ht="31.5">
      <c r="A17" s="49">
        <v>1</v>
      </c>
      <c r="B17" s="50" t="s">
        <v>31</v>
      </c>
      <c r="C17" s="51">
        <f>SUM(D17:K17)+N17</f>
        <v>93719.80514657023</v>
      </c>
      <c r="D17" s="51"/>
      <c r="E17" s="51">
        <f>[1]PL37!C14</f>
        <v>93719.80514657023</v>
      </c>
      <c r="F17" s="51"/>
      <c r="G17" s="51"/>
      <c r="H17" s="51"/>
      <c r="I17" s="51"/>
      <c r="J17" s="51"/>
      <c r="K17" s="51">
        <f>SUM(L17:M17)</f>
        <v>0</v>
      </c>
      <c r="L17" s="51"/>
      <c r="M17" s="51"/>
      <c r="N17" s="51">
        <f>SUM(O17:P17)</f>
        <v>0</v>
      </c>
      <c r="O17" s="51"/>
      <c r="P17" s="52"/>
      <c r="Q17" s="53"/>
    </row>
    <row r="18" spans="1:17" ht="17.25" customHeight="1">
      <c r="A18" s="49">
        <v>2</v>
      </c>
      <c r="B18" s="50" t="s">
        <v>32</v>
      </c>
      <c r="C18" s="51">
        <f t="shared" ref="C18:C80" si="3">SUM(D18:K18)+N18</f>
        <v>8054.2127599999985</v>
      </c>
      <c r="D18" s="51"/>
      <c r="E18" s="51">
        <f>[1]PL37!C15</f>
        <v>8054.2127599999985</v>
      </c>
      <c r="F18" s="51"/>
      <c r="G18" s="51"/>
      <c r="H18" s="51"/>
      <c r="I18" s="51"/>
      <c r="J18" s="51"/>
      <c r="K18" s="51">
        <f t="shared" ref="K18:K80" si="4">SUM(L18:M18)</f>
        <v>0</v>
      </c>
      <c r="L18" s="51"/>
      <c r="M18" s="51"/>
      <c r="N18" s="51">
        <f t="shared" ref="N18:N81" si="5">SUM(O18:P18)</f>
        <v>0</v>
      </c>
      <c r="O18" s="51"/>
      <c r="P18" s="52"/>
      <c r="Q18" s="53"/>
    </row>
    <row r="19" spans="1:17" ht="17.25" customHeight="1">
      <c r="A19" s="49">
        <v>3</v>
      </c>
      <c r="B19" s="50" t="s">
        <v>33</v>
      </c>
      <c r="C19" s="51">
        <f t="shared" si="3"/>
        <v>35671.265517699998</v>
      </c>
      <c r="D19" s="51"/>
      <c r="E19" s="51">
        <f>[1]PL37!C16</f>
        <v>35671.265517699998</v>
      </c>
      <c r="F19" s="51"/>
      <c r="G19" s="51"/>
      <c r="H19" s="51"/>
      <c r="I19" s="51"/>
      <c r="J19" s="51"/>
      <c r="K19" s="51">
        <f t="shared" si="4"/>
        <v>0</v>
      </c>
      <c r="L19" s="51"/>
      <c r="M19" s="51"/>
      <c r="N19" s="51">
        <f t="shared" si="5"/>
        <v>0</v>
      </c>
      <c r="O19" s="51"/>
      <c r="P19" s="52"/>
      <c r="Q19" s="53"/>
    </row>
    <row r="20" spans="1:17" ht="17.25" customHeight="1">
      <c r="A20" s="49">
        <v>4</v>
      </c>
      <c r="B20" s="50" t="s">
        <v>34</v>
      </c>
      <c r="C20" s="51">
        <f t="shared" si="3"/>
        <v>12270.259915999999</v>
      </c>
      <c r="D20" s="51"/>
      <c r="E20" s="51">
        <f>[1]PL37!C17</f>
        <v>12270.259915999999</v>
      </c>
      <c r="F20" s="51"/>
      <c r="G20" s="51"/>
      <c r="H20" s="51"/>
      <c r="I20" s="51"/>
      <c r="J20" s="51"/>
      <c r="K20" s="51">
        <f t="shared" si="4"/>
        <v>0</v>
      </c>
      <c r="L20" s="51"/>
      <c r="M20" s="51"/>
      <c r="N20" s="51">
        <f t="shared" si="5"/>
        <v>0</v>
      </c>
      <c r="O20" s="51"/>
      <c r="P20" s="52"/>
      <c r="Q20" s="53"/>
    </row>
    <row r="21" spans="1:17" ht="17.25" customHeight="1">
      <c r="A21" s="49">
        <v>5</v>
      </c>
      <c r="B21" s="50" t="s">
        <v>35</v>
      </c>
      <c r="C21" s="51">
        <f t="shared" si="3"/>
        <v>7303.3677819999994</v>
      </c>
      <c r="D21" s="51"/>
      <c r="E21" s="51">
        <f>[1]PL37!C18</f>
        <v>7303.3677819999994</v>
      </c>
      <c r="F21" s="51"/>
      <c r="G21" s="51"/>
      <c r="H21" s="51"/>
      <c r="I21" s="51"/>
      <c r="J21" s="51"/>
      <c r="K21" s="51">
        <f t="shared" si="4"/>
        <v>0</v>
      </c>
      <c r="L21" s="51"/>
      <c r="M21" s="51"/>
      <c r="N21" s="51">
        <f t="shared" si="5"/>
        <v>0</v>
      </c>
      <c r="O21" s="51"/>
      <c r="P21" s="52"/>
      <c r="Q21" s="53"/>
    </row>
    <row r="22" spans="1:17" ht="17.25" customHeight="1">
      <c r="A22" s="49">
        <v>6</v>
      </c>
      <c r="B22" s="50" t="s">
        <v>36</v>
      </c>
      <c r="C22" s="51">
        <f t="shared" si="3"/>
        <v>49861.515947673659</v>
      </c>
      <c r="D22" s="51"/>
      <c r="E22" s="51">
        <f>[1]PL37!C19</f>
        <v>49861.515947673659</v>
      </c>
      <c r="F22" s="51"/>
      <c r="G22" s="51"/>
      <c r="H22" s="51"/>
      <c r="I22" s="51"/>
      <c r="J22" s="51"/>
      <c r="K22" s="51">
        <f t="shared" si="4"/>
        <v>0</v>
      </c>
      <c r="L22" s="51"/>
      <c r="M22" s="51"/>
      <c r="N22" s="51">
        <f t="shared" si="5"/>
        <v>0</v>
      </c>
      <c r="O22" s="51"/>
      <c r="P22" s="52"/>
      <c r="Q22" s="53"/>
    </row>
    <row r="23" spans="1:17" ht="17.25" customHeight="1">
      <c r="A23" s="49">
        <v>7</v>
      </c>
      <c r="B23" s="50" t="s">
        <v>37</v>
      </c>
      <c r="C23" s="51">
        <f t="shared" si="3"/>
        <v>6249.5295839999999</v>
      </c>
      <c r="D23" s="51"/>
      <c r="E23" s="51">
        <f>[1]PL37!C20</f>
        <v>6249.5295839999999</v>
      </c>
      <c r="F23" s="51"/>
      <c r="G23" s="51"/>
      <c r="H23" s="51"/>
      <c r="I23" s="51"/>
      <c r="J23" s="51"/>
      <c r="K23" s="51">
        <f t="shared" si="4"/>
        <v>0</v>
      </c>
      <c r="L23" s="51"/>
      <c r="M23" s="51"/>
      <c r="N23" s="51">
        <f t="shared" si="5"/>
        <v>0</v>
      </c>
      <c r="O23" s="51"/>
      <c r="P23" s="52"/>
      <c r="Q23" s="53"/>
    </row>
    <row r="24" spans="1:17" ht="17.25" customHeight="1">
      <c r="A24" s="49">
        <v>8</v>
      </c>
      <c r="B24" s="50" t="s">
        <v>38</v>
      </c>
      <c r="C24" s="51">
        <f t="shared" si="3"/>
        <v>153181.56608960003</v>
      </c>
      <c r="D24" s="51"/>
      <c r="E24" s="51">
        <f>[1]PL37!C21</f>
        <v>153181.56608960003</v>
      </c>
      <c r="F24" s="51"/>
      <c r="G24" s="51"/>
      <c r="H24" s="51"/>
      <c r="I24" s="51"/>
      <c r="J24" s="51"/>
      <c r="K24" s="51">
        <f t="shared" si="4"/>
        <v>0</v>
      </c>
      <c r="L24" s="51"/>
      <c r="M24" s="51"/>
      <c r="N24" s="51">
        <f t="shared" si="5"/>
        <v>0</v>
      </c>
      <c r="O24" s="51"/>
      <c r="P24" s="52"/>
      <c r="Q24" s="53"/>
    </row>
    <row r="25" spans="1:17" ht="17.25" customHeight="1">
      <c r="A25" s="49">
        <v>9</v>
      </c>
      <c r="B25" s="50" t="s">
        <v>39</v>
      </c>
      <c r="C25" s="51">
        <f t="shared" si="3"/>
        <v>572447.79587297549</v>
      </c>
      <c r="D25" s="51"/>
      <c r="E25" s="51">
        <f>[1]PL37!C22</f>
        <v>572447.79587297549</v>
      </c>
      <c r="F25" s="51"/>
      <c r="G25" s="51"/>
      <c r="H25" s="51"/>
      <c r="I25" s="51"/>
      <c r="J25" s="51"/>
      <c r="K25" s="51">
        <f t="shared" si="4"/>
        <v>0</v>
      </c>
      <c r="L25" s="51"/>
      <c r="M25" s="51"/>
      <c r="N25" s="51">
        <f t="shared" si="5"/>
        <v>0</v>
      </c>
      <c r="O25" s="51"/>
      <c r="P25" s="52"/>
      <c r="Q25" s="53"/>
    </row>
    <row r="26" spans="1:17" ht="31.5">
      <c r="A26" s="49">
        <v>10</v>
      </c>
      <c r="B26" s="50" t="s">
        <v>40</v>
      </c>
      <c r="C26" s="51">
        <f t="shared" si="3"/>
        <v>229768.20625821996</v>
      </c>
      <c r="D26" s="51"/>
      <c r="E26" s="51">
        <f>[1]PL37!C23</f>
        <v>229768.20625821996</v>
      </c>
      <c r="F26" s="51"/>
      <c r="G26" s="51"/>
      <c r="H26" s="51"/>
      <c r="I26" s="51"/>
      <c r="J26" s="51"/>
      <c r="K26" s="51">
        <f t="shared" si="4"/>
        <v>0</v>
      </c>
      <c r="L26" s="51"/>
      <c r="M26" s="51"/>
      <c r="N26" s="51">
        <f t="shared" si="5"/>
        <v>0</v>
      </c>
      <c r="O26" s="51"/>
      <c r="P26" s="52"/>
      <c r="Q26" s="53"/>
    </row>
    <row r="27" spans="1:17" ht="31.5">
      <c r="A27" s="49">
        <v>11</v>
      </c>
      <c r="B27" s="50" t="s">
        <v>41</v>
      </c>
      <c r="C27" s="51">
        <f t="shared" si="3"/>
        <v>905.10817800000007</v>
      </c>
      <c r="D27" s="51"/>
      <c r="E27" s="51">
        <f>[1]PL37!C24</f>
        <v>905.10817800000007</v>
      </c>
      <c r="F27" s="51"/>
      <c r="G27" s="51"/>
      <c r="H27" s="51"/>
      <c r="I27" s="51"/>
      <c r="J27" s="51"/>
      <c r="K27" s="51">
        <f t="shared" si="4"/>
        <v>0</v>
      </c>
      <c r="L27" s="51"/>
      <c r="M27" s="51"/>
      <c r="N27" s="51">
        <f t="shared" si="5"/>
        <v>0</v>
      </c>
      <c r="O27" s="51"/>
      <c r="P27" s="52"/>
      <c r="Q27" s="53"/>
    </row>
    <row r="28" spans="1:17" ht="17.25" customHeight="1">
      <c r="A28" s="49">
        <v>12</v>
      </c>
      <c r="B28" s="50" t="s">
        <v>42</v>
      </c>
      <c r="C28" s="51">
        <f t="shared" si="3"/>
        <v>6595.3528260000012</v>
      </c>
      <c r="D28" s="51"/>
      <c r="E28" s="51">
        <f>[1]PL37!C25</f>
        <v>6595.3528260000012</v>
      </c>
      <c r="F28" s="51"/>
      <c r="G28" s="51"/>
      <c r="H28" s="51"/>
      <c r="I28" s="51"/>
      <c r="J28" s="51"/>
      <c r="K28" s="51">
        <f t="shared" si="4"/>
        <v>0</v>
      </c>
      <c r="L28" s="51"/>
      <c r="M28" s="51"/>
      <c r="N28" s="51">
        <f t="shared" si="5"/>
        <v>0</v>
      </c>
      <c r="O28" s="51"/>
      <c r="P28" s="52"/>
      <c r="Q28" s="53"/>
    </row>
    <row r="29" spans="1:17" ht="17.25" customHeight="1">
      <c r="A29" s="49">
        <v>13</v>
      </c>
      <c r="B29" s="50" t="s">
        <v>43</v>
      </c>
      <c r="C29" s="51">
        <f t="shared" si="3"/>
        <v>134099.721116</v>
      </c>
      <c r="D29" s="51"/>
      <c r="E29" s="51">
        <f>[1]PL37!C26</f>
        <v>134099.721116</v>
      </c>
      <c r="F29" s="51"/>
      <c r="G29" s="51"/>
      <c r="H29" s="51"/>
      <c r="I29" s="51"/>
      <c r="J29" s="51"/>
      <c r="K29" s="51">
        <f t="shared" si="4"/>
        <v>0</v>
      </c>
      <c r="L29" s="51"/>
      <c r="M29" s="51"/>
      <c r="N29" s="51">
        <f t="shared" si="5"/>
        <v>0</v>
      </c>
      <c r="O29" s="51"/>
      <c r="P29" s="52"/>
      <c r="Q29" s="53"/>
    </row>
    <row r="30" spans="1:17" ht="17.25" customHeight="1">
      <c r="A30" s="49">
        <v>14</v>
      </c>
      <c r="B30" s="50" t="s">
        <v>44</v>
      </c>
      <c r="C30" s="51">
        <f t="shared" si="3"/>
        <v>44785.916255000004</v>
      </c>
      <c r="D30" s="51"/>
      <c r="E30" s="51">
        <f>[1]PL37!C27</f>
        <v>44785.916255000004</v>
      </c>
      <c r="F30" s="51"/>
      <c r="G30" s="51"/>
      <c r="H30" s="51"/>
      <c r="I30" s="51"/>
      <c r="J30" s="51"/>
      <c r="K30" s="51">
        <f t="shared" si="4"/>
        <v>0</v>
      </c>
      <c r="L30" s="51"/>
      <c r="M30" s="51"/>
      <c r="N30" s="51">
        <f t="shared" si="5"/>
        <v>0</v>
      </c>
      <c r="O30" s="51"/>
      <c r="P30" s="52"/>
      <c r="Q30" s="53"/>
    </row>
    <row r="31" spans="1:17" ht="17.25" customHeight="1">
      <c r="A31" s="49">
        <v>15</v>
      </c>
      <c r="B31" s="50" t="s">
        <v>45</v>
      </c>
      <c r="C31" s="51">
        <f t="shared" si="3"/>
        <v>17996.878973999999</v>
      </c>
      <c r="D31" s="51"/>
      <c r="E31" s="51">
        <f>[1]PL37!C28</f>
        <v>17996.878973999999</v>
      </c>
      <c r="F31" s="51"/>
      <c r="G31" s="51"/>
      <c r="H31" s="51"/>
      <c r="I31" s="51"/>
      <c r="J31" s="51"/>
      <c r="K31" s="51">
        <f t="shared" si="4"/>
        <v>0</v>
      </c>
      <c r="L31" s="51"/>
      <c r="M31" s="51"/>
      <c r="N31" s="51">
        <f t="shared" si="5"/>
        <v>0</v>
      </c>
      <c r="O31" s="51"/>
      <c r="P31" s="52"/>
      <c r="Q31" s="53"/>
    </row>
    <row r="32" spans="1:17" ht="17.25" customHeight="1">
      <c r="A32" s="49">
        <v>16</v>
      </c>
      <c r="B32" s="50" t="s">
        <v>46</v>
      </c>
      <c r="C32" s="51">
        <f t="shared" si="3"/>
        <v>9049.7821279999989</v>
      </c>
      <c r="D32" s="51"/>
      <c r="E32" s="51">
        <f>[1]PL37!C29</f>
        <v>9049.7821279999989</v>
      </c>
      <c r="F32" s="51"/>
      <c r="G32" s="51"/>
      <c r="H32" s="51"/>
      <c r="I32" s="51"/>
      <c r="J32" s="51"/>
      <c r="K32" s="51">
        <f t="shared" si="4"/>
        <v>0</v>
      </c>
      <c r="L32" s="51"/>
      <c r="M32" s="51"/>
      <c r="N32" s="51">
        <f t="shared" si="5"/>
        <v>0</v>
      </c>
      <c r="O32" s="51"/>
      <c r="P32" s="52"/>
      <c r="Q32" s="53"/>
    </row>
    <row r="33" spans="1:17" ht="17.25" customHeight="1">
      <c r="A33" s="49">
        <v>17</v>
      </c>
      <c r="B33" s="50" t="s">
        <v>47</v>
      </c>
      <c r="C33" s="51">
        <f t="shared" si="3"/>
        <v>11949.208984000001</v>
      </c>
      <c r="D33" s="51"/>
      <c r="E33" s="51">
        <f>[1]PL37!C30</f>
        <v>11949.208984000001</v>
      </c>
      <c r="F33" s="51"/>
      <c r="G33" s="51"/>
      <c r="H33" s="51"/>
      <c r="I33" s="51"/>
      <c r="J33" s="51"/>
      <c r="K33" s="51">
        <f t="shared" si="4"/>
        <v>0</v>
      </c>
      <c r="L33" s="51"/>
      <c r="M33" s="51"/>
      <c r="N33" s="51">
        <f t="shared" si="5"/>
        <v>0</v>
      </c>
      <c r="O33" s="51"/>
      <c r="P33" s="52"/>
      <c r="Q33" s="53"/>
    </row>
    <row r="34" spans="1:17" ht="17.25" customHeight="1">
      <c r="A34" s="49">
        <v>18</v>
      </c>
      <c r="B34" s="50" t="s">
        <v>48</v>
      </c>
      <c r="C34" s="51">
        <f t="shared" si="3"/>
        <v>20064.953092</v>
      </c>
      <c r="D34" s="51"/>
      <c r="E34" s="51">
        <f>[1]PL37!C31</f>
        <v>20064.953092</v>
      </c>
      <c r="F34" s="51"/>
      <c r="G34" s="51"/>
      <c r="H34" s="51"/>
      <c r="I34" s="51"/>
      <c r="J34" s="51"/>
      <c r="K34" s="51">
        <f t="shared" si="4"/>
        <v>0</v>
      </c>
      <c r="L34" s="51"/>
      <c r="M34" s="51"/>
      <c r="N34" s="51">
        <f t="shared" si="5"/>
        <v>0</v>
      </c>
      <c r="O34" s="51"/>
      <c r="P34" s="52"/>
      <c r="Q34" s="53"/>
    </row>
    <row r="35" spans="1:17" ht="17.25" customHeight="1">
      <c r="A35" s="49">
        <v>19</v>
      </c>
      <c r="B35" s="50" t="s">
        <v>49</v>
      </c>
      <c r="C35" s="51">
        <f t="shared" si="3"/>
        <v>13121.521597400002</v>
      </c>
      <c r="D35" s="51"/>
      <c r="E35" s="51">
        <f>[1]PL37!C32</f>
        <v>13121.521597400002</v>
      </c>
      <c r="F35" s="51"/>
      <c r="G35" s="51"/>
      <c r="H35" s="51"/>
      <c r="I35" s="51"/>
      <c r="J35" s="51"/>
      <c r="K35" s="51">
        <f t="shared" si="4"/>
        <v>0</v>
      </c>
      <c r="L35" s="51"/>
      <c r="M35" s="51"/>
      <c r="N35" s="51">
        <f t="shared" si="5"/>
        <v>0</v>
      </c>
      <c r="O35" s="51"/>
      <c r="P35" s="52"/>
      <c r="Q35" s="53"/>
    </row>
    <row r="36" spans="1:17">
      <c r="A36" s="49">
        <v>20</v>
      </c>
      <c r="B36" s="50" t="s">
        <v>50</v>
      </c>
      <c r="C36" s="51">
        <f t="shared" si="3"/>
        <v>12337.670509000001</v>
      </c>
      <c r="D36" s="51"/>
      <c r="E36" s="51">
        <f>[1]PL37!C33</f>
        <v>12337.670509000001</v>
      </c>
      <c r="F36" s="51"/>
      <c r="G36" s="51"/>
      <c r="H36" s="51"/>
      <c r="I36" s="51"/>
      <c r="J36" s="51"/>
      <c r="K36" s="51">
        <f t="shared" si="4"/>
        <v>0</v>
      </c>
      <c r="L36" s="51"/>
      <c r="M36" s="51"/>
      <c r="N36" s="51">
        <f t="shared" si="5"/>
        <v>0</v>
      </c>
      <c r="O36" s="51"/>
      <c r="P36" s="52"/>
      <c r="Q36" s="53"/>
    </row>
    <row r="37" spans="1:17" ht="17.25" customHeight="1">
      <c r="A37" s="49">
        <v>21</v>
      </c>
      <c r="B37" s="50" t="s">
        <v>51</v>
      </c>
      <c r="C37" s="51">
        <f t="shared" si="3"/>
        <v>3148.8769379999999</v>
      </c>
      <c r="D37" s="51"/>
      <c r="E37" s="51">
        <f>[1]PL37!C34</f>
        <v>3148.8769379999999</v>
      </c>
      <c r="F37" s="51"/>
      <c r="G37" s="51"/>
      <c r="H37" s="51"/>
      <c r="I37" s="51"/>
      <c r="J37" s="51"/>
      <c r="K37" s="51">
        <f t="shared" si="4"/>
        <v>0</v>
      </c>
      <c r="L37" s="51"/>
      <c r="M37" s="51"/>
      <c r="N37" s="51">
        <f t="shared" si="5"/>
        <v>0</v>
      </c>
      <c r="O37" s="51"/>
      <c r="P37" s="52"/>
      <c r="Q37" s="53"/>
    </row>
    <row r="38" spans="1:17" ht="17.25" customHeight="1">
      <c r="A38" s="49">
        <v>22</v>
      </c>
      <c r="B38" s="50" t="s">
        <v>52</v>
      </c>
      <c r="C38" s="51">
        <f t="shared" si="3"/>
        <v>7415.5694160000003</v>
      </c>
      <c r="D38" s="51"/>
      <c r="E38" s="51">
        <f>[1]PL37!C35</f>
        <v>7415.5694160000003</v>
      </c>
      <c r="F38" s="51"/>
      <c r="G38" s="51"/>
      <c r="H38" s="51"/>
      <c r="I38" s="51"/>
      <c r="J38" s="51"/>
      <c r="K38" s="51">
        <f t="shared" si="4"/>
        <v>0</v>
      </c>
      <c r="L38" s="51"/>
      <c r="M38" s="51"/>
      <c r="N38" s="51">
        <f t="shared" si="5"/>
        <v>0</v>
      </c>
      <c r="O38" s="51"/>
      <c r="P38" s="52"/>
      <c r="Q38" s="53"/>
    </row>
    <row r="39" spans="1:17" ht="17.25" customHeight="1">
      <c r="A39" s="49">
        <v>23</v>
      </c>
      <c r="B39" s="50" t="s">
        <v>53</v>
      </c>
      <c r="C39" s="51">
        <f t="shared" si="3"/>
        <v>4137.6492097999999</v>
      </c>
      <c r="D39" s="51"/>
      <c r="E39" s="51">
        <f>[1]PL37!C36</f>
        <v>4137.6492097999999</v>
      </c>
      <c r="F39" s="51"/>
      <c r="G39" s="51"/>
      <c r="H39" s="51"/>
      <c r="I39" s="51"/>
      <c r="J39" s="51"/>
      <c r="K39" s="51">
        <f t="shared" si="4"/>
        <v>0</v>
      </c>
      <c r="L39" s="51"/>
      <c r="M39" s="51"/>
      <c r="N39" s="51">
        <f t="shared" si="5"/>
        <v>0</v>
      </c>
      <c r="O39" s="51"/>
      <c r="P39" s="52"/>
      <c r="Q39" s="53"/>
    </row>
    <row r="40" spans="1:17" ht="31.5">
      <c r="A40" s="49">
        <v>24</v>
      </c>
      <c r="B40" s="50" t="s">
        <v>54</v>
      </c>
      <c r="C40" s="51">
        <f t="shared" si="3"/>
        <v>6318.4110289999999</v>
      </c>
      <c r="D40" s="51"/>
      <c r="E40" s="51">
        <f>[1]PL37!C37</f>
        <v>6318.4110289999999</v>
      </c>
      <c r="F40" s="51"/>
      <c r="G40" s="51"/>
      <c r="H40" s="51"/>
      <c r="I40" s="51"/>
      <c r="J40" s="51"/>
      <c r="K40" s="51">
        <f t="shared" si="4"/>
        <v>0</v>
      </c>
      <c r="L40" s="51"/>
      <c r="M40" s="51"/>
      <c r="N40" s="51">
        <f t="shared" si="5"/>
        <v>0</v>
      </c>
      <c r="O40" s="51"/>
      <c r="P40" s="52"/>
      <c r="Q40" s="53"/>
    </row>
    <row r="41" spans="1:17" ht="17.25" customHeight="1">
      <c r="A41" s="49">
        <v>25</v>
      </c>
      <c r="B41" s="50" t="s">
        <v>55</v>
      </c>
      <c r="C41" s="51">
        <f t="shared" si="3"/>
        <v>8293.7253300000011</v>
      </c>
      <c r="D41" s="51"/>
      <c r="E41" s="51">
        <f>[1]PL37!C38</f>
        <v>8293.7253300000011</v>
      </c>
      <c r="F41" s="51"/>
      <c r="G41" s="51"/>
      <c r="H41" s="51"/>
      <c r="I41" s="51"/>
      <c r="J41" s="51"/>
      <c r="K41" s="51">
        <f t="shared" si="4"/>
        <v>0</v>
      </c>
      <c r="L41" s="51"/>
      <c r="M41" s="51"/>
      <c r="N41" s="51">
        <f t="shared" si="5"/>
        <v>0</v>
      </c>
      <c r="O41" s="51"/>
      <c r="P41" s="52"/>
      <c r="Q41" s="53"/>
    </row>
    <row r="42" spans="1:17" ht="17.25" customHeight="1">
      <c r="A42" s="49">
        <v>26</v>
      </c>
      <c r="B42" s="50" t="s">
        <v>56</v>
      </c>
      <c r="C42" s="51">
        <f t="shared" si="3"/>
        <v>4877.9689600000002</v>
      </c>
      <c r="D42" s="51"/>
      <c r="E42" s="51">
        <f>[1]PL37!C39</f>
        <v>4877.9689600000002</v>
      </c>
      <c r="F42" s="51"/>
      <c r="G42" s="51"/>
      <c r="H42" s="51"/>
      <c r="I42" s="51"/>
      <c r="J42" s="51"/>
      <c r="K42" s="51">
        <f t="shared" si="4"/>
        <v>0</v>
      </c>
      <c r="L42" s="51"/>
      <c r="M42" s="51"/>
      <c r="N42" s="51">
        <f t="shared" si="5"/>
        <v>0</v>
      </c>
      <c r="O42" s="51"/>
      <c r="P42" s="52"/>
      <c r="Q42" s="53"/>
    </row>
    <row r="43" spans="1:17" ht="17.25" customHeight="1">
      <c r="A43" s="49">
        <v>27</v>
      </c>
      <c r="B43" s="50" t="s">
        <v>57</v>
      </c>
      <c r="C43" s="51">
        <f t="shared" si="3"/>
        <v>2599.3484000000003</v>
      </c>
      <c r="D43" s="51"/>
      <c r="E43" s="51">
        <f>[1]PL37!C40</f>
        <v>2599.3484000000003</v>
      </c>
      <c r="F43" s="51"/>
      <c r="G43" s="51"/>
      <c r="H43" s="51"/>
      <c r="I43" s="51"/>
      <c r="J43" s="51"/>
      <c r="K43" s="51">
        <f t="shared" si="4"/>
        <v>0</v>
      </c>
      <c r="L43" s="51"/>
      <c r="M43" s="51"/>
      <c r="N43" s="51">
        <f t="shared" si="5"/>
        <v>0</v>
      </c>
      <c r="O43" s="51"/>
      <c r="P43" s="52"/>
      <c r="Q43" s="53"/>
    </row>
    <row r="44" spans="1:17" ht="31.5">
      <c r="A44" s="49">
        <v>28</v>
      </c>
      <c r="B44" s="50" t="s">
        <v>58</v>
      </c>
      <c r="C44" s="51">
        <f t="shared" si="3"/>
        <v>10899.075959999998</v>
      </c>
      <c r="D44" s="51"/>
      <c r="E44" s="51">
        <f>[1]PL37!C41</f>
        <v>10899.075959999998</v>
      </c>
      <c r="F44" s="51"/>
      <c r="G44" s="51"/>
      <c r="H44" s="51"/>
      <c r="I44" s="51"/>
      <c r="J44" s="51"/>
      <c r="K44" s="51">
        <f t="shared" si="4"/>
        <v>0</v>
      </c>
      <c r="L44" s="51"/>
      <c r="M44" s="51"/>
      <c r="N44" s="51">
        <f t="shared" si="5"/>
        <v>0</v>
      </c>
      <c r="O44" s="51"/>
      <c r="P44" s="52"/>
      <c r="Q44" s="53"/>
    </row>
    <row r="45" spans="1:17" ht="17.25" customHeight="1">
      <c r="A45" s="49">
        <v>29</v>
      </c>
      <c r="B45" s="50" t="s">
        <v>59</v>
      </c>
      <c r="C45" s="51">
        <f t="shared" si="3"/>
        <v>6047.7648800000006</v>
      </c>
      <c r="D45" s="51"/>
      <c r="E45" s="51">
        <f>[1]PL37!C42</f>
        <v>6047.7648800000006</v>
      </c>
      <c r="F45" s="51"/>
      <c r="G45" s="51"/>
      <c r="H45" s="51"/>
      <c r="I45" s="51"/>
      <c r="J45" s="51"/>
      <c r="K45" s="51">
        <f t="shared" si="4"/>
        <v>0</v>
      </c>
      <c r="L45" s="51"/>
      <c r="M45" s="51"/>
      <c r="N45" s="51">
        <f t="shared" si="5"/>
        <v>0</v>
      </c>
      <c r="O45" s="51"/>
      <c r="P45" s="52"/>
      <c r="Q45" s="53"/>
    </row>
    <row r="46" spans="1:17" ht="17.25" customHeight="1">
      <c r="A46" s="49">
        <v>30</v>
      </c>
      <c r="B46" s="50" t="s">
        <v>60</v>
      </c>
      <c r="C46" s="51">
        <f t="shared" si="3"/>
        <v>5737.7053819999992</v>
      </c>
      <c r="D46" s="51"/>
      <c r="E46" s="51">
        <f>[1]PL37!C43</f>
        <v>5737.7053819999992</v>
      </c>
      <c r="F46" s="51"/>
      <c r="G46" s="51"/>
      <c r="H46" s="51"/>
      <c r="I46" s="51"/>
      <c r="J46" s="51"/>
      <c r="K46" s="51">
        <f t="shared" si="4"/>
        <v>0</v>
      </c>
      <c r="L46" s="51"/>
      <c r="M46" s="51"/>
      <c r="N46" s="51">
        <f t="shared" si="5"/>
        <v>0</v>
      </c>
      <c r="O46" s="51"/>
      <c r="P46" s="52"/>
      <c r="Q46" s="53"/>
    </row>
    <row r="47" spans="1:17" ht="17.25" customHeight="1">
      <c r="A47" s="49">
        <v>31</v>
      </c>
      <c r="B47" s="50" t="s">
        <v>61</v>
      </c>
      <c r="C47" s="51">
        <f t="shared" si="3"/>
        <v>2649.9915452800001</v>
      </c>
      <c r="D47" s="51"/>
      <c r="E47" s="51">
        <f>[1]PL37!C44</f>
        <v>2649.9915452800001</v>
      </c>
      <c r="F47" s="51"/>
      <c r="G47" s="51"/>
      <c r="H47" s="51"/>
      <c r="I47" s="51"/>
      <c r="J47" s="51"/>
      <c r="K47" s="51">
        <f t="shared" si="4"/>
        <v>0</v>
      </c>
      <c r="L47" s="51"/>
      <c r="M47" s="51"/>
      <c r="N47" s="51">
        <f t="shared" si="5"/>
        <v>0</v>
      </c>
      <c r="O47" s="51"/>
      <c r="P47" s="52"/>
      <c r="Q47" s="53"/>
    </row>
    <row r="48" spans="1:17" ht="17.25" customHeight="1">
      <c r="A48" s="49">
        <v>32</v>
      </c>
      <c r="B48" s="50" t="s">
        <v>62</v>
      </c>
      <c r="C48" s="51">
        <f t="shared" si="3"/>
        <v>2730.6191870000002</v>
      </c>
      <c r="D48" s="51"/>
      <c r="E48" s="51">
        <f>[1]PL37!C45</f>
        <v>2730.6191870000002</v>
      </c>
      <c r="F48" s="51"/>
      <c r="G48" s="51"/>
      <c r="H48" s="51"/>
      <c r="I48" s="51"/>
      <c r="J48" s="51"/>
      <c r="K48" s="51">
        <f t="shared" si="4"/>
        <v>0</v>
      </c>
      <c r="L48" s="51"/>
      <c r="M48" s="51"/>
      <c r="N48" s="51">
        <f t="shared" si="5"/>
        <v>0</v>
      </c>
      <c r="O48" s="51"/>
      <c r="P48" s="52"/>
      <c r="Q48" s="53"/>
    </row>
    <row r="49" spans="1:17" ht="31.5">
      <c r="A49" s="49">
        <v>33</v>
      </c>
      <c r="B49" s="50" t="s">
        <v>63</v>
      </c>
      <c r="C49" s="51">
        <f t="shared" si="3"/>
        <v>2190.9670700000001</v>
      </c>
      <c r="D49" s="51"/>
      <c r="E49" s="51">
        <f>[1]PL37!C46</f>
        <v>2190.9670700000001</v>
      </c>
      <c r="F49" s="51"/>
      <c r="G49" s="51"/>
      <c r="H49" s="51"/>
      <c r="I49" s="51"/>
      <c r="J49" s="51"/>
      <c r="K49" s="51">
        <f t="shared" si="4"/>
        <v>0</v>
      </c>
      <c r="L49" s="51"/>
      <c r="M49" s="51"/>
      <c r="N49" s="51">
        <f t="shared" si="5"/>
        <v>0</v>
      </c>
      <c r="O49" s="51"/>
      <c r="P49" s="52"/>
      <c r="Q49" s="53"/>
    </row>
    <row r="50" spans="1:17" ht="17.25" customHeight="1">
      <c r="A50" s="49">
        <v>34</v>
      </c>
      <c r="B50" s="50" t="s">
        <v>64</v>
      </c>
      <c r="C50" s="51">
        <f t="shared" si="3"/>
        <v>912.36833700000011</v>
      </c>
      <c r="D50" s="51"/>
      <c r="E50" s="51">
        <f>[1]PL37!C47</f>
        <v>912.36833700000011</v>
      </c>
      <c r="F50" s="51"/>
      <c r="G50" s="51"/>
      <c r="H50" s="51"/>
      <c r="I50" s="51"/>
      <c r="J50" s="51"/>
      <c r="K50" s="51">
        <f t="shared" si="4"/>
        <v>0</v>
      </c>
      <c r="L50" s="51"/>
      <c r="M50" s="51"/>
      <c r="N50" s="51">
        <f t="shared" si="5"/>
        <v>0</v>
      </c>
      <c r="O50" s="51"/>
      <c r="P50" s="52"/>
      <c r="Q50" s="53"/>
    </row>
    <row r="51" spans="1:17" ht="17.25" customHeight="1">
      <c r="A51" s="49">
        <v>35</v>
      </c>
      <c r="B51" s="50" t="s">
        <v>65</v>
      </c>
      <c r="C51" s="51">
        <f t="shared" si="3"/>
        <v>2159.8603705999999</v>
      </c>
      <c r="D51" s="51"/>
      <c r="E51" s="51">
        <f>[1]PL37!C48</f>
        <v>2159.8603705999999</v>
      </c>
      <c r="F51" s="51"/>
      <c r="G51" s="51"/>
      <c r="H51" s="51"/>
      <c r="I51" s="51"/>
      <c r="J51" s="51"/>
      <c r="K51" s="51">
        <f t="shared" si="4"/>
        <v>0</v>
      </c>
      <c r="L51" s="51"/>
      <c r="M51" s="51"/>
      <c r="N51" s="51">
        <f t="shared" si="5"/>
        <v>0</v>
      </c>
      <c r="O51" s="51"/>
      <c r="P51" s="52"/>
      <c r="Q51" s="53"/>
    </row>
    <row r="52" spans="1:17" ht="17.25" customHeight="1">
      <c r="A52" s="49">
        <v>36</v>
      </c>
      <c r="B52" s="50" t="s">
        <v>66</v>
      </c>
      <c r="C52" s="51">
        <f t="shared" si="3"/>
        <v>465.42482999999999</v>
      </c>
      <c r="D52" s="51"/>
      <c r="E52" s="51">
        <f>[1]PL37!C49</f>
        <v>465.42482999999999</v>
      </c>
      <c r="F52" s="51"/>
      <c r="G52" s="51"/>
      <c r="H52" s="51"/>
      <c r="I52" s="51"/>
      <c r="J52" s="51"/>
      <c r="K52" s="51">
        <f t="shared" si="4"/>
        <v>0</v>
      </c>
      <c r="L52" s="51"/>
      <c r="M52" s="51"/>
      <c r="N52" s="51">
        <f t="shared" si="5"/>
        <v>0</v>
      </c>
      <c r="O52" s="51"/>
      <c r="P52" s="52"/>
      <c r="Q52" s="53"/>
    </row>
    <row r="53" spans="1:17" ht="17.25" customHeight="1">
      <c r="A53" s="49">
        <v>37</v>
      </c>
      <c r="B53" s="50" t="s">
        <v>67</v>
      </c>
      <c r="C53" s="51">
        <f t="shared" si="3"/>
        <v>802.63260000000002</v>
      </c>
      <c r="D53" s="51"/>
      <c r="E53" s="51">
        <f>[1]PL37!C50</f>
        <v>802.63260000000002</v>
      </c>
      <c r="F53" s="51"/>
      <c r="G53" s="51"/>
      <c r="H53" s="51"/>
      <c r="I53" s="51"/>
      <c r="J53" s="51"/>
      <c r="K53" s="51">
        <f t="shared" si="4"/>
        <v>0</v>
      </c>
      <c r="L53" s="51"/>
      <c r="M53" s="51"/>
      <c r="N53" s="51">
        <f t="shared" si="5"/>
        <v>0</v>
      </c>
      <c r="O53" s="51"/>
      <c r="P53" s="52"/>
      <c r="Q53" s="53"/>
    </row>
    <row r="54" spans="1:17" ht="17.25" customHeight="1">
      <c r="A54" s="49">
        <v>38</v>
      </c>
      <c r="B54" s="50" t="s">
        <v>68</v>
      </c>
      <c r="C54" s="51">
        <f t="shared" si="3"/>
        <v>3356.817822</v>
      </c>
      <c r="D54" s="51"/>
      <c r="E54" s="51">
        <f>[1]PL37!C51</f>
        <v>3356.817822</v>
      </c>
      <c r="F54" s="51"/>
      <c r="G54" s="51"/>
      <c r="H54" s="51"/>
      <c r="I54" s="51"/>
      <c r="J54" s="51"/>
      <c r="K54" s="51">
        <f t="shared" si="4"/>
        <v>0</v>
      </c>
      <c r="L54" s="51"/>
      <c r="M54" s="51"/>
      <c r="N54" s="51">
        <f t="shared" si="5"/>
        <v>0</v>
      </c>
      <c r="O54" s="51"/>
      <c r="P54" s="52"/>
      <c r="Q54" s="53"/>
    </row>
    <row r="55" spans="1:17" ht="17.25" customHeight="1">
      <c r="A55" s="49">
        <v>39</v>
      </c>
      <c r="B55" s="50" t="s">
        <v>69</v>
      </c>
      <c r="C55" s="51">
        <f t="shared" si="3"/>
        <v>1450.641378</v>
      </c>
      <c r="D55" s="51"/>
      <c r="E55" s="51">
        <f>[1]PL37!C52</f>
        <v>1450.641378</v>
      </c>
      <c r="F55" s="51"/>
      <c r="G55" s="51"/>
      <c r="H55" s="51"/>
      <c r="I55" s="51"/>
      <c r="J55" s="51"/>
      <c r="K55" s="51">
        <f t="shared" si="4"/>
        <v>0</v>
      </c>
      <c r="L55" s="51"/>
      <c r="M55" s="51"/>
      <c r="N55" s="51">
        <f t="shared" si="5"/>
        <v>0</v>
      </c>
      <c r="O55" s="51"/>
      <c r="P55" s="52"/>
      <c r="Q55" s="53"/>
    </row>
    <row r="56" spans="1:17" ht="17.25" customHeight="1">
      <c r="A56" s="49">
        <v>40</v>
      </c>
      <c r="B56" s="50" t="s">
        <v>70</v>
      </c>
      <c r="C56" s="51">
        <f t="shared" si="3"/>
        <v>104999.570656</v>
      </c>
      <c r="D56" s="51"/>
      <c r="E56" s="51">
        <f>[1]PL37!C53</f>
        <v>104999.570656</v>
      </c>
      <c r="F56" s="51"/>
      <c r="G56" s="51"/>
      <c r="H56" s="51"/>
      <c r="I56" s="51"/>
      <c r="J56" s="51"/>
      <c r="K56" s="51">
        <f t="shared" si="4"/>
        <v>0</v>
      </c>
      <c r="L56" s="51"/>
      <c r="M56" s="51"/>
      <c r="N56" s="51">
        <f t="shared" si="5"/>
        <v>0</v>
      </c>
      <c r="O56" s="51"/>
      <c r="P56" s="52"/>
      <c r="Q56" s="53"/>
    </row>
    <row r="57" spans="1:17" ht="17.25" customHeight="1">
      <c r="A57" s="49">
        <v>41</v>
      </c>
      <c r="B57" s="54" t="s">
        <v>71</v>
      </c>
      <c r="C57" s="51">
        <f t="shared" si="3"/>
        <v>4612.2062820000001</v>
      </c>
      <c r="D57" s="51"/>
      <c r="E57" s="51">
        <f>[1]PL37!C55</f>
        <v>4612.2062820000001</v>
      </c>
      <c r="F57" s="51"/>
      <c r="G57" s="51"/>
      <c r="H57" s="51"/>
      <c r="I57" s="51"/>
      <c r="J57" s="51"/>
      <c r="K57" s="51">
        <f t="shared" si="4"/>
        <v>0</v>
      </c>
      <c r="L57" s="51"/>
      <c r="M57" s="51"/>
      <c r="N57" s="51">
        <f t="shared" si="5"/>
        <v>0</v>
      </c>
      <c r="O57" s="51"/>
      <c r="P57" s="52"/>
      <c r="Q57" s="53"/>
    </row>
    <row r="58" spans="1:17" ht="31.5">
      <c r="A58" s="49">
        <v>42</v>
      </c>
      <c r="B58" s="54" t="s">
        <v>72</v>
      </c>
      <c r="C58" s="51">
        <f t="shared" si="3"/>
        <v>3243.6865040000002</v>
      </c>
      <c r="D58" s="51"/>
      <c r="E58" s="51">
        <f>[1]PL37!C56</f>
        <v>3243.6865040000002</v>
      </c>
      <c r="F58" s="51"/>
      <c r="G58" s="51"/>
      <c r="H58" s="51"/>
      <c r="I58" s="51"/>
      <c r="J58" s="51"/>
      <c r="K58" s="51">
        <f t="shared" si="4"/>
        <v>0</v>
      </c>
      <c r="L58" s="51"/>
      <c r="M58" s="51"/>
      <c r="N58" s="51">
        <f t="shared" si="5"/>
        <v>0</v>
      </c>
      <c r="O58" s="51"/>
      <c r="P58" s="52"/>
      <c r="Q58" s="53"/>
    </row>
    <row r="59" spans="1:17" ht="33.75" customHeight="1">
      <c r="A59" s="49">
        <v>43</v>
      </c>
      <c r="B59" s="54" t="s">
        <v>73</v>
      </c>
      <c r="C59" s="51">
        <f t="shared" si="3"/>
        <v>3839.5368283999996</v>
      </c>
      <c r="D59" s="51"/>
      <c r="E59" s="51">
        <f>[1]PL37!C57</f>
        <v>3839.5368283999996</v>
      </c>
      <c r="F59" s="51"/>
      <c r="G59" s="51"/>
      <c r="H59" s="51"/>
      <c r="I59" s="51"/>
      <c r="J59" s="51"/>
      <c r="K59" s="51">
        <f t="shared" si="4"/>
        <v>0</v>
      </c>
      <c r="L59" s="51"/>
      <c r="M59" s="51"/>
      <c r="N59" s="51">
        <f t="shared" si="5"/>
        <v>0</v>
      </c>
      <c r="O59" s="51"/>
      <c r="P59" s="52"/>
      <c r="Q59" s="53"/>
    </row>
    <row r="60" spans="1:17" ht="17.25" customHeight="1">
      <c r="A60" s="49">
        <v>44</v>
      </c>
      <c r="B60" s="54" t="s">
        <v>74</v>
      </c>
      <c r="C60" s="51">
        <f t="shared" si="3"/>
        <v>18158.719074000001</v>
      </c>
      <c r="D60" s="51"/>
      <c r="E60" s="51">
        <f>[1]PL37!C58</f>
        <v>18158.719074000001</v>
      </c>
      <c r="F60" s="51"/>
      <c r="G60" s="51"/>
      <c r="H60" s="51"/>
      <c r="I60" s="51"/>
      <c r="J60" s="51"/>
      <c r="K60" s="51">
        <f t="shared" si="4"/>
        <v>0</v>
      </c>
      <c r="L60" s="51"/>
      <c r="M60" s="51"/>
      <c r="N60" s="51">
        <f t="shared" si="5"/>
        <v>0</v>
      </c>
      <c r="O60" s="51"/>
      <c r="P60" s="52"/>
      <c r="Q60" s="53"/>
    </row>
    <row r="61" spans="1:17" ht="17.25" customHeight="1">
      <c r="A61" s="49">
        <v>45</v>
      </c>
      <c r="B61" s="54" t="s">
        <v>75</v>
      </c>
      <c r="C61" s="51">
        <f t="shared" si="3"/>
        <v>10046.016028599999</v>
      </c>
      <c r="D61" s="51"/>
      <c r="E61" s="51">
        <f>[1]PL37!C59</f>
        <v>10046.016028599999</v>
      </c>
      <c r="F61" s="51"/>
      <c r="G61" s="51"/>
      <c r="H61" s="51"/>
      <c r="I61" s="51"/>
      <c r="J61" s="51"/>
      <c r="K61" s="51">
        <f t="shared" si="4"/>
        <v>0</v>
      </c>
      <c r="L61" s="51"/>
      <c r="M61" s="51"/>
      <c r="N61" s="51">
        <f t="shared" si="5"/>
        <v>0</v>
      </c>
      <c r="O61" s="51"/>
      <c r="P61" s="52"/>
      <c r="Q61" s="53"/>
    </row>
    <row r="62" spans="1:17">
      <c r="A62" s="49">
        <v>46</v>
      </c>
      <c r="B62" s="55" t="s">
        <v>76</v>
      </c>
      <c r="C62" s="56">
        <f t="shared" si="3"/>
        <v>20000.435826829267</v>
      </c>
      <c r="D62" s="51"/>
      <c r="E62" s="51">
        <f>[1]PL37!C61</f>
        <v>20000.435826829267</v>
      </c>
      <c r="F62" s="51"/>
      <c r="G62" s="51"/>
      <c r="H62" s="51"/>
      <c r="I62" s="51"/>
      <c r="J62" s="51"/>
      <c r="K62" s="51">
        <f t="shared" si="4"/>
        <v>0</v>
      </c>
      <c r="L62" s="51"/>
      <c r="M62" s="51"/>
      <c r="N62" s="51">
        <f t="shared" si="5"/>
        <v>0</v>
      </c>
      <c r="O62" s="51"/>
      <c r="P62" s="52"/>
      <c r="Q62" s="53"/>
    </row>
    <row r="63" spans="1:17" ht="31.5">
      <c r="A63" s="49">
        <v>47</v>
      </c>
      <c r="B63" s="55" t="s">
        <v>77</v>
      </c>
      <c r="C63" s="56">
        <f t="shared" si="3"/>
        <v>16040.801253658537</v>
      </c>
      <c r="D63" s="51"/>
      <c r="E63" s="51">
        <f>[1]PL37!C62</f>
        <v>16040.801253658537</v>
      </c>
      <c r="F63" s="51"/>
      <c r="G63" s="51"/>
      <c r="H63" s="51"/>
      <c r="I63" s="51"/>
      <c r="J63" s="51"/>
      <c r="K63" s="51">
        <f t="shared" si="4"/>
        <v>0</v>
      </c>
      <c r="L63" s="51"/>
      <c r="M63" s="51"/>
      <c r="N63" s="51">
        <f t="shared" si="5"/>
        <v>0</v>
      </c>
      <c r="O63" s="51"/>
      <c r="P63" s="52"/>
      <c r="Q63" s="53"/>
    </row>
    <row r="64" spans="1:17" ht="31.5">
      <c r="A64" s="49">
        <v>48</v>
      </c>
      <c r="B64" s="55" t="s">
        <v>78</v>
      </c>
      <c r="C64" s="56">
        <f t="shared" si="3"/>
        <v>6035.6189463414621</v>
      </c>
      <c r="D64" s="51"/>
      <c r="E64" s="51">
        <f>[1]PL37!C63</f>
        <v>6035.6189463414621</v>
      </c>
      <c r="F64" s="51"/>
      <c r="G64" s="51"/>
      <c r="H64" s="51"/>
      <c r="I64" s="51"/>
      <c r="J64" s="51"/>
      <c r="K64" s="51">
        <f t="shared" si="4"/>
        <v>0</v>
      </c>
      <c r="L64" s="51"/>
      <c r="M64" s="51"/>
      <c r="N64" s="51">
        <f t="shared" si="5"/>
        <v>0</v>
      </c>
      <c r="O64" s="51"/>
      <c r="P64" s="52"/>
      <c r="Q64" s="53"/>
    </row>
    <row r="65" spans="1:17" ht="31.5">
      <c r="A65" s="49">
        <v>49</v>
      </c>
      <c r="B65" s="55" t="s">
        <v>79</v>
      </c>
      <c r="C65" s="56">
        <f t="shared" si="3"/>
        <v>18091.896568780488</v>
      </c>
      <c r="D65" s="51"/>
      <c r="E65" s="51">
        <f>[1]PL37!C64</f>
        <v>18091.896568780488</v>
      </c>
      <c r="F65" s="51"/>
      <c r="G65" s="51"/>
      <c r="H65" s="51"/>
      <c r="I65" s="51"/>
      <c r="J65" s="51"/>
      <c r="K65" s="51">
        <f t="shared" si="4"/>
        <v>0</v>
      </c>
      <c r="L65" s="51"/>
      <c r="M65" s="51"/>
      <c r="N65" s="51">
        <f t="shared" si="5"/>
        <v>0</v>
      </c>
      <c r="O65" s="51"/>
      <c r="P65" s="52"/>
      <c r="Q65" s="53"/>
    </row>
    <row r="66" spans="1:17" ht="17.25" customHeight="1">
      <c r="A66" s="49">
        <v>50</v>
      </c>
      <c r="B66" s="55" t="s">
        <v>80</v>
      </c>
      <c r="C66" s="56">
        <f t="shared" si="3"/>
        <v>26977.391641463415</v>
      </c>
      <c r="D66" s="51"/>
      <c r="E66" s="56">
        <f>[2]PL37!C65+1</f>
        <v>26977.391641463415</v>
      </c>
      <c r="F66" s="51"/>
      <c r="G66" s="51"/>
      <c r="H66" s="51"/>
      <c r="I66" s="51"/>
      <c r="J66" s="51"/>
      <c r="K66" s="51">
        <f t="shared" si="4"/>
        <v>0</v>
      </c>
      <c r="L66" s="51"/>
      <c r="M66" s="51"/>
      <c r="N66" s="51">
        <f t="shared" si="5"/>
        <v>0</v>
      </c>
      <c r="O66" s="51"/>
      <c r="P66" s="52"/>
      <c r="Q66" s="53"/>
    </row>
    <row r="67" spans="1:17" ht="31.5">
      <c r="A67" s="49">
        <v>51</v>
      </c>
      <c r="B67" s="54" t="s">
        <v>81</v>
      </c>
      <c r="C67" s="51">
        <f t="shared" si="3"/>
        <v>71109</v>
      </c>
      <c r="D67" s="51"/>
      <c r="E67" s="51">
        <f>[1]PL37!C66</f>
        <v>71109</v>
      </c>
      <c r="F67" s="51"/>
      <c r="G67" s="51"/>
      <c r="H67" s="51"/>
      <c r="I67" s="51"/>
      <c r="J67" s="51"/>
      <c r="K67" s="51">
        <f t="shared" si="4"/>
        <v>0</v>
      </c>
      <c r="L67" s="51"/>
      <c r="M67" s="51"/>
      <c r="N67" s="51">
        <f t="shared" si="5"/>
        <v>0</v>
      </c>
      <c r="O67" s="51"/>
      <c r="P67" s="52"/>
      <c r="Q67" s="53"/>
    </row>
    <row r="68" spans="1:17" ht="17.25" customHeight="1">
      <c r="A68" s="49">
        <v>52</v>
      </c>
      <c r="B68" s="54" t="s">
        <v>82</v>
      </c>
      <c r="C68" s="51">
        <f t="shared" si="3"/>
        <v>57155</v>
      </c>
      <c r="D68" s="51"/>
      <c r="E68" s="51">
        <f>[1]PL37!C67</f>
        <v>57155</v>
      </c>
      <c r="F68" s="51"/>
      <c r="G68" s="51"/>
      <c r="H68" s="51"/>
      <c r="I68" s="51"/>
      <c r="J68" s="51"/>
      <c r="K68" s="51">
        <f t="shared" si="4"/>
        <v>0</v>
      </c>
      <c r="L68" s="51"/>
      <c r="M68" s="51"/>
      <c r="N68" s="51">
        <f t="shared" si="5"/>
        <v>0</v>
      </c>
      <c r="O68" s="51"/>
      <c r="P68" s="52"/>
      <c r="Q68" s="53"/>
    </row>
    <row r="69" spans="1:17" ht="31.5">
      <c r="A69" s="49">
        <v>53</v>
      </c>
      <c r="B69" s="54" t="s">
        <v>83</v>
      </c>
      <c r="C69" s="51">
        <f t="shared" si="3"/>
        <v>21530</v>
      </c>
      <c r="D69" s="51"/>
      <c r="E69" s="51">
        <f>[1]PL37!C68</f>
        <v>21530</v>
      </c>
      <c r="F69" s="51"/>
      <c r="G69" s="51"/>
      <c r="H69" s="51"/>
      <c r="I69" s="51"/>
      <c r="J69" s="51"/>
      <c r="K69" s="51">
        <f t="shared" si="4"/>
        <v>0</v>
      </c>
      <c r="L69" s="51"/>
      <c r="M69" s="51"/>
      <c r="N69" s="51">
        <f t="shared" si="5"/>
        <v>0</v>
      </c>
      <c r="O69" s="51"/>
      <c r="P69" s="52"/>
      <c r="Q69" s="53"/>
    </row>
    <row r="70" spans="1:17" ht="17.25" customHeight="1">
      <c r="A70" s="49">
        <v>54</v>
      </c>
      <c r="B70" s="54" t="s">
        <v>84</v>
      </c>
      <c r="C70" s="51">
        <f t="shared" si="3"/>
        <v>25850</v>
      </c>
      <c r="D70" s="51"/>
      <c r="E70" s="51">
        <f>[1]PL37!C69</f>
        <v>25850</v>
      </c>
      <c r="F70" s="51"/>
      <c r="G70" s="51"/>
      <c r="H70" s="51"/>
      <c r="I70" s="51"/>
      <c r="J70" s="51"/>
      <c r="K70" s="51">
        <f t="shared" si="4"/>
        <v>0</v>
      </c>
      <c r="L70" s="51"/>
      <c r="M70" s="51"/>
      <c r="N70" s="51">
        <f t="shared" si="5"/>
        <v>0</v>
      </c>
      <c r="O70" s="51"/>
      <c r="P70" s="52"/>
      <c r="Q70" s="53"/>
    </row>
    <row r="71" spans="1:17" ht="17.25" customHeight="1">
      <c r="A71" s="49">
        <v>55</v>
      </c>
      <c r="B71" s="54" t="s">
        <v>85</v>
      </c>
      <c r="C71" s="51">
        <f t="shared" si="3"/>
        <v>1024.959124</v>
      </c>
      <c r="D71" s="51"/>
      <c r="E71" s="51">
        <f>[1]PL37!C70</f>
        <v>1024.959124</v>
      </c>
      <c r="F71" s="51"/>
      <c r="G71" s="51"/>
      <c r="H71" s="51"/>
      <c r="I71" s="51"/>
      <c r="J71" s="51"/>
      <c r="K71" s="51">
        <f t="shared" si="4"/>
        <v>0</v>
      </c>
      <c r="L71" s="51"/>
      <c r="M71" s="51"/>
      <c r="N71" s="51">
        <f t="shared" si="5"/>
        <v>0</v>
      </c>
      <c r="O71" s="51"/>
      <c r="P71" s="52"/>
      <c r="Q71" s="53"/>
    </row>
    <row r="72" spans="1:17" ht="17.25" customHeight="1">
      <c r="A72" s="49">
        <v>56</v>
      </c>
      <c r="B72" s="54" t="s">
        <v>86</v>
      </c>
      <c r="C72" s="51">
        <f t="shared" si="3"/>
        <v>1215.6409140000001</v>
      </c>
      <c r="D72" s="51"/>
      <c r="E72" s="51">
        <f>[1]PL37!C71</f>
        <v>1215.6409140000001</v>
      </c>
      <c r="F72" s="51"/>
      <c r="G72" s="51"/>
      <c r="H72" s="51"/>
      <c r="I72" s="51"/>
      <c r="J72" s="51"/>
      <c r="K72" s="51">
        <f t="shared" si="4"/>
        <v>0</v>
      </c>
      <c r="L72" s="51"/>
      <c r="M72" s="51"/>
      <c r="N72" s="51">
        <f t="shared" si="5"/>
        <v>0</v>
      </c>
      <c r="O72" s="51"/>
      <c r="P72" s="52"/>
      <c r="Q72" s="53"/>
    </row>
    <row r="73" spans="1:17" ht="17.25" customHeight="1">
      <c r="A73" s="49">
        <v>57</v>
      </c>
      <c r="B73" s="54" t="s">
        <v>87</v>
      </c>
      <c r="C73" s="51">
        <f t="shared" si="3"/>
        <v>1217.4215019999997</v>
      </c>
      <c r="D73" s="51"/>
      <c r="E73" s="51">
        <f>[1]PL37!C72</f>
        <v>1217.4215019999997</v>
      </c>
      <c r="F73" s="51"/>
      <c r="G73" s="51"/>
      <c r="H73" s="51"/>
      <c r="I73" s="51"/>
      <c r="J73" s="51"/>
      <c r="K73" s="51">
        <f t="shared" si="4"/>
        <v>0</v>
      </c>
      <c r="L73" s="51"/>
      <c r="M73" s="51"/>
      <c r="N73" s="51">
        <f t="shared" si="5"/>
        <v>0</v>
      </c>
      <c r="O73" s="51"/>
      <c r="P73" s="52"/>
      <c r="Q73" s="53"/>
    </row>
    <row r="74" spans="1:17" ht="17.25" customHeight="1">
      <c r="A74" s="49">
        <v>58</v>
      </c>
      <c r="B74" s="54" t="s">
        <v>88</v>
      </c>
      <c r="C74" s="51">
        <f t="shared" si="3"/>
        <v>3755.2875899999999</v>
      </c>
      <c r="D74" s="51"/>
      <c r="E74" s="51">
        <f>[1]PL37!C73</f>
        <v>3755.2875899999999</v>
      </c>
      <c r="F74" s="51"/>
      <c r="G74" s="51"/>
      <c r="H74" s="51"/>
      <c r="I74" s="51"/>
      <c r="J74" s="51"/>
      <c r="K74" s="51">
        <f t="shared" si="4"/>
        <v>0</v>
      </c>
      <c r="L74" s="51"/>
      <c r="M74" s="51"/>
      <c r="N74" s="51">
        <f t="shared" si="5"/>
        <v>0</v>
      </c>
      <c r="O74" s="51"/>
      <c r="P74" s="52"/>
      <c r="Q74" s="53"/>
    </row>
    <row r="75" spans="1:17" ht="17.25" customHeight="1">
      <c r="A75" s="49">
        <v>59</v>
      </c>
      <c r="B75" s="54" t="s">
        <v>89</v>
      </c>
      <c r="C75" s="51">
        <f t="shared" si="3"/>
        <v>5847.5050300000003</v>
      </c>
      <c r="D75" s="51"/>
      <c r="E75" s="51">
        <f>[1]PL37!C74</f>
        <v>5847.5050300000003</v>
      </c>
      <c r="F75" s="51"/>
      <c r="G75" s="51"/>
      <c r="H75" s="51"/>
      <c r="I75" s="51"/>
      <c r="J75" s="51"/>
      <c r="K75" s="51">
        <f t="shared" si="4"/>
        <v>0</v>
      </c>
      <c r="L75" s="51"/>
      <c r="M75" s="51"/>
      <c r="N75" s="51">
        <f t="shared" si="5"/>
        <v>0</v>
      </c>
      <c r="O75" s="51"/>
      <c r="P75" s="52"/>
      <c r="Q75" s="53"/>
    </row>
    <row r="76" spans="1:17" ht="17.25" customHeight="1">
      <c r="A76" s="49">
        <v>60</v>
      </c>
      <c r="B76" s="54" t="s">
        <v>90</v>
      </c>
      <c r="C76" s="51">
        <f t="shared" si="3"/>
        <v>1150</v>
      </c>
      <c r="D76" s="51"/>
      <c r="E76" s="51">
        <f>[1]PL37!C76</f>
        <v>1150</v>
      </c>
      <c r="F76" s="51"/>
      <c r="G76" s="51"/>
      <c r="H76" s="51"/>
      <c r="I76" s="51"/>
      <c r="J76" s="51"/>
      <c r="K76" s="51">
        <f t="shared" si="4"/>
        <v>0</v>
      </c>
      <c r="L76" s="51"/>
      <c r="M76" s="51"/>
      <c r="N76" s="51">
        <f t="shared" si="5"/>
        <v>0</v>
      </c>
      <c r="O76" s="51"/>
      <c r="P76" s="52"/>
      <c r="Q76" s="53"/>
    </row>
    <row r="77" spans="1:17" ht="17.25" customHeight="1">
      <c r="A77" s="49">
        <v>61</v>
      </c>
      <c r="B77" s="54" t="s">
        <v>91</v>
      </c>
      <c r="C77" s="51">
        <f t="shared" si="3"/>
        <v>325</v>
      </c>
      <c r="D77" s="51"/>
      <c r="E77" s="51">
        <f>[1]PL37!C77</f>
        <v>325</v>
      </c>
      <c r="F77" s="51"/>
      <c r="G77" s="51"/>
      <c r="H77" s="51"/>
      <c r="I77" s="51"/>
      <c r="J77" s="51"/>
      <c r="K77" s="51">
        <f t="shared" si="4"/>
        <v>0</v>
      </c>
      <c r="L77" s="51"/>
      <c r="M77" s="51"/>
      <c r="N77" s="51">
        <f t="shared" si="5"/>
        <v>0</v>
      </c>
      <c r="O77" s="51"/>
      <c r="P77" s="52"/>
      <c r="Q77" s="53"/>
    </row>
    <row r="78" spans="1:17" ht="17.25" customHeight="1">
      <c r="A78" s="49">
        <v>62</v>
      </c>
      <c r="B78" s="54" t="s">
        <v>92</v>
      </c>
      <c r="C78" s="51">
        <f t="shared" si="3"/>
        <v>110</v>
      </c>
      <c r="D78" s="51"/>
      <c r="E78" s="51">
        <f>[1]PL37!C78</f>
        <v>110</v>
      </c>
      <c r="F78" s="51"/>
      <c r="G78" s="51"/>
      <c r="H78" s="51"/>
      <c r="I78" s="51"/>
      <c r="J78" s="51"/>
      <c r="K78" s="51">
        <f t="shared" si="4"/>
        <v>0</v>
      </c>
      <c r="L78" s="51"/>
      <c r="M78" s="51"/>
      <c r="N78" s="51">
        <f t="shared" si="5"/>
        <v>0</v>
      </c>
      <c r="O78" s="51"/>
      <c r="P78" s="52"/>
      <c r="Q78" s="53"/>
    </row>
    <row r="79" spans="1:17" ht="17.25" customHeight="1">
      <c r="A79" s="49">
        <v>63</v>
      </c>
      <c r="B79" s="54" t="s">
        <v>93</v>
      </c>
      <c r="C79" s="51">
        <f t="shared" si="3"/>
        <v>110</v>
      </c>
      <c r="D79" s="51"/>
      <c r="E79" s="51">
        <f>[1]PL37!C79</f>
        <v>110</v>
      </c>
      <c r="F79" s="51"/>
      <c r="G79" s="51"/>
      <c r="H79" s="51"/>
      <c r="I79" s="51"/>
      <c r="J79" s="51"/>
      <c r="K79" s="51">
        <f t="shared" si="4"/>
        <v>0</v>
      </c>
      <c r="L79" s="51"/>
      <c r="M79" s="51"/>
      <c r="N79" s="51">
        <f t="shared" si="5"/>
        <v>0</v>
      </c>
      <c r="O79" s="51"/>
      <c r="P79" s="52"/>
      <c r="Q79" s="53"/>
    </row>
    <row r="80" spans="1:17" ht="31.5">
      <c r="A80" s="49">
        <v>64</v>
      </c>
      <c r="B80" s="54" t="s">
        <v>94</v>
      </c>
      <c r="C80" s="51">
        <f t="shared" si="3"/>
        <v>318.86799999999999</v>
      </c>
      <c r="D80" s="51"/>
      <c r="E80" s="51">
        <f>[1]PL37!C80</f>
        <v>318.86799999999999</v>
      </c>
      <c r="F80" s="51"/>
      <c r="G80" s="51"/>
      <c r="H80" s="51"/>
      <c r="I80" s="51"/>
      <c r="J80" s="51"/>
      <c r="K80" s="51">
        <f t="shared" si="4"/>
        <v>0</v>
      </c>
      <c r="L80" s="51"/>
      <c r="M80" s="51"/>
      <c r="N80" s="51">
        <f t="shared" si="5"/>
        <v>0</v>
      </c>
      <c r="O80" s="51"/>
      <c r="P80" s="52"/>
      <c r="Q80" s="53"/>
    </row>
    <row r="81" spans="1:17" ht="17.25" customHeight="1">
      <c r="A81" s="49">
        <v>65</v>
      </c>
      <c r="B81" s="50" t="s">
        <v>95</v>
      </c>
      <c r="C81" s="51">
        <f t="shared" ref="C81:C141" si="6">SUM(D81:K81)+N81</f>
        <v>318.86799999999999</v>
      </c>
      <c r="D81" s="51"/>
      <c r="E81" s="51">
        <f>[1]PL37!C81</f>
        <v>318.86799999999999</v>
      </c>
      <c r="F81" s="51"/>
      <c r="G81" s="51"/>
      <c r="H81" s="51"/>
      <c r="I81" s="51"/>
      <c r="J81" s="51"/>
      <c r="K81" s="51">
        <f t="shared" ref="K81:K141" si="7">SUM(L81:M81)</f>
        <v>0</v>
      </c>
      <c r="L81" s="51"/>
      <c r="M81" s="51"/>
      <c r="N81" s="51">
        <f t="shared" si="5"/>
        <v>0</v>
      </c>
      <c r="O81" s="51"/>
      <c r="P81" s="52"/>
      <c r="Q81" s="53"/>
    </row>
    <row r="82" spans="1:17" ht="17.25" customHeight="1">
      <c r="A82" s="49">
        <v>66</v>
      </c>
      <c r="B82" s="50" t="s">
        <v>96</v>
      </c>
      <c r="C82" s="51">
        <f t="shared" si="6"/>
        <v>100</v>
      </c>
      <c r="D82" s="51"/>
      <c r="E82" s="51">
        <f>[1]PL37!C82</f>
        <v>100</v>
      </c>
      <c r="F82" s="51"/>
      <c r="G82" s="51"/>
      <c r="H82" s="51"/>
      <c r="I82" s="51"/>
      <c r="J82" s="51"/>
      <c r="K82" s="51">
        <f t="shared" si="7"/>
        <v>0</v>
      </c>
      <c r="L82" s="51"/>
      <c r="M82" s="51"/>
      <c r="N82" s="51">
        <f t="shared" ref="N82:N141" si="8">SUM(O82:P82)</f>
        <v>0</v>
      </c>
      <c r="O82" s="51"/>
      <c r="P82" s="52"/>
      <c r="Q82" s="53"/>
    </row>
    <row r="83" spans="1:17" ht="15.75" customHeight="1">
      <c r="A83" s="49">
        <v>67</v>
      </c>
      <c r="B83" s="54" t="s">
        <v>97</v>
      </c>
      <c r="C83" s="51">
        <f t="shared" si="6"/>
        <v>2000</v>
      </c>
      <c r="D83" s="51"/>
      <c r="E83" s="51">
        <f>[1]PL37!C83</f>
        <v>2000</v>
      </c>
      <c r="F83" s="51"/>
      <c r="G83" s="51"/>
      <c r="H83" s="51"/>
      <c r="I83" s="51"/>
      <c r="J83" s="51"/>
      <c r="K83" s="51">
        <f t="shared" si="7"/>
        <v>0</v>
      </c>
      <c r="L83" s="51"/>
      <c r="M83" s="51"/>
      <c r="N83" s="51">
        <f t="shared" si="8"/>
        <v>0</v>
      </c>
      <c r="O83" s="51"/>
      <c r="P83" s="52"/>
      <c r="Q83" s="53"/>
    </row>
    <row r="84" spans="1:17" ht="17.25" hidden="1" customHeight="1">
      <c r="A84" s="49">
        <v>68</v>
      </c>
      <c r="B84" s="54" t="s">
        <v>98</v>
      </c>
      <c r="C84" s="51">
        <f t="shared" si="6"/>
        <v>0</v>
      </c>
      <c r="D84" s="51"/>
      <c r="E84" s="51">
        <f>[1]PL37!C85</f>
        <v>0</v>
      </c>
      <c r="F84" s="51"/>
      <c r="G84" s="51"/>
      <c r="H84" s="51"/>
      <c r="I84" s="51"/>
      <c r="J84" s="51"/>
      <c r="K84" s="51">
        <f t="shared" si="7"/>
        <v>0</v>
      </c>
      <c r="L84" s="51"/>
      <c r="M84" s="51"/>
      <c r="N84" s="51">
        <f t="shared" si="8"/>
        <v>0</v>
      </c>
      <c r="O84" s="51"/>
      <c r="P84" s="52"/>
      <c r="Q84" s="53"/>
    </row>
    <row r="85" spans="1:17" ht="17.25" hidden="1" customHeight="1">
      <c r="A85" s="49">
        <v>69</v>
      </c>
      <c r="B85" s="54" t="s">
        <v>99</v>
      </c>
      <c r="C85" s="51">
        <f t="shared" si="6"/>
        <v>0</v>
      </c>
      <c r="D85" s="51"/>
      <c r="E85" s="51">
        <f>[1]PL37!C86</f>
        <v>0</v>
      </c>
      <c r="F85" s="51"/>
      <c r="G85" s="51"/>
      <c r="H85" s="51"/>
      <c r="I85" s="51"/>
      <c r="J85" s="51"/>
      <c r="K85" s="51">
        <f t="shared" si="7"/>
        <v>0</v>
      </c>
      <c r="L85" s="51"/>
      <c r="M85" s="51"/>
      <c r="N85" s="51">
        <f t="shared" si="8"/>
        <v>0</v>
      </c>
      <c r="O85" s="51"/>
      <c r="P85" s="52"/>
      <c r="Q85" s="53"/>
    </row>
    <row r="86" spans="1:17" ht="47.25">
      <c r="A86" s="49">
        <v>68</v>
      </c>
      <c r="B86" s="54" t="s">
        <v>100</v>
      </c>
      <c r="C86" s="51">
        <f t="shared" si="6"/>
        <v>10000</v>
      </c>
      <c r="D86" s="51"/>
      <c r="E86" s="51">
        <f>[1]PL37!C87</f>
        <v>10000</v>
      </c>
      <c r="F86" s="51"/>
      <c r="G86" s="51"/>
      <c r="H86" s="51"/>
      <c r="I86" s="51"/>
      <c r="J86" s="51"/>
      <c r="K86" s="51">
        <f t="shared" si="7"/>
        <v>0</v>
      </c>
      <c r="L86" s="51"/>
      <c r="M86" s="51"/>
      <c r="N86" s="51">
        <f t="shared" si="8"/>
        <v>0</v>
      </c>
      <c r="O86" s="51"/>
      <c r="P86" s="52"/>
      <c r="Q86" s="53"/>
    </row>
    <row r="87" spans="1:17" ht="19.5" customHeight="1">
      <c r="A87" s="49">
        <v>69</v>
      </c>
      <c r="B87" s="54" t="s">
        <v>101</v>
      </c>
      <c r="C87" s="51">
        <f t="shared" si="6"/>
        <v>30000</v>
      </c>
      <c r="D87" s="51"/>
      <c r="E87" s="51">
        <f>[1]PL37!C88</f>
        <v>30000</v>
      </c>
      <c r="F87" s="51"/>
      <c r="G87" s="51"/>
      <c r="H87" s="51"/>
      <c r="I87" s="51"/>
      <c r="J87" s="51"/>
      <c r="K87" s="51">
        <f t="shared" si="7"/>
        <v>0</v>
      </c>
      <c r="L87" s="51"/>
      <c r="M87" s="51"/>
      <c r="N87" s="51">
        <f t="shared" si="8"/>
        <v>0</v>
      </c>
      <c r="O87" s="51"/>
      <c r="P87" s="52"/>
      <c r="Q87" s="53"/>
    </row>
    <row r="88" spans="1:17" ht="31.5">
      <c r="A88" s="49">
        <v>70</v>
      </c>
      <c r="B88" s="54" t="s">
        <v>102</v>
      </c>
      <c r="C88" s="51">
        <f t="shared" si="6"/>
        <v>4063</v>
      </c>
      <c r="D88" s="51"/>
      <c r="E88" s="51">
        <f>[1]PL37!C89</f>
        <v>4063</v>
      </c>
      <c r="F88" s="51"/>
      <c r="G88" s="51"/>
      <c r="H88" s="51"/>
      <c r="I88" s="51"/>
      <c r="J88" s="51"/>
      <c r="K88" s="51">
        <f t="shared" si="7"/>
        <v>0</v>
      </c>
      <c r="L88" s="51"/>
      <c r="M88" s="51"/>
      <c r="N88" s="51">
        <f t="shared" si="8"/>
        <v>0</v>
      </c>
      <c r="O88" s="51"/>
      <c r="P88" s="52"/>
      <c r="Q88" s="53"/>
    </row>
    <row r="89" spans="1:17" ht="141.75">
      <c r="A89" s="49">
        <v>71</v>
      </c>
      <c r="B89" s="57" t="s">
        <v>103</v>
      </c>
      <c r="C89" s="51">
        <f t="shared" si="6"/>
        <v>410619</v>
      </c>
      <c r="D89" s="51"/>
      <c r="E89" s="51">
        <f>[1]PL37!C90</f>
        <v>410619</v>
      </c>
      <c r="F89" s="51"/>
      <c r="G89" s="51"/>
      <c r="H89" s="51"/>
      <c r="I89" s="51"/>
      <c r="J89" s="51"/>
      <c r="K89" s="51">
        <f t="shared" si="7"/>
        <v>0</v>
      </c>
      <c r="L89" s="51"/>
      <c r="M89" s="51"/>
      <c r="N89" s="51">
        <f t="shared" si="8"/>
        <v>0</v>
      </c>
      <c r="O89" s="51"/>
      <c r="P89" s="52"/>
      <c r="Q89" s="53"/>
    </row>
    <row r="90" spans="1:17" ht="18.75" customHeight="1">
      <c r="A90" s="49">
        <v>72</v>
      </c>
      <c r="B90" s="58" t="s">
        <v>104</v>
      </c>
      <c r="C90" s="51">
        <f t="shared" si="6"/>
        <v>10792</v>
      </c>
      <c r="D90" s="51"/>
      <c r="E90" s="51">
        <f>[1]PL37!C91</f>
        <v>10792</v>
      </c>
      <c r="F90" s="51"/>
      <c r="G90" s="51"/>
      <c r="H90" s="51"/>
      <c r="I90" s="51"/>
      <c r="J90" s="51"/>
      <c r="K90" s="51">
        <f t="shared" si="7"/>
        <v>0</v>
      </c>
      <c r="L90" s="51"/>
      <c r="M90" s="51"/>
      <c r="N90" s="51">
        <f t="shared" si="8"/>
        <v>0</v>
      </c>
      <c r="O90" s="51"/>
      <c r="P90" s="52"/>
      <c r="Q90" s="53"/>
    </row>
    <row r="91" spans="1:17" ht="31.5">
      <c r="A91" s="49">
        <v>73</v>
      </c>
      <c r="B91" s="54" t="s">
        <v>105</v>
      </c>
      <c r="C91" s="51">
        <f t="shared" si="6"/>
        <v>2000</v>
      </c>
      <c r="D91" s="51"/>
      <c r="E91" s="51">
        <f>[1]PL37!C92</f>
        <v>2000</v>
      </c>
      <c r="F91" s="51"/>
      <c r="G91" s="51"/>
      <c r="H91" s="51"/>
      <c r="I91" s="51"/>
      <c r="J91" s="51"/>
      <c r="K91" s="51">
        <f t="shared" si="7"/>
        <v>0</v>
      </c>
      <c r="L91" s="51"/>
      <c r="M91" s="51"/>
      <c r="N91" s="51">
        <f t="shared" si="8"/>
        <v>0</v>
      </c>
      <c r="O91" s="51"/>
      <c r="P91" s="52"/>
      <c r="Q91" s="53"/>
    </row>
    <row r="92" spans="1:17" ht="31.5">
      <c r="A92" s="49">
        <v>74</v>
      </c>
      <c r="B92" s="54" t="s">
        <v>106</v>
      </c>
      <c r="C92" s="51">
        <f t="shared" si="6"/>
        <v>329431</v>
      </c>
      <c r="D92" s="51"/>
      <c r="E92" s="51">
        <f>[1]PL37!C93+'[3]PL11-CHI TX TỈNH'!R94</f>
        <v>329431</v>
      </c>
      <c r="F92" s="51"/>
      <c r="G92" s="51"/>
      <c r="H92" s="51"/>
      <c r="I92" s="51"/>
      <c r="J92" s="51"/>
      <c r="K92" s="51">
        <f t="shared" si="7"/>
        <v>0</v>
      </c>
      <c r="L92" s="51"/>
      <c r="M92" s="51"/>
      <c r="N92" s="51">
        <f t="shared" si="8"/>
        <v>0</v>
      </c>
      <c r="O92" s="51"/>
      <c r="P92" s="52"/>
      <c r="Q92" s="53"/>
    </row>
    <row r="93" spans="1:17" ht="31.5">
      <c r="A93" s="49">
        <v>75</v>
      </c>
      <c r="B93" s="54" t="s">
        <v>107</v>
      </c>
      <c r="C93" s="51">
        <f t="shared" si="6"/>
        <v>2000</v>
      </c>
      <c r="D93" s="51"/>
      <c r="E93" s="51">
        <f>[1]PL37!C94</f>
        <v>2000</v>
      </c>
      <c r="F93" s="51"/>
      <c r="G93" s="51"/>
      <c r="H93" s="51"/>
      <c r="I93" s="51"/>
      <c r="J93" s="51"/>
      <c r="K93" s="51">
        <f t="shared" si="7"/>
        <v>0</v>
      </c>
      <c r="L93" s="51"/>
      <c r="M93" s="51"/>
      <c r="N93" s="51">
        <f t="shared" si="8"/>
        <v>0</v>
      </c>
      <c r="O93" s="51"/>
      <c r="P93" s="52"/>
      <c r="Q93" s="53"/>
    </row>
    <row r="94" spans="1:17" ht="47.25">
      <c r="A94" s="49">
        <v>76</v>
      </c>
      <c r="B94" s="54" t="s">
        <v>108</v>
      </c>
      <c r="C94" s="51">
        <f t="shared" si="6"/>
        <v>10000</v>
      </c>
      <c r="D94" s="51"/>
      <c r="E94" s="51">
        <f>[1]PL37!C95</f>
        <v>10000</v>
      </c>
      <c r="F94" s="51"/>
      <c r="G94" s="51"/>
      <c r="H94" s="51"/>
      <c r="I94" s="51"/>
      <c r="J94" s="51"/>
      <c r="K94" s="51">
        <f t="shared" si="7"/>
        <v>0</v>
      </c>
      <c r="L94" s="51"/>
      <c r="M94" s="51"/>
      <c r="N94" s="51">
        <f t="shared" si="8"/>
        <v>0</v>
      </c>
      <c r="O94" s="51"/>
      <c r="P94" s="52"/>
      <c r="Q94" s="53"/>
    </row>
    <row r="95" spans="1:17" ht="18.75" customHeight="1">
      <c r="A95" s="49">
        <v>77</v>
      </c>
      <c r="B95" s="54" t="s">
        <v>109</v>
      </c>
      <c r="C95" s="51">
        <f t="shared" si="6"/>
        <v>6330</v>
      </c>
      <c r="D95" s="51"/>
      <c r="E95" s="51">
        <f>[1]PL37!C96</f>
        <v>6330</v>
      </c>
      <c r="F95" s="51"/>
      <c r="G95" s="51"/>
      <c r="H95" s="51"/>
      <c r="I95" s="51"/>
      <c r="J95" s="51"/>
      <c r="K95" s="51">
        <f t="shared" si="7"/>
        <v>0</v>
      </c>
      <c r="L95" s="51"/>
      <c r="M95" s="51"/>
      <c r="N95" s="51">
        <f t="shared" si="8"/>
        <v>0</v>
      </c>
      <c r="O95" s="51"/>
      <c r="P95" s="52"/>
      <c r="Q95" s="53"/>
    </row>
    <row r="96" spans="1:17" ht="31.5">
      <c r="A96" s="49">
        <v>78</v>
      </c>
      <c r="B96" s="54" t="s">
        <v>110</v>
      </c>
      <c r="C96" s="51">
        <f t="shared" si="6"/>
        <v>30000</v>
      </c>
      <c r="D96" s="51"/>
      <c r="E96" s="51">
        <f>[1]PL37!C97</f>
        <v>30000</v>
      </c>
      <c r="F96" s="51"/>
      <c r="G96" s="51"/>
      <c r="H96" s="51"/>
      <c r="I96" s="51"/>
      <c r="J96" s="51"/>
      <c r="K96" s="51">
        <f t="shared" si="7"/>
        <v>0</v>
      </c>
      <c r="L96" s="51"/>
      <c r="M96" s="51"/>
      <c r="N96" s="51">
        <f t="shared" si="8"/>
        <v>0</v>
      </c>
      <c r="O96" s="51"/>
      <c r="P96" s="52"/>
      <c r="Q96" s="53"/>
    </row>
    <row r="97" spans="1:17" ht="18.75" customHeight="1">
      <c r="A97" s="49">
        <v>79</v>
      </c>
      <c r="B97" s="54" t="s">
        <v>111</v>
      </c>
      <c r="C97" s="51">
        <f t="shared" si="6"/>
        <v>3000</v>
      </c>
      <c r="D97" s="51"/>
      <c r="E97" s="51">
        <f>[1]PL37!C98</f>
        <v>3000</v>
      </c>
      <c r="F97" s="51"/>
      <c r="G97" s="51"/>
      <c r="H97" s="51"/>
      <c r="I97" s="51"/>
      <c r="J97" s="51"/>
      <c r="K97" s="51">
        <f t="shared" si="7"/>
        <v>0</v>
      </c>
      <c r="L97" s="51"/>
      <c r="M97" s="51"/>
      <c r="N97" s="51">
        <f t="shared" si="8"/>
        <v>0</v>
      </c>
      <c r="O97" s="51"/>
      <c r="P97" s="52"/>
      <c r="Q97" s="53"/>
    </row>
    <row r="98" spans="1:17" ht="34.5" customHeight="1">
      <c r="A98" s="49">
        <v>80</v>
      </c>
      <c r="B98" s="50" t="s">
        <v>112</v>
      </c>
      <c r="C98" s="51">
        <f t="shared" si="6"/>
        <v>5000</v>
      </c>
      <c r="D98" s="51"/>
      <c r="E98" s="51">
        <f>[1]PL37!C99</f>
        <v>5000</v>
      </c>
      <c r="F98" s="51"/>
      <c r="G98" s="51"/>
      <c r="H98" s="51"/>
      <c r="I98" s="51"/>
      <c r="J98" s="51"/>
      <c r="K98" s="51">
        <f t="shared" si="7"/>
        <v>0</v>
      </c>
      <c r="L98" s="51"/>
      <c r="M98" s="51"/>
      <c r="N98" s="51">
        <f t="shared" si="8"/>
        <v>0</v>
      </c>
      <c r="O98" s="51"/>
      <c r="P98" s="52"/>
      <c r="Q98" s="53"/>
    </row>
    <row r="99" spans="1:17" ht="18.75" hidden="1" customHeight="1">
      <c r="A99" s="49">
        <v>83</v>
      </c>
      <c r="B99" s="50" t="s">
        <v>113</v>
      </c>
      <c r="C99" s="51">
        <f t="shared" si="6"/>
        <v>0</v>
      </c>
      <c r="D99" s="51"/>
      <c r="E99" s="51">
        <f>[1]PL37!C100</f>
        <v>0</v>
      </c>
      <c r="F99" s="51"/>
      <c r="G99" s="51"/>
      <c r="H99" s="51"/>
      <c r="I99" s="51"/>
      <c r="J99" s="51"/>
      <c r="K99" s="51">
        <f t="shared" si="7"/>
        <v>0</v>
      </c>
      <c r="L99" s="51"/>
      <c r="M99" s="51"/>
      <c r="N99" s="51">
        <f t="shared" si="8"/>
        <v>0</v>
      </c>
      <c r="O99" s="51"/>
      <c r="P99" s="52"/>
      <c r="Q99" s="53"/>
    </row>
    <row r="100" spans="1:17" ht="18.75" customHeight="1">
      <c r="A100" s="49">
        <v>81</v>
      </c>
      <c r="B100" s="50" t="s">
        <v>114</v>
      </c>
      <c r="C100" s="51">
        <f t="shared" si="6"/>
        <v>3000</v>
      </c>
      <c r="D100" s="51"/>
      <c r="E100" s="51">
        <f>[1]PL37!C101</f>
        <v>3000</v>
      </c>
      <c r="F100" s="51"/>
      <c r="G100" s="51"/>
      <c r="H100" s="51"/>
      <c r="I100" s="51"/>
      <c r="J100" s="51"/>
      <c r="K100" s="51">
        <f t="shared" si="7"/>
        <v>0</v>
      </c>
      <c r="L100" s="51"/>
      <c r="M100" s="51"/>
      <c r="N100" s="51">
        <f t="shared" si="8"/>
        <v>0</v>
      </c>
      <c r="O100" s="51"/>
      <c r="P100" s="52"/>
      <c r="Q100" s="53"/>
    </row>
    <row r="101" spans="1:17" ht="30.75" customHeight="1">
      <c r="A101" s="49">
        <v>82</v>
      </c>
      <c r="B101" s="54" t="s">
        <v>115</v>
      </c>
      <c r="C101" s="51">
        <f t="shared" si="6"/>
        <v>5000</v>
      </c>
      <c r="D101" s="51"/>
      <c r="E101" s="51">
        <f>[1]PL37!C102</f>
        <v>5000</v>
      </c>
      <c r="F101" s="51"/>
      <c r="G101" s="51"/>
      <c r="H101" s="51"/>
      <c r="I101" s="51"/>
      <c r="J101" s="51"/>
      <c r="K101" s="51">
        <f t="shared" si="7"/>
        <v>0</v>
      </c>
      <c r="L101" s="51"/>
      <c r="M101" s="51"/>
      <c r="N101" s="51">
        <f t="shared" si="8"/>
        <v>0</v>
      </c>
      <c r="O101" s="51"/>
      <c r="P101" s="52"/>
      <c r="Q101" s="53"/>
    </row>
    <row r="102" spans="1:17" ht="47.25">
      <c r="A102" s="49">
        <v>83</v>
      </c>
      <c r="B102" s="54" t="s">
        <v>116</v>
      </c>
      <c r="C102" s="51">
        <f t="shared" si="6"/>
        <v>120800</v>
      </c>
      <c r="D102" s="51"/>
      <c r="E102" s="51">
        <f>[1]PL37!C103</f>
        <v>120800</v>
      </c>
      <c r="F102" s="51"/>
      <c r="G102" s="51"/>
      <c r="H102" s="51"/>
      <c r="I102" s="51"/>
      <c r="J102" s="51"/>
      <c r="K102" s="51">
        <f t="shared" si="7"/>
        <v>0</v>
      </c>
      <c r="L102" s="51"/>
      <c r="M102" s="51"/>
      <c r="N102" s="51">
        <f t="shared" si="8"/>
        <v>0</v>
      </c>
      <c r="O102" s="51"/>
      <c r="P102" s="52"/>
      <c r="Q102" s="53"/>
    </row>
    <row r="103" spans="1:17" ht="0.75" customHeight="1">
      <c r="A103" s="49">
        <v>87</v>
      </c>
      <c r="B103" s="54" t="s">
        <v>117</v>
      </c>
      <c r="C103" s="51">
        <f t="shared" si="6"/>
        <v>0</v>
      </c>
      <c r="D103" s="51"/>
      <c r="E103" s="51">
        <f>[1]PL37!C104</f>
        <v>0</v>
      </c>
      <c r="F103" s="51"/>
      <c r="G103" s="51"/>
      <c r="H103" s="51"/>
      <c r="I103" s="51"/>
      <c r="J103" s="51"/>
      <c r="K103" s="51">
        <f t="shared" si="7"/>
        <v>0</v>
      </c>
      <c r="L103" s="51"/>
      <c r="M103" s="51"/>
      <c r="N103" s="51">
        <f t="shared" si="8"/>
        <v>0</v>
      </c>
      <c r="O103" s="51"/>
      <c r="P103" s="52"/>
      <c r="Q103" s="53"/>
    </row>
    <row r="104" spans="1:17" ht="30.75" customHeight="1">
      <c r="A104" s="49">
        <v>84</v>
      </c>
      <c r="B104" s="54" t="s">
        <v>118</v>
      </c>
      <c r="C104" s="51">
        <f t="shared" si="6"/>
        <v>1632</v>
      </c>
      <c r="D104" s="51"/>
      <c r="E104" s="51">
        <f>[1]PL37!C105</f>
        <v>1632</v>
      </c>
      <c r="F104" s="51"/>
      <c r="G104" s="51"/>
      <c r="H104" s="51"/>
      <c r="I104" s="51"/>
      <c r="J104" s="51"/>
      <c r="K104" s="51">
        <f t="shared" si="7"/>
        <v>0</v>
      </c>
      <c r="L104" s="51"/>
      <c r="M104" s="51"/>
      <c r="N104" s="51">
        <f t="shared" si="8"/>
        <v>0</v>
      </c>
      <c r="O104" s="51"/>
      <c r="P104" s="52"/>
      <c r="Q104" s="53"/>
    </row>
    <row r="105" spans="1:17" ht="18.75" hidden="1" customHeight="1">
      <c r="A105" s="49">
        <v>89</v>
      </c>
      <c r="B105" s="54" t="s">
        <v>119</v>
      </c>
      <c r="C105" s="51">
        <f t="shared" si="6"/>
        <v>0</v>
      </c>
      <c r="D105" s="51"/>
      <c r="E105" s="51">
        <f>[1]PL37!C106</f>
        <v>0</v>
      </c>
      <c r="F105" s="51"/>
      <c r="G105" s="51"/>
      <c r="H105" s="51"/>
      <c r="I105" s="51"/>
      <c r="J105" s="51"/>
      <c r="K105" s="51">
        <f t="shared" si="7"/>
        <v>0</v>
      </c>
      <c r="L105" s="51"/>
      <c r="M105" s="51"/>
      <c r="N105" s="51">
        <f t="shared" si="8"/>
        <v>0</v>
      </c>
      <c r="O105" s="51"/>
      <c r="P105" s="52"/>
      <c r="Q105" s="53"/>
    </row>
    <row r="106" spans="1:17" ht="18.75" hidden="1" customHeight="1">
      <c r="A106" s="49">
        <v>90</v>
      </c>
      <c r="B106" s="54" t="s">
        <v>120</v>
      </c>
      <c r="C106" s="51">
        <f t="shared" si="6"/>
        <v>0</v>
      </c>
      <c r="D106" s="51"/>
      <c r="E106" s="51">
        <f>[1]PL37!C107</f>
        <v>0</v>
      </c>
      <c r="F106" s="51"/>
      <c r="G106" s="51"/>
      <c r="H106" s="51"/>
      <c r="I106" s="51"/>
      <c r="J106" s="51"/>
      <c r="K106" s="51">
        <f t="shared" si="7"/>
        <v>0</v>
      </c>
      <c r="L106" s="51"/>
      <c r="M106" s="51"/>
      <c r="N106" s="51">
        <f t="shared" si="8"/>
        <v>0</v>
      </c>
      <c r="O106" s="51"/>
      <c r="P106" s="52"/>
      <c r="Q106" s="53"/>
    </row>
    <row r="107" spans="1:17" ht="30" customHeight="1">
      <c r="A107" s="49">
        <v>85</v>
      </c>
      <c r="B107" s="54" t="s">
        <v>121</v>
      </c>
      <c r="C107" s="51">
        <f t="shared" si="6"/>
        <v>11522</v>
      </c>
      <c r="D107" s="51"/>
      <c r="E107" s="51">
        <f>[1]PL37!C108</f>
        <v>11522</v>
      </c>
      <c r="F107" s="51"/>
      <c r="G107" s="51"/>
      <c r="H107" s="51"/>
      <c r="I107" s="51"/>
      <c r="J107" s="51"/>
      <c r="K107" s="51">
        <f t="shared" si="7"/>
        <v>0</v>
      </c>
      <c r="L107" s="51"/>
      <c r="M107" s="51"/>
      <c r="N107" s="51">
        <f t="shared" si="8"/>
        <v>0</v>
      </c>
      <c r="O107" s="51"/>
      <c r="P107" s="52"/>
      <c r="Q107" s="53"/>
    </row>
    <row r="108" spans="1:17" ht="18.75" hidden="1" customHeight="1">
      <c r="A108" s="49">
        <v>92</v>
      </c>
      <c r="B108" s="50" t="s">
        <v>122</v>
      </c>
      <c r="C108" s="51">
        <f t="shared" si="6"/>
        <v>0</v>
      </c>
      <c r="D108" s="51"/>
      <c r="E108" s="51">
        <f>[1]PL37!C109</f>
        <v>0</v>
      </c>
      <c r="F108" s="51"/>
      <c r="G108" s="51"/>
      <c r="H108" s="51"/>
      <c r="I108" s="51"/>
      <c r="J108" s="51"/>
      <c r="K108" s="51">
        <f t="shared" si="7"/>
        <v>0</v>
      </c>
      <c r="L108" s="51"/>
      <c r="M108" s="51"/>
      <c r="N108" s="51">
        <f t="shared" si="8"/>
        <v>0</v>
      </c>
      <c r="O108" s="51"/>
      <c r="P108" s="52"/>
      <c r="Q108" s="53"/>
    </row>
    <row r="109" spans="1:17" ht="128.25" hidden="1" customHeight="1">
      <c r="A109" s="49">
        <v>93</v>
      </c>
      <c r="B109" s="59" t="s">
        <v>123</v>
      </c>
      <c r="C109" s="51">
        <f t="shared" si="6"/>
        <v>0</v>
      </c>
      <c r="D109" s="51"/>
      <c r="E109" s="51">
        <f>[1]PL37!C110</f>
        <v>0</v>
      </c>
      <c r="F109" s="51"/>
      <c r="G109" s="51"/>
      <c r="H109" s="51"/>
      <c r="I109" s="51"/>
      <c r="J109" s="51"/>
      <c r="K109" s="51">
        <f t="shared" si="7"/>
        <v>0</v>
      </c>
      <c r="L109" s="51"/>
      <c r="M109" s="51"/>
      <c r="N109" s="51">
        <f t="shared" si="8"/>
        <v>0</v>
      </c>
      <c r="O109" s="51"/>
      <c r="P109" s="52"/>
      <c r="Q109" s="53"/>
    </row>
    <row r="110" spans="1:17" ht="0.75" customHeight="1">
      <c r="A110" s="49">
        <v>94</v>
      </c>
      <c r="B110" s="59" t="s">
        <v>124</v>
      </c>
      <c r="C110" s="51">
        <f t="shared" si="6"/>
        <v>0</v>
      </c>
      <c r="D110" s="51"/>
      <c r="E110" s="51">
        <f>[1]PL37!C111</f>
        <v>0</v>
      </c>
      <c r="F110" s="51"/>
      <c r="G110" s="51"/>
      <c r="H110" s="51"/>
      <c r="I110" s="51"/>
      <c r="J110" s="51"/>
      <c r="K110" s="51">
        <f t="shared" si="7"/>
        <v>0</v>
      </c>
      <c r="L110" s="51"/>
      <c r="M110" s="51"/>
      <c r="N110" s="51">
        <f t="shared" si="8"/>
        <v>0</v>
      </c>
      <c r="O110" s="51"/>
      <c r="P110" s="52"/>
      <c r="Q110" s="53"/>
    </row>
    <row r="111" spans="1:17" ht="30" hidden="1" customHeight="1">
      <c r="A111" s="49">
        <v>95</v>
      </c>
      <c r="B111" s="59" t="s">
        <v>125</v>
      </c>
      <c r="C111" s="51">
        <f t="shared" si="6"/>
        <v>0</v>
      </c>
      <c r="D111" s="51"/>
      <c r="E111" s="51">
        <f>[1]PL37!C112</f>
        <v>0</v>
      </c>
      <c r="F111" s="51"/>
      <c r="G111" s="51"/>
      <c r="H111" s="51"/>
      <c r="I111" s="51"/>
      <c r="J111" s="51"/>
      <c r="K111" s="51">
        <f t="shared" si="7"/>
        <v>0</v>
      </c>
      <c r="L111" s="51"/>
      <c r="M111" s="51"/>
      <c r="N111" s="51">
        <f t="shared" si="8"/>
        <v>0</v>
      </c>
      <c r="O111" s="51"/>
      <c r="P111" s="52"/>
      <c r="Q111" s="53"/>
    </row>
    <row r="112" spans="1:17" hidden="1">
      <c r="A112" s="49">
        <v>96</v>
      </c>
      <c r="B112" s="59" t="s">
        <v>126</v>
      </c>
      <c r="C112" s="51">
        <f t="shared" si="6"/>
        <v>0</v>
      </c>
      <c r="D112" s="51"/>
      <c r="E112" s="51">
        <f>[1]PL37!C113</f>
        <v>0</v>
      </c>
      <c r="F112" s="51"/>
      <c r="G112" s="51"/>
      <c r="H112" s="51"/>
      <c r="I112" s="51"/>
      <c r="J112" s="51"/>
      <c r="K112" s="51">
        <f t="shared" si="7"/>
        <v>0</v>
      </c>
      <c r="L112" s="51"/>
      <c r="M112" s="51"/>
      <c r="N112" s="51">
        <f t="shared" si="8"/>
        <v>0</v>
      </c>
      <c r="O112" s="51"/>
      <c r="P112" s="52"/>
      <c r="Q112" s="53"/>
    </row>
    <row r="113" spans="1:17" ht="63" hidden="1">
      <c r="A113" s="49">
        <v>97</v>
      </c>
      <c r="B113" s="59" t="s">
        <v>127</v>
      </c>
      <c r="C113" s="51">
        <f t="shared" si="6"/>
        <v>0</v>
      </c>
      <c r="D113" s="51"/>
      <c r="E113" s="51">
        <f>[1]PL37!C114</f>
        <v>0</v>
      </c>
      <c r="F113" s="51"/>
      <c r="G113" s="51"/>
      <c r="H113" s="51"/>
      <c r="I113" s="51"/>
      <c r="J113" s="51"/>
      <c r="K113" s="51">
        <f t="shared" si="7"/>
        <v>0</v>
      </c>
      <c r="L113" s="51"/>
      <c r="M113" s="51"/>
      <c r="N113" s="51">
        <f t="shared" si="8"/>
        <v>0</v>
      </c>
      <c r="O113" s="51"/>
      <c r="P113" s="52"/>
      <c r="Q113" s="53"/>
    </row>
    <row r="114" spans="1:17" ht="32.25" hidden="1" customHeight="1">
      <c r="A114" s="49">
        <v>98</v>
      </c>
      <c r="B114" s="59" t="s">
        <v>128</v>
      </c>
      <c r="C114" s="51">
        <f t="shared" si="6"/>
        <v>0</v>
      </c>
      <c r="D114" s="51"/>
      <c r="E114" s="51">
        <f>[1]PL37!C115</f>
        <v>0</v>
      </c>
      <c r="F114" s="51"/>
      <c r="G114" s="51"/>
      <c r="H114" s="51"/>
      <c r="I114" s="51"/>
      <c r="J114" s="51"/>
      <c r="K114" s="51">
        <f t="shared" si="7"/>
        <v>0</v>
      </c>
      <c r="L114" s="51"/>
      <c r="M114" s="51"/>
      <c r="N114" s="51">
        <f t="shared" si="8"/>
        <v>0</v>
      </c>
      <c r="O114" s="51"/>
      <c r="P114" s="52"/>
      <c r="Q114" s="53"/>
    </row>
    <row r="115" spans="1:17" ht="45.75" hidden="1" customHeight="1">
      <c r="A115" s="49">
        <v>99</v>
      </c>
      <c r="B115" s="59" t="s">
        <v>129</v>
      </c>
      <c r="C115" s="51">
        <f t="shared" si="6"/>
        <v>0</v>
      </c>
      <c r="D115" s="51"/>
      <c r="E115" s="51">
        <f>[1]PL37!C116</f>
        <v>0</v>
      </c>
      <c r="F115" s="51"/>
      <c r="G115" s="51"/>
      <c r="H115" s="51"/>
      <c r="I115" s="51"/>
      <c r="J115" s="51"/>
      <c r="K115" s="51">
        <f t="shared" si="7"/>
        <v>0</v>
      </c>
      <c r="L115" s="51"/>
      <c r="M115" s="51"/>
      <c r="N115" s="51">
        <f t="shared" si="8"/>
        <v>0</v>
      </c>
      <c r="O115" s="51"/>
      <c r="P115" s="52"/>
      <c r="Q115" s="53"/>
    </row>
    <row r="116" spans="1:17" ht="0.75" customHeight="1">
      <c r="A116" s="49">
        <v>100</v>
      </c>
      <c r="B116" s="54" t="s">
        <v>130</v>
      </c>
      <c r="C116" s="51">
        <f t="shared" si="6"/>
        <v>0</v>
      </c>
      <c r="D116" s="51"/>
      <c r="E116" s="51">
        <f>[1]PL37!C117</f>
        <v>0</v>
      </c>
      <c r="F116" s="51"/>
      <c r="G116" s="51"/>
      <c r="H116" s="51"/>
      <c r="I116" s="51"/>
      <c r="J116" s="51"/>
      <c r="K116" s="51">
        <f t="shared" si="7"/>
        <v>0</v>
      </c>
      <c r="L116" s="51"/>
      <c r="M116" s="51"/>
      <c r="N116" s="51">
        <f t="shared" si="8"/>
        <v>0</v>
      </c>
      <c r="O116" s="51"/>
      <c r="P116" s="52"/>
      <c r="Q116" s="53"/>
    </row>
    <row r="117" spans="1:17" s="13" customFormat="1" ht="47.25">
      <c r="A117" s="60" t="s">
        <v>131</v>
      </c>
      <c r="B117" s="61" t="s">
        <v>132</v>
      </c>
      <c r="C117" s="62">
        <f t="shared" si="6"/>
        <v>5900</v>
      </c>
      <c r="D117" s="62"/>
      <c r="E117" s="62"/>
      <c r="F117" s="62">
        <f>[4]B17_CHI!$AY$193</f>
        <v>5900</v>
      </c>
      <c r="G117" s="62"/>
      <c r="H117" s="62"/>
      <c r="I117" s="62"/>
      <c r="J117" s="62"/>
      <c r="K117" s="62">
        <f t="shared" si="7"/>
        <v>0</v>
      </c>
      <c r="L117" s="62"/>
      <c r="M117" s="62"/>
      <c r="N117" s="62">
        <f t="shared" si="8"/>
        <v>0</v>
      </c>
      <c r="O117" s="62"/>
      <c r="P117" s="63"/>
      <c r="Q117" s="44"/>
    </row>
    <row r="118" spans="1:17" s="13" customFormat="1" ht="30.75" customHeight="1">
      <c r="A118" s="60" t="s">
        <v>133</v>
      </c>
      <c r="B118" s="61" t="s">
        <v>134</v>
      </c>
      <c r="C118" s="62">
        <f t="shared" si="6"/>
        <v>1040</v>
      </c>
      <c r="D118" s="62"/>
      <c r="E118" s="62"/>
      <c r="F118" s="62"/>
      <c r="G118" s="62">
        <f>[4]B17_CHI!$AY$194</f>
        <v>1040</v>
      </c>
      <c r="H118" s="62"/>
      <c r="I118" s="62"/>
      <c r="J118" s="62"/>
      <c r="K118" s="62">
        <f t="shared" si="7"/>
        <v>0</v>
      </c>
      <c r="L118" s="62"/>
      <c r="M118" s="62"/>
      <c r="N118" s="62">
        <f t="shared" si="8"/>
        <v>0</v>
      </c>
      <c r="O118" s="62"/>
      <c r="P118" s="63"/>
      <c r="Q118" s="44"/>
    </row>
    <row r="119" spans="1:17" s="13" customFormat="1" ht="31.5">
      <c r="A119" s="60" t="s">
        <v>135</v>
      </c>
      <c r="B119" s="61" t="s">
        <v>136</v>
      </c>
      <c r="C119" s="62">
        <f t="shared" si="6"/>
        <v>166750.7030397114</v>
      </c>
      <c r="D119" s="62"/>
      <c r="E119" s="62"/>
      <c r="F119" s="62"/>
      <c r="G119" s="62"/>
      <c r="H119" s="62">
        <f>[4]B17_CHI!$AY$195</f>
        <v>166750.7030397114</v>
      </c>
      <c r="I119" s="62"/>
      <c r="J119" s="62"/>
      <c r="K119" s="62">
        <f t="shared" si="7"/>
        <v>0</v>
      </c>
      <c r="L119" s="62"/>
      <c r="M119" s="62"/>
      <c r="N119" s="62">
        <f t="shared" si="8"/>
        <v>0</v>
      </c>
      <c r="O119" s="62"/>
      <c r="P119" s="63"/>
      <c r="Q119" s="44"/>
    </row>
    <row r="120" spans="1:17" s="13" customFormat="1" ht="37.5" customHeight="1">
      <c r="A120" s="60" t="s">
        <v>137</v>
      </c>
      <c r="B120" s="61" t="s">
        <v>138</v>
      </c>
      <c r="C120" s="62">
        <f t="shared" si="6"/>
        <v>339300</v>
      </c>
      <c r="D120" s="62"/>
      <c r="E120" s="62"/>
      <c r="F120" s="62"/>
      <c r="G120" s="62"/>
      <c r="H120" s="62"/>
      <c r="I120" s="62"/>
      <c r="J120" s="62">
        <f>[4]B17_CHI!$AY$206</f>
        <v>339300</v>
      </c>
      <c r="K120" s="62">
        <f t="shared" si="7"/>
        <v>0</v>
      </c>
      <c r="L120" s="62"/>
      <c r="M120" s="62"/>
      <c r="N120" s="62">
        <f t="shared" si="8"/>
        <v>0</v>
      </c>
      <c r="O120" s="62"/>
      <c r="P120" s="63"/>
      <c r="Q120" s="44"/>
    </row>
    <row r="121" spans="1:17" s="13" customFormat="1" ht="48" customHeight="1">
      <c r="A121" s="60" t="s">
        <v>139</v>
      </c>
      <c r="B121" s="61" t="s">
        <v>140</v>
      </c>
      <c r="C121" s="62">
        <f t="shared" si="6"/>
        <v>4398702.8213472404</v>
      </c>
      <c r="D121" s="62"/>
      <c r="E121" s="62"/>
      <c r="F121" s="62"/>
      <c r="G121" s="62"/>
      <c r="H121" s="62"/>
      <c r="I121" s="62">
        <f>'[3]PL09- CHI TỈNH (L.VỰC)'!C14</f>
        <v>4398702.8213472404</v>
      </c>
      <c r="J121" s="62"/>
      <c r="K121" s="62">
        <f t="shared" si="7"/>
        <v>0</v>
      </c>
      <c r="L121" s="62"/>
      <c r="M121" s="62"/>
      <c r="N121" s="62">
        <f t="shared" si="8"/>
        <v>0</v>
      </c>
      <c r="O121" s="62"/>
      <c r="P121" s="63"/>
      <c r="Q121" s="44"/>
    </row>
    <row r="122" spans="1:17" s="13" customFormat="1" ht="36" hidden="1" customHeight="1">
      <c r="A122" s="60" t="s">
        <v>141</v>
      </c>
      <c r="B122" s="61" t="s">
        <v>142</v>
      </c>
      <c r="C122" s="62">
        <f t="shared" si="6"/>
        <v>0</v>
      </c>
      <c r="D122" s="62"/>
      <c r="E122" s="62"/>
      <c r="F122" s="62"/>
      <c r="G122" s="62"/>
      <c r="H122" s="62"/>
      <c r="I122" s="62"/>
      <c r="J122" s="62"/>
      <c r="K122" s="62">
        <f t="shared" si="7"/>
        <v>0</v>
      </c>
      <c r="L122" s="62"/>
      <c r="M122" s="62"/>
      <c r="N122" s="62">
        <f t="shared" si="8"/>
        <v>0</v>
      </c>
      <c r="O122" s="62"/>
      <c r="P122" s="63"/>
      <c r="Q122" s="44"/>
    </row>
    <row r="123" spans="1:17" s="13" customFormat="1" ht="18.75" customHeight="1">
      <c r="A123" s="60" t="s">
        <v>141</v>
      </c>
      <c r="B123" s="61" t="s">
        <v>143</v>
      </c>
      <c r="C123" s="62">
        <f>C124+C125+C126+C127+C134</f>
        <v>5055780</v>
      </c>
      <c r="D123" s="62">
        <f t="shared" ref="D123:Q123" si="9">D124+D125+D126+D127+D134</f>
        <v>2989964</v>
      </c>
      <c r="E123" s="62">
        <f t="shared" si="9"/>
        <v>0</v>
      </c>
      <c r="F123" s="62">
        <f t="shared" si="9"/>
        <v>0</v>
      </c>
      <c r="G123" s="62">
        <f t="shared" si="9"/>
        <v>0</v>
      </c>
      <c r="H123" s="62">
        <f t="shared" si="9"/>
        <v>0</v>
      </c>
      <c r="I123" s="62">
        <f t="shared" si="9"/>
        <v>0</v>
      </c>
      <c r="J123" s="62">
        <f t="shared" si="9"/>
        <v>0</v>
      </c>
      <c r="K123" s="62">
        <f t="shared" si="9"/>
        <v>216041</v>
      </c>
      <c r="L123" s="62">
        <f t="shared" si="9"/>
        <v>159335</v>
      </c>
      <c r="M123" s="62">
        <f t="shared" si="9"/>
        <v>56706</v>
      </c>
      <c r="N123" s="62">
        <f t="shared" si="9"/>
        <v>1849775</v>
      </c>
      <c r="O123" s="62">
        <f t="shared" si="9"/>
        <v>1690262</v>
      </c>
      <c r="P123" s="63">
        <f t="shared" si="9"/>
        <v>159513</v>
      </c>
      <c r="Q123" s="44">
        <f t="shared" si="9"/>
        <v>0</v>
      </c>
    </row>
    <row r="124" spans="1:17">
      <c r="A124" s="64">
        <v>1</v>
      </c>
      <c r="B124" s="65" t="s">
        <v>144</v>
      </c>
      <c r="C124" s="51">
        <f t="shared" si="6"/>
        <v>1133964</v>
      </c>
      <c r="D124" s="51">
        <f>[4]B17_CHI!$AY$25</f>
        <v>1133964</v>
      </c>
      <c r="E124" s="51"/>
      <c r="F124" s="51"/>
      <c r="G124" s="51"/>
      <c r="H124" s="51"/>
      <c r="I124" s="51"/>
      <c r="J124" s="51"/>
      <c r="K124" s="51">
        <f t="shared" si="7"/>
        <v>0</v>
      </c>
      <c r="L124" s="51"/>
      <c r="M124" s="51"/>
      <c r="N124" s="51">
        <f t="shared" si="8"/>
        <v>0</v>
      </c>
      <c r="O124" s="51"/>
      <c r="P124" s="52"/>
      <c r="Q124" s="53"/>
    </row>
    <row r="125" spans="1:17" ht="31.5">
      <c r="A125" s="64">
        <v>2</v>
      </c>
      <c r="B125" s="65" t="s">
        <v>145</v>
      </c>
      <c r="C125" s="51">
        <f t="shared" si="6"/>
        <v>306000</v>
      </c>
      <c r="D125" s="51">
        <f>[4]B17_CHI!$AY$26</f>
        <v>306000</v>
      </c>
      <c r="E125" s="51"/>
      <c r="F125" s="51"/>
      <c r="G125" s="51"/>
      <c r="H125" s="51"/>
      <c r="I125" s="51"/>
      <c r="J125" s="51"/>
      <c r="K125" s="51">
        <f t="shared" si="7"/>
        <v>0</v>
      </c>
      <c r="L125" s="51"/>
      <c r="M125" s="51"/>
      <c r="N125" s="51">
        <f t="shared" si="8"/>
        <v>0</v>
      </c>
      <c r="O125" s="51"/>
      <c r="P125" s="52"/>
      <c r="Q125" s="53"/>
    </row>
    <row r="126" spans="1:17" ht="31.5">
      <c r="A126" s="64">
        <v>3</v>
      </c>
      <c r="B126" s="65" t="s">
        <v>146</v>
      </c>
      <c r="C126" s="51">
        <f t="shared" si="6"/>
        <v>1550000</v>
      </c>
      <c r="D126" s="51">
        <f>[4]B17_CHI!$AY$27</f>
        <v>1550000</v>
      </c>
      <c r="E126" s="51"/>
      <c r="F126" s="51"/>
      <c r="G126" s="51"/>
      <c r="H126" s="51"/>
      <c r="I126" s="51"/>
      <c r="J126" s="51"/>
      <c r="K126" s="51">
        <f t="shared" si="7"/>
        <v>0</v>
      </c>
      <c r="L126" s="51"/>
      <c r="M126" s="51"/>
      <c r="N126" s="51">
        <f t="shared" si="8"/>
        <v>0</v>
      </c>
      <c r="O126" s="51"/>
      <c r="P126" s="52"/>
      <c r="Q126" s="53"/>
    </row>
    <row r="127" spans="1:17" s="68" customFormat="1" ht="31.5">
      <c r="A127" s="66">
        <v>4</v>
      </c>
      <c r="B127" s="59" t="s">
        <v>147</v>
      </c>
      <c r="C127" s="51">
        <f t="shared" si="6"/>
        <v>216041</v>
      </c>
      <c r="D127" s="51">
        <f>D128+D131</f>
        <v>0</v>
      </c>
      <c r="E127" s="51">
        <f t="shared" ref="E127:Q127" si="10">E128+E131</f>
        <v>0</v>
      </c>
      <c r="F127" s="51">
        <f t="shared" si="10"/>
        <v>0</v>
      </c>
      <c r="G127" s="51">
        <f t="shared" si="10"/>
        <v>0</v>
      </c>
      <c r="H127" s="51">
        <f t="shared" si="10"/>
        <v>0</v>
      </c>
      <c r="I127" s="51"/>
      <c r="J127" s="51">
        <f t="shared" si="10"/>
        <v>0</v>
      </c>
      <c r="K127" s="51">
        <f t="shared" si="7"/>
        <v>216041</v>
      </c>
      <c r="L127" s="51">
        <f t="shared" si="10"/>
        <v>159335</v>
      </c>
      <c r="M127" s="51">
        <f t="shared" si="10"/>
        <v>56706</v>
      </c>
      <c r="N127" s="51">
        <f t="shared" si="8"/>
        <v>0</v>
      </c>
      <c r="O127" s="51">
        <f>O128+O131</f>
        <v>0</v>
      </c>
      <c r="P127" s="52">
        <f>P128+P131</f>
        <v>0</v>
      </c>
      <c r="Q127" s="67">
        <f t="shared" si="10"/>
        <v>0</v>
      </c>
    </row>
    <row r="128" spans="1:17" s="68" customFormat="1" ht="31.5">
      <c r="A128" s="66" t="s">
        <v>148</v>
      </c>
      <c r="B128" s="69" t="s">
        <v>149</v>
      </c>
      <c r="C128" s="51">
        <f t="shared" si="6"/>
        <v>51541</v>
      </c>
      <c r="D128" s="70">
        <f t="shared" ref="D128:Q128" si="11">SUM(D129:D130)</f>
        <v>0</v>
      </c>
      <c r="E128" s="70">
        <f t="shared" si="11"/>
        <v>0</v>
      </c>
      <c r="F128" s="70">
        <f t="shared" si="11"/>
        <v>0</v>
      </c>
      <c r="G128" s="70">
        <f t="shared" si="11"/>
        <v>0</v>
      </c>
      <c r="H128" s="70">
        <f t="shared" si="11"/>
        <v>0</v>
      </c>
      <c r="I128" s="70">
        <f t="shared" si="11"/>
        <v>0</v>
      </c>
      <c r="J128" s="70">
        <f t="shared" si="11"/>
        <v>0</v>
      </c>
      <c r="K128" s="51">
        <f t="shared" si="7"/>
        <v>51541</v>
      </c>
      <c r="L128" s="70">
        <f t="shared" si="11"/>
        <v>35835</v>
      </c>
      <c r="M128" s="70">
        <f t="shared" si="11"/>
        <v>15706</v>
      </c>
      <c r="N128" s="51">
        <f t="shared" si="8"/>
        <v>0</v>
      </c>
      <c r="O128" s="70">
        <f t="shared" si="11"/>
        <v>0</v>
      </c>
      <c r="P128" s="71">
        <f t="shared" si="11"/>
        <v>0</v>
      </c>
      <c r="Q128" s="72">
        <f t="shared" si="11"/>
        <v>0</v>
      </c>
    </row>
    <row r="129" spans="1:17" s="68" customFormat="1" ht="21.75" customHeight="1">
      <c r="A129" s="66" t="s">
        <v>150</v>
      </c>
      <c r="B129" s="73" t="s">
        <v>151</v>
      </c>
      <c r="C129" s="51">
        <f t="shared" si="6"/>
        <v>35835</v>
      </c>
      <c r="D129" s="51"/>
      <c r="E129" s="51"/>
      <c r="F129" s="51"/>
      <c r="G129" s="51"/>
      <c r="H129" s="51"/>
      <c r="I129" s="51"/>
      <c r="J129" s="51"/>
      <c r="K129" s="51">
        <f t="shared" si="7"/>
        <v>35835</v>
      </c>
      <c r="L129" s="51">
        <f>[4]B17_CHI!$AY$214</f>
        <v>35835</v>
      </c>
      <c r="M129" s="51"/>
      <c r="N129" s="51">
        <f t="shared" si="8"/>
        <v>0</v>
      </c>
      <c r="O129" s="51"/>
      <c r="P129" s="52"/>
      <c r="Q129" s="67"/>
    </row>
    <row r="130" spans="1:17" s="68" customFormat="1" ht="21.75" customHeight="1">
      <c r="A130" s="66" t="s">
        <v>150</v>
      </c>
      <c r="B130" s="73" t="s">
        <v>152</v>
      </c>
      <c r="C130" s="51">
        <f t="shared" si="6"/>
        <v>15706</v>
      </c>
      <c r="D130" s="51"/>
      <c r="E130" s="51"/>
      <c r="F130" s="51"/>
      <c r="G130" s="51"/>
      <c r="H130" s="51"/>
      <c r="I130" s="51"/>
      <c r="J130" s="51"/>
      <c r="K130" s="51">
        <f t="shared" si="7"/>
        <v>15706</v>
      </c>
      <c r="L130" s="51"/>
      <c r="M130" s="51">
        <f>[4]B17_CHI!$AY$215</f>
        <v>15706</v>
      </c>
      <c r="N130" s="51">
        <f t="shared" si="8"/>
        <v>0</v>
      </c>
      <c r="O130" s="51"/>
      <c r="P130" s="52"/>
      <c r="Q130" s="67"/>
    </row>
    <row r="131" spans="1:17" s="68" customFormat="1" ht="31.5">
      <c r="A131" s="66" t="s">
        <v>153</v>
      </c>
      <c r="B131" s="69" t="s">
        <v>154</v>
      </c>
      <c r="C131" s="51">
        <f t="shared" si="6"/>
        <v>164500</v>
      </c>
      <c r="D131" s="70">
        <f t="shared" ref="D131:Q131" si="12">SUM(D132:D133)</f>
        <v>0</v>
      </c>
      <c r="E131" s="70">
        <f t="shared" si="12"/>
        <v>0</v>
      </c>
      <c r="F131" s="70">
        <f t="shared" si="12"/>
        <v>0</v>
      </c>
      <c r="G131" s="70">
        <f t="shared" si="12"/>
        <v>0</v>
      </c>
      <c r="H131" s="70">
        <f t="shared" si="12"/>
        <v>0</v>
      </c>
      <c r="I131" s="70">
        <f t="shared" si="12"/>
        <v>0</v>
      </c>
      <c r="J131" s="70">
        <f t="shared" si="12"/>
        <v>0</v>
      </c>
      <c r="K131" s="51">
        <f t="shared" si="7"/>
        <v>164500</v>
      </c>
      <c r="L131" s="70">
        <f t="shared" si="12"/>
        <v>123500</v>
      </c>
      <c r="M131" s="70">
        <f t="shared" si="12"/>
        <v>41000</v>
      </c>
      <c r="N131" s="51">
        <f t="shared" si="8"/>
        <v>0</v>
      </c>
      <c r="O131" s="70">
        <f t="shared" si="12"/>
        <v>0</v>
      </c>
      <c r="P131" s="71">
        <f t="shared" si="12"/>
        <v>0</v>
      </c>
      <c r="Q131" s="72">
        <f t="shared" si="12"/>
        <v>0</v>
      </c>
    </row>
    <row r="132" spans="1:17" s="68" customFormat="1" ht="21.75" customHeight="1">
      <c r="A132" s="66" t="s">
        <v>150</v>
      </c>
      <c r="B132" s="73" t="s">
        <v>151</v>
      </c>
      <c r="C132" s="51">
        <f t="shared" si="6"/>
        <v>123500</v>
      </c>
      <c r="D132" s="51"/>
      <c r="E132" s="51"/>
      <c r="F132" s="51"/>
      <c r="G132" s="51"/>
      <c r="H132" s="51"/>
      <c r="I132" s="51"/>
      <c r="J132" s="51"/>
      <c r="K132" s="51">
        <f t="shared" si="7"/>
        <v>123500</v>
      </c>
      <c r="L132" s="51">
        <f>[4]B17_CHI!$AY$217</f>
        <v>123500</v>
      </c>
      <c r="M132" s="51"/>
      <c r="N132" s="51">
        <f t="shared" si="8"/>
        <v>0</v>
      </c>
      <c r="O132" s="51"/>
      <c r="P132" s="52"/>
      <c r="Q132" s="67"/>
    </row>
    <row r="133" spans="1:17" s="68" customFormat="1" ht="21.75" customHeight="1">
      <c r="A133" s="66" t="s">
        <v>150</v>
      </c>
      <c r="B133" s="73" t="s">
        <v>152</v>
      </c>
      <c r="C133" s="51">
        <f t="shared" si="6"/>
        <v>41000</v>
      </c>
      <c r="D133" s="51"/>
      <c r="E133" s="51"/>
      <c r="F133" s="51"/>
      <c r="G133" s="51"/>
      <c r="H133" s="51"/>
      <c r="I133" s="51"/>
      <c r="J133" s="51"/>
      <c r="K133" s="51">
        <f t="shared" si="7"/>
        <v>41000</v>
      </c>
      <c r="L133" s="51"/>
      <c r="M133" s="51">
        <f>[4]B17_CHI!$AY$218</f>
        <v>41000</v>
      </c>
      <c r="N133" s="51">
        <f t="shared" si="8"/>
        <v>0</v>
      </c>
      <c r="O133" s="51"/>
      <c r="P133" s="52"/>
      <c r="Q133" s="67"/>
    </row>
    <row r="134" spans="1:17" s="68" customFormat="1" ht="31.5">
      <c r="A134" s="66">
        <v>5</v>
      </c>
      <c r="B134" s="59" t="s">
        <v>155</v>
      </c>
      <c r="C134" s="51">
        <f>C135+C141</f>
        <v>1849775</v>
      </c>
      <c r="D134" s="51">
        <f t="shared" ref="D134:Q134" si="13">D135+D141</f>
        <v>0</v>
      </c>
      <c r="E134" s="51">
        <f t="shared" si="13"/>
        <v>0</v>
      </c>
      <c r="F134" s="51">
        <f t="shared" si="13"/>
        <v>0</v>
      </c>
      <c r="G134" s="51">
        <f t="shared" si="13"/>
        <v>0</v>
      </c>
      <c r="H134" s="51">
        <f t="shared" si="13"/>
        <v>0</v>
      </c>
      <c r="I134" s="51">
        <f t="shared" si="13"/>
        <v>0</v>
      </c>
      <c r="J134" s="51">
        <f t="shared" si="13"/>
        <v>0</v>
      </c>
      <c r="K134" s="51">
        <f t="shared" si="13"/>
        <v>0</v>
      </c>
      <c r="L134" s="51">
        <f t="shared" si="13"/>
        <v>0</v>
      </c>
      <c r="M134" s="51">
        <f t="shared" si="13"/>
        <v>0</v>
      </c>
      <c r="N134" s="51">
        <f t="shared" si="13"/>
        <v>1849775</v>
      </c>
      <c r="O134" s="51">
        <f t="shared" si="13"/>
        <v>1690262</v>
      </c>
      <c r="P134" s="52">
        <f t="shared" si="13"/>
        <v>159513</v>
      </c>
      <c r="Q134" s="53">
        <f t="shared" si="13"/>
        <v>0</v>
      </c>
    </row>
    <row r="135" spans="1:17" s="68" customFormat="1" ht="21.75" customHeight="1">
      <c r="A135" s="66" t="s">
        <v>156</v>
      </c>
      <c r="B135" s="59" t="s">
        <v>157</v>
      </c>
      <c r="C135" s="51">
        <f t="shared" si="6"/>
        <v>1690262</v>
      </c>
      <c r="D135" s="51">
        <f t="shared" ref="D135:Q135" si="14">D136+D137+D140</f>
        <v>0</v>
      </c>
      <c r="E135" s="51">
        <f t="shared" si="14"/>
        <v>0</v>
      </c>
      <c r="F135" s="51">
        <f t="shared" si="14"/>
        <v>0</v>
      </c>
      <c r="G135" s="51">
        <f t="shared" si="14"/>
        <v>0</v>
      </c>
      <c r="H135" s="51">
        <f t="shared" si="14"/>
        <v>0</v>
      </c>
      <c r="I135" s="51">
        <f t="shared" si="14"/>
        <v>0</v>
      </c>
      <c r="J135" s="51">
        <f t="shared" si="14"/>
        <v>0</v>
      </c>
      <c r="K135" s="51">
        <f t="shared" si="14"/>
        <v>0</v>
      </c>
      <c r="L135" s="51">
        <f t="shared" si="14"/>
        <v>0</v>
      </c>
      <c r="M135" s="51">
        <f t="shared" si="14"/>
        <v>0</v>
      </c>
      <c r="N135" s="51">
        <f t="shared" si="14"/>
        <v>1690262</v>
      </c>
      <c r="O135" s="51">
        <f t="shared" si="14"/>
        <v>1690262</v>
      </c>
      <c r="P135" s="52">
        <f t="shared" si="14"/>
        <v>0</v>
      </c>
      <c r="Q135" s="53">
        <f t="shared" si="14"/>
        <v>0</v>
      </c>
    </row>
    <row r="136" spans="1:17" s="68" customFormat="1" ht="31.5" customHeight="1">
      <c r="A136" s="74" t="s">
        <v>148</v>
      </c>
      <c r="B136" s="75" t="s">
        <v>158</v>
      </c>
      <c r="C136" s="51">
        <f t="shared" si="6"/>
        <v>312032</v>
      </c>
      <c r="D136" s="51"/>
      <c r="E136" s="51"/>
      <c r="F136" s="51"/>
      <c r="G136" s="51"/>
      <c r="H136" s="51"/>
      <c r="I136" s="51"/>
      <c r="J136" s="51"/>
      <c r="K136" s="51">
        <f t="shared" si="7"/>
        <v>0</v>
      </c>
      <c r="L136" s="51"/>
      <c r="M136" s="51"/>
      <c r="N136" s="51">
        <f t="shared" si="8"/>
        <v>312032</v>
      </c>
      <c r="O136" s="51">
        <f>[4]B17_CHI!$AY$221</f>
        <v>312032</v>
      </c>
      <c r="P136" s="52"/>
      <c r="Q136" s="67"/>
    </row>
    <row r="137" spans="1:17" s="68" customFormat="1" ht="31.5">
      <c r="A137" s="74" t="s">
        <v>153</v>
      </c>
      <c r="B137" s="75" t="s">
        <v>159</v>
      </c>
      <c r="C137" s="51">
        <f t="shared" si="6"/>
        <v>1120430</v>
      </c>
      <c r="D137" s="76">
        <f t="shared" ref="D137:Q137" si="15">SUM(D138:D139)</f>
        <v>0</v>
      </c>
      <c r="E137" s="76">
        <f t="shared" si="15"/>
        <v>0</v>
      </c>
      <c r="F137" s="76">
        <f t="shared" si="15"/>
        <v>0</v>
      </c>
      <c r="G137" s="76">
        <f t="shared" si="15"/>
        <v>0</v>
      </c>
      <c r="H137" s="76">
        <f t="shared" si="15"/>
        <v>0</v>
      </c>
      <c r="I137" s="76">
        <f t="shared" si="15"/>
        <v>0</v>
      </c>
      <c r="J137" s="76">
        <f t="shared" si="15"/>
        <v>0</v>
      </c>
      <c r="K137" s="76">
        <f t="shared" si="15"/>
        <v>0</v>
      </c>
      <c r="L137" s="76">
        <f t="shared" si="15"/>
        <v>0</v>
      </c>
      <c r="M137" s="76">
        <f t="shared" si="15"/>
        <v>0</v>
      </c>
      <c r="N137" s="76">
        <f t="shared" si="15"/>
        <v>1120430</v>
      </c>
      <c r="O137" s="76">
        <f t="shared" si="15"/>
        <v>1120430</v>
      </c>
      <c r="P137" s="77">
        <f t="shared" si="15"/>
        <v>0</v>
      </c>
      <c r="Q137" s="78">
        <f t="shared" si="15"/>
        <v>0</v>
      </c>
    </row>
    <row r="138" spans="1:17" s="68" customFormat="1" ht="31.5">
      <c r="A138" s="79" t="s">
        <v>150</v>
      </c>
      <c r="B138" s="80" t="s">
        <v>160</v>
      </c>
      <c r="C138" s="51">
        <f t="shared" si="6"/>
        <v>1120430</v>
      </c>
      <c r="D138" s="51"/>
      <c r="E138" s="51"/>
      <c r="F138" s="51"/>
      <c r="G138" s="51"/>
      <c r="H138" s="51"/>
      <c r="I138" s="51"/>
      <c r="J138" s="51"/>
      <c r="K138" s="51">
        <f t="shared" si="7"/>
        <v>0</v>
      </c>
      <c r="L138" s="51"/>
      <c r="M138" s="51"/>
      <c r="N138" s="51">
        <f t="shared" si="8"/>
        <v>1120430</v>
      </c>
      <c r="O138" s="51">
        <f>[4]B17_CHI!$AY$224</f>
        <v>1120430</v>
      </c>
      <c r="P138" s="52"/>
      <c r="Q138" s="67"/>
    </row>
    <row r="139" spans="1:17" s="68" customFormat="1" ht="33" customHeight="1">
      <c r="A139" s="79" t="s">
        <v>150</v>
      </c>
      <c r="B139" s="80" t="s">
        <v>161</v>
      </c>
      <c r="C139" s="51">
        <f t="shared" si="6"/>
        <v>0</v>
      </c>
      <c r="D139" s="51"/>
      <c r="E139" s="51"/>
      <c r="F139" s="51"/>
      <c r="G139" s="51"/>
      <c r="H139" s="51"/>
      <c r="I139" s="51"/>
      <c r="J139" s="51"/>
      <c r="K139" s="51">
        <f t="shared" si="7"/>
        <v>0</v>
      </c>
      <c r="L139" s="51"/>
      <c r="M139" s="51"/>
      <c r="N139" s="51">
        <f t="shared" si="8"/>
        <v>0</v>
      </c>
      <c r="O139" s="51">
        <f>[4]B17_CHI!$AY$225</f>
        <v>0</v>
      </c>
      <c r="P139" s="52"/>
      <c r="Q139" s="67"/>
    </row>
    <row r="140" spans="1:17" s="68" customFormat="1" ht="21.75" customHeight="1">
      <c r="A140" s="79" t="s">
        <v>162</v>
      </c>
      <c r="B140" s="80" t="s">
        <v>163</v>
      </c>
      <c r="C140" s="51">
        <f t="shared" si="6"/>
        <v>257800</v>
      </c>
      <c r="D140" s="51"/>
      <c r="E140" s="51"/>
      <c r="F140" s="51"/>
      <c r="G140" s="51"/>
      <c r="H140" s="51"/>
      <c r="I140" s="51"/>
      <c r="J140" s="51"/>
      <c r="K140" s="51">
        <f t="shared" si="7"/>
        <v>0</v>
      </c>
      <c r="L140" s="51"/>
      <c r="M140" s="51"/>
      <c r="N140" s="51">
        <f t="shared" si="8"/>
        <v>257800</v>
      </c>
      <c r="O140" s="51">
        <f>[4]B17_CHI!$AY$226</f>
        <v>257800</v>
      </c>
      <c r="P140" s="52"/>
      <c r="Q140" s="67"/>
    </row>
    <row r="141" spans="1:17" s="68" customFormat="1" ht="21.75" customHeight="1">
      <c r="A141" s="66" t="s">
        <v>164</v>
      </c>
      <c r="B141" s="59" t="s">
        <v>152</v>
      </c>
      <c r="C141" s="51">
        <f t="shared" si="6"/>
        <v>159513</v>
      </c>
      <c r="D141" s="51"/>
      <c r="E141" s="51"/>
      <c r="F141" s="51"/>
      <c r="G141" s="51"/>
      <c r="H141" s="51"/>
      <c r="I141" s="51"/>
      <c r="J141" s="51"/>
      <c r="K141" s="51">
        <f t="shared" si="7"/>
        <v>0</v>
      </c>
      <c r="L141" s="51"/>
      <c r="M141" s="51"/>
      <c r="N141" s="51">
        <f t="shared" si="8"/>
        <v>159513</v>
      </c>
      <c r="O141" s="51"/>
      <c r="P141" s="52">
        <f>[4]B17_CHI!$AY$227</f>
        <v>159513</v>
      </c>
      <c r="Q141" s="67"/>
    </row>
    <row r="142" spans="1:17" ht="16.5" thickBot="1">
      <c r="A142" s="81"/>
      <c r="B142" s="82"/>
      <c r="C142" s="83"/>
      <c r="D142" s="83"/>
      <c r="E142" s="83"/>
      <c r="F142" s="83"/>
      <c r="G142" s="83"/>
      <c r="H142" s="83"/>
      <c r="I142" s="83"/>
      <c r="J142" s="83"/>
      <c r="K142" s="83"/>
      <c r="L142" s="83"/>
      <c r="M142" s="83"/>
      <c r="N142" s="83"/>
      <c r="O142" s="83"/>
      <c r="P142" s="84"/>
      <c r="Q142" s="85"/>
    </row>
    <row r="143" spans="1:17" hidden="1">
      <c r="A143" s="86" t="s">
        <v>165</v>
      </c>
      <c r="B143" s="87"/>
      <c r="C143" s="88"/>
      <c r="D143" s="88"/>
      <c r="E143" s="88"/>
      <c r="F143" s="88"/>
      <c r="G143" s="88"/>
      <c r="H143" s="88"/>
      <c r="I143" s="88"/>
      <c r="J143" s="88"/>
      <c r="K143" s="88"/>
      <c r="L143" s="88"/>
      <c r="M143" s="88"/>
      <c r="N143" s="88"/>
      <c r="O143" s="88"/>
      <c r="P143" s="88"/>
      <c r="Q143" s="88"/>
    </row>
    <row r="144" spans="1:17" ht="47.25" hidden="1">
      <c r="A144" s="86"/>
      <c r="B144" s="89" t="s">
        <v>166</v>
      </c>
    </row>
    <row r="145" spans="1:2" hidden="1">
      <c r="A145" s="86"/>
      <c r="B145" s="89"/>
    </row>
    <row r="146" spans="1:2" hidden="1">
      <c r="B146" s="89"/>
    </row>
    <row r="147" spans="1:2" hidden="1"/>
    <row r="148" spans="1:2" hidden="1"/>
    <row r="149" spans="1:2" hidden="1"/>
    <row r="150" spans="1:2" hidden="1"/>
    <row r="151" spans="1:2" hidden="1"/>
    <row r="152" spans="1:2" hidden="1">
      <c r="A152" s="86" t="s">
        <v>167</v>
      </c>
      <c r="B152" s="89"/>
    </row>
    <row r="153" spans="1:2" ht="78.75" hidden="1">
      <c r="A153" s="86"/>
      <c r="B153" s="89" t="s">
        <v>168</v>
      </c>
    </row>
    <row r="154" spans="1:2" hidden="1"/>
  </sheetData>
  <mergeCells count="26">
    <mergeCell ref="J10:J13"/>
    <mergeCell ref="K10:M10"/>
    <mergeCell ref="N10:P10"/>
    <mergeCell ref="Q10:Q13"/>
    <mergeCell ref="K11:K13"/>
    <mergeCell ref="L11:L13"/>
    <mergeCell ref="M11:M13"/>
    <mergeCell ref="N11:N13"/>
    <mergeCell ref="O11:O13"/>
    <mergeCell ref="P11:P13"/>
    <mergeCell ref="N9:P9"/>
    <mergeCell ref="A10:A13"/>
    <mergeCell ref="B10:B13"/>
    <mergeCell ref="C10:C13"/>
    <mergeCell ref="D10:D13"/>
    <mergeCell ref="E10:E13"/>
    <mergeCell ref="F10:F13"/>
    <mergeCell ref="G10:G13"/>
    <mergeCell ref="H10:H13"/>
    <mergeCell ref="I10:I13"/>
    <mergeCell ref="A1:B1"/>
    <mergeCell ref="I1:P1"/>
    <mergeCell ref="A2:B2"/>
    <mergeCell ref="I2:P2"/>
    <mergeCell ref="A4:P4"/>
    <mergeCell ref="A5:P5"/>
  </mergeCells>
  <printOptions horizontalCentered="1"/>
  <pageMargins left="0.2" right="0.2" top="0.75" bottom="0.25" header="0.3" footer="0.3"/>
  <pageSetup scale="72" orientation="landscape" horizontalDpi="4294967295" verticalDpi="4294967295"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B4BD27-8024-446D-B259-9581BD3466A4}"/>
</file>

<file path=customXml/itemProps2.xml><?xml version="1.0" encoding="utf-8"?>
<ds:datastoreItem xmlns:ds="http://schemas.openxmlformats.org/officeDocument/2006/customXml" ds:itemID="{3EB2618F-37EB-41E3-8384-FE876C6DEAE1}"/>
</file>

<file path=customXml/itemProps3.xml><?xml version="1.0" encoding="utf-8"?>
<ds:datastoreItem xmlns:ds="http://schemas.openxmlformats.org/officeDocument/2006/customXml" ds:itemID="{A9B42BAB-F9FC-4FD3-9743-A1CFE8F87B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Bao cao</vt:lpstr>
      <vt:lpstr>'Bao cao'!Print_Titles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Le Loan Thao</dc:creator>
  <cp:lastModifiedBy>Phan Le Loan Thao</cp:lastModifiedBy>
  <dcterms:created xsi:type="dcterms:W3CDTF">2019-03-25T03:51:40Z</dcterms:created>
  <dcterms:modified xsi:type="dcterms:W3CDTF">2019-03-25T03:51:56Z</dcterms:modified>
</cp:coreProperties>
</file>