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52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P27" i="1"/>
  <c r="C27" i="1" s="1"/>
  <c r="D26" i="1"/>
  <c r="C26" i="1" s="1"/>
  <c r="P25" i="1"/>
  <c r="C25" i="1" s="1"/>
  <c r="H24" i="1"/>
  <c r="C24" i="1" s="1"/>
  <c r="M23" i="1"/>
  <c r="C23" i="1" s="1"/>
  <c r="I22" i="1"/>
  <c r="C22" i="1" s="1"/>
  <c r="L21" i="1"/>
  <c r="C21" i="1" s="1"/>
  <c r="O20" i="1"/>
  <c r="M20" i="1"/>
  <c r="C20" i="1"/>
  <c r="P19" i="1"/>
  <c r="C19" i="1"/>
  <c r="M18" i="1"/>
  <c r="C18" i="1"/>
  <c r="D17" i="1"/>
  <c r="C17" i="1"/>
  <c r="P16" i="1"/>
  <c r="C16" i="1"/>
  <c r="G15" i="1"/>
  <c r="C15" i="1"/>
  <c r="F14" i="1"/>
  <c r="C14" i="1"/>
  <c r="F13" i="1"/>
  <c r="C13" i="1"/>
  <c r="E12" i="1"/>
  <c r="C12" i="1"/>
  <c r="M11" i="1"/>
  <c r="C11" i="1"/>
  <c r="P10" i="1"/>
  <c r="O10" i="1"/>
  <c r="N10" i="1"/>
  <c r="M10" i="1"/>
  <c r="M9" i="1" s="1"/>
  <c r="I10" i="1"/>
  <c r="H10" i="1"/>
  <c r="H9" i="1" s="1"/>
  <c r="D10" i="1"/>
  <c r="C10" i="1"/>
  <c r="R9" i="1"/>
  <c r="Q9" i="1"/>
  <c r="O9" i="1"/>
  <c r="N9" i="1"/>
  <c r="K9" i="1"/>
  <c r="J9" i="1"/>
  <c r="I9" i="1"/>
  <c r="G9" i="1"/>
  <c r="F9" i="1"/>
  <c r="E9" i="1"/>
  <c r="C9" i="1" l="1"/>
  <c r="D9" i="1"/>
  <c r="L9" i="1"/>
  <c r="P9" i="1"/>
</calcChain>
</file>

<file path=xl/sharedStrings.xml><?xml version="1.0" encoding="utf-8"?>
<sst xmlns="http://schemas.openxmlformats.org/spreadsheetml/2006/main" count="48" uniqueCount="48">
  <si>
    <t xml:space="preserve">UBND TỈNH PHÚ YÊN                                                                                                      </t>
  </si>
  <si>
    <t>Biểu số 52/CK-NSNN kèm theo 
Thông tư số 343/2016/TT-BTC</t>
  </si>
  <si>
    <t>DỰ TOÁN CHI ĐẦU TƯ PHÁT TRIỂN CỦA NGÂN SÁCH CẤP TỈNH CHO TỪNG CƠ QUAN, TỔ CHỨC THEO LĨNH VỰC NĂM 2019</t>
  </si>
  <si>
    <t>(Kèm theo Quyết định số         /QĐ-UBND ngày       /01/2019 của UBND tỉnh Phú Yên)</t>
  </si>
  <si>
    <t>Đơn vị: Triệu đồng</t>
  </si>
  <si>
    <t>STT</t>
  </si>
  <si>
    <t>Tên đơn vị</t>
  </si>
  <si>
    <t>Tổng số</t>
  </si>
  <si>
    <t>Chi giáo dục - đào tạo và dạy nghề</t>
  </si>
  <si>
    <t>Chi khoa học và công nghệ</t>
  </si>
  <si>
    <t>Chi quốc phòng</t>
  </si>
  <si>
    <t>Chi an ninh và trật tự an toàn xã hội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</si>
  <si>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</si>
  <si>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</si>
  <si>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</si>
  <si>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</si>
  <si>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</si>
  <si>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</si>
  <si>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Trong đó</t>
  </si>
  <si>
    <t>Chi hoạt động của cơ quan quản lý nhà nước, đảng, đoàn thể</t>
  </si>
  <si>
    <t>Chi bảo đảm xã hội</t>
  </si>
  <si>
    <t>Chi đầu tư khác</t>
  </si>
  <si>
    <t>Chi giao thông</t>
  </si>
  <si>
    <t>Chi nông nghiệp, lâm nghiệp, thủy lợi, thủy sản</t>
  </si>
  <si>
    <t>TỔNG SỐ</t>
  </si>
  <si>
    <t>Ban quản lý các dự án ĐTXD tỉnh</t>
  </si>
  <si>
    <t>Ban quản lý khu kinh tế</t>
  </si>
  <si>
    <t>Ban quản lý khu nông nghiệp ứng dụng công nghệ cao</t>
  </si>
  <si>
    <t>BCH Biên phòng</t>
  </si>
  <si>
    <t>Bộ chỉ huy quân sự tỉnh</t>
  </si>
  <si>
    <t>Công an Tỉnh</t>
  </si>
  <si>
    <t>Cty TNHH MTV Đồng Cam</t>
  </si>
  <si>
    <t>Sở GD &amp; ĐT</t>
  </si>
  <si>
    <t>Sở Giao thông vận tải</t>
  </si>
  <si>
    <t>Sở KH&amp;ĐT</t>
  </si>
  <si>
    <t>Sở Nông nghiệp và phát triển nông thôn</t>
  </si>
  <si>
    <t>Sở Tài nguyên và môi trường</t>
  </si>
  <si>
    <t>Sở VHTT &amp; DL</t>
  </si>
  <si>
    <t>Sở Xây dựng</t>
  </si>
  <si>
    <t>Sở Y tế</t>
  </si>
  <si>
    <t>Thanh tra tỉnh</t>
  </si>
  <si>
    <t>Trường Cao đẳng Y tế</t>
  </si>
  <si>
    <t>Văn phòng Tỉnh ủy</t>
  </si>
  <si>
    <t>Trả nợ gốc vay chương trình KCHKM, GTNT, HTLN (Ngân hàng phát triển Việt Nam PY)</t>
  </si>
  <si>
    <t>Chuẩn bị đầu tư khối tỉnh</t>
  </si>
  <si>
    <t>Kinh phí quỹ phát triển đất</t>
  </si>
  <si>
    <t>Bố trí thanh toán nợ các dự án phê duyệt quyết toán dự án hoàn thành</t>
  </si>
  <si>
    <t>Kinh phí thực hiện công tác quy hoạch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</si>
</sst>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5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5"/>
      <color theme="1"/>
      <name val="Times New Roman"/>
      <family val="1"/>
    </font>
    <font>
      <i/>
      <sz val="14"/>
      <color theme="1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3"/>
      <name val="Times New Roman"/>
      <family val="1"/>
    </font>
    <font>
      <sz val="11"/>
      <color indexed="8"/>
      <name val="Calibri"/>
      <family val="2"/>
    </font>
    <font>
      <sz val="12"/>
      <color rgb="FFFF0000"/>
      <name val="Times New Roman"/>
      <family val="1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sz val="11"/>
      <color theme="1"/>
      <name val="Calibri"/>
      <family val="2"/>
    </font>
    <font>
      <sz val="11"/>
      <color indexed="8"/>
      <name val="Helvetica Neue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4" fillId="0" borderId="0"/>
    <xf numFmtId="0" fontId="14" fillId="0" borderId="0"/>
    <xf numFmtId="0" fontId="17" fillId="0" borderId="0"/>
    <xf numFmtId="0" fontId="19" fillId="0" borderId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/>
    <xf numFmtId="0" fontId="21" fillId="0" borderId="0"/>
    <xf numFmtId="0" fontId="22" fillId="0" borderId="0"/>
    <xf numFmtId="0" fontId="23" fillId="0" borderId="0"/>
    <xf numFmtId="0" fontId="22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4" fillId="0" borderId="0" applyNumberFormat="0" applyFill="0" applyBorder="0" applyProtection="0">
      <alignment vertical="top"/>
    </xf>
    <xf numFmtId="0" fontId="19" fillId="0" borderId="0"/>
    <xf numFmtId="0" fontId="22" fillId="0" borderId="0"/>
  </cellStyleXfs>
  <cellXfs count="31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10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3" fontId="12" fillId="0" borderId="3" xfId="0" applyNumberFormat="1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3" fontId="15" fillId="0" borderId="4" xfId="1" applyNumberFormat="1" applyFont="1" applyFill="1" applyBorder="1" applyAlignment="1">
      <alignment horizontal="left" vertical="center" wrapText="1"/>
    </xf>
    <xf numFmtId="3" fontId="13" fillId="0" borderId="4" xfId="0" applyNumberFormat="1" applyFont="1" applyBorder="1" applyAlignment="1">
      <alignment vertical="center" wrapText="1"/>
    </xf>
    <xf numFmtId="3" fontId="16" fillId="0" borderId="4" xfId="2" applyNumberFormat="1" applyFont="1" applyFill="1" applyBorder="1" applyAlignment="1">
      <alignment horizontal="left" vertical="center" wrapText="1"/>
    </xf>
    <xf numFmtId="0" fontId="15" fillId="0" borderId="4" xfId="3" applyFont="1" applyFill="1" applyBorder="1" applyAlignment="1">
      <alignment horizontal="left" vertical="center" wrapText="1"/>
    </xf>
    <xf numFmtId="3" fontId="12" fillId="0" borderId="4" xfId="0" applyNumberFormat="1" applyFont="1" applyBorder="1" applyAlignment="1">
      <alignment vertical="center" wrapText="1"/>
    </xf>
    <xf numFmtId="3" fontId="18" fillId="0" borderId="4" xfId="1" applyNumberFormat="1" applyFont="1" applyFill="1" applyBorder="1" applyAlignment="1">
      <alignment horizontal="right" vertical="center" shrinkToFit="1"/>
    </xf>
    <xf numFmtId="3" fontId="15" fillId="0" borderId="4" xfId="4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</cellXfs>
  <cellStyles count="20">
    <cellStyle name="Comma 10" xfId="5"/>
    <cellStyle name="Comma 16 3" xfId="6"/>
    <cellStyle name="Comma 3" xfId="7"/>
    <cellStyle name="Ledger 17 x 11 in" xfId="3"/>
    <cellStyle name="Normal" xfId="0" builtinId="0"/>
    <cellStyle name="Normal 10" xfId="8"/>
    <cellStyle name="Normal 11 4 2" xfId="9"/>
    <cellStyle name="Normal 13" xfId="10"/>
    <cellStyle name="Normal 17" xfId="11"/>
    <cellStyle name="Normal 2" xfId="12"/>
    <cellStyle name="Normal 2 2" xfId="13"/>
    <cellStyle name="Normal 22" xfId="14"/>
    <cellStyle name="Normal 33" xfId="15"/>
    <cellStyle name="Normal 4" xfId="16"/>
    <cellStyle name="Normal 5" xfId="2"/>
    <cellStyle name="Normal 6" xfId="17"/>
    <cellStyle name="Normal 6 3" xfId="18"/>
    <cellStyle name="Normal 7" xfId="19"/>
    <cellStyle name="Normal_Bieu mau (CV )" xfId="1"/>
    <cellStyle name="Normal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mdoan.STCPHY/Downloads/26-11-2018%20Mai-Bi&#7875;u%20m&#7851;u%20Ngh&#7883;%20&#273;&#7883;nh%2031%20-%20P.D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6-NĐ 31-2019 (2)"/>
      <sheetName val="36-NĐ 31-2019"/>
      <sheetName val="46-NĐ 31-2019 (2)"/>
      <sheetName val="46-NĐ 31-2019"/>
      <sheetName val="Năm 2019"/>
      <sheetName val="Số liệu chuẩn"/>
      <sheetName val="Zô số liệu "/>
    </sheetNames>
    <sheetDataSet>
      <sheetData sheetId="0" refreshError="1"/>
      <sheetData sheetId="1" refreshError="1"/>
      <sheetData sheetId="2" refreshError="1"/>
      <sheetData sheetId="3">
        <row r="14">
          <cell r="V14">
            <v>5900</v>
          </cell>
        </row>
        <row r="21">
          <cell r="V21">
            <v>32871</v>
          </cell>
        </row>
        <row r="32">
          <cell r="V32">
            <v>11200</v>
          </cell>
        </row>
        <row r="39">
          <cell r="V39">
            <v>50920</v>
          </cell>
        </row>
        <row r="49">
          <cell r="V49">
            <v>6397</v>
          </cell>
        </row>
        <row r="58">
          <cell r="V58">
            <v>3500</v>
          </cell>
        </row>
        <row r="62">
          <cell r="V62">
            <v>24269</v>
          </cell>
        </row>
        <row r="71">
          <cell r="V71">
            <v>183</v>
          </cell>
        </row>
        <row r="75">
          <cell r="V75">
            <v>4000</v>
          </cell>
        </row>
        <row r="80">
          <cell r="V80">
            <v>10000</v>
          </cell>
        </row>
        <row r="84">
          <cell r="V84">
            <v>5000</v>
          </cell>
        </row>
        <row r="89">
          <cell r="V89">
            <v>491079</v>
          </cell>
        </row>
        <row r="92">
          <cell r="V92">
            <v>8500</v>
          </cell>
        </row>
        <row r="93">
          <cell r="V93">
            <v>4000</v>
          </cell>
        </row>
        <row r="95">
          <cell r="V95">
            <v>3000</v>
          </cell>
        </row>
        <row r="96">
          <cell r="V96">
            <v>2000</v>
          </cell>
        </row>
        <row r="97">
          <cell r="V97">
            <v>63000</v>
          </cell>
        </row>
        <row r="99">
          <cell r="V99">
            <v>74000</v>
          </cell>
        </row>
        <row r="100">
          <cell r="V100">
            <v>10000</v>
          </cell>
        </row>
        <row r="101">
          <cell r="V101">
            <v>10000</v>
          </cell>
        </row>
        <row r="102">
          <cell r="V102">
            <v>12000</v>
          </cell>
        </row>
        <row r="103">
          <cell r="V103">
            <v>8000</v>
          </cell>
        </row>
        <row r="104">
          <cell r="V104">
            <v>4000</v>
          </cell>
        </row>
        <row r="105">
          <cell r="V105">
            <v>9835</v>
          </cell>
        </row>
        <row r="106">
          <cell r="V106">
            <v>6000</v>
          </cell>
        </row>
        <row r="108">
          <cell r="V108">
            <v>4000</v>
          </cell>
        </row>
        <row r="109">
          <cell r="V109">
            <v>20000</v>
          </cell>
        </row>
        <row r="110">
          <cell r="V110">
            <v>38000</v>
          </cell>
        </row>
        <row r="111">
          <cell r="V111">
            <v>14000</v>
          </cell>
        </row>
        <row r="112">
          <cell r="V112">
            <v>12088</v>
          </cell>
        </row>
        <row r="113">
          <cell r="V113">
            <v>2000</v>
          </cell>
        </row>
        <row r="114">
          <cell r="V114">
            <v>24000</v>
          </cell>
        </row>
        <row r="115">
          <cell r="V115">
            <v>20000</v>
          </cell>
        </row>
        <row r="116">
          <cell r="V116">
            <v>3000</v>
          </cell>
        </row>
        <row r="117">
          <cell r="V117">
            <v>8000</v>
          </cell>
        </row>
        <row r="118">
          <cell r="V118">
            <v>20000</v>
          </cell>
        </row>
        <row r="119">
          <cell r="V119">
            <v>20000</v>
          </cell>
        </row>
        <row r="120">
          <cell r="V120">
            <v>274900</v>
          </cell>
        </row>
        <row r="130">
          <cell r="V130">
            <v>40000</v>
          </cell>
        </row>
        <row r="134">
          <cell r="V134">
            <v>9900</v>
          </cell>
        </row>
        <row r="137">
          <cell r="V137">
            <v>700</v>
          </cell>
        </row>
        <row r="138">
          <cell r="V138">
            <v>4200</v>
          </cell>
        </row>
        <row r="139">
          <cell r="V139">
            <v>2000</v>
          </cell>
        </row>
        <row r="141">
          <cell r="V141">
            <v>1000</v>
          </cell>
        </row>
        <row r="142">
          <cell r="V142">
            <v>1000</v>
          </cell>
        </row>
        <row r="143">
          <cell r="V143">
            <v>1000</v>
          </cell>
        </row>
        <row r="144">
          <cell r="V144">
            <v>15000</v>
          </cell>
        </row>
        <row r="148">
          <cell r="V148">
            <v>6000</v>
          </cell>
        </row>
        <row r="154">
          <cell r="V154">
            <v>15000</v>
          </cell>
        </row>
        <row r="162">
          <cell r="V162">
            <v>500</v>
          </cell>
        </row>
        <row r="166">
          <cell r="V166">
            <v>1100</v>
          </cell>
        </row>
        <row r="170">
          <cell r="V170">
            <v>1000</v>
          </cell>
        </row>
        <row r="174">
          <cell r="V174">
            <v>11000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Zeros="0" tabSelected="1" workbookViewId="0">
      <selection activeCell="J12" sqref="J12"/>
    </sheetView>
  </sheetViews>
  <sheetFormatPr defaultRowHeight="15.75"/>
  <cols>
    <col min="1" max="1" width="4.5" style="3" bestFit="1" customWidth="1"/>
    <col min="2" max="2" width="32.5" style="3" customWidth="1"/>
    <col min="3" max="9" width="9" style="3"/>
    <col min="10" max="10" width="8.375" style="3" customWidth="1"/>
    <col min="11" max="11" width="7.875" style="3" customWidth="1"/>
    <col min="12" max="12" width="8.25" style="3" customWidth="1"/>
    <col min="13" max="13" width="9" style="3"/>
    <col min="14" max="14" width="8.375" style="3" customWidth="1"/>
    <col min="15" max="16" width="9" style="3"/>
    <col min="17" max="17" width="7.875" style="3" customWidth="1"/>
    <col min="18" max="256" width="9" style="3"/>
    <col min="257" max="257" width="4.5" style="3" bestFit="1" customWidth="1"/>
    <col min="258" max="258" width="32.5" style="3" customWidth="1"/>
    <col min="259" max="512" width="9" style="3"/>
    <col min="513" max="513" width="4.5" style="3" bestFit="1" customWidth="1"/>
    <col min="514" max="514" width="32.5" style="3" customWidth="1"/>
    <col min="515" max="768" width="9" style="3"/>
    <col min="769" max="769" width="4.5" style="3" bestFit="1" customWidth="1"/>
    <col min="770" max="770" width="32.5" style="3" customWidth="1"/>
    <col min="771" max="1024" width="9" style="3"/>
    <col min="1025" max="1025" width="4.5" style="3" bestFit="1" customWidth="1"/>
    <col min="1026" max="1026" width="32.5" style="3" customWidth="1"/>
    <col min="1027" max="1280" width="9" style="3"/>
    <col min="1281" max="1281" width="4.5" style="3" bestFit="1" customWidth="1"/>
    <col min="1282" max="1282" width="32.5" style="3" customWidth="1"/>
    <col min="1283" max="1536" width="9" style="3"/>
    <col min="1537" max="1537" width="4.5" style="3" bestFit="1" customWidth="1"/>
    <col min="1538" max="1538" width="32.5" style="3" customWidth="1"/>
    <col min="1539" max="1792" width="9" style="3"/>
    <col min="1793" max="1793" width="4.5" style="3" bestFit="1" customWidth="1"/>
    <col min="1794" max="1794" width="32.5" style="3" customWidth="1"/>
    <col min="1795" max="2048" width="9" style="3"/>
    <col min="2049" max="2049" width="4.5" style="3" bestFit="1" customWidth="1"/>
    <col min="2050" max="2050" width="32.5" style="3" customWidth="1"/>
    <col min="2051" max="2304" width="9" style="3"/>
    <col min="2305" max="2305" width="4.5" style="3" bestFit="1" customWidth="1"/>
    <col min="2306" max="2306" width="32.5" style="3" customWidth="1"/>
    <col min="2307" max="2560" width="9" style="3"/>
    <col min="2561" max="2561" width="4.5" style="3" bestFit="1" customWidth="1"/>
    <col min="2562" max="2562" width="32.5" style="3" customWidth="1"/>
    <col min="2563" max="2816" width="9" style="3"/>
    <col min="2817" max="2817" width="4.5" style="3" bestFit="1" customWidth="1"/>
    <col min="2818" max="2818" width="32.5" style="3" customWidth="1"/>
    <col min="2819" max="3072" width="9" style="3"/>
    <col min="3073" max="3073" width="4.5" style="3" bestFit="1" customWidth="1"/>
    <col min="3074" max="3074" width="32.5" style="3" customWidth="1"/>
    <col min="3075" max="3328" width="9" style="3"/>
    <col min="3329" max="3329" width="4.5" style="3" bestFit="1" customWidth="1"/>
    <col min="3330" max="3330" width="32.5" style="3" customWidth="1"/>
    <col min="3331" max="3584" width="9" style="3"/>
    <col min="3585" max="3585" width="4.5" style="3" bestFit="1" customWidth="1"/>
    <col min="3586" max="3586" width="32.5" style="3" customWidth="1"/>
    <col min="3587" max="3840" width="9" style="3"/>
    <col min="3841" max="3841" width="4.5" style="3" bestFit="1" customWidth="1"/>
    <col min="3842" max="3842" width="32.5" style="3" customWidth="1"/>
    <col min="3843" max="4096" width="9" style="3"/>
    <col min="4097" max="4097" width="4.5" style="3" bestFit="1" customWidth="1"/>
    <col min="4098" max="4098" width="32.5" style="3" customWidth="1"/>
    <col min="4099" max="4352" width="9" style="3"/>
    <col min="4353" max="4353" width="4.5" style="3" bestFit="1" customWidth="1"/>
    <col min="4354" max="4354" width="32.5" style="3" customWidth="1"/>
    <col min="4355" max="4608" width="9" style="3"/>
    <col min="4609" max="4609" width="4.5" style="3" bestFit="1" customWidth="1"/>
    <col min="4610" max="4610" width="32.5" style="3" customWidth="1"/>
    <col min="4611" max="4864" width="9" style="3"/>
    <col min="4865" max="4865" width="4.5" style="3" bestFit="1" customWidth="1"/>
    <col min="4866" max="4866" width="32.5" style="3" customWidth="1"/>
    <col min="4867" max="5120" width="9" style="3"/>
    <col min="5121" max="5121" width="4.5" style="3" bestFit="1" customWidth="1"/>
    <col min="5122" max="5122" width="32.5" style="3" customWidth="1"/>
    <col min="5123" max="5376" width="9" style="3"/>
    <col min="5377" max="5377" width="4.5" style="3" bestFit="1" customWidth="1"/>
    <col min="5378" max="5378" width="32.5" style="3" customWidth="1"/>
    <col min="5379" max="5632" width="9" style="3"/>
    <col min="5633" max="5633" width="4.5" style="3" bestFit="1" customWidth="1"/>
    <col min="5634" max="5634" width="32.5" style="3" customWidth="1"/>
    <col min="5635" max="5888" width="9" style="3"/>
    <col min="5889" max="5889" width="4.5" style="3" bestFit="1" customWidth="1"/>
    <col min="5890" max="5890" width="32.5" style="3" customWidth="1"/>
    <col min="5891" max="6144" width="9" style="3"/>
    <col min="6145" max="6145" width="4.5" style="3" bestFit="1" customWidth="1"/>
    <col min="6146" max="6146" width="32.5" style="3" customWidth="1"/>
    <col min="6147" max="6400" width="9" style="3"/>
    <col min="6401" max="6401" width="4.5" style="3" bestFit="1" customWidth="1"/>
    <col min="6402" max="6402" width="32.5" style="3" customWidth="1"/>
    <col min="6403" max="6656" width="9" style="3"/>
    <col min="6657" max="6657" width="4.5" style="3" bestFit="1" customWidth="1"/>
    <col min="6658" max="6658" width="32.5" style="3" customWidth="1"/>
    <col min="6659" max="6912" width="9" style="3"/>
    <col min="6913" max="6913" width="4.5" style="3" bestFit="1" customWidth="1"/>
    <col min="6914" max="6914" width="32.5" style="3" customWidth="1"/>
    <col min="6915" max="7168" width="9" style="3"/>
    <col min="7169" max="7169" width="4.5" style="3" bestFit="1" customWidth="1"/>
    <col min="7170" max="7170" width="32.5" style="3" customWidth="1"/>
    <col min="7171" max="7424" width="9" style="3"/>
    <col min="7425" max="7425" width="4.5" style="3" bestFit="1" customWidth="1"/>
    <col min="7426" max="7426" width="32.5" style="3" customWidth="1"/>
    <col min="7427" max="7680" width="9" style="3"/>
    <col min="7681" max="7681" width="4.5" style="3" bestFit="1" customWidth="1"/>
    <col min="7682" max="7682" width="32.5" style="3" customWidth="1"/>
    <col min="7683" max="7936" width="9" style="3"/>
    <col min="7937" max="7937" width="4.5" style="3" bestFit="1" customWidth="1"/>
    <col min="7938" max="7938" width="32.5" style="3" customWidth="1"/>
    <col min="7939" max="8192" width="9" style="3"/>
    <col min="8193" max="8193" width="4.5" style="3" bestFit="1" customWidth="1"/>
    <col min="8194" max="8194" width="32.5" style="3" customWidth="1"/>
    <col min="8195" max="8448" width="9" style="3"/>
    <col min="8449" max="8449" width="4.5" style="3" bestFit="1" customWidth="1"/>
    <col min="8450" max="8450" width="32.5" style="3" customWidth="1"/>
    <col min="8451" max="8704" width="9" style="3"/>
    <col min="8705" max="8705" width="4.5" style="3" bestFit="1" customWidth="1"/>
    <col min="8706" max="8706" width="32.5" style="3" customWidth="1"/>
    <col min="8707" max="8960" width="9" style="3"/>
    <col min="8961" max="8961" width="4.5" style="3" bestFit="1" customWidth="1"/>
    <col min="8962" max="8962" width="32.5" style="3" customWidth="1"/>
    <col min="8963" max="9216" width="9" style="3"/>
    <col min="9217" max="9217" width="4.5" style="3" bestFit="1" customWidth="1"/>
    <col min="9218" max="9218" width="32.5" style="3" customWidth="1"/>
    <col min="9219" max="9472" width="9" style="3"/>
    <col min="9473" max="9473" width="4.5" style="3" bestFit="1" customWidth="1"/>
    <col min="9474" max="9474" width="32.5" style="3" customWidth="1"/>
    <col min="9475" max="9728" width="9" style="3"/>
    <col min="9729" max="9729" width="4.5" style="3" bestFit="1" customWidth="1"/>
    <col min="9730" max="9730" width="32.5" style="3" customWidth="1"/>
    <col min="9731" max="9984" width="9" style="3"/>
    <col min="9985" max="9985" width="4.5" style="3" bestFit="1" customWidth="1"/>
    <col min="9986" max="9986" width="32.5" style="3" customWidth="1"/>
    <col min="9987" max="10240" width="9" style="3"/>
    <col min="10241" max="10241" width="4.5" style="3" bestFit="1" customWidth="1"/>
    <col min="10242" max="10242" width="32.5" style="3" customWidth="1"/>
    <col min="10243" max="10496" width="9" style="3"/>
    <col min="10497" max="10497" width="4.5" style="3" bestFit="1" customWidth="1"/>
    <col min="10498" max="10498" width="32.5" style="3" customWidth="1"/>
    <col min="10499" max="10752" width="9" style="3"/>
    <col min="10753" max="10753" width="4.5" style="3" bestFit="1" customWidth="1"/>
    <col min="10754" max="10754" width="32.5" style="3" customWidth="1"/>
    <col min="10755" max="11008" width="9" style="3"/>
    <col min="11009" max="11009" width="4.5" style="3" bestFit="1" customWidth="1"/>
    <col min="11010" max="11010" width="32.5" style="3" customWidth="1"/>
    <col min="11011" max="11264" width="9" style="3"/>
    <col min="11265" max="11265" width="4.5" style="3" bestFit="1" customWidth="1"/>
    <col min="11266" max="11266" width="32.5" style="3" customWidth="1"/>
    <col min="11267" max="11520" width="9" style="3"/>
    <col min="11521" max="11521" width="4.5" style="3" bestFit="1" customWidth="1"/>
    <col min="11522" max="11522" width="32.5" style="3" customWidth="1"/>
    <col min="11523" max="11776" width="9" style="3"/>
    <col min="11777" max="11777" width="4.5" style="3" bestFit="1" customWidth="1"/>
    <col min="11778" max="11778" width="32.5" style="3" customWidth="1"/>
    <col min="11779" max="12032" width="9" style="3"/>
    <col min="12033" max="12033" width="4.5" style="3" bestFit="1" customWidth="1"/>
    <col min="12034" max="12034" width="32.5" style="3" customWidth="1"/>
    <col min="12035" max="12288" width="9" style="3"/>
    <col min="12289" max="12289" width="4.5" style="3" bestFit="1" customWidth="1"/>
    <col min="12290" max="12290" width="32.5" style="3" customWidth="1"/>
    <col min="12291" max="12544" width="9" style="3"/>
    <col min="12545" max="12545" width="4.5" style="3" bestFit="1" customWidth="1"/>
    <col min="12546" max="12546" width="32.5" style="3" customWidth="1"/>
    <col min="12547" max="12800" width="9" style="3"/>
    <col min="12801" max="12801" width="4.5" style="3" bestFit="1" customWidth="1"/>
    <col min="12802" max="12802" width="32.5" style="3" customWidth="1"/>
    <col min="12803" max="13056" width="9" style="3"/>
    <col min="13057" max="13057" width="4.5" style="3" bestFit="1" customWidth="1"/>
    <col min="13058" max="13058" width="32.5" style="3" customWidth="1"/>
    <col min="13059" max="13312" width="9" style="3"/>
    <col min="13313" max="13313" width="4.5" style="3" bestFit="1" customWidth="1"/>
    <col min="13314" max="13314" width="32.5" style="3" customWidth="1"/>
    <col min="13315" max="13568" width="9" style="3"/>
    <col min="13569" max="13569" width="4.5" style="3" bestFit="1" customWidth="1"/>
    <col min="13570" max="13570" width="32.5" style="3" customWidth="1"/>
    <col min="13571" max="13824" width="9" style="3"/>
    <col min="13825" max="13825" width="4.5" style="3" bestFit="1" customWidth="1"/>
    <col min="13826" max="13826" width="32.5" style="3" customWidth="1"/>
    <col min="13827" max="14080" width="9" style="3"/>
    <col min="14081" max="14081" width="4.5" style="3" bestFit="1" customWidth="1"/>
    <col min="14082" max="14082" width="32.5" style="3" customWidth="1"/>
    <col min="14083" max="14336" width="9" style="3"/>
    <col min="14337" max="14337" width="4.5" style="3" bestFit="1" customWidth="1"/>
    <col min="14338" max="14338" width="32.5" style="3" customWidth="1"/>
    <col min="14339" max="14592" width="9" style="3"/>
    <col min="14593" max="14593" width="4.5" style="3" bestFit="1" customWidth="1"/>
    <col min="14594" max="14594" width="32.5" style="3" customWidth="1"/>
    <col min="14595" max="14848" width="9" style="3"/>
    <col min="14849" max="14849" width="4.5" style="3" bestFit="1" customWidth="1"/>
    <col min="14850" max="14850" width="32.5" style="3" customWidth="1"/>
    <col min="14851" max="15104" width="9" style="3"/>
    <col min="15105" max="15105" width="4.5" style="3" bestFit="1" customWidth="1"/>
    <col min="15106" max="15106" width="32.5" style="3" customWidth="1"/>
    <col min="15107" max="15360" width="9" style="3"/>
    <col min="15361" max="15361" width="4.5" style="3" bestFit="1" customWidth="1"/>
    <col min="15362" max="15362" width="32.5" style="3" customWidth="1"/>
    <col min="15363" max="15616" width="9" style="3"/>
    <col min="15617" max="15617" width="4.5" style="3" bestFit="1" customWidth="1"/>
    <col min="15618" max="15618" width="32.5" style="3" customWidth="1"/>
    <col min="15619" max="15872" width="9" style="3"/>
    <col min="15873" max="15873" width="4.5" style="3" bestFit="1" customWidth="1"/>
    <col min="15874" max="15874" width="32.5" style="3" customWidth="1"/>
    <col min="15875" max="16128" width="9" style="3"/>
    <col min="16129" max="16129" width="4.5" style="3" bestFit="1" customWidth="1"/>
    <col min="16130" max="16130" width="32.5" style="3" customWidth="1"/>
    <col min="16131" max="16384" width="9" style="3"/>
  </cols>
  <sheetData>
    <row r="1" spans="1:18" ht="18.75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O1" s="4" t="s">
        <v>1</v>
      </c>
      <c r="P1" s="4"/>
      <c r="Q1" s="4"/>
      <c r="R1" s="4"/>
    </row>
    <row r="2" spans="1:18" ht="18.75">
      <c r="A2" s="2"/>
      <c r="B2" s="2"/>
      <c r="C2" s="2"/>
      <c r="D2" s="2"/>
      <c r="E2" s="2"/>
      <c r="F2" s="2"/>
      <c r="G2" s="2"/>
      <c r="H2" s="2"/>
      <c r="I2" s="2"/>
      <c r="J2" s="2"/>
      <c r="O2" s="4"/>
      <c r="P2" s="4"/>
      <c r="Q2" s="4"/>
      <c r="R2" s="4"/>
    </row>
    <row r="3" spans="1:18" ht="4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8"/>
      <c r="O3" s="9"/>
      <c r="P3" s="9"/>
      <c r="Q3" s="9"/>
      <c r="R3" s="10"/>
    </row>
    <row r="4" spans="1:18" ht="19.5">
      <c r="A4" s="11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18.7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>
      <c r="A6" s="13"/>
      <c r="Q6" s="14"/>
      <c r="R6" s="15" t="s">
        <v>4</v>
      </c>
    </row>
    <row r="7" spans="1:18" ht="24.75" customHeight="1">
      <c r="A7" s="16" t="s">
        <v>5</v>
      </c>
      <c r="B7" s="16" t="s">
        <v>6</v>
      </c>
      <c r="C7" s="16" t="s">
        <v>7</v>
      </c>
      <c r="D7" s="16" t="s">
        <v>8</v>
      </c>
      <c r="E7" s="16" t="s">
        <v>9</v>
      </c>
      <c r="F7" s="16" t="s">
        <v>10</v>
      </c>
      <c r="G7" s="16" t="s">
        <v>11</v>
      </c>
      <c r="H7" s="16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  <c r="N7" s="16" t="s">
        <v>18</v>
      </c>
      <c r="O7" s="16"/>
      <c r="P7" s="16" t="s">
        <v>19</v>
      </c>
      <c r="Q7" s="16" t="s">
        <v>20</v>
      </c>
      <c r="R7" s="16" t="s">
        <v>21</v>
      </c>
    </row>
    <row r="8" spans="1:18" ht="114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7" t="s">
        <v>22</v>
      </c>
      <c r="O8" s="17" t="s">
        <v>23</v>
      </c>
      <c r="P8" s="16"/>
      <c r="Q8" s="16"/>
      <c r="R8" s="16"/>
    </row>
    <row r="9" spans="1:18">
      <c r="A9" s="18"/>
      <c r="B9" s="19" t="s">
        <v>24</v>
      </c>
      <c r="C9" s="20">
        <f>SUM(C10:C32)</f>
        <v>1205719</v>
      </c>
      <c r="D9" s="20">
        <f t="shared" ref="D9:R9" si="0">SUM(D10:D32)</f>
        <v>60817</v>
      </c>
      <c r="E9" s="20">
        <f t="shared" si="0"/>
        <v>24269</v>
      </c>
      <c r="F9" s="20">
        <f t="shared" si="0"/>
        <v>38771</v>
      </c>
      <c r="G9" s="20">
        <f t="shared" si="0"/>
        <v>11200</v>
      </c>
      <c r="H9" s="20">
        <f t="shared" si="0"/>
        <v>4183</v>
      </c>
      <c r="I9" s="20">
        <f t="shared" si="0"/>
        <v>15000</v>
      </c>
      <c r="J9" s="20">
        <f t="shared" si="0"/>
        <v>0</v>
      </c>
      <c r="K9" s="20">
        <f t="shared" si="0"/>
        <v>0</v>
      </c>
      <c r="L9" s="20">
        <f t="shared" si="0"/>
        <v>6000</v>
      </c>
      <c r="M9" s="20">
        <f t="shared" si="0"/>
        <v>830879</v>
      </c>
      <c r="N9" s="20">
        <f t="shared" si="0"/>
        <v>244500</v>
      </c>
      <c r="O9" s="20">
        <f t="shared" si="0"/>
        <v>164823</v>
      </c>
      <c r="P9" s="20">
        <f t="shared" si="0"/>
        <v>28600</v>
      </c>
      <c r="Q9" s="20">
        <f t="shared" si="0"/>
        <v>0</v>
      </c>
      <c r="R9" s="20">
        <f t="shared" si="0"/>
        <v>186000</v>
      </c>
    </row>
    <row r="10" spans="1:18">
      <c r="A10" s="21">
        <v>1</v>
      </c>
      <c r="B10" s="22" t="s">
        <v>25</v>
      </c>
      <c r="C10" s="23">
        <f>D10+E10+F10+G10+H10+I10+J10+K10+L10+M10+P10+Q10+R10</f>
        <v>567182</v>
      </c>
      <c r="D10" s="23">
        <f>'[1]46-NĐ 31-2019'!V39</f>
        <v>50920</v>
      </c>
      <c r="E10" s="23"/>
      <c r="F10" s="23"/>
      <c r="G10" s="23"/>
      <c r="H10" s="23">
        <f>'[1]46-NĐ 31-2019'!V71</f>
        <v>183</v>
      </c>
      <c r="I10" s="23">
        <f>'[1]46-NĐ 31-2019'!V80</f>
        <v>10000</v>
      </c>
      <c r="J10" s="23"/>
      <c r="K10" s="23"/>
      <c r="L10" s="23"/>
      <c r="M10" s="23">
        <f>'[1]46-NĐ 31-2019'!V89</f>
        <v>491079</v>
      </c>
      <c r="N10" s="23">
        <f>'[1]46-NĐ 31-2019'!V92+'[1]46-NĐ 31-2019'!V99+'[1]46-NĐ 31-2019'!V103+'[1]46-NĐ 31-2019'!V106+'[1]46-NĐ 31-2019'!V108+'[1]46-NĐ 31-2019'!V110+'[1]46-NĐ 31-2019'!V111+'[1]46-NĐ 31-2019'!V114+'[1]46-NĐ 31-2019'!V115+'[1]46-NĐ 31-2019'!V117+'[1]46-NĐ 31-2019'!V118+'[1]46-NĐ 31-2019'!V119</f>
        <v>244500</v>
      </c>
      <c r="O10" s="23">
        <f>'[1]46-NĐ 31-2019'!V93+'[1]46-NĐ 31-2019'!V95+'[1]46-NĐ 31-2019'!V96+'[1]46-NĐ 31-2019'!V97+'[1]46-NĐ 31-2019'!V100+'[1]46-NĐ 31-2019'!V101+'[1]46-NĐ 31-2019'!V102+'[1]46-NĐ 31-2019'!V104+'[1]46-NĐ 31-2019'!V105+'[1]46-NĐ 31-2019'!V109+'[1]46-NĐ 31-2019'!V112+'[1]46-NĐ 31-2019'!V113+'[1]46-NĐ 31-2019'!V116</f>
        <v>154923</v>
      </c>
      <c r="P10" s="23">
        <f>'[1]46-NĐ 31-2019'!V154</f>
        <v>15000</v>
      </c>
      <c r="Q10" s="23"/>
      <c r="R10" s="23"/>
    </row>
    <row r="11" spans="1:18">
      <c r="A11" s="21">
        <v>2</v>
      </c>
      <c r="B11" s="22" t="s">
        <v>26</v>
      </c>
      <c r="C11" s="23">
        <f t="shared" ref="C11:C32" si="1">D11+E11+F11+G11+H11+I11+J11+K11+L11+M11+P11+Q11+R11</f>
        <v>274900</v>
      </c>
      <c r="D11" s="23"/>
      <c r="E11" s="23"/>
      <c r="F11" s="23"/>
      <c r="G11" s="23"/>
      <c r="H11" s="23"/>
      <c r="I11" s="23"/>
      <c r="J11" s="23"/>
      <c r="K11" s="23"/>
      <c r="L11" s="23"/>
      <c r="M11" s="23">
        <f>'[1]46-NĐ 31-2019'!V120</f>
        <v>274900</v>
      </c>
      <c r="N11" s="23"/>
      <c r="O11" s="23"/>
      <c r="P11" s="23"/>
      <c r="Q11" s="23"/>
      <c r="R11" s="23"/>
    </row>
    <row r="12" spans="1:18" ht="31.5">
      <c r="A12" s="21">
        <v>3</v>
      </c>
      <c r="B12" s="22" t="s">
        <v>27</v>
      </c>
      <c r="C12" s="23">
        <f t="shared" si="1"/>
        <v>24269</v>
      </c>
      <c r="D12" s="23"/>
      <c r="E12" s="23">
        <f>'[1]46-NĐ 31-2019'!V62</f>
        <v>24269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1:18" ht="16.5">
      <c r="A13" s="21">
        <v>4</v>
      </c>
      <c r="B13" s="24" t="s">
        <v>28</v>
      </c>
      <c r="C13" s="23">
        <f t="shared" si="1"/>
        <v>5900</v>
      </c>
      <c r="D13" s="23"/>
      <c r="E13" s="23"/>
      <c r="F13" s="23">
        <f>'[1]46-NĐ 31-2019'!V14</f>
        <v>5900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>
      <c r="A14" s="21">
        <v>5</v>
      </c>
      <c r="B14" s="22" t="s">
        <v>29</v>
      </c>
      <c r="C14" s="23">
        <f t="shared" si="1"/>
        <v>32871</v>
      </c>
      <c r="D14" s="23"/>
      <c r="E14" s="23"/>
      <c r="F14" s="23">
        <f>'[1]46-NĐ 31-2019'!V21</f>
        <v>32871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>
      <c r="A15" s="21">
        <v>6</v>
      </c>
      <c r="B15" s="22" t="s">
        <v>30</v>
      </c>
      <c r="C15" s="23">
        <f t="shared" si="1"/>
        <v>11200</v>
      </c>
      <c r="D15" s="23"/>
      <c r="E15" s="23"/>
      <c r="F15" s="23"/>
      <c r="G15" s="23">
        <f>'[1]46-NĐ 31-2019'!V32</f>
        <v>11200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>
      <c r="A16" s="21">
        <v>7</v>
      </c>
      <c r="B16" s="22" t="s">
        <v>31</v>
      </c>
      <c r="C16" s="23">
        <f t="shared" si="1"/>
        <v>500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>
        <f>'[1]46-NĐ 31-2019'!V162</f>
        <v>500</v>
      </c>
      <c r="Q16" s="23"/>
      <c r="R16" s="23"/>
    </row>
    <row r="17" spans="1:18">
      <c r="A17" s="21">
        <v>8</v>
      </c>
      <c r="B17" s="22" t="s">
        <v>32</v>
      </c>
      <c r="C17" s="23">
        <f t="shared" si="1"/>
        <v>6397</v>
      </c>
      <c r="D17" s="23">
        <f>'[1]46-NĐ 31-2019'!V49</f>
        <v>6397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18">
      <c r="A18" s="21">
        <v>9</v>
      </c>
      <c r="B18" s="22" t="s">
        <v>33</v>
      </c>
      <c r="C18" s="23">
        <f t="shared" si="1"/>
        <v>40000</v>
      </c>
      <c r="D18" s="23"/>
      <c r="E18" s="23"/>
      <c r="F18" s="23"/>
      <c r="G18" s="23"/>
      <c r="H18" s="23"/>
      <c r="I18" s="23"/>
      <c r="J18" s="23"/>
      <c r="K18" s="23"/>
      <c r="L18" s="23"/>
      <c r="M18" s="23">
        <f>'[1]46-NĐ 31-2019'!V130</f>
        <v>40000</v>
      </c>
      <c r="N18" s="23"/>
      <c r="O18" s="23"/>
      <c r="P18" s="23"/>
      <c r="Q18" s="23"/>
      <c r="R18" s="23"/>
    </row>
    <row r="19" spans="1:18">
      <c r="A19" s="21">
        <v>10</v>
      </c>
      <c r="B19" s="22" t="s">
        <v>34</v>
      </c>
      <c r="C19" s="23">
        <f t="shared" si="1"/>
        <v>1100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>
        <f>'[1]46-NĐ 31-2019'!V166</f>
        <v>1100</v>
      </c>
      <c r="Q19" s="23"/>
      <c r="R19" s="23"/>
    </row>
    <row r="20" spans="1:18">
      <c r="A20" s="21">
        <v>11</v>
      </c>
      <c r="B20" s="22" t="s">
        <v>35</v>
      </c>
      <c r="C20" s="23">
        <f t="shared" si="1"/>
        <v>9900</v>
      </c>
      <c r="D20" s="23"/>
      <c r="E20" s="23"/>
      <c r="F20" s="23"/>
      <c r="G20" s="23"/>
      <c r="H20" s="23"/>
      <c r="I20" s="23"/>
      <c r="J20" s="23"/>
      <c r="K20" s="23"/>
      <c r="L20" s="23"/>
      <c r="M20" s="23">
        <f>'[1]46-NĐ 31-2019'!V134</f>
        <v>9900</v>
      </c>
      <c r="N20" s="23"/>
      <c r="O20" s="23">
        <f>'[1]46-NĐ 31-2019'!V137+'[1]46-NĐ 31-2019'!V138+'[1]46-NĐ 31-2019'!V139+'[1]46-NĐ 31-2019'!V141+'[1]46-NĐ 31-2019'!V142+'[1]46-NĐ 31-2019'!V143</f>
        <v>9900</v>
      </c>
      <c r="P20" s="23"/>
      <c r="Q20" s="23"/>
      <c r="R20" s="23"/>
    </row>
    <row r="21" spans="1:18">
      <c r="A21" s="21">
        <v>12</v>
      </c>
      <c r="B21" s="22" t="s">
        <v>36</v>
      </c>
      <c r="C21" s="23">
        <f t="shared" si="1"/>
        <v>6000</v>
      </c>
      <c r="D21" s="23"/>
      <c r="E21" s="23"/>
      <c r="F21" s="23"/>
      <c r="G21" s="23"/>
      <c r="H21" s="23"/>
      <c r="I21" s="23"/>
      <c r="J21" s="23"/>
      <c r="K21" s="23"/>
      <c r="L21" s="23">
        <f>'[1]46-NĐ 31-2019'!V148</f>
        <v>6000</v>
      </c>
      <c r="M21" s="23"/>
      <c r="N21" s="23"/>
      <c r="O21" s="23"/>
      <c r="P21" s="23"/>
      <c r="Q21" s="23"/>
      <c r="R21" s="23"/>
    </row>
    <row r="22" spans="1:18">
      <c r="A22" s="21">
        <v>13</v>
      </c>
      <c r="B22" s="22" t="s">
        <v>37</v>
      </c>
      <c r="C22" s="23">
        <f t="shared" si="1"/>
        <v>5000</v>
      </c>
      <c r="D22" s="23"/>
      <c r="E22" s="23"/>
      <c r="F22" s="23"/>
      <c r="G22" s="23"/>
      <c r="H22" s="23"/>
      <c r="I22" s="23">
        <f>'[1]46-NĐ 31-2019'!V84</f>
        <v>5000</v>
      </c>
      <c r="J22" s="23"/>
      <c r="K22" s="23"/>
      <c r="L22" s="23"/>
      <c r="M22" s="23"/>
      <c r="N22" s="23"/>
      <c r="O22" s="23"/>
      <c r="P22" s="23"/>
      <c r="Q22" s="23"/>
      <c r="R22" s="23"/>
    </row>
    <row r="23" spans="1:18">
      <c r="A23" s="21">
        <v>14</v>
      </c>
      <c r="B23" s="22" t="s">
        <v>38</v>
      </c>
      <c r="C23" s="23">
        <f t="shared" si="1"/>
        <v>15000</v>
      </c>
      <c r="D23" s="23"/>
      <c r="E23" s="23"/>
      <c r="F23" s="23"/>
      <c r="G23" s="23"/>
      <c r="H23" s="23"/>
      <c r="I23" s="23"/>
      <c r="J23" s="23"/>
      <c r="K23" s="23"/>
      <c r="L23" s="23"/>
      <c r="M23" s="23">
        <f>'[1]46-NĐ 31-2019'!V144</f>
        <v>15000</v>
      </c>
      <c r="N23" s="23"/>
      <c r="O23" s="23"/>
      <c r="P23" s="23"/>
      <c r="Q23" s="23"/>
      <c r="R23" s="23"/>
    </row>
    <row r="24" spans="1:18">
      <c r="A24" s="21">
        <v>15</v>
      </c>
      <c r="B24" s="22" t="s">
        <v>39</v>
      </c>
      <c r="C24" s="23">
        <f t="shared" si="1"/>
        <v>4000</v>
      </c>
      <c r="D24" s="23"/>
      <c r="E24" s="23"/>
      <c r="F24" s="23"/>
      <c r="G24" s="23"/>
      <c r="H24" s="23">
        <f>'[1]46-NĐ 31-2019'!V75</f>
        <v>4000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1:18">
      <c r="A25" s="21">
        <v>16</v>
      </c>
      <c r="B25" s="22" t="s">
        <v>40</v>
      </c>
      <c r="C25" s="23">
        <f t="shared" si="1"/>
        <v>1000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>
        <f>'[1]46-NĐ 31-2019'!V170</f>
        <v>1000</v>
      </c>
      <c r="Q25" s="23"/>
      <c r="R25" s="23"/>
    </row>
    <row r="26" spans="1:18">
      <c r="A26" s="21">
        <v>17</v>
      </c>
      <c r="B26" s="22" t="s">
        <v>41</v>
      </c>
      <c r="C26" s="23">
        <f t="shared" si="1"/>
        <v>3500</v>
      </c>
      <c r="D26" s="23">
        <f>'[1]46-NĐ 31-2019'!V58</f>
        <v>3500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>
      <c r="A27" s="21">
        <v>18</v>
      </c>
      <c r="B27" s="22" t="s">
        <v>42</v>
      </c>
      <c r="C27" s="23">
        <f t="shared" si="1"/>
        <v>11000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>
        <f>'[1]46-NĐ 31-2019'!V174</f>
        <v>11000</v>
      </c>
      <c r="Q27" s="23"/>
      <c r="R27" s="23"/>
    </row>
    <row r="28" spans="1:18" ht="47.25">
      <c r="A28" s="21">
        <v>19</v>
      </c>
      <c r="B28" s="25" t="s">
        <v>43</v>
      </c>
      <c r="C28" s="23">
        <f t="shared" si="1"/>
        <v>81000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7">
        <v>81000</v>
      </c>
    </row>
    <row r="29" spans="1:18">
      <c r="A29" s="21">
        <v>20</v>
      </c>
      <c r="B29" s="25" t="s">
        <v>44</v>
      </c>
      <c r="C29" s="23">
        <f t="shared" si="1"/>
        <v>5000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>
        <v>5000</v>
      </c>
    </row>
    <row r="30" spans="1:18">
      <c r="A30" s="21">
        <v>21</v>
      </c>
      <c r="B30" s="25" t="s">
        <v>45</v>
      </c>
      <c r="C30" s="23">
        <f t="shared" si="1"/>
        <v>50000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7">
        <v>50000</v>
      </c>
    </row>
    <row r="31" spans="1:18" ht="31.5">
      <c r="A31" s="21">
        <v>22</v>
      </c>
      <c r="B31" s="28" t="s">
        <v>46</v>
      </c>
      <c r="C31" s="23">
        <f t="shared" si="1"/>
        <v>20000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7">
        <v>20000</v>
      </c>
    </row>
    <row r="32" spans="1:18">
      <c r="A32" s="21">
        <v>23</v>
      </c>
      <c r="B32" s="28" t="s">
        <v>47</v>
      </c>
      <c r="C32" s="23">
        <f t="shared" si="1"/>
        <v>30000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7">
        <v>30000</v>
      </c>
    </row>
    <row r="33" spans="1:18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</sheetData>
  <mergeCells count="21">
    <mergeCell ref="M7:M8"/>
    <mergeCell ref="N7:O7"/>
    <mergeCell ref="P7:P8"/>
    <mergeCell ref="Q7:Q8"/>
    <mergeCell ref="R7:R8"/>
    <mergeCell ref="G7:G8"/>
    <mergeCell ref="H7:H8"/>
    <mergeCell ref="I7:I8"/>
    <mergeCell ref="J7:J8"/>
    <mergeCell ref="K7:K8"/>
    <mergeCell ref="L7:L8"/>
    <mergeCell ref="A1:B1"/>
    <mergeCell ref="O1:R2"/>
    <mergeCell ref="A4:R4"/>
    <mergeCell ref="A5:R5"/>
    <mergeCell ref="A7:A8"/>
    <mergeCell ref="B7:B8"/>
    <mergeCell ref="C7:C8"/>
    <mergeCell ref="D7:D8"/>
    <mergeCell ref="E7:E8"/>
    <mergeCell ref="F7:F8"/>
  </mergeCells>
  <printOptions horizontalCentered="1"/>
  <pageMargins left="0.11811023622047245" right="0.11811023622047245" top="0.55118110236220474" bottom="0.55118110236220474" header="0.31496062992125984" footer="0.31496062992125984"/>
  <pageSetup paperSize="9"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A285D7-EE3A-444D-98BC-2919159A6C4D}"/>
</file>

<file path=customXml/itemProps2.xml><?xml version="1.0" encoding="utf-8"?>
<ds:datastoreItem xmlns:ds="http://schemas.openxmlformats.org/officeDocument/2006/customXml" ds:itemID="{4004E469-8874-4A2D-8807-10F08786DE81}"/>
</file>

<file path=customXml/itemProps3.xml><?xml version="1.0" encoding="utf-8"?>
<ds:datastoreItem xmlns:ds="http://schemas.openxmlformats.org/officeDocument/2006/customXml" ds:itemID="{C38939DF-673B-4F79-B103-25609E289E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2020-01-07T00:55:05Z</dcterms:created>
  <dcterms:modified xsi:type="dcterms:W3CDTF">2020-01-07T00:55:14Z</dcterms:modified>
</cp:coreProperties>
</file>