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sharedStrings.xml" ContentType="application/vnd.openxmlformats-officedocument.spreadsheetml.sharedStrings+xml"/>
  <Override PartName="/xl/worksheets/sheet9.xml" ContentType="application/vnd.openxmlformats-officedocument.spreadsheetml.worksheet+xml"/>
  <Override PartName="/xl/theme/theme1.xml" ContentType="application/vnd.openxmlformats-officedocument.theme+xml"/>
  <Override PartName="/xl/worksheets/sheet7.xml" ContentType="application/vnd.openxmlformats-officedocument.spreadsheetml.worksheet+xml"/>
  <Override PartName="/xl/worksheets/sheet8.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docProps/core.xml" ContentType="application/vnd.openxmlformats-package.core-properties+xml"/>
  <Override PartName="/xl/calcChain.xml" ContentType="application/vnd.openxmlformats-officedocument.spreadsheetml.calcChain+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D:\My Documents\Quan 2020\Cong khai NS\Nam 2019\Du toan duoc HDND tinh QD\"/>
    </mc:Choice>
  </mc:AlternateContent>
  <bookViews>
    <workbookView xWindow="120" yWindow="105" windowWidth="11640" windowHeight="6150" tabRatio="787" activeTab="5"/>
  </bookViews>
  <sheets>
    <sheet name="46" sheetId="24" r:id="rId1"/>
    <sheet name="47" sheetId="31" r:id="rId2"/>
    <sheet name="49" sheetId="25" r:id="rId3"/>
    <sheet name="50" sheetId="26" r:id="rId4"/>
    <sheet name="51" sheetId="41" r:id="rId5"/>
    <sheet name="53" sheetId="37" r:id="rId6"/>
    <sheet name="56" sheetId="29" r:id="rId7"/>
    <sheet name="57" sheetId="43" r:id="rId8"/>
    <sheet name="Sheet1" sheetId="49" r:id="rId9"/>
  </sheets>
  <externalReferences>
    <externalReference r:id="rId10"/>
    <externalReference r:id="rId11"/>
  </externalReferences>
  <definedNames>
    <definedName name="___CON2">#REF!</definedName>
    <definedName name="___NET2">#REF!</definedName>
    <definedName name="__boi1">#REF!</definedName>
    <definedName name="__boi2">#REF!</definedName>
    <definedName name="__CON1">#REF!</definedName>
    <definedName name="__CON2">#REF!</definedName>
    <definedName name="__ddn400">#REF!</definedName>
    <definedName name="__ddn600">#REF!</definedName>
    <definedName name="__hso2">#REF!</definedName>
    <definedName name="__kha1">#REF!</definedName>
    <definedName name="__lap1">#REF!</definedName>
    <definedName name="__lap2">#REF!</definedName>
    <definedName name="__MAC12">#REF!</definedName>
    <definedName name="__MAC46">#REF!</definedName>
    <definedName name="__NCL100">#REF!</definedName>
    <definedName name="__NCL200">#REF!</definedName>
    <definedName name="__NCL250">#REF!</definedName>
    <definedName name="__NET2">#REF!</definedName>
    <definedName name="__nin190">#REF!</definedName>
    <definedName name="__PA3" hidden="1">{"'Sheet1'!$L$16"}</definedName>
    <definedName name="__sc1">#REF!</definedName>
    <definedName name="__SC2">#REF!</definedName>
    <definedName name="__sc3">#REF!</definedName>
    <definedName name="__SN3">#REF!</definedName>
    <definedName name="__TK155">#REF!</definedName>
    <definedName name="__TK422">#REF!</definedName>
    <definedName name="__TL1">#REF!</definedName>
    <definedName name="__TL2">#REF!</definedName>
    <definedName name="__TL3">#REF!</definedName>
    <definedName name="__TLA120">#REF!</definedName>
    <definedName name="__TLA35">#REF!</definedName>
    <definedName name="__TLA50">#REF!</definedName>
    <definedName name="__TLA70">#REF!</definedName>
    <definedName name="__TLA95">#REF!</definedName>
    <definedName name="__tz593">#REF!</definedName>
    <definedName name="__VL100">#REF!</definedName>
    <definedName name="__VL250">#REF!</definedName>
    <definedName name="_1BA2500">#REF!</definedName>
    <definedName name="_1BA3250">#REF!</definedName>
    <definedName name="_1BA400P">#REF!</definedName>
    <definedName name="_1CAP001">#REF!</definedName>
    <definedName name="_1DAU002">#REF!</definedName>
    <definedName name="_1DDAY03">#REF!</definedName>
    <definedName name="_1DDTT01">#REF!</definedName>
    <definedName name="_1FCO101">#REF!</definedName>
    <definedName name="_1GIA101">#REF!</definedName>
    <definedName name="_1LA1001">#REF!</definedName>
    <definedName name="_1MCCBO2">#REF!</definedName>
    <definedName name="_1PKCAP1">#REF!</definedName>
    <definedName name="_1PKTT01">#REF!</definedName>
    <definedName name="_1TCD101">#REF!</definedName>
    <definedName name="_1TCD201">#REF!</definedName>
    <definedName name="_1TD2001">#REF!</definedName>
    <definedName name="_1TIHT01">#REF!</definedName>
    <definedName name="_1TRU121">#REF!</definedName>
    <definedName name="_2DAL201">#REF!</definedName>
    <definedName name="_3BLXMD">#REF!</definedName>
    <definedName name="_3TU0609">#REF!</definedName>
    <definedName name="_4CNT240">#REF!</definedName>
    <definedName name="_4CTL240">#REF!</definedName>
    <definedName name="_4FCO100">#REF!</definedName>
    <definedName name="_4HDCTT4">#REF!</definedName>
    <definedName name="_4HNCTT4">#REF!</definedName>
    <definedName name="_4LBCO01">#REF!</definedName>
    <definedName name="_boi2">#REF!</definedName>
    <definedName name="_C_Lphi_4ab">#REF!</definedName>
    <definedName name="_CON1">#REF!</definedName>
    <definedName name="_CON2">#REF!</definedName>
    <definedName name="_CPhi_Bhiem">#REF!</definedName>
    <definedName name="_CPhi_BQLDA">#REF!</definedName>
    <definedName name="_CPhi_DBaoGT">#REF!</definedName>
    <definedName name="_CPhi_Kdinh">#REF!</definedName>
    <definedName name="_CPhi_Nthu_KThanh">#REF!</definedName>
    <definedName name="_CPhi_QToan">#REF!</definedName>
    <definedName name="_CPhiTKe_13">#REF!</definedName>
    <definedName name="_ddn400">#REF!</definedName>
    <definedName name="_ddn600">#REF!</definedName>
    <definedName name="_h10" hidden="1">{#N/A,#N/A,FALSE,"Chi tiÆt"}</definedName>
    <definedName name="_h2" hidden="1">{"'Sheet1'!$L$16"}</definedName>
    <definedName name="_h3" hidden="1">{"'Sheet1'!$L$16"}</definedName>
    <definedName name="_h5" hidden="1">{"'Sheet1'!$L$16"}</definedName>
    <definedName name="_h6" hidden="1">{"'Sheet1'!$L$16"}</definedName>
    <definedName name="_h7" hidden="1">{"'Sheet1'!$L$16"}</definedName>
    <definedName name="_h8" hidden="1">{"'Sheet1'!$L$16"}</definedName>
    <definedName name="_h9" hidden="1">{"'Sheet1'!$L$16"}</definedName>
    <definedName name="_hsm2">1.1289</definedName>
    <definedName name="_hso2">#REF!</definedName>
    <definedName name="_Key1" hidden="1">#REF!</definedName>
    <definedName name="_Key2" hidden="1">#REF!</definedName>
    <definedName name="_kha1">#REF!</definedName>
    <definedName name="_lap1">#REF!</definedName>
    <definedName name="_lap2">#REF!</definedName>
    <definedName name="_MAC12">#REF!</definedName>
    <definedName name="_MAC46">#REF!</definedName>
    <definedName name="_NCL100">#REF!</definedName>
    <definedName name="_NCL200">#REF!</definedName>
    <definedName name="_NCL250">#REF!</definedName>
    <definedName name="_NET2">#REF!</definedName>
    <definedName name="_nin190">#REF!</definedName>
    <definedName name="_Order1" hidden="1">255</definedName>
    <definedName name="_Order2" hidden="1">255</definedName>
    <definedName name="_SC2">#REF!</definedName>
    <definedName name="_sc3">#REF!</definedName>
    <definedName name="_SN3">#REF!</definedName>
    <definedName name="_TK422">#REF!</definedName>
    <definedName name="_TL1">#REF!</definedName>
    <definedName name="_TL2">#REF!</definedName>
    <definedName name="_TL3">#REF!</definedName>
    <definedName name="_TLA120">#REF!</definedName>
    <definedName name="_TLA35">#REF!</definedName>
    <definedName name="_TLA50">#REF!</definedName>
    <definedName name="_TLA70">#REF!</definedName>
    <definedName name="_TLA95">#REF!</definedName>
    <definedName name="_tq2">#REF!</definedName>
    <definedName name="_tz593">#REF!</definedName>
    <definedName name="_VL100">#REF!</definedName>
    <definedName name="_VL250">#REF!</definedName>
    <definedName name="A01_">#N/A</definedName>
    <definedName name="A01AC">#N/A</definedName>
    <definedName name="A01CAT">#N/A</definedName>
    <definedName name="A01CODE">#N/A</definedName>
    <definedName name="A01DATA">#N/A</definedName>
    <definedName name="A01MI">#N/A</definedName>
    <definedName name="A01TO">#N/A</definedName>
    <definedName name="a1.1">#REF!</definedName>
    <definedName name="A120_">#REF!</definedName>
    <definedName name="a277Print_Titles">#REF!</definedName>
    <definedName name="A35_">#REF!</definedName>
    <definedName name="A50_">#REF!</definedName>
    <definedName name="A70_">#REF!</definedName>
    <definedName name="A95_">#REF!</definedName>
    <definedName name="AB">#REF!</definedName>
    <definedName name="AC120_">#REF!</definedName>
    <definedName name="AC35_">#REF!</definedName>
    <definedName name="AC50_">#REF!</definedName>
    <definedName name="AC70_">#REF!</definedName>
    <definedName name="AC95_">#REF!</definedName>
    <definedName name="ACCCC">#REF!</definedName>
    <definedName name="ALPIN">#N/A</definedName>
    <definedName name="ALPJYOU">#N/A</definedName>
    <definedName name="ALPTOI">#N/A</definedName>
    <definedName name="bbtc">#REF!</definedName>
    <definedName name="bé_x_y_dùng">#REF!</definedName>
    <definedName name="BTRAM">#REF!</definedName>
    <definedName name="c_n">#REF!</definedName>
    <definedName name="CATIN">#N/A</definedName>
    <definedName name="CATJYOU">#N/A</definedName>
    <definedName name="CATREC">#N/A</definedName>
    <definedName name="CATSYU">#N/A</definedName>
    <definedName name="CCS">#REF!</definedName>
    <definedName name="cfk">#REF!</definedName>
    <definedName name="chi_tiÕt_vËt_liÖu___nh_n_c_ng___m_y_thi_c_ng">#REF!</definedName>
    <definedName name="chungloainhapthan">#REF!</definedName>
    <definedName name="chungloaiXNT">#REF!</definedName>
    <definedName name="chungloaixuatthan">#REF!</definedName>
    <definedName name="CLVCTB">#REF!</definedName>
    <definedName name="CLVL">#REF!</definedName>
    <definedName name="Co">#REF!</definedName>
    <definedName name="co.">#REF!</definedName>
    <definedName name="co..">#REF!</definedName>
    <definedName name="Cöï_ly_vaän_chuyeãn">#REF!</definedName>
    <definedName name="CÖÏ_LY_VAÄN_CHUYEÅN">#REF!</definedName>
    <definedName name="COMMON">#REF!</definedName>
    <definedName name="CON_EQP_COS">#REF!</definedName>
    <definedName name="CON_EQP_COST">#REF!</definedName>
    <definedName name="Cong_HM_DTCT">#REF!</definedName>
    <definedName name="Cong_M_DTCT">#REF!</definedName>
    <definedName name="Cong_NC_DTCT">#REF!</definedName>
    <definedName name="Cong_VL_DTCT">#REF!</definedName>
    <definedName name="CPVC100">#REF!</definedName>
    <definedName name="CRD">#REF!</definedName>
    <definedName name="CS">#REF!</definedName>
    <definedName name="csddg1p">#REF!</definedName>
    <definedName name="csddt1p">#REF!</definedName>
    <definedName name="csht3p">#REF!</definedName>
    <definedName name="CT_50">#REF!</definedName>
    <definedName name="CT_MCX">#REF!</definedName>
    <definedName name="cu_ly">#REF!</definedName>
    <definedName name="CuLy">#REF!</definedName>
    <definedName name="CuLy_Q">#REF!</definedName>
    <definedName name="cuoc_vc">#REF!</definedName>
    <definedName name="CuocVC">#REF!</definedName>
    <definedName name="CURRENCY">#REF!</definedName>
    <definedName name="CVC_Q">#REF!</definedName>
    <definedName name="cx">#REF!</definedName>
    <definedName name="d_">#REF!</definedName>
    <definedName name="D_7101A_B">#REF!</definedName>
    <definedName name="D_n">#REF!</definedName>
    <definedName name="da">#REF!</definedName>
    <definedName name="dam_24">#REF!</definedName>
    <definedName name="DamNgang">#REF!</definedName>
    <definedName name="danhmuc">#REF!</definedName>
    <definedName name="danhmucN">#REF!</definedName>
    <definedName name="data">#REF!</definedName>
    <definedName name="DATA_DATA2_List">#REF!</definedName>
    <definedName name="data1">#REF!</definedName>
    <definedName name="Data11">#REF!</definedName>
    <definedName name="Data41">#REF!</definedName>
    <definedName name="data5">#REF!</definedName>
    <definedName name="data6">#REF!</definedName>
    <definedName name="data7">#REF!</definedName>
    <definedName name="data8">#REF!</definedName>
    <definedName name="_xlnm.Database">#REF!</definedName>
    <definedName name="den_bu">#REF!</definedName>
    <definedName name="df">#REF!</definedName>
    <definedName name="dg">#REF!</definedName>
    <definedName name="dg_5cau">#REF!</definedName>
    <definedName name="DG_M_C_X">#REF!</definedName>
    <definedName name="dgc">#REF!</definedName>
    <definedName name="DGCT_T.Quy_P.Thuy_Q">#REF!</definedName>
    <definedName name="DGCT_TRAUQUYPHUTHUY_HN">#REF!</definedName>
    <definedName name="dgd">#REF!</definedName>
    <definedName name="DGIA">#REF!</definedName>
    <definedName name="DGIA2">#REF!</definedName>
    <definedName name="DGTH">#REF!</definedName>
    <definedName name="dgvl">#REF!</definedName>
    <definedName name="dien">#REF!</definedName>
    <definedName name="dry..">#REF!</definedName>
    <definedName name="ds1pnc">#REF!</definedName>
    <definedName name="ds1pvl">#REF!</definedName>
    <definedName name="ds3pnc">#REF!</definedName>
    <definedName name="ds3pvl">#REF!</definedName>
    <definedName name="DSTD_Clear">[0]!DSTD_Clear</definedName>
    <definedName name="dung1">#REF!</definedName>
    <definedName name="EXC">#REF!</definedName>
    <definedName name="EXCH">#REF!</definedName>
    <definedName name="_xlnm.Extract">#REF!</definedName>
    <definedName name="f82E46">#REF!</definedName>
    <definedName name="f92F56">#REF!</definedName>
    <definedName name="FACTOR">#REF!</definedName>
    <definedName name="Fax">#REF!</definedName>
    <definedName name="Fay">#REF!</definedName>
    <definedName name="fc">#REF!</definedName>
    <definedName name="fc_">#REF!</definedName>
    <definedName name="FC5_total">#REF!</definedName>
    <definedName name="FC6_total">#REF!</definedName>
    <definedName name="Fdaymong">#REF!</definedName>
    <definedName name="Fg">#REF!</definedName>
    <definedName name="FS">#REF!</definedName>
    <definedName name="fy">#REF!</definedName>
    <definedName name="Fy_">#REF!</definedName>
    <definedName name="g_">#REF!</definedName>
    <definedName name="gas">#REF!</definedName>
    <definedName name="gchi">#REF!</definedName>
    <definedName name="gd">#REF!</definedName>
    <definedName name="geff">#REF!</definedName>
    <definedName name="gia_tien">#REF!</definedName>
    <definedName name="gia_tien_BTN">#REF!</definedName>
    <definedName name="giatrinhap">#REF!</definedName>
    <definedName name="GIAVL_TRALY">#REF!</definedName>
    <definedName name="gkGTGT">#REF!</definedName>
    <definedName name="gl3p">#REF!</definedName>
    <definedName name="gld">#REF!</definedName>
    <definedName name="GO.110">#REF!</definedName>
    <definedName name="GO.25">#REF!</definedName>
    <definedName name="GO.39">#REF!</definedName>
    <definedName name="GO.52">#REF!</definedName>
    <definedName name="GO.65">#REF!</definedName>
    <definedName name="GO.81">#REF!</definedName>
    <definedName name="GO.9">#REF!</definedName>
    <definedName name="gs">#REF!</definedName>
    <definedName name="gse">#REF!</definedName>
    <definedName name="gtc">#REF!</definedName>
    <definedName name="GTRI">#REF!</definedName>
    <definedName name="GTXL">#REF!</definedName>
    <definedName name="GVL_LDT">#REF!</definedName>
    <definedName name="gxm">#REF!</definedName>
    <definedName name="h__">#REF!</definedName>
    <definedName name="h_0">#REF!</definedName>
    <definedName name="H_1">#REF!</definedName>
    <definedName name="H_2">#REF!</definedName>
    <definedName name="H_3">#REF!</definedName>
    <definedName name="HAGIANG">#REF!</definedName>
    <definedName name="HapCKvar">#REF!</definedName>
    <definedName name="HapCKW">#REF!</definedName>
    <definedName name="HapIKVA">#REF!</definedName>
    <definedName name="HapIKvar">#REF!</definedName>
    <definedName name="HapIKW">#REF!</definedName>
    <definedName name="HapKVA">#REF!</definedName>
    <definedName name="HapSKVA">#REF!</definedName>
    <definedName name="HapSKW">#REF!</definedName>
    <definedName name="HCM">#REF!</definedName>
    <definedName name="Heä_soá_laép_xaø_H">1.7</definedName>
    <definedName name="heä_soá_sình_laày">#REF!</definedName>
    <definedName name="Hg">#REF!</definedName>
    <definedName name="HHUHOI">[0]!HHUHOI</definedName>
    <definedName name="HOME_MANP">#REF!</definedName>
    <definedName name="HOMEOFFICE_COST">#REF!</definedName>
    <definedName name="HSCT3">0.1</definedName>
    <definedName name="hsdc1">#REF!</definedName>
    <definedName name="HSDN">2.5</definedName>
    <definedName name="HSGG">#REF!</definedName>
    <definedName name="HSHH">#REF!</definedName>
    <definedName name="HSHHUT">#REF!</definedName>
    <definedName name="hsm">1.1289</definedName>
    <definedName name="hsnc_cau2">1.626</definedName>
    <definedName name="hsnc_d">1.6356</definedName>
    <definedName name="hsnc_d2">1.6356</definedName>
    <definedName name="hso">#REF!</definedName>
    <definedName name="HSSL">#REF!</definedName>
    <definedName name="HSVC1">#REF!</definedName>
    <definedName name="HSVC2">#REF!</definedName>
    <definedName name="HSVC3">#REF!</definedName>
    <definedName name="hsvl">1</definedName>
    <definedName name="HTML_Email" hidden="1">""</definedName>
    <definedName name="HTML_Header" hidden="1">"Sheet1"</definedName>
    <definedName name="HTML_LastUpdate" hidden="1">"2000/9/14"</definedName>
    <definedName name="HTML_LineAfter" hidden="1">FALSE</definedName>
    <definedName name="HTML_LineBefore" hidden="1">FALSE</definedName>
    <definedName name="HTML_Name" hidden="1">"J.C.WONG"</definedName>
    <definedName name="HTML_OBDlg2" hidden="1">TRUE</definedName>
    <definedName name="HTML_OBDlg4" hidden="1">TRUE</definedName>
    <definedName name="HTML_OS" hidden="1">0</definedName>
    <definedName name="HTML_PathFile" hidden="1">"C:\2689\Q\國內\00q3961台化龍德PTA3建造\MyHTML.htm"</definedName>
    <definedName name="HTML_Title" hidden="1">"00Q3961-SUM"</definedName>
    <definedName name="HTNC">#REF!</definedName>
    <definedName name="HTVL">#REF!</definedName>
    <definedName name="I_A">#REF!</definedName>
    <definedName name="I_B">#REF!</definedName>
    <definedName name="I_c">#REF!</definedName>
    <definedName name="IDLAB_COST">#REF!</definedName>
    <definedName name="II_A">#REF!</definedName>
    <definedName name="II_B">#REF!</definedName>
    <definedName name="II_c">#REF!</definedName>
    <definedName name="III_a">#REF!</definedName>
    <definedName name="III_B">#REF!</definedName>
    <definedName name="III_c">#REF!</definedName>
    <definedName name="IND_LAB">#REF!</definedName>
    <definedName name="INDMANP">#REF!</definedName>
    <definedName name="iÖn_lùc_Qu_ng_ninh">#REF!</definedName>
    <definedName name="J">#REF!</definedName>
    <definedName name="j356C8">#REF!</definedName>
    <definedName name="kdien">#REF!</definedName>
    <definedName name="kh">#REF!</definedName>
    <definedName name="kha">#REF!</definedName>
    <definedName name="Kiem_tra_trung_ten">#REF!</definedName>
    <definedName name="kkkkkkkkkkkk">#REF!</definedName>
    <definedName name="kkkkkkkkkkkkkkk">#REF!</definedName>
    <definedName name="kp1ph">#REF!</definedName>
    <definedName name="Laivay">#REF!</definedName>
    <definedName name="LC5_total">#REF!</definedName>
    <definedName name="LC6_total">#REF!</definedName>
    <definedName name="llllllllll">#REF!</definedName>
    <definedName name="Lmk">#REF!</definedName>
    <definedName name="LN">#REF!</definedName>
    <definedName name="LOAI_DUONG">#REF!</definedName>
    <definedName name="ltre">#REF!</definedName>
    <definedName name="lv..">#REF!</definedName>
    <definedName name="M12ba3p">#REF!</definedName>
    <definedName name="M12bb1p">#REF!</definedName>
    <definedName name="M12cbnc">#REF!</definedName>
    <definedName name="M12cbvl">#REF!</definedName>
    <definedName name="M14bb1p">#REF!</definedName>
    <definedName name="m8aanc">#REF!</definedName>
    <definedName name="m8aavl">#REF!</definedName>
    <definedName name="Ma3pnc">#REF!</definedName>
    <definedName name="Ma3pvl">#REF!</definedName>
    <definedName name="Maa3pnc">#REF!</definedName>
    <definedName name="Maa3pvl">#REF!</definedName>
    <definedName name="mahang">#REF!</definedName>
    <definedName name="MaHaRangNam">#REF!</definedName>
    <definedName name="MaHaRangTuan">#REF!</definedName>
    <definedName name="MAJ_CON_EQP">#REF!</definedName>
    <definedName name="MaMay_Q">#REF!</definedName>
    <definedName name="mangay">#REF!</definedName>
    <definedName name="mathang">#REF!</definedName>
    <definedName name="MaThanhToanNB">#REF!</definedName>
    <definedName name="MaTuan">#REF!</definedName>
    <definedName name="Mba1p">#REF!</definedName>
    <definedName name="Mba3p">#REF!</definedName>
    <definedName name="Mbb3p">#REF!</definedName>
    <definedName name="Mbn1p">#REF!</definedName>
    <definedName name="mc">#REF!</definedName>
    <definedName name="me">#REF!</definedName>
    <definedName name="MTMAC12">#REF!</definedName>
    <definedName name="mtram">#REF!</definedName>
    <definedName name="Mu">#REF!</definedName>
    <definedName name="Mu_">#REF!</definedName>
    <definedName name="n">#REF!</definedName>
    <definedName name="n1pig">#REF!</definedName>
    <definedName name="n1pind">#REF!</definedName>
    <definedName name="n1ping">#REF!</definedName>
    <definedName name="n1pint">#REF!</definedName>
    <definedName name="nc1p">#REF!</definedName>
    <definedName name="nc3p">#REF!</definedName>
    <definedName name="NCBD100">#REF!</definedName>
    <definedName name="NCBD200">#REF!</definedName>
    <definedName name="NCBD250">#REF!</definedName>
    <definedName name="NCVC100">#REF!</definedName>
    <definedName name="NCVC200">#REF!</definedName>
    <definedName name="NCVC250">#REF!</definedName>
    <definedName name="NCVC3P">#REF!</definedName>
    <definedName name="NET">#REF!</definedName>
    <definedName name="NET_1">#REF!</definedName>
    <definedName name="NET_ANA">#REF!</definedName>
    <definedName name="NET_ANA_1">#REF!</definedName>
    <definedName name="NET_ANA_2">#REF!</definedName>
    <definedName name="Ngay">#REF!</definedName>
    <definedName name="nght">#REF!</definedName>
    <definedName name="NH">#REF!</definedName>
    <definedName name="nhn">#REF!</definedName>
    <definedName name="NHot">#REF!</definedName>
    <definedName name="nig">#REF!</definedName>
    <definedName name="nig1p">#REF!</definedName>
    <definedName name="nig3p">#REF!</definedName>
    <definedName name="nignc1p">#REF!</definedName>
    <definedName name="nigvl1p">#REF!</definedName>
    <definedName name="nin">#REF!</definedName>
    <definedName name="nin14nc3p">#REF!</definedName>
    <definedName name="nin14vl3p">#REF!</definedName>
    <definedName name="nin1903p">#REF!</definedName>
    <definedName name="nin190nc3p">#REF!</definedName>
    <definedName name="nin190vl3p">#REF!</definedName>
    <definedName name="nin2903p">#REF!</definedName>
    <definedName name="nin290nc3p">#REF!</definedName>
    <definedName name="nin290vl3p">#REF!</definedName>
    <definedName name="nin3p">#REF!</definedName>
    <definedName name="nind">#REF!</definedName>
    <definedName name="nind1p">#REF!</definedName>
    <definedName name="nind3p">#REF!</definedName>
    <definedName name="nindnc1p">#REF!</definedName>
    <definedName name="nindnc3p">#REF!</definedName>
    <definedName name="nindvl1p">#REF!</definedName>
    <definedName name="nindvl3p">#REF!</definedName>
    <definedName name="ning1p">#REF!</definedName>
    <definedName name="ningnc1p">#REF!</definedName>
    <definedName name="ningvl1p">#REF!</definedName>
    <definedName name="ninnc3p">#REF!</definedName>
    <definedName name="nint1p">#REF!</definedName>
    <definedName name="nintnc1p">#REF!</definedName>
    <definedName name="nintvl1p">#REF!</definedName>
    <definedName name="ninvl3p">#REF!</definedName>
    <definedName name="nl">#REF!</definedName>
    <definedName name="nl1p">#REF!</definedName>
    <definedName name="nl3p">#REF!</definedName>
    <definedName name="nlnc3p">#REF!</definedName>
    <definedName name="nlnc3pha">#REF!</definedName>
    <definedName name="NLTK1p">#REF!</definedName>
    <definedName name="nlvl3p">#REF!</definedName>
    <definedName name="Nms">#REF!</definedName>
    <definedName name="nn">#REF!</definedName>
    <definedName name="nn1p">#REF!</definedName>
    <definedName name="nn3p">#REF!</definedName>
    <definedName name="nnnc3p">#REF!</definedName>
    <definedName name="nnvl3p">#REF!</definedName>
    <definedName name="No">#REF!</definedName>
    <definedName name="Nq">#REF!</definedName>
    <definedName name="PA">#REF!</definedName>
    <definedName name="pgia">#REF!</definedName>
    <definedName name="Phamcap">#REF!</definedName>
    <definedName name="PileSize">#REF!</definedName>
    <definedName name="PileType">#REF!</definedName>
    <definedName name="pm..">#REF!</definedName>
    <definedName name="PPPPPPPPPPP">#REF!</definedName>
    <definedName name="pppppppppppp">#REF!</definedName>
    <definedName name="PRICE">#REF!</definedName>
    <definedName name="PRICE1">#REF!</definedName>
    <definedName name="print">#REF!</definedName>
    <definedName name="_xlnm.Print_Area" localSheetId="0">'46'!$A$1:$G$41</definedName>
    <definedName name="_xlnm.Print_Area" localSheetId="1">'47'!$A$1:$G$38</definedName>
    <definedName name="_xlnm.Print_Area" localSheetId="2">'49'!$A$1:$E$82</definedName>
    <definedName name="_xlnm.Print_Area" localSheetId="3">'50'!$A$1:$C$48</definedName>
    <definedName name="_xlnm.Print_Area" localSheetId="6">'56'!$A$1:$F$26</definedName>
    <definedName name="_xlnm.Print_Area">#REF!</definedName>
    <definedName name="_xlnm.Print_Titles" localSheetId="0">'46'!$5:$7</definedName>
    <definedName name="_xlnm.Print_Titles" localSheetId="1">'47'!$4:$7</definedName>
    <definedName name="_xlnm.Print_Titles" localSheetId="2">'49'!$5:$7</definedName>
    <definedName name="_xlnm.Print_Titles" localSheetId="3">'50'!$5:$6</definedName>
    <definedName name="_xlnm.Print_Titles" localSheetId="4">'51'!$6:$8</definedName>
    <definedName name="_xlnm.Print_Titles" localSheetId="5">'53'!$5:$8</definedName>
    <definedName name="_xlnm.Print_Titles" localSheetId="6">'56'!$6:$9</definedName>
    <definedName name="_xlnm.Print_Titles">#N/A</definedName>
    <definedName name="PRINT_TITLES_MI">#REF!</definedName>
    <definedName name="PRINTA">#REF!</definedName>
    <definedName name="PRINTB">#REF!</definedName>
    <definedName name="PRINTC">#REF!</definedName>
    <definedName name="prjName">#REF!</definedName>
    <definedName name="prjNo">#REF!</definedName>
    <definedName name="PT_Duong">#REF!</definedName>
    <definedName name="ptdg">#REF!</definedName>
    <definedName name="PTDG_cau">#REF!</definedName>
    <definedName name="ptdg_cong">#REF!</definedName>
    <definedName name="PTDG_DCV">#REF!</definedName>
    <definedName name="ptdg_duong">#REF!</definedName>
    <definedName name="Pu">#REF!</definedName>
    <definedName name="pw">#REF!</definedName>
    <definedName name="Qc">#REF!</definedName>
    <definedName name="qu">#REF!</definedName>
    <definedName name="qua">#REF!</definedName>
    <definedName name="R_mong">#REF!</definedName>
    <definedName name="Ra_">#REF!</definedName>
    <definedName name="ra11p">#REF!</definedName>
    <definedName name="ra13p">#REF!</definedName>
    <definedName name="rain..">#REF!</definedName>
    <definedName name="Rc_">#REF!</definedName>
    <definedName name="RECOUT">#N/A</definedName>
    <definedName name="RFP003A">#REF!</definedName>
    <definedName name="RFP003B">#REF!</definedName>
    <definedName name="RFP003C">#REF!</definedName>
    <definedName name="RFP003D">#REF!</definedName>
    <definedName name="RFP003E">#REF!</definedName>
    <definedName name="RFP003F">#REF!</definedName>
    <definedName name="rrrrrrrrrrrr">#REF!</definedName>
    <definedName name="s">#REF!</definedName>
    <definedName name="s.">#REF!</definedName>
    <definedName name="sanluongnhap">#REF!</definedName>
    <definedName name="SCH">#REF!</definedName>
    <definedName name="SCT">#REF!</definedName>
    <definedName name="SDMONG">#REF!</definedName>
    <definedName name="së_giao_th_ng">#REF!</definedName>
    <definedName name="së_n_ng_nghiÖp_v__pt_n_ng_th_n">#REF!</definedName>
    <definedName name="së_thuû_s_n">#REF!</definedName>
    <definedName name="së_x_y_dùng">#REF!</definedName>
    <definedName name="Sheet1">#REF!</definedName>
    <definedName name="SIZE">#REF!</definedName>
    <definedName name="SL">#REF!</definedName>
    <definedName name="SL_CRD">#REF!</definedName>
    <definedName name="SL_CRS">#REF!</definedName>
    <definedName name="SL_CS">#REF!</definedName>
    <definedName name="SL_DD">#REF!</definedName>
    <definedName name="smax">#REF!</definedName>
    <definedName name="smax1">#REF!</definedName>
    <definedName name="sn">#REF!</definedName>
    <definedName name="soc3p">#REF!</definedName>
    <definedName name="SoilType">#REF!</definedName>
    <definedName name="soluongnhap">#REF!</definedName>
    <definedName name="ST">#REF!</definedName>
    <definedName name="SUMMARY">#REF!</definedName>
    <definedName name="t.">#REF!</definedName>
    <definedName name="t..">#REF!</definedName>
    <definedName name="T.TBA">#REF!</definedName>
    <definedName name="T0.4">#REF!</definedName>
    <definedName name="t101p">#REF!</definedName>
    <definedName name="t103p">#REF!</definedName>
    <definedName name="t10nc1p">#REF!</definedName>
    <definedName name="t10vl1p">#REF!</definedName>
    <definedName name="t121p">#REF!</definedName>
    <definedName name="t123p">#REF!</definedName>
    <definedName name="t141p">#REF!</definedName>
    <definedName name="t143p">#REF!</definedName>
    <definedName name="t14nc3p">#REF!</definedName>
    <definedName name="t14vl3p">#REF!</definedName>
    <definedName name="tadao">#REF!</definedName>
    <definedName name="Tæng_Cty_c__khÝ_NL_v__má">#REF!</definedName>
    <definedName name="TaxTV">10%</definedName>
    <definedName name="TaxXL">5%</definedName>
    <definedName name="TC">#REF!</definedName>
    <definedName name="TC_NHANH1">#REF!</definedName>
    <definedName name="td1p">#REF!</definedName>
    <definedName name="td3p">#REF!</definedName>
    <definedName name="tdnc1p">#REF!</definedName>
    <definedName name="tdo">#REF!</definedName>
    <definedName name="tdtr2cnc">#REF!</definedName>
    <definedName name="tdtr2cvl">#REF!</definedName>
    <definedName name="tdvl1p">#REF!</definedName>
    <definedName name="ten">#REF!</definedName>
    <definedName name="test">#REF!</definedName>
    <definedName name="TH.BM">#REF!</definedName>
    <definedName name="TH.DVKD">#REF!</definedName>
    <definedName name="TH.HB">#REF!</definedName>
    <definedName name="TH.HR">#REF!</definedName>
    <definedName name="TH.KT">#REF!</definedName>
    <definedName name="TH.NK">#REF!</definedName>
    <definedName name="TH.SL">#REF!</definedName>
    <definedName name="TH.TBDM">#REF!</definedName>
    <definedName name="TH.TC">#REF!</definedName>
    <definedName name="thht">#REF!</definedName>
    <definedName name="THI">#REF!</definedName>
    <definedName name="thinh">#REF!</definedName>
    <definedName name="thkp3">#REF!</definedName>
    <definedName name="thtt">#REF!</definedName>
    <definedName name="Tien">#REF!</definedName>
    <definedName name="TienThanhToan">#REF!</definedName>
    <definedName name="TienThanhToanNB">#REF!</definedName>
    <definedName name="Tim_cong">#REF!</definedName>
    <definedName name="tim_xuat_hien">#REF!</definedName>
    <definedName name="TITAN">#REF!</definedName>
    <definedName name="TLAC120">#REF!</definedName>
    <definedName name="TLAC35">#REF!</definedName>
    <definedName name="TLAC50">#REF!</definedName>
    <definedName name="TLAC70">#REF!</definedName>
    <definedName name="TLAC95">#REF!</definedName>
    <definedName name="Tle">#REF!</definedName>
    <definedName name="ton">#REF!</definedName>
    <definedName name="Tong_co">#REF!</definedName>
    <definedName name="Tong_no">#REF!</definedName>
    <definedName name="TOTAL">#REF!</definedName>
    <definedName name="TPLRP">#REF!</definedName>
    <definedName name="Tra_DM_su_dung">#REF!</definedName>
    <definedName name="Tra_don_gia_KS">#REF!</definedName>
    <definedName name="Tra_DTCT">#REF!</definedName>
    <definedName name="Tra_gtxl_cong">#REF!</definedName>
    <definedName name="Tra_tim_hang_mucPT_trung">#REF!</definedName>
    <definedName name="Tra_TL">#REF!</definedName>
    <definedName name="Tra_ty_le2">#REF!</definedName>
    <definedName name="Tra_ty_le3">#REF!</definedName>
    <definedName name="Tra_ty_le4">#REF!</definedName>
    <definedName name="Tra_ty_le5">#REF!</definedName>
    <definedName name="TRA_VAT_LIEU">#REF!</definedName>
    <definedName name="TRA_VL">#REF!</definedName>
    <definedName name="TRADE2">#REF!</definedName>
    <definedName name="TRAvH">#REF!</definedName>
    <definedName name="TRAVL">#REF!</definedName>
    <definedName name="trigianhapthan">#REF!</definedName>
    <definedName name="trigiaxuatthan">#REF!</definedName>
    <definedName name="TT_1P">#REF!</definedName>
    <definedName name="TT_3p">#REF!</definedName>
    <definedName name="ttao">#REF!</definedName>
    <definedName name="ttinh">#REF!</definedName>
    <definedName name="ttronmk">#REF!</definedName>
    <definedName name="ttttttttttttttttt">#REF!</definedName>
    <definedName name="tv75nc">#REF!</definedName>
    <definedName name="tv75vl">#REF!</definedName>
    <definedName name="Ty_Le_1">#REF!</definedName>
    <definedName name="ty_le_BTN">#REF!</definedName>
    <definedName name="Ty_le1">#REF!</definedName>
    <definedName name="UP">#REF!,#REF!,#REF!,#REF!,#REF!,#REF!,#REF!,#REF!,#REF!,#REF!,#REF!</definedName>
    <definedName name="VAÄT_LIEÄU">"ATRAM"</definedName>
    <definedName name="vl1p">#REF!</definedName>
    <definedName name="vl3p">#REF!</definedName>
    <definedName name="VLBS">#N/A</definedName>
    <definedName name="vldn600">#REF!</definedName>
    <definedName name="VLM">#REF!</definedName>
    <definedName name="vltram">#REF!</definedName>
    <definedName name="vr3p">#REF!</definedName>
    <definedName name="Vu">#REF!</definedName>
    <definedName name="Vu_">#REF!</definedName>
    <definedName name="wl">#REF!</definedName>
    <definedName name="Wss">#REF!</definedName>
    <definedName name="Wst">#REF!</definedName>
    <definedName name="wt">#REF!</definedName>
    <definedName name="wwwwwwwwwwwwwwwwwwwwư">#REF!</definedName>
    <definedName name="x1ping">#REF!</definedName>
    <definedName name="x1pint">#REF!</definedName>
    <definedName name="XCCT">0.5</definedName>
    <definedName name="xfco">#REF!</definedName>
    <definedName name="xfco3p">#REF!</definedName>
    <definedName name="xfcotnc">#REF!</definedName>
    <definedName name="xfcotvl">#REF!</definedName>
    <definedName name="xh">#REF!</definedName>
    <definedName name="xhn">#REF!</definedName>
    <definedName name="xig">#REF!</definedName>
    <definedName name="xig1">#REF!</definedName>
    <definedName name="xig1p">#REF!</definedName>
    <definedName name="xig3p">#REF!</definedName>
    <definedName name="xignc3p">#REF!</definedName>
    <definedName name="xigvl3p">#REF!</definedName>
    <definedName name="xin">#REF!</definedName>
    <definedName name="xin190">#REF!</definedName>
    <definedName name="xin1903p">#REF!</definedName>
    <definedName name="xin2903p">#REF!</definedName>
    <definedName name="xin290nc3p">#REF!</definedName>
    <definedName name="xin290vl3p">#REF!</definedName>
    <definedName name="xin3p">#REF!</definedName>
    <definedName name="xind">#REF!</definedName>
    <definedName name="xind1p">#REF!</definedName>
    <definedName name="xind3p">#REF!</definedName>
    <definedName name="xindnc1p">#REF!</definedName>
    <definedName name="xindvl1p">#REF!</definedName>
    <definedName name="xing1p">#REF!</definedName>
    <definedName name="xingnc1p">#REF!</definedName>
    <definedName name="xingvl1p">#REF!</definedName>
    <definedName name="xinnc3p">#REF!</definedName>
    <definedName name="xint1p">#REF!</definedName>
    <definedName name="xinvl3p">#REF!</definedName>
    <definedName name="xit">#REF!</definedName>
    <definedName name="xit1">#REF!</definedName>
    <definedName name="xit1p">#REF!</definedName>
    <definedName name="xit2nc3p">#REF!</definedName>
    <definedName name="xit2vl3p">#REF!</definedName>
    <definedName name="xit3p">#REF!</definedName>
    <definedName name="xitnc3p">#REF!</definedName>
    <definedName name="xitvl3p">#REF!</definedName>
    <definedName name="xl">#REF!</definedName>
    <definedName name="xlc">#REF!</definedName>
    <definedName name="xlk">#REF!</definedName>
    <definedName name="xn">#REF!</definedName>
    <definedName name="xuatthan">#REF!</definedName>
    <definedName name="y">#REF!</definedName>
    <definedName name="yyyyyyyyyyyyyyyy">#REF!</definedName>
    <definedName name="z">#REF!</definedName>
    <definedName name="zl">#REF!</definedName>
    <definedName name="Zw">#REF!</definedName>
  </definedNames>
  <calcPr calcId="152511"/>
</workbook>
</file>

<file path=xl/calcChain.xml><?xml version="1.0" encoding="utf-8"?>
<calcChain xmlns="http://schemas.openxmlformats.org/spreadsheetml/2006/main">
  <c r="C56" i="41" l="1"/>
  <c r="C57" i="41"/>
  <c r="C58" i="41"/>
  <c r="C59" i="41"/>
  <c r="C60" i="41"/>
  <c r="C61" i="41"/>
  <c r="C62" i="41"/>
  <c r="C55" i="41"/>
  <c r="C54" i="41"/>
  <c r="C53" i="41"/>
  <c r="T89" i="37" l="1"/>
  <c r="S89" i="37"/>
  <c r="R89" i="37"/>
  <c r="Q89" i="37"/>
  <c r="P89" i="37"/>
  <c r="O89" i="37"/>
  <c r="N89" i="37"/>
  <c r="M89" i="37"/>
  <c r="L89" i="37"/>
  <c r="K89" i="37"/>
  <c r="J89" i="37"/>
  <c r="H89" i="37"/>
  <c r="G89" i="37"/>
  <c r="F89" i="37"/>
  <c r="T88" i="37"/>
  <c r="S88" i="37"/>
  <c r="T87" i="37"/>
  <c r="S87" i="37"/>
  <c r="R87" i="37"/>
  <c r="Q87" i="37"/>
  <c r="P87" i="37"/>
  <c r="O87" i="37"/>
  <c r="N87" i="37"/>
  <c r="M87" i="37"/>
  <c r="L87" i="37"/>
  <c r="K87" i="37"/>
  <c r="J87" i="37"/>
  <c r="H87" i="37"/>
  <c r="G87" i="37"/>
  <c r="F87" i="37"/>
  <c r="T86" i="37"/>
  <c r="S86" i="37"/>
  <c r="R86" i="37"/>
  <c r="Q86" i="37"/>
  <c r="P86" i="37"/>
  <c r="O86" i="37"/>
  <c r="N86" i="37"/>
  <c r="M86" i="37"/>
  <c r="L86" i="37"/>
  <c r="K86" i="37"/>
  <c r="J86" i="37"/>
  <c r="H86" i="37"/>
  <c r="G86" i="37"/>
  <c r="F86" i="37"/>
  <c r="T85" i="37"/>
  <c r="S85" i="37"/>
  <c r="R85" i="37"/>
  <c r="Q85" i="37"/>
  <c r="P85" i="37"/>
  <c r="O85" i="37"/>
  <c r="N85" i="37"/>
  <c r="M85" i="37"/>
  <c r="L85" i="37"/>
  <c r="K85" i="37"/>
  <c r="J85" i="37"/>
  <c r="H85" i="37"/>
  <c r="G85" i="37"/>
  <c r="F85" i="37"/>
  <c r="T84" i="37"/>
  <c r="S84" i="37"/>
  <c r="R84" i="37"/>
  <c r="Q84" i="37"/>
  <c r="P84" i="37"/>
  <c r="O84" i="37"/>
  <c r="N84" i="37"/>
  <c r="M84" i="37"/>
  <c r="L84" i="37"/>
  <c r="K84" i="37"/>
  <c r="J84" i="37"/>
  <c r="H84" i="37"/>
  <c r="G84" i="37"/>
  <c r="F84" i="37"/>
  <c r="T83" i="37"/>
  <c r="S83" i="37"/>
  <c r="R83" i="37"/>
  <c r="Q83" i="37"/>
  <c r="P83" i="37"/>
  <c r="O83" i="37"/>
  <c r="N83" i="37"/>
  <c r="M83" i="37"/>
  <c r="L83" i="37"/>
  <c r="K83" i="37"/>
  <c r="J83" i="37"/>
  <c r="H83" i="37"/>
  <c r="G83" i="37"/>
  <c r="F83" i="37"/>
  <c r="T82" i="37"/>
  <c r="S82" i="37"/>
  <c r="R82" i="37"/>
  <c r="Q82" i="37"/>
  <c r="P82" i="37"/>
  <c r="O82" i="37"/>
  <c r="N82" i="37"/>
  <c r="M82" i="37"/>
  <c r="L82" i="37"/>
  <c r="K82" i="37"/>
  <c r="J82" i="37"/>
  <c r="H82" i="37"/>
  <c r="G82" i="37"/>
  <c r="F82" i="37"/>
  <c r="T80" i="37"/>
  <c r="S80" i="37"/>
  <c r="R80" i="37"/>
  <c r="Q80" i="37"/>
  <c r="P80" i="37"/>
  <c r="O80" i="37"/>
  <c r="N80" i="37"/>
  <c r="M80" i="37"/>
  <c r="L80" i="37"/>
  <c r="K80" i="37"/>
  <c r="J80" i="37"/>
  <c r="H80" i="37"/>
  <c r="G80" i="37"/>
  <c r="F80" i="37"/>
  <c r="T79" i="37"/>
  <c r="S79" i="37"/>
  <c r="R79" i="37"/>
  <c r="Q79" i="37"/>
  <c r="P79" i="37"/>
  <c r="O79" i="37"/>
  <c r="N79" i="37"/>
  <c r="M79" i="37"/>
  <c r="L79" i="37"/>
  <c r="K79" i="37"/>
  <c r="J79" i="37"/>
  <c r="H79" i="37"/>
  <c r="G79" i="37"/>
  <c r="F79" i="37"/>
  <c r="T78" i="37"/>
  <c r="S78" i="37"/>
  <c r="R78" i="37"/>
  <c r="Q78" i="37"/>
  <c r="P78" i="37"/>
  <c r="O78" i="37"/>
  <c r="N78" i="37"/>
  <c r="M78" i="37"/>
  <c r="L78" i="37"/>
  <c r="K78" i="37"/>
  <c r="J78" i="37"/>
  <c r="H78" i="37"/>
  <c r="G78" i="37"/>
  <c r="F78" i="37"/>
  <c r="T77" i="37"/>
  <c r="S77" i="37"/>
  <c r="R77" i="37"/>
  <c r="Q77" i="37"/>
  <c r="P77" i="37"/>
  <c r="O77" i="37"/>
  <c r="N77" i="37"/>
  <c r="M77" i="37"/>
  <c r="L77" i="37"/>
  <c r="K77" i="37"/>
  <c r="J77" i="37"/>
  <c r="H77" i="37"/>
  <c r="G77" i="37"/>
  <c r="F77" i="37"/>
  <c r="T76" i="37"/>
  <c r="S76" i="37"/>
  <c r="R76" i="37"/>
  <c r="Q76" i="37"/>
  <c r="P76" i="37"/>
  <c r="O76" i="37"/>
  <c r="N76" i="37"/>
  <c r="M76" i="37"/>
  <c r="L76" i="37"/>
  <c r="K76" i="37"/>
  <c r="J76" i="37"/>
  <c r="H76" i="37"/>
  <c r="G76" i="37"/>
  <c r="F76" i="37"/>
  <c r="T75" i="37"/>
  <c r="S75" i="37"/>
  <c r="R75" i="37"/>
  <c r="Q75" i="37"/>
  <c r="P75" i="37"/>
  <c r="O75" i="37"/>
  <c r="N75" i="37"/>
  <c r="M75" i="37"/>
  <c r="L75" i="37"/>
  <c r="K75" i="37"/>
  <c r="J75" i="37"/>
  <c r="H75" i="37"/>
  <c r="G75" i="37"/>
  <c r="F75" i="37"/>
  <c r="T74" i="37"/>
  <c r="S74" i="37"/>
  <c r="R74" i="37"/>
  <c r="Q74" i="37"/>
  <c r="P74" i="37"/>
  <c r="O74" i="37"/>
  <c r="N74" i="37"/>
  <c r="M74" i="37"/>
  <c r="L74" i="37"/>
  <c r="K74" i="37"/>
  <c r="J74" i="37"/>
  <c r="H74" i="37"/>
  <c r="G74" i="37"/>
  <c r="F74" i="37"/>
  <c r="T73" i="37"/>
  <c r="S73" i="37"/>
  <c r="R73" i="37"/>
  <c r="Q73" i="37"/>
  <c r="P73" i="37"/>
  <c r="O73" i="37"/>
  <c r="N73" i="37"/>
  <c r="M73" i="37"/>
  <c r="L73" i="37"/>
  <c r="K73" i="37"/>
  <c r="J73" i="37"/>
  <c r="H73" i="37"/>
  <c r="G73" i="37"/>
  <c r="F73" i="37"/>
  <c r="T72" i="37"/>
  <c r="S72" i="37"/>
  <c r="R72" i="37"/>
  <c r="Q72" i="37"/>
  <c r="P72" i="37"/>
  <c r="O72" i="37"/>
  <c r="N72" i="37"/>
  <c r="M72" i="37"/>
  <c r="L72" i="37"/>
  <c r="K72" i="37"/>
  <c r="J72" i="37"/>
  <c r="H72" i="37"/>
  <c r="G72" i="37"/>
  <c r="F72" i="37"/>
  <c r="T71" i="37"/>
  <c r="S71" i="37"/>
  <c r="R71" i="37"/>
  <c r="Q71" i="37"/>
  <c r="P71" i="37"/>
  <c r="O71" i="37"/>
  <c r="N71" i="37"/>
  <c r="M71" i="37"/>
  <c r="L71" i="37"/>
  <c r="K71" i="37"/>
  <c r="J71" i="37"/>
  <c r="H71" i="37"/>
  <c r="G71" i="37"/>
  <c r="F71" i="37"/>
  <c r="T70" i="37"/>
  <c r="S70" i="37"/>
  <c r="R70" i="37"/>
  <c r="Q70" i="37"/>
  <c r="P70" i="37"/>
  <c r="O70" i="37"/>
  <c r="N70" i="37"/>
  <c r="M70" i="37"/>
  <c r="L70" i="37"/>
  <c r="K70" i="37"/>
  <c r="J70" i="37"/>
  <c r="H70" i="37"/>
  <c r="G70" i="37"/>
  <c r="F70" i="37"/>
  <c r="T69" i="37"/>
  <c r="S69" i="37"/>
  <c r="R69" i="37"/>
  <c r="Q69" i="37"/>
  <c r="P69" i="37"/>
  <c r="O69" i="37"/>
  <c r="N69" i="37"/>
  <c r="M69" i="37"/>
  <c r="L69" i="37"/>
  <c r="K69" i="37"/>
  <c r="J69" i="37"/>
  <c r="H69" i="37"/>
  <c r="G69" i="37"/>
  <c r="F69" i="37"/>
  <c r="T68" i="37"/>
  <c r="S68" i="37"/>
  <c r="R68" i="37"/>
  <c r="Q68" i="37"/>
  <c r="P68" i="37"/>
  <c r="O68" i="37"/>
  <c r="N68" i="37"/>
  <c r="M68" i="37"/>
  <c r="L68" i="37"/>
  <c r="K68" i="37"/>
  <c r="J68" i="37"/>
  <c r="H68" i="37"/>
  <c r="G68" i="37"/>
  <c r="F68" i="37"/>
  <c r="T67" i="37"/>
  <c r="S67" i="37"/>
  <c r="R67" i="37"/>
  <c r="Q67" i="37"/>
  <c r="P67" i="37"/>
  <c r="O67" i="37"/>
  <c r="N67" i="37"/>
  <c r="M67" i="37"/>
  <c r="L67" i="37"/>
  <c r="K67" i="37"/>
  <c r="J67" i="37"/>
  <c r="H67" i="37"/>
  <c r="G67" i="37"/>
  <c r="F67" i="37"/>
  <c r="T66" i="37"/>
  <c r="S66" i="37"/>
  <c r="R66" i="37"/>
  <c r="Q66" i="37"/>
  <c r="P66" i="37"/>
  <c r="O66" i="37"/>
  <c r="N66" i="37"/>
  <c r="M66" i="37"/>
  <c r="L66" i="37"/>
  <c r="K66" i="37"/>
  <c r="J66" i="37"/>
  <c r="H66" i="37"/>
  <c r="G66" i="37"/>
  <c r="F66" i="37"/>
  <c r="T65" i="37"/>
  <c r="S65" i="37"/>
  <c r="R65" i="37"/>
  <c r="Q65" i="37"/>
  <c r="P65" i="37"/>
  <c r="O65" i="37"/>
  <c r="N65" i="37"/>
  <c r="M65" i="37"/>
  <c r="L65" i="37"/>
  <c r="K65" i="37"/>
  <c r="J65" i="37"/>
  <c r="H65" i="37"/>
  <c r="G65" i="37"/>
  <c r="F65" i="37"/>
  <c r="T63" i="37"/>
  <c r="S63" i="37"/>
  <c r="R63" i="37"/>
  <c r="Q63" i="37"/>
  <c r="P63" i="37"/>
  <c r="O63" i="37"/>
  <c r="N63" i="37"/>
  <c r="M63" i="37"/>
  <c r="L63" i="37"/>
  <c r="K63" i="37"/>
  <c r="J63" i="37"/>
  <c r="H63" i="37"/>
  <c r="G63" i="37"/>
  <c r="F63" i="37"/>
  <c r="T61" i="37"/>
  <c r="S61" i="37"/>
  <c r="R61" i="37"/>
  <c r="Q61" i="37"/>
  <c r="P61" i="37"/>
  <c r="O61" i="37"/>
  <c r="N61" i="37"/>
  <c r="M61" i="37"/>
  <c r="L61" i="37"/>
  <c r="K61" i="37"/>
  <c r="J61" i="37"/>
  <c r="H61" i="37"/>
  <c r="G61" i="37"/>
  <c r="F61" i="37"/>
  <c r="T60" i="37"/>
  <c r="S60" i="37"/>
  <c r="R60" i="37"/>
  <c r="Q60" i="37"/>
  <c r="P60" i="37"/>
  <c r="O60" i="37"/>
  <c r="N60" i="37"/>
  <c r="M60" i="37"/>
  <c r="L60" i="37"/>
  <c r="K60" i="37"/>
  <c r="J60" i="37"/>
  <c r="H60" i="37"/>
  <c r="G60" i="37"/>
  <c r="F60" i="37"/>
  <c r="T59" i="37"/>
  <c r="S59" i="37"/>
  <c r="R59" i="37"/>
  <c r="Q59" i="37"/>
  <c r="P59" i="37"/>
  <c r="O59" i="37"/>
  <c r="N59" i="37"/>
  <c r="M59" i="37"/>
  <c r="L59" i="37"/>
  <c r="K59" i="37"/>
  <c r="J59" i="37"/>
  <c r="H59" i="37"/>
  <c r="G59" i="37"/>
  <c r="F59" i="37"/>
  <c r="T58" i="37"/>
  <c r="S58" i="37"/>
  <c r="R58" i="37"/>
  <c r="Q58" i="37"/>
  <c r="P58" i="37"/>
  <c r="O58" i="37"/>
  <c r="N58" i="37"/>
  <c r="M58" i="37"/>
  <c r="L58" i="37"/>
  <c r="K58" i="37"/>
  <c r="J58" i="37"/>
  <c r="H58" i="37"/>
  <c r="G58" i="37"/>
  <c r="F58" i="37"/>
  <c r="S57" i="37"/>
  <c r="R57" i="37"/>
  <c r="Q57" i="37"/>
  <c r="P57" i="37"/>
  <c r="O57" i="37"/>
  <c r="N57" i="37"/>
  <c r="M57" i="37"/>
  <c r="L57" i="37"/>
  <c r="K57" i="37"/>
  <c r="J57" i="37"/>
  <c r="H57" i="37"/>
  <c r="G57" i="37"/>
  <c r="F57" i="37"/>
  <c r="T56" i="37"/>
  <c r="S56" i="37"/>
  <c r="D67" i="41" s="1"/>
  <c r="R56" i="37"/>
  <c r="Q56" i="37"/>
  <c r="P56" i="37"/>
  <c r="O56" i="37"/>
  <c r="N56" i="37"/>
  <c r="M56" i="37"/>
  <c r="L56" i="37"/>
  <c r="K56" i="37"/>
  <c r="J56" i="37"/>
  <c r="H56" i="37"/>
  <c r="G56" i="37"/>
  <c r="F56" i="37"/>
  <c r="T55" i="37"/>
  <c r="S55" i="37"/>
  <c r="D66" i="41" s="1"/>
  <c r="R55" i="37"/>
  <c r="Q55" i="37"/>
  <c r="P55" i="37"/>
  <c r="O55" i="37"/>
  <c r="N55" i="37"/>
  <c r="M55" i="37"/>
  <c r="L55" i="37"/>
  <c r="K55" i="37"/>
  <c r="J55" i="37"/>
  <c r="H55" i="37"/>
  <c r="G55" i="37"/>
  <c r="F55" i="37"/>
  <c r="T54" i="37"/>
  <c r="S54" i="37"/>
  <c r="D65" i="41" s="1"/>
  <c r="R54" i="37"/>
  <c r="Q54" i="37"/>
  <c r="P54" i="37"/>
  <c r="O54" i="37"/>
  <c r="N54" i="37"/>
  <c r="M54" i="37"/>
  <c r="L54" i="37"/>
  <c r="K54" i="37"/>
  <c r="J54" i="37"/>
  <c r="H54" i="37"/>
  <c r="G54" i="37"/>
  <c r="F54" i="37"/>
  <c r="T53" i="37"/>
  <c r="S53" i="37"/>
  <c r="R53" i="37"/>
  <c r="Q53" i="37"/>
  <c r="P53" i="37"/>
  <c r="O53" i="37"/>
  <c r="N53" i="37"/>
  <c r="M53" i="37"/>
  <c r="L53" i="37"/>
  <c r="K53" i="37"/>
  <c r="J53" i="37"/>
  <c r="H53" i="37"/>
  <c r="G53" i="37"/>
  <c r="F53" i="37"/>
  <c r="T51" i="37"/>
  <c r="S51" i="37"/>
  <c r="R51" i="37"/>
  <c r="Q51" i="37"/>
  <c r="P51" i="37"/>
  <c r="O51" i="37"/>
  <c r="N51" i="37"/>
  <c r="M51" i="37"/>
  <c r="L51" i="37"/>
  <c r="K51" i="37"/>
  <c r="J51" i="37"/>
  <c r="H51" i="37"/>
  <c r="G51" i="37"/>
  <c r="F51" i="37"/>
  <c r="T50" i="37"/>
  <c r="S50" i="37"/>
  <c r="R50" i="37"/>
  <c r="Q50" i="37"/>
  <c r="P50" i="37"/>
  <c r="O50" i="37"/>
  <c r="N50" i="37"/>
  <c r="M50" i="37"/>
  <c r="L50" i="37"/>
  <c r="K50" i="37"/>
  <c r="J50" i="37"/>
  <c r="H50" i="37"/>
  <c r="G50" i="37"/>
  <c r="F50" i="37"/>
  <c r="T49" i="37"/>
  <c r="S49" i="37"/>
  <c r="R49" i="37"/>
  <c r="Q49" i="37"/>
  <c r="P49" i="37"/>
  <c r="O49" i="37"/>
  <c r="N49" i="37"/>
  <c r="M49" i="37"/>
  <c r="L49" i="37"/>
  <c r="K49" i="37"/>
  <c r="J49" i="37"/>
  <c r="H49" i="37"/>
  <c r="G49" i="37"/>
  <c r="F49" i="37"/>
  <c r="S48" i="37"/>
  <c r="R48" i="37"/>
  <c r="P48" i="37"/>
  <c r="O48" i="37"/>
  <c r="N48" i="37"/>
  <c r="M48" i="37"/>
  <c r="L48" i="37"/>
  <c r="K48" i="37"/>
  <c r="J48" i="37"/>
  <c r="H48" i="37"/>
  <c r="G48" i="37"/>
  <c r="F48" i="37"/>
  <c r="T47" i="37"/>
  <c r="S47" i="37"/>
  <c r="R47" i="37"/>
  <c r="Q47" i="37"/>
  <c r="O47" i="37"/>
  <c r="N47" i="37"/>
  <c r="M47" i="37"/>
  <c r="L47" i="37"/>
  <c r="K47" i="37"/>
  <c r="J47" i="37"/>
  <c r="H47" i="37"/>
  <c r="G47" i="37"/>
  <c r="F47" i="37"/>
  <c r="T46" i="37"/>
  <c r="S46" i="37"/>
  <c r="R46" i="37"/>
  <c r="Q46" i="37"/>
  <c r="O46" i="37"/>
  <c r="N46" i="37"/>
  <c r="M46" i="37"/>
  <c r="L46" i="37"/>
  <c r="K46" i="37"/>
  <c r="J46" i="37"/>
  <c r="H46" i="37"/>
  <c r="G46" i="37"/>
  <c r="F46" i="37"/>
  <c r="T45" i="37"/>
  <c r="S45" i="37"/>
  <c r="R45" i="37"/>
  <c r="Q45" i="37"/>
  <c r="P45" i="37"/>
  <c r="O45" i="37"/>
  <c r="N45" i="37"/>
  <c r="M45" i="37"/>
  <c r="L45" i="37"/>
  <c r="K45" i="37"/>
  <c r="J45" i="37"/>
  <c r="H45" i="37"/>
  <c r="G45" i="37"/>
  <c r="F45" i="37"/>
  <c r="T44" i="37"/>
  <c r="S44" i="37"/>
  <c r="R44" i="37"/>
  <c r="Q44" i="37"/>
  <c r="P44" i="37"/>
  <c r="O44" i="37"/>
  <c r="N44" i="37"/>
  <c r="M44" i="37"/>
  <c r="L44" i="37"/>
  <c r="K44" i="37"/>
  <c r="J44" i="37"/>
  <c r="H44" i="37"/>
  <c r="G44" i="37"/>
  <c r="F44" i="37"/>
  <c r="T43" i="37"/>
  <c r="S43" i="37"/>
  <c r="R43" i="37"/>
  <c r="Q43" i="37"/>
  <c r="P43" i="37"/>
  <c r="O43" i="37"/>
  <c r="N43" i="37"/>
  <c r="M43" i="37"/>
  <c r="L43" i="37"/>
  <c r="K43" i="37"/>
  <c r="J43" i="37"/>
  <c r="H43" i="37"/>
  <c r="G43" i="37"/>
  <c r="F43" i="37"/>
  <c r="T42" i="37"/>
  <c r="S42" i="37"/>
  <c r="R42" i="37"/>
  <c r="Q42" i="37"/>
  <c r="P42" i="37"/>
  <c r="O42" i="37"/>
  <c r="N42" i="37"/>
  <c r="M42" i="37"/>
  <c r="L42" i="37"/>
  <c r="K42" i="37"/>
  <c r="J42" i="37"/>
  <c r="H42" i="37"/>
  <c r="G42" i="37"/>
  <c r="F42" i="37"/>
  <c r="T41" i="37"/>
  <c r="S41" i="37"/>
  <c r="R41" i="37"/>
  <c r="Q41" i="37"/>
  <c r="P41" i="37"/>
  <c r="O41" i="37"/>
  <c r="N41" i="37"/>
  <c r="M41" i="37"/>
  <c r="L41" i="37"/>
  <c r="K41" i="37"/>
  <c r="J41" i="37"/>
  <c r="H41" i="37"/>
  <c r="G41" i="37"/>
  <c r="F41" i="37"/>
  <c r="T40" i="37"/>
  <c r="S40" i="37"/>
  <c r="R40" i="37"/>
  <c r="Q40" i="37"/>
  <c r="P40" i="37"/>
  <c r="O40" i="37"/>
  <c r="N40" i="37"/>
  <c r="M40" i="37"/>
  <c r="L40" i="37"/>
  <c r="K40" i="37"/>
  <c r="J40" i="37"/>
  <c r="H40" i="37"/>
  <c r="G40" i="37"/>
  <c r="F40" i="37"/>
  <c r="T39" i="37"/>
  <c r="S39" i="37"/>
  <c r="R39" i="37"/>
  <c r="Q39" i="37"/>
  <c r="P39" i="37"/>
  <c r="O39" i="37"/>
  <c r="N39" i="37"/>
  <c r="M39" i="37"/>
  <c r="L39" i="37"/>
  <c r="K39" i="37"/>
  <c r="J39" i="37"/>
  <c r="H39" i="37"/>
  <c r="G39" i="37"/>
  <c r="F39" i="37"/>
  <c r="T38" i="37"/>
  <c r="S38" i="37"/>
  <c r="R38" i="37"/>
  <c r="Q38" i="37"/>
  <c r="P38" i="37"/>
  <c r="O38" i="37"/>
  <c r="N38" i="37"/>
  <c r="M38" i="37"/>
  <c r="L38" i="37"/>
  <c r="K38" i="37"/>
  <c r="J38" i="37"/>
  <c r="H38" i="37"/>
  <c r="G38" i="37"/>
  <c r="F38" i="37"/>
  <c r="T37" i="37"/>
  <c r="S37" i="37"/>
  <c r="R37" i="37"/>
  <c r="Q37" i="37"/>
  <c r="P37" i="37"/>
  <c r="O37" i="37"/>
  <c r="N37" i="37"/>
  <c r="M37" i="37"/>
  <c r="L37" i="37"/>
  <c r="K37" i="37"/>
  <c r="J37" i="37"/>
  <c r="H37" i="37"/>
  <c r="G37" i="37"/>
  <c r="F37" i="37"/>
  <c r="T36" i="37"/>
  <c r="S36" i="37"/>
  <c r="R36" i="37"/>
  <c r="Q36" i="37"/>
  <c r="P36" i="37"/>
  <c r="O36" i="37"/>
  <c r="N36" i="37"/>
  <c r="M36" i="37"/>
  <c r="L36" i="37"/>
  <c r="K36" i="37"/>
  <c r="J36" i="37"/>
  <c r="H36" i="37"/>
  <c r="G36" i="37"/>
  <c r="F36" i="37"/>
  <c r="T35" i="37"/>
  <c r="S35" i="37"/>
  <c r="R35" i="37"/>
  <c r="Q35" i="37"/>
  <c r="P35" i="37"/>
  <c r="O35" i="37"/>
  <c r="N35" i="37"/>
  <c r="M35" i="37"/>
  <c r="L35" i="37"/>
  <c r="K35" i="37"/>
  <c r="J35" i="37"/>
  <c r="H35" i="37"/>
  <c r="G35" i="37"/>
  <c r="F35" i="37"/>
  <c r="T34" i="37"/>
  <c r="S34" i="37"/>
  <c r="R34" i="37"/>
  <c r="Q34" i="37"/>
  <c r="P34" i="37"/>
  <c r="O34" i="37"/>
  <c r="N34" i="37"/>
  <c r="M34" i="37"/>
  <c r="L34" i="37"/>
  <c r="K34" i="37"/>
  <c r="J34" i="37"/>
  <c r="H34" i="37"/>
  <c r="G34" i="37"/>
  <c r="F34" i="37"/>
  <c r="T33" i="37"/>
  <c r="S33" i="37"/>
  <c r="R33" i="37"/>
  <c r="Q33" i="37"/>
  <c r="P33" i="37"/>
  <c r="O33" i="37"/>
  <c r="N33" i="37"/>
  <c r="M33" i="37"/>
  <c r="L33" i="37"/>
  <c r="K33" i="37"/>
  <c r="J33" i="37"/>
  <c r="H33" i="37"/>
  <c r="G33" i="37"/>
  <c r="F33" i="37"/>
  <c r="C33" i="37"/>
  <c r="T32" i="37"/>
  <c r="S32" i="37"/>
  <c r="R32" i="37"/>
  <c r="Q32" i="37"/>
  <c r="P32" i="37"/>
  <c r="O32" i="37"/>
  <c r="N32" i="37"/>
  <c r="M32" i="37"/>
  <c r="L32" i="37"/>
  <c r="K32" i="37"/>
  <c r="J32" i="37"/>
  <c r="H32" i="37"/>
  <c r="G32" i="37"/>
  <c r="F32" i="37"/>
  <c r="T31" i="37"/>
  <c r="S31" i="37"/>
  <c r="R31" i="37"/>
  <c r="Q31" i="37"/>
  <c r="P31" i="37"/>
  <c r="O31" i="37"/>
  <c r="N31" i="37"/>
  <c r="M31" i="37"/>
  <c r="L31" i="37"/>
  <c r="K31" i="37"/>
  <c r="J31" i="37"/>
  <c r="H31" i="37"/>
  <c r="G31" i="37"/>
  <c r="F31" i="37"/>
  <c r="T30" i="37"/>
  <c r="S30" i="37"/>
  <c r="R30" i="37"/>
  <c r="Q30" i="37"/>
  <c r="P30" i="37"/>
  <c r="O30" i="37"/>
  <c r="N30" i="37"/>
  <c r="M30" i="37"/>
  <c r="L30" i="37"/>
  <c r="K30" i="37"/>
  <c r="J30" i="37"/>
  <c r="H30" i="37"/>
  <c r="G30" i="37"/>
  <c r="F30" i="37"/>
  <c r="C30" i="37"/>
  <c r="T29" i="37"/>
  <c r="S29" i="37"/>
  <c r="R29" i="37"/>
  <c r="Q29" i="37"/>
  <c r="P29" i="37"/>
  <c r="O29" i="37"/>
  <c r="N29" i="37"/>
  <c r="M29" i="37"/>
  <c r="L29" i="37"/>
  <c r="K29" i="37"/>
  <c r="J29" i="37"/>
  <c r="H29" i="37"/>
  <c r="G29" i="37"/>
  <c r="F29" i="37"/>
  <c r="C29" i="37"/>
  <c r="T28" i="37"/>
  <c r="S28" i="37"/>
  <c r="R28" i="37"/>
  <c r="Q28" i="37"/>
  <c r="P28" i="37"/>
  <c r="O28" i="37"/>
  <c r="N28" i="37"/>
  <c r="M28" i="37"/>
  <c r="L28" i="37"/>
  <c r="K28" i="37"/>
  <c r="J28" i="37"/>
  <c r="H28" i="37"/>
  <c r="G28" i="37"/>
  <c r="F28" i="37"/>
  <c r="C28" i="37"/>
  <c r="T27" i="37"/>
  <c r="S27" i="37"/>
  <c r="R27" i="37"/>
  <c r="Q27" i="37"/>
  <c r="P27" i="37"/>
  <c r="O27" i="37"/>
  <c r="N27" i="37"/>
  <c r="M27" i="37"/>
  <c r="L27" i="37"/>
  <c r="K27" i="37"/>
  <c r="J27" i="37"/>
  <c r="H27" i="37"/>
  <c r="G27" i="37"/>
  <c r="F27" i="37"/>
  <c r="C27" i="37"/>
  <c r="T26" i="37"/>
  <c r="S26" i="37"/>
  <c r="R26" i="37"/>
  <c r="Q26" i="37"/>
  <c r="P26" i="37"/>
  <c r="O26" i="37"/>
  <c r="N26" i="37"/>
  <c r="M26" i="37"/>
  <c r="L26" i="37"/>
  <c r="K26" i="37"/>
  <c r="J26" i="37"/>
  <c r="H26" i="37"/>
  <c r="G26" i="37"/>
  <c r="F26" i="37"/>
  <c r="C26" i="37"/>
  <c r="T25" i="37"/>
  <c r="S25" i="37"/>
  <c r="R25" i="37"/>
  <c r="Q25" i="37"/>
  <c r="P25" i="37"/>
  <c r="O25" i="37"/>
  <c r="N25" i="37"/>
  <c r="M25" i="37"/>
  <c r="L25" i="37"/>
  <c r="K25" i="37"/>
  <c r="J25" i="37"/>
  <c r="H25" i="37"/>
  <c r="G25" i="37"/>
  <c r="F25" i="37"/>
  <c r="T24" i="37"/>
  <c r="S24" i="37"/>
  <c r="R24" i="37"/>
  <c r="Q24" i="37"/>
  <c r="P24" i="37"/>
  <c r="O24" i="37"/>
  <c r="N24" i="37"/>
  <c r="M24" i="37"/>
  <c r="L24" i="37"/>
  <c r="K24" i="37"/>
  <c r="J24" i="37"/>
  <c r="H24" i="37"/>
  <c r="G24" i="37"/>
  <c r="F24" i="37"/>
  <c r="C24" i="37"/>
  <c r="T23" i="37"/>
  <c r="S23" i="37"/>
  <c r="R23" i="37"/>
  <c r="Q23" i="37"/>
  <c r="P23" i="37"/>
  <c r="O23" i="37"/>
  <c r="N23" i="37"/>
  <c r="M23" i="37"/>
  <c r="L23" i="37"/>
  <c r="K23" i="37"/>
  <c r="J23" i="37"/>
  <c r="H23" i="37"/>
  <c r="G23" i="37"/>
  <c r="F23" i="37"/>
  <c r="C23" i="37"/>
  <c r="T22" i="37"/>
  <c r="S22" i="37"/>
  <c r="R22" i="37"/>
  <c r="Q22" i="37"/>
  <c r="P22" i="37"/>
  <c r="O22" i="37"/>
  <c r="N22" i="37"/>
  <c r="M22" i="37"/>
  <c r="L22" i="37"/>
  <c r="K22" i="37"/>
  <c r="J22" i="37"/>
  <c r="H22" i="37"/>
  <c r="G22" i="37"/>
  <c r="F22" i="37"/>
  <c r="T21" i="37"/>
  <c r="S21" i="37"/>
  <c r="R21" i="37"/>
  <c r="Q21" i="37"/>
  <c r="P21" i="37"/>
  <c r="O21" i="37"/>
  <c r="N21" i="37"/>
  <c r="M21" i="37"/>
  <c r="L21" i="37"/>
  <c r="K21" i="37"/>
  <c r="J21" i="37"/>
  <c r="H21" i="37"/>
  <c r="G21" i="37"/>
  <c r="F21" i="37"/>
  <c r="T20" i="37"/>
  <c r="S20" i="37"/>
  <c r="R20" i="37"/>
  <c r="Q20" i="37"/>
  <c r="P20" i="37"/>
  <c r="O20" i="37"/>
  <c r="N20" i="37"/>
  <c r="M20" i="37"/>
  <c r="L20" i="37"/>
  <c r="K20" i="37"/>
  <c r="J20" i="37"/>
  <c r="H20" i="37"/>
  <c r="G20" i="37"/>
  <c r="C20" i="37"/>
  <c r="T19" i="37"/>
  <c r="S19" i="37"/>
  <c r="R19" i="37"/>
  <c r="Q19" i="37"/>
  <c r="P19" i="37"/>
  <c r="O19" i="37"/>
  <c r="N19" i="37"/>
  <c r="M19" i="37"/>
  <c r="L19" i="37"/>
  <c r="K19" i="37"/>
  <c r="J19" i="37"/>
  <c r="H19" i="37"/>
  <c r="G19" i="37"/>
  <c r="F19" i="37"/>
  <c r="T18" i="37"/>
  <c r="S18" i="37"/>
  <c r="R18" i="37"/>
  <c r="Q18" i="37"/>
  <c r="P18" i="37"/>
  <c r="O18" i="37"/>
  <c r="N18" i="37"/>
  <c r="M18" i="37"/>
  <c r="L18" i="37"/>
  <c r="K18" i="37"/>
  <c r="J18" i="37"/>
  <c r="H18" i="37"/>
  <c r="G18" i="37"/>
  <c r="F18" i="37"/>
  <c r="C18" i="37"/>
  <c r="T17" i="37"/>
  <c r="S17" i="37"/>
  <c r="R17" i="37"/>
  <c r="Q17" i="37"/>
  <c r="P17" i="37"/>
  <c r="O17" i="37"/>
  <c r="N17" i="37"/>
  <c r="M17" i="37"/>
  <c r="L17" i="37"/>
  <c r="K17" i="37"/>
  <c r="J17" i="37"/>
  <c r="H17" i="37"/>
  <c r="G17" i="37"/>
  <c r="F17" i="37"/>
  <c r="C17" i="37"/>
  <c r="T16" i="37"/>
  <c r="S16" i="37"/>
  <c r="R16" i="37"/>
  <c r="Q16" i="37"/>
  <c r="P16" i="37"/>
  <c r="O16" i="37"/>
  <c r="N16" i="37"/>
  <c r="M16" i="37"/>
  <c r="L16" i="37"/>
  <c r="K16" i="37"/>
  <c r="J16" i="37"/>
  <c r="H16" i="37"/>
  <c r="G16" i="37"/>
  <c r="F16" i="37"/>
  <c r="C16" i="37"/>
  <c r="T15" i="37"/>
  <c r="S15" i="37"/>
  <c r="R15" i="37"/>
  <c r="Q15" i="37"/>
  <c r="P15" i="37"/>
  <c r="O15" i="37"/>
  <c r="N15" i="37"/>
  <c r="M15" i="37"/>
  <c r="L15" i="37"/>
  <c r="K15" i="37"/>
  <c r="J15" i="37"/>
  <c r="H15" i="37"/>
  <c r="G15" i="37"/>
  <c r="F15" i="37"/>
  <c r="C15" i="37"/>
  <c r="T14" i="37"/>
  <c r="S14" i="37"/>
  <c r="R14" i="37"/>
  <c r="Q14" i="37"/>
  <c r="P14" i="37"/>
  <c r="O14" i="37"/>
  <c r="N14" i="37"/>
  <c r="M14" i="37"/>
  <c r="L14" i="37"/>
  <c r="K14" i="37"/>
  <c r="J14" i="37"/>
  <c r="H14" i="37"/>
  <c r="G14" i="37"/>
  <c r="F14" i="37"/>
  <c r="C14" i="37"/>
  <c r="T13" i="37"/>
  <c r="S13" i="37"/>
  <c r="R13" i="37"/>
  <c r="Q13" i="37"/>
  <c r="P13" i="37"/>
  <c r="O13" i="37"/>
  <c r="N13" i="37"/>
  <c r="M13" i="37"/>
  <c r="L13" i="37"/>
  <c r="K13" i="37"/>
  <c r="J13" i="37"/>
  <c r="H13" i="37"/>
  <c r="G13" i="37"/>
  <c r="F13" i="37"/>
  <c r="C13" i="37"/>
  <c r="T12" i="37"/>
  <c r="S12" i="37"/>
  <c r="R12" i="37"/>
  <c r="Q12" i="37"/>
  <c r="P12" i="37"/>
  <c r="O12" i="37"/>
  <c r="N12" i="37"/>
  <c r="M12" i="37"/>
  <c r="L12" i="37"/>
  <c r="K12" i="37"/>
  <c r="J12" i="37"/>
  <c r="H12" i="37"/>
  <c r="G12" i="37"/>
  <c r="F12" i="37"/>
  <c r="T11" i="37"/>
  <c r="S11" i="37"/>
  <c r="R11" i="37"/>
  <c r="Q11" i="37"/>
  <c r="P11" i="37"/>
  <c r="O11" i="37"/>
  <c r="N11" i="37"/>
  <c r="M11" i="37"/>
  <c r="L11" i="37"/>
  <c r="K11" i="37"/>
  <c r="J11" i="37"/>
  <c r="H11" i="37"/>
  <c r="G11" i="37"/>
  <c r="F11" i="37"/>
  <c r="T10" i="37"/>
  <c r="S10" i="37"/>
  <c r="R10" i="37"/>
  <c r="Q10" i="37"/>
  <c r="P10" i="37"/>
  <c r="O10" i="37"/>
  <c r="N10" i="37"/>
  <c r="M10" i="37"/>
  <c r="L10" i="37"/>
  <c r="K10" i="37"/>
  <c r="J10" i="37"/>
  <c r="H10" i="37"/>
  <c r="G10" i="37"/>
  <c r="F10" i="37"/>
  <c r="C9" i="37"/>
  <c r="I63" i="37" l="1"/>
  <c r="E63" i="37" s="1"/>
  <c r="I79" i="37"/>
  <c r="E79" i="37" s="1"/>
  <c r="I43" i="37"/>
  <c r="E43" i="37" s="1"/>
  <c r="D43" i="37" s="1"/>
  <c r="I25" i="37"/>
  <c r="E25" i="37" s="1"/>
  <c r="E26" i="41" s="1"/>
  <c r="C26" i="41" s="1"/>
  <c r="I22" i="37"/>
  <c r="E22" i="37" s="1"/>
  <c r="I80" i="37"/>
  <c r="E80" i="37" s="1"/>
  <c r="I42" i="37"/>
  <c r="E42" i="37" s="1"/>
  <c r="I68" i="37"/>
  <c r="E68" i="37" s="1"/>
  <c r="I72" i="37"/>
  <c r="E72" i="37" s="1"/>
  <c r="I74" i="37"/>
  <c r="E74" i="37" s="1"/>
  <c r="I76" i="37"/>
  <c r="E76" i="37" s="1"/>
  <c r="I78" i="37"/>
  <c r="E78" i="37" s="1"/>
  <c r="I87" i="37"/>
  <c r="E87" i="37" s="1"/>
  <c r="I55" i="37"/>
  <c r="E55" i="37" s="1"/>
  <c r="D55" i="37" s="1"/>
  <c r="I65" i="37"/>
  <c r="E65" i="37" s="1"/>
  <c r="I67" i="37"/>
  <c r="E67" i="37" s="1"/>
  <c r="D67" i="37" s="1"/>
  <c r="I15" i="37"/>
  <c r="E15" i="37" s="1"/>
  <c r="I31" i="37"/>
  <c r="E31" i="37" s="1"/>
  <c r="I83" i="37"/>
  <c r="E83" i="37" s="1"/>
  <c r="I54" i="37"/>
  <c r="E54" i="37" s="1"/>
  <c r="I47" i="37"/>
  <c r="I51" i="37"/>
  <c r="E51" i="37" s="1"/>
  <c r="I24" i="37"/>
  <c r="E24" i="37" s="1"/>
  <c r="D24" i="37" s="1"/>
  <c r="I27" i="37"/>
  <c r="E27" i="37" s="1"/>
  <c r="I44" i="37"/>
  <c r="E44" i="37" s="1"/>
  <c r="I46" i="37"/>
  <c r="L52" i="37"/>
  <c r="P52" i="37"/>
  <c r="T52" i="37"/>
  <c r="I58" i="37"/>
  <c r="E58" i="37" s="1"/>
  <c r="I60" i="37"/>
  <c r="E60" i="37" s="1"/>
  <c r="I16" i="37"/>
  <c r="E16" i="37" s="1"/>
  <c r="I19" i="37"/>
  <c r="E19" i="37" s="1"/>
  <c r="I32" i="37"/>
  <c r="E32" i="37" s="1"/>
  <c r="E33" i="41" s="1"/>
  <c r="C33" i="41" s="1"/>
  <c r="I29" i="37"/>
  <c r="E29" i="37" s="1"/>
  <c r="E30" i="41" s="1"/>
  <c r="C30" i="41" s="1"/>
  <c r="I10" i="37"/>
  <c r="E10" i="37" s="1"/>
  <c r="E11" i="41" s="1"/>
  <c r="C11" i="41" s="1"/>
  <c r="I12" i="37"/>
  <c r="E12" i="37" s="1"/>
  <c r="I35" i="37"/>
  <c r="E35" i="37" s="1"/>
  <c r="I37" i="37"/>
  <c r="E37" i="37" s="1"/>
  <c r="I39" i="37"/>
  <c r="E39" i="37" s="1"/>
  <c r="I41" i="37"/>
  <c r="E41" i="37" s="1"/>
  <c r="I13" i="37"/>
  <c r="E13" i="37" s="1"/>
  <c r="I17" i="37"/>
  <c r="E17" i="37" s="1"/>
  <c r="D17" i="37" s="1"/>
  <c r="I30" i="37"/>
  <c r="E30" i="37" s="1"/>
  <c r="I48" i="37"/>
  <c r="I50" i="37"/>
  <c r="E50" i="37" s="1"/>
  <c r="I69" i="37"/>
  <c r="E69" i="37" s="1"/>
  <c r="I71" i="37"/>
  <c r="E71" i="37" s="1"/>
  <c r="I75" i="37"/>
  <c r="E75" i="37" s="1"/>
  <c r="I84" i="37"/>
  <c r="E84" i="37" s="1"/>
  <c r="D84" i="37" s="1"/>
  <c r="I86" i="37"/>
  <c r="E86" i="37" s="1"/>
  <c r="I14" i="37"/>
  <c r="E14" i="37" s="1"/>
  <c r="I18" i="37"/>
  <c r="E18" i="37" s="1"/>
  <c r="I21" i="37"/>
  <c r="E21" i="37" s="1"/>
  <c r="I34" i="37"/>
  <c r="E34" i="37" s="1"/>
  <c r="I38" i="37"/>
  <c r="E38" i="37" s="1"/>
  <c r="H52" i="37"/>
  <c r="I59" i="37"/>
  <c r="E59" i="37" s="1"/>
  <c r="G52" i="37"/>
  <c r="M52" i="37"/>
  <c r="I56" i="37"/>
  <c r="E56" i="37" s="1"/>
  <c r="I66" i="37"/>
  <c r="E66" i="37" s="1"/>
  <c r="I85" i="37"/>
  <c r="E85" i="37" s="1"/>
  <c r="I11" i="37"/>
  <c r="E11" i="37" s="1"/>
  <c r="I20" i="37"/>
  <c r="I23" i="37"/>
  <c r="E23" i="37" s="1"/>
  <c r="I33" i="37"/>
  <c r="E33" i="37" s="1"/>
  <c r="I40" i="37"/>
  <c r="E40" i="37" s="1"/>
  <c r="I49" i="37"/>
  <c r="E49" i="37" s="1"/>
  <c r="K52" i="37"/>
  <c r="O52" i="37"/>
  <c r="S52" i="37"/>
  <c r="D63" i="41" s="1"/>
  <c r="I61" i="37"/>
  <c r="E61" i="37" s="1"/>
  <c r="I70" i="37"/>
  <c r="E70" i="37" s="1"/>
  <c r="I77" i="37"/>
  <c r="E77" i="37" s="1"/>
  <c r="I82" i="37"/>
  <c r="E82" i="37" s="1"/>
  <c r="I89" i="37"/>
  <c r="E89" i="37" s="1"/>
  <c r="I36" i="37"/>
  <c r="E36" i="37" s="1"/>
  <c r="I45" i="37"/>
  <c r="E45" i="37" s="1"/>
  <c r="Q52" i="37"/>
  <c r="I57" i="37"/>
  <c r="E57" i="37" s="1"/>
  <c r="I73" i="37"/>
  <c r="E73" i="37" s="1"/>
  <c r="I26" i="37"/>
  <c r="E26" i="37" s="1"/>
  <c r="I28" i="37"/>
  <c r="E28" i="37" s="1"/>
  <c r="J52" i="37"/>
  <c r="N52" i="37"/>
  <c r="R52" i="37"/>
  <c r="D64" i="41"/>
  <c r="F52" i="37"/>
  <c r="I53" i="37"/>
  <c r="E53" i="37" s="1"/>
  <c r="E64" i="41" s="1"/>
  <c r="D29" i="37" l="1"/>
  <c r="C64" i="41"/>
  <c r="D68" i="37"/>
  <c r="E79" i="41"/>
  <c r="C79" i="41" s="1"/>
  <c r="D44" i="37"/>
  <c r="E45" i="41"/>
  <c r="C45" i="41" s="1"/>
  <c r="E25" i="41"/>
  <c r="C25" i="41" s="1"/>
  <c r="I52" i="37"/>
  <c r="D54" i="37"/>
  <c r="E65" i="41"/>
  <c r="C65" i="41" s="1"/>
  <c r="E95" i="41"/>
  <c r="C95" i="41" s="1"/>
  <c r="E44" i="41"/>
  <c r="C44" i="41" s="1"/>
  <c r="D27" i="37"/>
  <c r="E28" i="41"/>
  <c r="C28" i="41" s="1"/>
  <c r="D13" i="37"/>
  <c r="E14" i="41"/>
  <c r="C14" i="41" s="1"/>
  <c r="E18" i="41"/>
  <c r="C18" i="41" s="1"/>
  <c r="D25" i="37"/>
  <c r="E66" i="41"/>
  <c r="C66" i="41" s="1"/>
  <c r="D37" i="37"/>
  <c r="E38" i="41"/>
  <c r="C38" i="41" s="1"/>
  <c r="D32" i="37"/>
  <c r="E78" i="41"/>
  <c r="C78" i="41" s="1"/>
  <c r="D61" i="37"/>
  <c r="E72" i="41"/>
  <c r="C72" i="41" s="1"/>
  <c r="D33" i="37"/>
  <c r="E34" i="41"/>
  <c r="C34" i="41" s="1"/>
  <c r="D82" i="37"/>
  <c r="E93" i="41"/>
  <c r="C93" i="41" s="1"/>
  <c r="D11" i="37"/>
  <c r="E12" i="41"/>
  <c r="C12" i="41" s="1"/>
  <c r="D26" i="37"/>
  <c r="E27" i="41"/>
  <c r="C27" i="41" s="1"/>
  <c r="D40" i="37"/>
  <c r="E41" i="41"/>
  <c r="C41" i="41" s="1"/>
  <c r="D28" i="37"/>
  <c r="E29" i="41"/>
  <c r="C29" i="41" s="1"/>
  <c r="D77" i="37"/>
  <c r="E88" i="41"/>
  <c r="C88" i="41" s="1"/>
  <c r="D69" i="37"/>
  <c r="E80" i="41"/>
  <c r="C80" i="41" s="1"/>
  <c r="D56" i="37"/>
  <c r="E67" i="41"/>
  <c r="C67" i="41" s="1"/>
  <c r="D41" i="37"/>
  <c r="E42" i="41"/>
  <c r="C42" i="41" s="1"/>
  <c r="D83" i="37"/>
  <c r="E94" i="41"/>
  <c r="C94" i="41" s="1"/>
  <c r="D34" i="37"/>
  <c r="E35" i="41"/>
  <c r="C35" i="41" s="1"/>
  <c r="D66" i="37"/>
  <c r="E77" i="41"/>
  <c r="C77" i="41" s="1"/>
  <c r="D35" i="37"/>
  <c r="E36" i="41"/>
  <c r="C36" i="41" s="1"/>
  <c r="D51" i="37"/>
  <c r="E52" i="41"/>
  <c r="C52" i="41" s="1"/>
  <c r="D73" i="37"/>
  <c r="E84" i="41"/>
  <c r="C84" i="41" s="1"/>
  <c r="D58" i="37"/>
  <c r="E69" i="41"/>
  <c r="C69" i="41" s="1"/>
  <c r="D18" i="37"/>
  <c r="E19" i="41"/>
  <c r="C19" i="41" s="1"/>
  <c r="D79" i="37"/>
  <c r="E90" i="41"/>
  <c r="C90" i="41" s="1"/>
  <c r="D49" i="37"/>
  <c r="E50" i="41"/>
  <c r="C50" i="41" s="1"/>
  <c r="D31" i="37"/>
  <c r="E32" i="41"/>
  <c r="C32" i="41" s="1"/>
  <c r="D71" i="37"/>
  <c r="E82" i="41"/>
  <c r="C82" i="41" s="1"/>
  <c r="D87" i="37"/>
  <c r="E98" i="41"/>
  <c r="C98" i="41" s="1"/>
  <c r="D80" i="37"/>
  <c r="E91" i="41"/>
  <c r="C91" i="41" s="1"/>
  <c r="D74" i="37"/>
  <c r="E85" i="41"/>
  <c r="C85" i="41" s="1"/>
  <c r="D45" i="37"/>
  <c r="E46" i="41"/>
  <c r="C46" i="41" s="1"/>
  <c r="D21" i="37"/>
  <c r="E22" i="41"/>
  <c r="C22" i="41" s="1"/>
  <c r="D12" i="37"/>
  <c r="E13" i="41"/>
  <c r="C13" i="41" s="1"/>
  <c r="D60" i="37"/>
  <c r="E71" i="41"/>
  <c r="C71" i="41" s="1"/>
  <c r="D22" i="37"/>
  <c r="E23" i="41"/>
  <c r="C23" i="41" s="1"/>
  <c r="D75" i="37"/>
  <c r="E86" i="41"/>
  <c r="C86" i="41" s="1"/>
  <c r="D59" i="37"/>
  <c r="E70" i="41"/>
  <c r="C70" i="41" s="1"/>
  <c r="D85" i="37"/>
  <c r="E96" i="41"/>
  <c r="C96" i="41" s="1"/>
  <c r="D23" i="37"/>
  <c r="E24" i="41"/>
  <c r="C24" i="41" s="1"/>
  <c r="D70" i="37"/>
  <c r="E81" i="41"/>
  <c r="C81" i="41" s="1"/>
  <c r="D16" i="37"/>
  <c r="E17" i="41"/>
  <c r="C17" i="41" s="1"/>
  <c r="D76" i="37"/>
  <c r="E87" i="41"/>
  <c r="C87" i="41" s="1"/>
  <c r="D42" i="37"/>
  <c r="E43" i="41"/>
  <c r="C43" i="41" s="1"/>
  <c r="D19" i="37"/>
  <c r="E20" i="41"/>
  <c r="C20" i="41" s="1"/>
  <c r="D38" i="37"/>
  <c r="E39" i="41"/>
  <c r="C39" i="41" s="1"/>
  <c r="D89" i="37"/>
  <c r="E100" i="41"/>
  <c r="C100" i="41" s="1"/>
  <c r="D36" i="37"/>
  <c r="E37" i="41"/>
  <c r="C37" i="41" s="1"/>
  <c r="D65" i="37"/>
  <c r="E76" i="41"/>
  <c r="C76" i="41" s="1"/>
  <c r="D86" i="37"/>
  <c r="E97" i="41"/>
  <c r="C97" i="41" s="1"/>
  <c r="D30" i="37"/>
  <c r="E31" i="41"/>
  <c r="C31" i="41" s="1"/>
  <c r="D14" i="37"/>
  <c r="E15" i="41"/>
  <c r="C15" i="41" s="1"/>
  <c r="D63" i="37"/>
  <c r="E74" i="41"/>
  <c r="C74" i="41" s="1"/>
  <c r="D39" i="37"/>
  <c r="E40" i="41"/>
  <c r="C40" i="41" s="1"/>
  <c r="D78" i="37"/>
  <c r="E89" i="41"/>
  <c r="C89" i="41" s="1"/>
  <c r="D50" i="37"/>
  <c r="E51" i="41"/>
  <c r="C51" i="41" s="1"/>
  <c r="D72" i="37"/>
  <c r="E83" i="41"/>
  <c r="C83" i="41" s="1"/>
  <c r="D15" i="37"/>
  <c r="E16" i="41"/>
  <c r="C16" i="41" s="1"/>
  <c r="D53" i="37"/>
  <c r="E52" i="37"/>
  <c r="D10" i="37"/>
  <c r="D52" i="37" l="1"/>
  <c r="E63" i="41"/>
  <c r="C63" i="41" s="1"/>
  <c r="S10" i="43" l="1"/>
  <c r="P10" i="43"/>
  <c r="L10" i="43"/>
  <c r="I10" i="43"/>
  <c r="C106" i="41"/>
  <c r="H103" i="41"/>
  <c r="H9" i="41" s="1"/>
  <c r="G102" i="41"/>
  <c r="C102" i="41" s="1"/>
  <c r="F101" i="41"/>
  <c r="C101" i="41" s="1"/>
  <c r="L10" i="41"/>
  <c r="L9" i="41" s="1"/>
  <c r="K10" i="41"/>
  <c r="M9" i="41"/>
  <c r="J10" i="41" l="1"/>
  <c r="J9" i="41" s="1"/>
  <c r="K9" i="41"/>
  <c r="G9" i="41"/>
  <c r="F9" i="41"/>
  <c r="C103" i="41"/>
  <c r="F25" i="29" l="1"/>
  <c r="F24" i="29"/>
  <c r="F23" i="29"/>
  <c r="F22" i="29"/>
  <c r="F21" i="29"/>
  <c r="F20" i="29"/>
  <c r="F19" i="29"/>
  <c r="F18" i="29"/>
  <c r="F17" i="29"/>
  <c r="F16" i="29"/>
  <c r="F15" i="29"/>
  <c r="F14" i="29"/>
  <c r="F13" i="29"/>
  <c r="F12" i="29"/>
  <c r="F11" i="29"/>
  <c r="F10" i="29"/>
  <c r="F9" i="29"/>
  <c r="F8" i="29"/>
  <c r="F7" i="29"/>
  <c r="C47" i="26"/>
  <c r="C44" i="26"/>
  <c r="C43" i="26"/>
  <c r="C42" i="26"/>
  <c r="C41" i="26"/>
  <c r="C40" i="26"/>
  <c r="C39" i="26"/>
  <c r="C38" i="26"/>
  <c r="C36" i="26"/>
  <c r="C35" i="26"/>
  <c r="C34" i="26"/>
  <c r="C32" i="26"/>
  <c r="C29" i="26"/>
  <c r="C26" i="26"/>
  <c r="C25" i="26"/>
  <c r="C24" i="26"/>
  <c r="C23" i="26"/>
  <c r="C22" i="26"/>
  <c r="C21" i="26"/>
  <c r="C20" i="26"/>
  <c r="C19" i="26"/>
  <c r="C18" i="26"/>
  <c r="C17" i="26"/>
  <c r="C16" i="26"/>
  <c r="C15" i="26"/>
  <c r="C14" i="26"/>
  <c r="C13" i="26"/>
  <c r="C12" i="26"/>
  <c r="E80" i="25"/>
  <c r="D80" i="25"/>
  <c r="C80" i="25"/>
  <c r="E79" i="25"/>
  <c r="D79" i="25"/>
  <c r="C79" i="25"/>
  <c r="E78" i="25"/>
  <c r="D78" i="25"/>
  <c r="C78" i="25"/>
  <c r="E77" i="25"/>
  <c r="D77" i="25"/>
  <c r="C77" i="25"/>
  <c r="E76" i="25"/>
  <c r="D76" i="25"/>
  <c r="C76" i="25"/>
  <c r="E75" i="25"/>
  <c r="D75" i="25"/>
  <c r="C75" i="25"/>
  <c r="E74" i="25"/>
  <c r="D74" i="25"/>
  <c r="C74" i="25"/>
  <c r="E73" i="25"/>
  <c r="D73" i="25"/>
  <c r="C73" i="25"/>
  <c r="E72" i="25"/>
  <c r="D72" i="25"/>
  <c r="C72" i="25"/>
  <c r="E71" i="25"/>
  <c r="D71" i="25"/>
  <c r="C71" i="25"/>
  <c r="E70" i="25"/>
  <c r="D70" i="25"/>
  <c r="C70" i="25"/>
  <c r="E69" i="25"/>
  <c r="D69" i="25"/>
  <c r="C69" i="25"/>
  <c r="E68" i="25"/>
  <c r="D68" i="25"/>
  <c r="C68" i="25"/>
  <c r="E67" i="25"/>
  <c r="D67" i="25"/>
  <c r="C67" i="25"/>
  <c r="E66" i="25"/>
  <c r="D66" i="25"/>
  <c r="C66" i="25"/>
  <c r="E65" i="25"/>
  <c r="D65" i="25"/>
  <c r="C65" i="25"/>
  <c r="E64" i="25"/>
  <c r="D64" i="25"/>
  <c r="C64" i="25"/>
  <c r="E63" i="25"/>
  <c r="D63" i="25"/>
  <c r="C63" i="25"/>
  <c r="E62" i="25"/>
  <c r="D62" i="25"/>
  <c r="C62" i="25"/>
  <c r="E61" i="25"/>
  <c r="D61" i="25"/>
  <c r="C61" i="25"/>
  <c r="E60" i="25"/>
  <c r="D60" i="25"/>
  <c r="C60" i="25"/>
  <c r="E59" i="25"/>
  <c r="D59" i="25"/>
  <c r="C59" i="25"/>
  <c r="E58" i="25"/>
  <c r="D58" i="25"/>
  <c r="C58" i="25"/>
  <c r="E57" i="25"/>
  <c r="D57" i="25"/>
  <c r="K11" i="43" s="1"/>
  <c r="C57" i="25"/>
  <c r="E56" i="25"/>
  <c r="D56" i="25"/>
  <c r="H11" i="43" s="1"/>
  <c r="C56" i="25"/>
  <c r="E55" i="25"/>
  <c r="D55" i="25"/>
  <c r="C55" i="25"/>
  <c r="E54" i="25"/>
  <c r="D54" i="25"/>
  <c r="R11" i="43" s="1"/>
  <c r="C54" i="25"/>
  <c r="E53" i="25"/>
  <c r="D53" i="25"/>
  <c r="O11" i="43" s="1"/>
  <c r="C53" i="25"/>
  <c r="E52" i="25"/>
  <c r="D52" i="25"/>
  <c r="C52" i="25"/>
  <c r="E51" i="25"/>
  <c r="D51" i="25"/>
  <c r="C51" i="25"/>
  <c r="E50" i="25"/>
  <c r="D50" i="25"/>
  <c r="C50" i="25"/>
  <c r="D49" i="25"/>
  <c r="D46" i="25"/>
  <c r="E45" i="25"/>
  <c r="D45" i="25"/>
  <c r="C45" i="25"/>
  <c r="E44" i="25"/>
  <c r="D44" i="25"/>
  <c r="C44" i="25"/>
  <c r="D43" i="25"/>
  <c r="D42" i="25"/>
  <c r="D41" i="25"/>
  <c r="D40" i="25"/>
  <c r="D38" i="25"/>
  <c r="D37" i="25"/>
  <c r="D36" i="25"/>
  <c r="D34" i="25"/>
  <c r="D31" i="25"/>
  <c r="E30" i="25"/>
  <c r="D30" i="25"/>
  <c r="C30" i="25"/>
  <c r="E28" i="25"/>
  <c r="D28" i="25"/>
  <c r="C28" i="25"/>
  <c r="E27" i="25"/>
  <c r="D27" i="25"/>
  <c r="C27" i="25"/>
  <c r="E26" i="25"/>
  <c r="D26" i="25"/>
  <c r="C26" i="25"/>
  <c r="D22" i="25"/>
  <c r="D21" i="25"/>
  <c r="D20" i="25"/>
  <c r="E16" i="25"/>
  <c r="D16" i="25"/>
  <c r="C16" i="25"/>
  <c r="E15" i="25"/>
  <c r="D15" i="25"/>
  <c r="C15" i="25"/>
  <c r="E14" i="25"/>
  <c r="D14" i="25"/>
  <c r="C14" i="25"/>
  <c r="E13" i="25"/>
  <c r="D13" i="25"/>
  <c r="C13" i="25"/>
  <c r="E12" i="25"/>
  <c r="D12" i="25"/>
  <c r="C12" i="25"/>
  <c r="E31" i="31"/>
  <c r="F30" i="31"/>
  <c r="E30" i="31"/>
  <c r="D30" i="31"/>
  <c r="C30" i="31"/>
  <c r="D29" i="31"/>
  <c r="G26" i="31"/>
  <c r="F26" i="31"/>
  <c r="E26" i="31"/>
  <c r="D26" i="31"/>
  <c r="F24" i="31"/>
  <c r="E24" i="31"/>
  <c r="D24" i="31"/>
  <c r="C24" i="31"/>
  <c r="E22" i="31"/>
  <c r="D22" i="31"/>
  <c r="C22" i="31"/>
  <c r="D21" i="31"/>
  <c r="G16" i="31"/>
  <c r="F16" i="31"/>
  <c r="E16" i="31"/>
  <c r="D16" i="31"/>
  <c r="F15" i="31"/>
  <c r="E15" i="31"/>
  <c r="D15" i="31"/>
  <c r="C15" i="31"/>
  <c r="F14" i="31"/>
  <c r="E14" i="31"/>
  <c r="D14" i="31"/>
  <c r="C14" i="31"/>
  <c r="G13" i="31"/>
  <c r="F13" i="31"/>
  <c r="E13" i="31"/>
  <c r="D13" i="31"/>
  <c r="F12" i="31"/>
  <c r="E12" i="31"/>
  <c r="D12" i="31"/>
  <c r="C12" i="31"/>
  <c r="G11" i="31"/>
  <c r="F11" i="31"/>
  <c r="E11" i="31"/>
  <c r="D11" i="31"/>
  <c r="G10" i="31"/>
  <c r="F10" i="31"/>
  <c r="E10" i="31"/>
  <c r="D10" i="31"/>
  <c r="F9" i="31"/>
  <c r="E9" i="31"/>
  <c r="D9" i="31"/>
  <c r="F39" i="24"/>
  <c r="E39" i="24"/>
  <c r="D39" i="24"/>
  <c r="C39" i="24"/>
  <c r="G38" i="24"/>
  <c r="F38" i="24"/>
  <c r="E38" i="24"/>
  <c r="D38" i="24"/>
  <c r="C38" i="24"/>
  <c r="G37" i="24"/>
  <c r="F37" i="24"/>
  <c r="E37" i="24"/>
  <c r="D37" i="24"/>
  <c r="C37" i="24"/>
  <c r="G36" i="24"/>
  <c r="F36" i="24"/>
  <c r="E36" i="24"/>
  <c r="D36" i="24"/>
  <c r="C36" i="24"/>
  <c r="F35" i="24"/>
  <c r="E35" i="24"/>
  <c r="D35" i="24"/>
  <c r="C35" i="24"/>
  <c r="G34" i="24"/>
  <c r="F34" i="24"/>
  <c r="E34" i="24"/>
  <c r="D34" i="24"/>
  <c r="C34" i="24"/>
  <c r="G33" i="24"/>
  <c r="F33" i="24"/>
  <c r="E33" i="24"/>
  <c r="D33" i="24"/>
  <c r="C33" i="24"/>
  <c r="F32" i="24"/>
  <c r="E32" i="24"/>
  <c r="D32" i="24"/>
  <c r="C32" i="24"/>
  <c r="G31" i="24"/>
  <c r="F31" i="24"/>
  <c r="E31" i="24"/>
  <c r="D31" i="24"/>
  <c r="C31" i="24"/>
  <c r="G30" i="24"/>
  <c r="F30" i="24"/>
  <c r="E30" i="24"/>
  <c r="D30" i="24"/>
  <c r="C30" i="24"/>
  <c r="G29" i="24"/>
  <c r="F29" i="24"/>
  <c r="E29" i="24"/>
  <c r="D29" i="24"/>
  <c r="C29" i="24"/>
  <c r="G28" i="24"/>
  <c r="F28" i="24"/>
  <c r="E28" i="24"/>
  <c r="D28" i="24"/>
  <c r="C28" i="24"/>
  <c r="D27" i="24"/>
  <c r="C27" i="24"/>
  <c r="D26" i="24"/>
  <c r="C26" i="24"/>
  <c r="G25" i="24"/>
  <c r="F25" i="24"/>
  <c r="E25" i="24"/>
  <c r="D25" i="24"/>
  <c r="C25" i="24"/>
  <c r="G24" i="24"/>
  <c r="F24" i="24"/>
  <c r="E24" i="24"/>
  <c r="D24" i="24"/>
  <c r="C24" i="24"/>
  <c r="D23" i="24"/>
  <c r="C23" i="24"/>
  <c r="D22" i="24"/>
  <c r="C22" i="24"/>
  <c r="D21" i="24"/>
  <c r="C21" i="24"/>
  <c r="D20" i="24"/>
  <c r="C20" i="24"/>
  <c r="G19" i="24"/>
  <c r="F19" i="24"/>
  <c r="E19" i="24"/>
  <c r="D19" i="24"/>
  <c r="C19" i="24"/>
  <c r="F18" i="24"/>
  <c r="E18" i="24"/>
  <c r="D18" i="24"/>
  <c r="C18" i="24"/>
  <c r="F17" i="24"/>
  <c r="E17" i="24"/>
  <c r="D17" i="24"/>
  <c r="C17" i="24"/>
  <c r="G16" i="24"/>
  <c r="F16" i="24"/>
  <c r="E16" i="24"/>
  <c r="D16" i="24"/>
  <c r="C16" i="24"/>
  <c r="F15" i="24"/>
  <c r="E15" i="24"/>
  <c r="D15" i="24"/>
  <c r="C15" i="24"/>
  <c r="G14" i="24"/>
  <c r="F14" i="24"/>
  <c r="E14" i="24"/>
  <c r="D14" i="24"/>
  <c r="C14" i="24"/>
  <c r="G13" i="24"/>
  <c r="F13" i="24"/>
  <c r="E13" i="24"/>
  <c r="D13" i="24"/>
  <c r="C13" i="24"/>
  <c r="G12" i="24"/>
  <c r="F12" i="24"/>
  <c r="E12" i="24"/>
  <c r="D12" i="24"/>
  <c r="C12" i="24"/>
  <c r="G11" i="24"/>
  <c r="F11" i="24"/>
  <c r="E11" i="24"/>
  <c r="D11" i="24"/>
  <c r="C11" i="24"/>
  <c r="G10" i="24"/>
  <c r="F10" i="24"/>
  <c r="E10" i="24"/>
  <c r="D10" i="24"/>
  <c r="C10" i="24"/>
  <c r="G9" i="24"/>
  <c r="F9" i="24"/>
  <c r="E9" i="24"/>
  <c r="D9" i="24"/>
  <c r="C9" i="24"/>
  <c r="G8" i="24"/>
  <c r="F8" i="24"/>
  <c r="E8" i="24"/>
  <c r="D8" i="24"/>
  <c r="C8" i="24"/>
  <c r="O10" i="43" l="1"/>
  <c r="N11" i="43"/>
  <c r="J11" i="43"/>
  <c r="K10" i="43"/>
  <c r="G11" i="43"/>
  <c r="H10" i="43"/>
  <c r="R10" i="43"/>
  <c r="Q11" i="43"/>
  <c r="Q10" i="43" s="1"/>
  <c r="N10" i="43" l="1"/>
  <c r="M11" i="43"/>
  <c r="M10" i="43" s="1"/>
  <c r="D11" i="43"/>
  <c r="F11" i="43"/>
  <c r="F10" i="43" s="1"/>
  <c r="G10" i="43"/>
  <c r="J10" i="43"/>
  <c r="E11" i="43"/>
  <c r="E10" i="43" s="1"/>
  <c r="D10" i="43" l="1"/>
  <c r="C11" i="43"/>
  <c r="C10" i="43" s="1"/>
  <c r="H47" i="25" l="1"/>
  <c r="F32" i="25"/>
  <c r="G45" i="25"/>
  <c r="G44" i="25"/>
  <c r="F37" i="31" l="1"/>
  <c r="F36" i="31"/>
  <c r="F35" i="31"/>
  <c r="F34" i="31"/>
  <c r="E81" i="25" l="1"/>
  <c r="C81" i="25" l="1"/>
  <c r="C48" i="26"/>
  <c r="F22" i="31" l="1"/>
  <c r="C23" i="31"/>
  <c r="C21" i="31"/>
  <c r="C18" i="31" l="1"/>
  <c r="C26" i="31"/>
  <c r="C16" i="31"/>
  <c r="C13" i="31"/>
  <c r="C10" i="31"/>
  <c r="C20" i="31"/>
  <c r="C31" i="31"/>
  <c r="D23" i="31" l="1"/>
  <c r="C11" i="31" l="1"/>
  <c r="C9" i="31"/>
  <c r="D20" i="31"/>
  <c r="D31" i="31" l="1"/>
  <c r="C17" i="31"/>
  <c r="C19" i="31"/>
  <c r="C28" i="31"/>
  <c r="C29" i="31"/>
  <c r="F31" i="31"/>
  <c r="G9" i="31"/>
  <c r="D28" i="31"/>
  <c r="D19" i="31"/>
  <c r="C27" i="31" l="1"/>
  <c r="D27" i="31"/>
  <c r="C25" i="31" l="1"/>
  <c r="C33" i="31" s="1"/>
  <c r="D25" i="31" l="1"/>
  <c r="C32" i="31"/>
  <c r="D32" i="31" l="1"/>
  <c r="D18" i="31"/>
  <c r="D33" i="31"/>
  <c r="D17" i="31"/>
  <c r="C30" i="26" l="1"/>
  <c r="D32" i="25"/>
  <c r="D8" i="29" l="1"/>
  <c r="E20" i="31" l="1"/>
  <c r="C8" i="26" l="1"/>
  <c r="F20" i="31"/>
  <c r="G20" i="31"/>
  <c r="E28" i="31"/>
  <c r="F28" i="31" l="1"/>
  <c r="G28" i="31"/>
  <c r="E18" i="25" l="1"/>
  <c r="E20" i="25" l="1"/>
  <c r="C20" i="25" l="1"/>
  <c r="D18" i="25"/>
  <c r="C18" i="25" l="1"/>
  <c r="E34" i="25" l="1"/>
  <c r="G34" i="25" s="1"/>
  <c r="D39" i="25"/>
  <c r="C37" i="26" l="1"/>
  <c r="D33" i="25" l="1"/>
  <c r="J33" i="25" s="1"/>
  <c r="C31" i="26" l="1"/>
  <c r="C34" i="25" l="1"/>
  <c r="D19" i="29" l="1"/>
  <c r="D9" i="29"/>
  <c r="D14" i="29"/>
  <c r="D25" i="29"/>
  <c r="D17" i="29"/>
  <c r="D11" i="29"/>
  <c r="D13" i="29"/>
  <c r="D15" i="29"/>
  <c r="D12" i="29"/>
  <c r="D16" i="29"/>
  <c r="D24" i="29" l="1"/>
  <c r="D22" i="29" l="1"/>
  <c r="E35" i="25"/>
  <c r="G35" i="25" s="1"/>
  <c r="D21" i="29" l="1"/>
  <c r="D20" i="29"/>
  <c r="D18" i="29"/>
  <c r="E21" i="25"/>
  <c r="E32" i="25"/>
  <c r="G32" i="25" s="1"/>
  <c r="C21" i="25" l="1"/>
  <c r="D23" i="29"/>
  <c r="E39" i="25"/>
  <c r="G39" i="25" s="1"/>
  <c r="C32" i="25"/>
  <c r="D35" i="25" l="1"/>
  <c r="E22" i="25"/>
  <c r="C39" i="25"/>
  <c r="C22" i="25" l="1"/>
  <c r="C35" i="25"/>
  <c r="C33" i="26"/>
  <c r="D29" i="25"/>
  <c r="E10" i="41" s="1"/>
  <c r="D10" i="29"/>
  <c r="C27" i="26" l="1"/>
  <c r="D7" i="29" l="1"/>
  <c r="D105" i="41"/>
  <c r="E41" i="25" l="1"/>
  <c r="G41" i="25" s="1"/>
  <c r="C41" i="25" l="1"/>
  <c r="E16" i="29"/>
  <c r="E36" i="25"/>
  <c r="G36" i="25" s="1"/>
  <c r="E31" i="25"/>
  <c r="G31" i="25" s="1"/>
  <c r="E23" i="29"/>
  <c r="C23" i="29" l="1"/>
  <c r="E38" i="25"/>
  <c r="G38" i="25" s="1"/>
  <c r="E37" i="25"/>
  <c r="G37" i="25" s="1"/>
  <c r="C16" i="29"/>
  <c r="C31" i="25"/>
  <c r="C36" i="25"/>
  <c r="E18" i="29"/>
  <c r="E25" i="29"/>
  <c r="E17" i="29" l="1"/>
  <c r="C25" i="29"/>
  <c r="C38" i="25"/>
  <c r="C18" i="29"/>
  <c r="C37" i="25"/>
  <c r="E21" i="29"/>
  <c r="E12" i="29"/>
  <c r="C12" i="29" l="1"/>
  <c r="E15" i="29"/>
  <c r="E19" i="29"/>
  <c r="E20" i="29"/>
  <c r="C21" i="29"/>
  <c r="C17" i="29"/>
  <c r="E22" i="29"/>
  <c r="E14" i="29"/>
  <c r="E24" i="29"/>
  <c r="E43" i="25" l="1"/>
  <c r="G43" i="25" s="1"/>
  <c r="C19" i="29"/>
  <c r="C15" i="29"/>
  <c r="C20" i="29"/>
  <c r="C22" i="29"/>
  <c r="C24" i="29"/>
  <c r="C14" i="29"/>
  <c r="E13" i="29" l="1"/>
  <c r="C43" i="25"/>
  <c r="E9" i="29" l="1"/>
  <c r="E40" i="25"/>
  <c r="G40" i="25" s="1"/>
  <c r="E46" i="25"/>
  <c r="C13" i="29"/>
  <c r="C46" i="25" l="1"/>
  <c r="C9" i="29"/>
  <c r="E33" i="25"/>
  <c r="E10" i="29"/>
  <c r="E11" i="29"/>
  <c r="C40" i="25"/>
  <c r="G33" i="25" l="1"/>
  <c r="K33" i="25"/>
  <c r="L33" i="25" s="1"/>
  <c r="C10" i="29"/>
  <c r="C33" i="25"/>
  <c r="E26" i="24"/>
  <c r="C11" i="29"/>
  <c r="F26" i="24" l="1"/>
  <c r="G26" i="24"/>
  <c r="E48" i="25" l="1"/>
  <c r="E8" i="29" l="1"/>
  <c r="E49" i="25"/>
  <c r="C49" i="25" l="1"/>
  <c r="E47" i="25"/>
  <c r="G47" i="25" s="1"/>
  <c r="I47" i="25" s="1"/>
  <c r="E21" i="31"/>
  <c r="C8" i="29"/>
  <c r="E7" i="29" l="1"/>
  <c r="E105" i="41"/>
  <c r="E9" i="41" s="1"/>
  <c r="C7" i="29"/>
  <c r="E42" i="25"/>
  <c r="G42" i="25" s="1"/>
  <c r="E19" i="31"/>
  <c r="E29" i="31"/>
  <c r="F21" i="31"/>
  <c r="G21" i="31"/>
  <c r="C105" i="41" l="1"/>
  <c r="D48" i="25"/>
  <c r="C42" i="25"/>
  <c r="E29" i="25"/>
  <c r="G29" i="31"/>
  <c r="E27" i="31"/>
  <c r="F29" i="31"/>
  <c r="C46" i="26"/>
  <c r="C48" i="25"/>
  <c r="F19" i="31"/>
  <c r="G19" i="31"/>
  <c r="D47" i="25"/>
  <c r="I104" i="41" s="1"/>
  <c r="I9" i="41" l="1"/>
  <c r="C104" i="41"/>
  <c r="C47" i="25"/>
  <c r="C45" i="26"/>
  <c r="G27" i="31"/>
  <c r="E25" i="31"/>
  <c r="F27" i="31"/>
  <c r="C29" i="25"/>
  <c r="E27" i="24" l="1"/>
  <c r="E23" i="24"/>
  <c r="G25" i="31"/>
  <c r="F25" i="31"/>
  <c r="G27" i="24" l="1"/>
  <c r="F27" i="24"/>
  <c r="F23" i="24"/>
  <c r="G23" i="24"/>
  <c r="C7" i="26"/>
  <c r="Q48" i="37" l="1"/>
  <c r="E48" i="37" s="1"/>
  <c r="F20" i="37" l="1"/>
  <c r="E20" i="37" s="1"/>
  <c r="E21" i="41"/>
  <c r="C21" i="41" s="1"/>
  <c r="D20" i="37"/>
  <c r="R88" i="37" l="1"/>
  <c r="Q88" i="37"/>
  <c r="P88" i="37"/>
  <c r="O88" i="37"/>
  <c r="N88" i="37"/>
  <c r="M88" i="37"/>
  <c r="L88" i="37"/>
  <c r="K88" i="37"/>
  <c r="J88" i="37"/>
  <c r="H88" i="37"/>
  <c r="G88" i="37"/>
  <c r="F88" i="37"/>
  <c r="T81" i="37"/>
  <c r="S81" i="37"/>
  <c r="R81" i="37"/>
  <c r="Q81" i="37"/>
  <c r="P81" i="37"/>
  <c r="O81" i="37"/>
  <c r="N81" i="37"/>
  <c r="M81" i="37"/>
  <c r="L81" i="37"/>
  <c r="K81" i="37"/>
  <c r="J81" i="37"/>
  <c r="H81" i="37"/>
  <c r="G81" i="37"/>
  <c r="F81" i="37"/>
  <c r="T64" i="37"/>
  <c r="S64" i="37"/>
  <c r="Q64" i="37"/>
  <c r="P64" i="37"/>
  <c r="O64" i="37"/>
  <c r="M64" i="37"/>
  <c r="L64" i="37"/>
  <c r="K64" i="37"/>
  <c r="H64" i="37"/>
  <c r="G64" i="37"/>
  <c r="F64" i="37"/>
  <c r="I81" i="37" l="1"/>
  <c r="E81" i="37" s="1"/>
  <c r="I64" i="37"/>
  <c r="I88" i="37"/>
  <c r="E88" i="37" s="1"/>
  <c r="J62" i="37"/>
  <c r="J64" i="37"/>
  <c r="N62" i="37"/>
  <c r="N64" i="37"/>
  <c r="R62" i="37"/>
  <c r="R64" i="37"/>
  <c r="M62" i="37"/>
  <c r="Q62" i="37"/>
  <c r="L62" i="37"/>
  <c r="T62" i="37"/>
  <c r="F62" i="37"/>
  <c r="K62" i="37"/>
  <c r="O62" i="37"/>
  <c r="S62" i="37"/>
  <c r="G62" i="37"/>
  <c r="P62" i="37"/>
  <c r="H62" i="37"/>
  <c r="I62" i="37" l="1"/>
  <c r="E62" i="37" s="1"/>
  <c r="D62" i="37" s="1"/>
  <c r="E64" i="37"/>
  <c r="E75" i="41" s="1"/>
  <c r="C75" i="41" s="1"/>
  <c r="E92" i="41"/>
  <c r="C92" i="41" s="1"/>
  <c r="D81" i="37"/>
  <c r="E99" i="41"/>
  <c r="C99" i="41" s="1"/>
  <c r="D88" i="37"/>
  <c r="D64" i="37" l="1"/>
  <c r="E73" i="41"/>
  <c r="C73" i="41" s="1"/>
  <c r="P46" i="37" l="1"/>
  <c r="E46" i="37" s="1"/>
  <c r="P47" i="37"/>
  <c r="E47" i="37" s="1"/>
  <c r="D46" i="37" l="1"/>
  <c r="E47" i="41"/>
  <c r="C47" i="41" s="1"/>
  <c r="E48" i="41"/>
  <c r="C48" i="41" s="1"/>
  <c r="D47" i="37"/>
  <c r="E19" i="25" l="1"/>
  <c r="T48" i="37" l="1"/>
  <c r="D48" i="37" s="1"/>
  <c r="T57" i="37"/>
  <c r="E49" i="41"/>
  <c r="C49" i="41" s="1"/>
  <c r="D19" i="25"/>
  <c r="E68" i="41" l="1"/>
  <c r="C68" i="41" s="1"/>
  <c r="D57" i="37"/>
  <c r="C19" i="25"/>
  <c r="E24" i="25" l="1"/>
  <c r="D24" i="25" l="1"/>
  <c r="C24" i="25" l="1"/>
  <c r="E25" i="25" l="1"/>
  <c r="D25" i="25" l="1"/>
  <c r="E23" i="25"/>
  <c r="C25" i="25" l="1"/>
  <c r="D23" i="25"/>
  <c r="C23" i="25" l="1"/>
  <c r="E17" i="25" l="1"/>
  <c r="D17" i="25" l="1"/>
  <c r="E11" i="25"/>
  <c r="C17" i="25" l="1"/>
  <c r="E10" i="25"/>
  <c r="D11" i="25" l="1"/>
  <c r="D10" i="25" l="1"/>
  <c r="D10" i="41" s="1"/>
  <c r="C11" i="26"/>
  <c r="C11" i="25"/>
  <c r="C10" i="41" l="1"/>
  <c r="C9" i="41" s="1"/>
  <c r="D9" i="41"/>
  <c r="C10" i="26"/>
  <c r="C10" i="25"/>
  <c r="E22" i="24"/>
  <c r="F22" i="24" l="1"/>
  <c r="G22" i="24"/>
  <c r="D9" i="25" l="1"/>
  <c r="E9" i="25" l="1"/>
  <c r="C9" i="25" l="1"/>
  <c r="E8" i="25"/>
  <c r="C9" i="26"/>
  <c r="D8" i="25"/>
  <c r="G10" i="25" l="1"/>
  <c r="E33" i="31"/>
  <c r="F10" i="25"/>
  <c r="G8" i="25"/>
  <c r="C8" i="25"/>
  <c r="E32" i="31"/>
  <c r="E21" i="24"/>
  <c r="E18" i="31"/>
  <c r="F33" i="31" l="1"/>
  <c r="G33" i="31"/>
  <c r="E17" i="31"/>
  <c r="G18" i="31"/>
  <c r="F18" i="31"/>
  <c r="F21" i="24"/>
  <c r="E20" i="24"/>
  <c r="G21" i="24"/>
  <c r="E23" i="31" l="1"/>
  <c r="F20" i="24"/>
  <c r="G20" i="24"/>
  <c r="F17" i="31" l="1"/>
  <c r="G17" i="31"/>
  <c r="G23" i="31" l="1"/>
  <c r="F23" i="31"/>
  <c r="G32" i="31" l="1"/>
  <c r="F32" i="31"/>
</calcChain>
</file>

<file path=xl/sharedStrings.xml><?xml version="1.0" encoding="utf-8"?>
<sst xmlns="http://schemas.openxmlformats.org/spreadsheetml/2006/main" count="668" uniqueCount="366">
  <si>
    <t>STT</t>
  </si>
  <si>
    <t>A</t>
  </si>
  <si>
    <t>B</t>
  </si>
  <si>
    <t>I</t>
  </si>
  <si>
    <t>II</t>
  </si>
  <si>
    <t>Chi sự nghiệp kinh tế</t>
  </si>
  <si>
    <t>Tổng chi thường xuyên</t>
  </si>
  <si>
    <t>Chi sự nghiệp y tế</t>
  </si>
  <si>
    <t>2.1</t>
  </si>
  <si>
    <t>2.2</t>
  </si>
  <si>
    <t>2.3</t>
  </si>
  <si>
    <t>Chi quốc phòng</t>
  </si>
  <si>
    <t>Chi sự nghiệp môi trường</t>
  </si>
  <si>
    <t>Trong đó:</t>
  </si>
  <si>
    <t>III</t>
  </si>
  <si>
    <t>IV</t>
  </si>
  <si>
    <t>Đơn vị: Triệu đồng</t>
  </si>
  <si>
    <t>-</t>
  </si>
  <si>
    <t>E</t>
  </si>
  <si>
    <t>D</t>
  </si>
  <si>
    <t>C</t>
  </si>
  <si>
    <t>Nội dung</t>
  </si>
  <si>
    <t>TT</t>
  </si>
  <si>
    <t>TỔNG CHI NSĐP</t>
  </si>
  <si>
    <t>Chi An ninh</t>
  </si>
  <si>
    <t>Chi SN giáo dục, ĐT và dạy nghề</t>
  </si>
  <si>
    <t>Chi SN Khoa học công nghệ</t>
  </si>
  <si>
    <t>Chi sự nghiệp Văn hóa thông tin</t>
  </si>
  <si>
    <t>Chi SN Phát thanh, truyền hình</t>
  </si>
  <si>
    <t>Chi Sự nghiệp Thể dục Thể thao</t>
  </si>
  <si>
    <t>Chi đảm bảo xã hội</t>
  </si>
  <si>
    <t>Chi khác</t>
  </si>
  <si>
    <t>Tổng cộng</t>
  </si>
  <si>
    <t>Chi đầu tư XDCB vốn trong nước</t>
  </si>
  <si>
    <t>V</t>
  </si>
  <si>
    <t>VI</t>
  </si>
  <si>
    <t>Chi cấp vốn điều lệ cho các Quỹ</t>
  </si>
  <si>
    <t xml:space="preserve"> -</t>
  </si>
  <si>
    <t xml:space="preserve"> - </t>
  </si>
  <si>
    <t>Trong đó</t>
  </si>
  <si>
    <t>Dự toán năm 2018</t>
  </si>
  <si>
    <t>Chương trình mục tiêu</t>
  </si>
  <si>
    <t>Tuyệt đối</t>
  </si>
  <si>
    <t>Tương đối (%)</t>
  </si>
  <si>
    <t>CHI CÂN ĐỐI NSĐP</t>
  </si>
  <si>
    <t>Trong đó: Chia theo lĩnh vực</t>
  </si>
  <si>
    <t>Chi giáo dục - đào tạo và dạy nghề</t>
  </si>
  <si>
    <t xml:space="preserve">Chi khoa học và công nghệ </t>
  </si>
  <si>
    <t>Trong đó: Chia theo nguồn vốn</t>
  </si>
  <si>
    <t>Chi đầu tư từ nguồn thu tiền sử dụng đất</t>
  </si>
  <si>
    <t>Chi đầu tư từ nguồn thu xổ số kiến thiết</t>
  </si>
  <si>
    <t>Chi đầu tư và hỗ trợ vốn cho các doanh nghiệp cung cấp sản phẩm, dịch vụ công ích do Nhà nước đặt hàng, các tổ chức kinh tế, các tổ chức tài chính của địa phương theo quy định của pháp luật</t>
  </si>
  <si>
    <t>Chi thường xuyên</t>
  </si>
  <si>
    <t>Dự phòng ngân sách</t>
  </si>
  <si>
    <t>CHI CÁC CHƯƠNG TRÌNH MỤC TIÊU</t>
  </si>
  <si>
    <t>Chi các chương trình mục tiêu quốc gia</t>
  </si>
  <si>
    <t xml:space="preserve">Chi các chương trình mục tiêu, nhiệm vụ </t>
  </si>
  <si>
    <t>CHI CHUYỂN NGUỒN SANG NĂM SAU</t>
  </si>
  <si>
    <t xml:space="preserve"> - Vốn đầu tư</t>
  </si>
  <si>
    <t xml:space="preserve"> - Vốn sự nghiệp</t>
  </si>
  <si>
    <t>Vốn đầu tư</t>
  </si>
  <si>
    <t>Vốn nước ngoài</t>
  </si>
  <si>
    <t>Vốn trong nước</t>
  </si>
  <si>
    <t>Vốn trái phiếu Chính phủ</t>
  </si>
  <si>
    <t>Vốn sự nghiệp</t>
  </si>
  <si>
    <t>Các chương trình, mục tiêu khác</t>
  </si>
  <si>
    <t xml:space="preserve">CTMT Phát triển hệ thống trợ giúp xã hội </t>
  </si>
  <si>
    <t xml:space="preserve">CTMT Phát triển văn hóa </t>
  </si>
  <si>
    <t xml:space="preserve">CTMT Y tế - Dân số </t>
  </si>
  <si>
    <t>Chi bổ sung quỹ dự trữ tài chính</t>
  </si>
  <si>
    <t>Chi đầu tư từ nguồn bội chi</t>
  </si>
  <si>
    <t>TỔNG NGUỒN THU NSĐP</t>
  </si>
  <si>
    <t>Thu NSĐP được hưởng theo phân cấp</t>
  </si>
  <si>
    <t>Thu NSĐP hưởng 100%</t>
  </si>
  <si>
    <t>Thu NSĐP hưởng từ các khoản thu phân chia</t>
  </si>
  <si>
    <t xml:space="preserve">Thu bổ sung từ ngân sách cấp trên </t>
  </si>
  <si>
    <t>Thu bổ sung cân đối ngân sách</t>
  </si>
  <si>
    <t>Thu bổ sung có mục tiêu</t>
  </si>
  <si>
    <t>Thu từ quỹ dự trữ tài chính</t>
  </si>
  <si>
    <t>Thu kết dư</t>
  </si>
  <si>
    <t>Thu chuyển nguồn từ năm trước chuyển sang</t>
  </si>
  <si>
    <t xml:space="preserve">Tổng chi cân đối NSĐP </t>
  </si>
  <si>
    <t xml:space="preserve">Chi các chương trình mục tiêu </t>
  </si>
  <si>
    <t>Chi các chương trình mục tiêu, nhiệm vụ</t>
  </si>
  <si>
    <t>Chi chuyển nguồn sang năm sau</t>
  </si>
  <si>
    <t>Từ nguồn vay để trả nợ gốc</t>
  </si>
  <si>
    <t>Từ nguồn bội thu, tăng thu, tiết kiệm chi, kết dư ngân sách cấp tỉnh</t>
  </si>
  <si>
    <t>Vay để bù đắp bội chi</t>
  </si>
  <si>
    <t>Vay để trả nợ gốc</t>
  </si>
  <si>
    <t>Ngân sách địa phương</t>
  </si>
  <si>
    <t>Bao gồm</t>
  </si>
  <si>
    <t>1=2+3</t>
  </si>
  <si>
    <t xml:space="preserve">Chi đầu tư phát triển (1) </t>
  </si>
  <si>
    <t>Chi đầu tư cho các dự án</t>
  </si>
  <si>
    <t>Chi khoa học và công nghệ</t>
  </si>
  <si>
    <t>Chi an ninh và trật tự an toàn xã hội</t>
  </si>
  <si>
    <t>Chi y tế, dân số và gia đình</t>
  </si>
  <si>
    <t>Chi văn hóa thông tin</t>
  </si>
  <si>
    <t>Chi phát thanh, truyền hình, thông tấn</t>
  </si>
  <si>
    <t>Chi thể dục thể thao</t>
  </si>
  <si>
    <t>Chi bảo vệ môi trường</t>
  </si>
  <si>
    <t>Chi các hoạt động kinh tế</t>
  </si>
  <si>
    <t xml:space="preserve">Chi hoạt động của cơ quan quản lý nhà nước, đảng, đoàn thể </t>
  </si>
  <si>
    <t>Chi bảo đảm xã hội</t>
  </si>
  <si>
    <t>Chi đầu tư khác</t>
  </si>
  <si>
    <t>Tổng số</t>
  </si>
  <si>
    <t>Chi đầu tư phát triển</t>
  </si>
  <si>
    <t>Bổ sung vốn đầu tư để thực hiện các chương trình mục tiêu, nhiệm vụ</t>
  </si>
  <si>
    <t>Bổ sung thực hiện các chương trình mục tiêu quốc gia</t>
  </si>
  <si>
    <t>TỔNG SỐ</t>
  </si>
  <si>
    <t>Bổ sung vốn sự nghiệp thực hiện các chế độ, chính sách, nhiệm vụ</t>
  </si>
  <si>
    <t>1=2+3+4</t>
  </si>
  <si>
    <t xml:space="preserve">Nguồn thu ngân sách </t>
  </si>
  <si>
    <t>Thu ngân sách được hưởng theo phân cấp</t>
  </si>
  <si>
    <t>Thu bổ sung từ ngân sách cấp trên</t>
  </si>
  <si>
    <t>Chi ngân sách</t>
  </si>
  <si>
    <t>Chi bổ sung cho ngân sách cấp dưới</t>
  </si>
  <si>
    <t>Chi bổ sung cân đối ngân sách</t>
  </si>
  <si>
    <t>Chi bổ sung có mục tiêu</t>
  </si>
  <si>
    <t xml:space="preserve">Chi ngân sách </t>
  </si>
  <si>
    <t>Chi bổ sung cho ngân sách cấp dưới (2)</t>
  </si>
  <si>
    <t xml:space="preserve">Ngân sách cấp tỉnh </t>
  </si>
  <si>
    <t>Ngân sách huyện</t>
  </si>
  <si>
    <t>Chi đầu tư và hỗ trợ vốn cho các doanh nghiệp cung cấp sản phẩm, dịch vụ công ích do Nhà nước đặt hàng, các tổ chức kinh tế.</t>
  </si>
  <si>
    <t>CHI NGÂN SÁCH CẤP TỈNH THEO LĨNH VỰC</t>
  </si>
  <si>
    <t>NGÂN SÁCH HUYỆN</t>
  </si>
  <si>
    <t>Chi thuộc nhiệm vụ của ngân sách cấp huyện.</t>
  </si>
  <si>
    <t xml:space="preserve">NGÂN SÁCH CẤP TỈNH </t>
  </si>
  <si>
    <t>Chi thuộc nhiệm vụ của ngân sách cấp tỉnh</t>
  </si>
  <si>
    <t>Bội chi NSĐP</t>
  </si>
  <si>
    <t>Chi QLNN, Đảng, đoàn thể</t>
  </si>
  <si>
    <t>Chi cấp vốn Điều lệ các Quỹ</t>
  </si>
  <si>
    <t>Tam Kỳ</t>
  </si>
  <si>
    <t>Hội An</t>
  </si>
  <si>
    <t>Điện Bàn</t>
  </si>
  <si>
    <t>Núi Thành</t>
  </si>
  <si>
    <t>Duy Xuyên</t>
  </si>
  <si>
    <t>Đại Lộc</t>
  </si>
  <si>
    <t>Thăng Bình</t>
  </si>
  <si>
    <t>Phú Ninh</t>
  </si>
  <si>
    <t>Quế Sơn</t>
  </si>
  <si>
    <t>Nông Sơn</t>
  </si>
  <si>
    <t>Tiên Phước</t>
  </si>
  <si>
    <t>Hiệp Đức</t>
  </si>
  <si>
    <t>Nam Giang</t>
  </si>
  <si>
    <t>Phước Sơn</t>
  </si>
  <si>
    <t>Đông Giang</t>
  </si>
  <si>
    <t>Tây Giang</t>
  </si>
  <si>
    <t>Bắc Trà My</t>
  </si>
  <si>
    <t>Nam Trà My</t>
  </si>
  <si>
    <t>Chi tạo nguồn CCTL và chi từ nguồn CCTL</t>
  </si>
  <si>
    <t xml:space="preserve">Chi trả nợ lãi, phí các khoản do chính quyền địa phương vay </t>
  </si>
  <si>
    <t>Chi trả nợ lãi, phí các khoản do chính quyền địa phương vay</t>
  </si>
  <si>
    <t>CHI TRẢ NỢ GỐC CỦA NSĐP</t>
  </si>
  <si>
    <t>TỔNG MỨC VAY CỦA NSĐP</t>
  </si>
  <si>
    <t>So sánh (1)</t>
  </si>
  <si>
    <t xml:space="preserve">CHI BỔ SUNG CÂN ĐỐI CHO NGÂN SÁCH CẤP DƯỚI </t>
  </si>
  <si>
    <t xml:space="preserve">Chi đầu tư phát triển  </t>
  </si>
  <si>
    <t xml:space="preserve">Tên đơn vị </t>
  </si>
  <si>
    <t>Đơn vị, Ngành</t>
  </si>
  <si>
    <t>DT thu cân đối ngân sách</t>
  </si>
  <si>
    <t>Chi hoạt động của cơ quan quản lý nhà nước, đảng, đoàn thể</t>
  </si>
  <si>
    <t>Chi khoa học công nghệ</t>
  </si>
  <si>
    <t>Chi VHTT, TDTT, PTTH</t>
  </si>
  <si>
    <t>Cấp vốn điều lệ</t>
  </si>
  <si>
    <t>Trung ương bổ sung mục tiêu</t>
  </si>
  <si>
    <t>Cộng</t>
  </si>
  <si>
    <t>Văn phòng HĐND tỉnh</t>
  </si>
  <si>
    <t>Văn phòng UBND tỉnh</t>
  </si>
  <si>
    <t>Sở Lao động, Thương binh và Xã hội</t>
  </si>
  <si>
    <t>Ban quản lý Khu KTM Chu Lai</t>
  </si>
  <si>
    <t>Sở Xây dựng</t>
  </si>
  <si>
    <t>Sở Tài nguyên và Môi trường</t>
  </si>
  <si>
    <t>Sở Y tế</t>
  </si>
  <si>
    <t>Tỉnh đoàn</t>
  </si>
  <si>
    <t>Sở Giao thông vận tải</t>
  </si>
  <si>
    <t>Sở Giáo dục và Đào tạo</t>
  </si>
  <si>
    <t>Sở Nội vụ</t>
  </si>
  <si>
    <t>Sở Khoa học và Công nghệ</t>
  </si>
  <si>
    <t>Sở Công thương</t>
  </si>
  <si>
    <t>Sở Tài chính</t>
  </si>
  <si>
    <t>Sở Văn hóa, Thể thao &amp; Du lịch</t>
  </si>
  <si>
    <t>Sở Kế hoạch và Đầu tư</t>
  </si>
  <si>
    <t>Sở Tư pháp</t>
  </si>
  <si>
    <t>Thanh tra tỉnh</t>
  </si>
  <si>
    <t>Sở Ngoại vụ</t>
  </si>
  <si>
    <t>Hội Nông dân</t>
  </si>
  <si>
    <t>Sở Thông tin và Truyền thông</t>
  </si>
  <si>
    <t>Hội Liên hiệp phụ nữ</t>
  </si>
  <si>
    <t>Ban Dân tộc</t>
  </si>
  <si>
    <t>Ban Phòng chống thiên tai và TKCN</t>
  </si>
  <si>
    <t>Trường Đại học Quảng Nam</t>
  </si>
  <si>
    <t>Trường Cao đẳng Y tế</t>
  </si>
  <si>
    <t>Trường Cao đẳng Kinh tế Kỹ thuật</t>
  </si>
  <si>
    <t xml:space="preserve">Trường Chính trị </t>
  </si>
  <si>
    <t>Trung tâm hành chính công và Xúc tiến đầu tư</t>
  </si>
  <si>
    <t>BCH Bộ đội Biên phòng tỉnh</t>
  </si>
  <si>
    <t>BCH Quân sự tỉnh</t>
  </si>
  <si>
    <t>Cục Thống kê</t>
  </si>
  <si>
    <t>Bảo hiểm xã hội tỉnh</t>
  </si>
  <si>
    <t>Công ty TNHH MTV Khai thác công trình thủy lợi</t>
  </si>
  <si>
    <t>Hỗ trợ khác</t>
  </si>
  <si>
    <t>Chi đầu tư từ nguồn thu phí tham quan</t>
  </si>
  <si>
    <t>Chương trình MTQG giảm nghèo bền vững</t>
  </si>
  <si>
    <t>Chương trình MTQG xây dựng nông thôn mới</t>
  </si>
  <si>
    <t>………</t>
  </si>
  <si>
    <t xml:space="preserve">Chi bổ sung quỹ dự trữ tài chính </t>
  </si>
  <si>
    <t>Hội Cựu chiến binh</t>
  </si>
  <si>
    <t>Đài Phát thanh Truyền hình tỉnh</t>
  </si>
  <si>
    <t>Công an tỉnh</t>
  </si>
  <si>
    <t>UBMT Tổ Quốc Việt Nam tỉnh</t>
  </si>
  <si>
    <t>ĐVT: triệu đồng</t>
  </si>
  <si>
    <t xml:space="preserve">Cấp vốn điều lệ cho các Quỹ. </t>
  </si>
  <si>
    <t>Quỹ Khám chữa bệnh người nghèo</t>
  </si>
  <si>
    <t>Quỹ Bảo trợ trẻ em</t>
  </si>
  <si>
    <t>Quỹ Khuyến học</t>
  </si>
  <si>
    <t>Ban quản lý Dự án BCC tỉnh</t>
  </si>
  <si>
    <t>Kinh phí quản lý, bảo trì đường bộ</t>
  </si>
  <si>
    <t>Nguồn kinh phí đảm bảo TTATGT</t>
  </si>
  <si>
    <t>DỰ TOÁN CHI NGÂN SÁCH ĐỊA PHƯƠNG, CHI NGÂN SÁCH CẤP TỈNH VÀ CHI NGÂN SÁCH HUYỆN THEO CƠ CẤU CHI NĂM 2019</t>
  </si>
  <si>
    <t>CÂN ĐỐI NGÂN SÁCH ĐỊA PHƯƠNG NĂM 2019</t>
  </si>
  <si>
    <t>Ước thực hiện năm 2018</t>
  </si>
  <si>
    <t>CÂN ĐỐI NGUỒN THU, CHI DỰ TOÁN NGÂN SÁCH CẤP TỈNH VÀ NGÂN SÁCH HUYỆN NĂM 2019</t>
  </si>
  <si>
    <t>Thu cân đối NSĐP không bao gồm nguồn thu sử dụng đất, XSKT</t>
  </si>
  <si>
    <t>DỰ TOÁN CHI NGÂN SÁCH CẤP TỈNH THEO LĨNH VỰC NĂM 2019</t>
  </si>
  <si>
    <t>DỰ TOÁN BỔ SUNG CÓ MỤC TIÊU TỪ NGÂN SÁCH CẤP TỈNH CHO NGÂN SÁCH TỪNG HUYỆN NĂM 2019</t>
  </si>
  <si>
    <t>Chi đầu tư từ nguồn thu mới được cấp lại</t>
  </si>
  <si>
    <t>Chi cải cách tiền lương</t>
  </si>
  <si>
    <t>Chi tạo nguồn CCTL</t>
  </si>
  <si>
    <t>Chi thực hiện điều chỉnh CCTL, chi thực hiện các chính sách an sinh xã hội</t>
  </si>
  <si>
    <t xml:space="preserve"> - Từ nguồn tăng thu, tiết kiệm chi</t>
  </si>
  <si>
    <t xml:space="preserve"> - Từ nguồn CCTL</t>
  </si>
  <si>
    <t xml:space="preserve">Chi đầu tư từ nguồn vốn khác </t>
  </si>
  <si>
    <t>Chi đầu tư từ nguồn thu khác yến sào</t>
  </si>
  <si>
    <t>Gồm:</t>
  </si>
  <si>
    <t>Trường Cao đẳng Công nghệ</t>
  </si>
  <si>
    <t>Các tổ chức Hội, khác</t>
  </si>
  <si>
    <t>Quỹ Hỗ trợ Phát triển Hợp tác xã tỉnh Quảng Nam</t>
  </si>
  <si>
    <t>Ngân hàng chính sách xã hội tỉnh Quảng Nam</t>
  </si>
  <si>
    <t>Quỹ Bảo trì đường bộ tỉnh Quảng Nam</t>
  </si>
  <si>
    <t>Quỹ Phòng chống thiên tai tỉnh Quảng Nam</t>
  </si>
  <si>
    <t>Các tổ chức có tính đặc thù</t>
  </si>
  <si>
    <t>Hội Chữ thập đỏ</t>
  </si>
  <si>
    <t>Hội Người mù</t>
  </si>
  <si>
    <t>Hội Luật gia</t>
  </si>
  <si>
    <t>Hội nạn nhân chất độc da cam</t>
  </si>
  <si>
    <t>Ban Đại diện người cao tuổi</t>
  </si>
  <si>
    <t>Hội Cựu thanh niên xung phong</t>
  </si>
  <si>
    <t>Hội Tù yêu nước</t>
  </si>
  <si>
    <t>Hội Nhà báo</t>
  </si>
  <si>
    <t>Hội Văn học nghệ thuật</t>
  </si>
  <si>
    <t>Liên hiệp các Tổ chức hữu nghị</t>
  </si>
  <si>
    <t>Hội bảo trợ Người khuyết tật, Quyền TE &amp;BN nghèo</t>
  </si>
  <si>
    <t>Hội từ thiện</t>
  </si>
  <si>
    <t>Hội Đông y</t>
  </si>
  <si>
    <t>Liên hiệp các Hội khoa học - kỹ thuật</t>
  </si>
  <si>
    <t>Hội Khuyến học</t>
  </si>
  <si>
    <t>Liên minh Hợp tác xã</t>
  </si>
  <si>
    <t>Các tổ chức không đặc thù</t>
  </si>
  <si>
    <t>Hội Làm vườn</t>
  </si>
  <si>
    <t>Hội Người khuyết tật</t>
  </si>
  <si>
    <t>Công đoàn Viên chức</t>
  </si>
  <si>
    <t>Hội Nghề cá</t>
  </si>
  <si>
    <t>Liên Đoàn cầu lông tỉnh</t>
  </si>
  <si>
    <t>Đoàn Đại biểu Quốc hội</t>
  </si>
  <si>
    <t>Liên Đoàn Cầu lông tỉnh</t>
  </si>
  <si>
    <t>Hội Nạn nhân chất độc da cam</t>
  </si>
  <si>
    <t>Hội Từ thiện</t>
  </si>
  <si>
    <t>Sở Nông nghiệp và Phát triển nông thôn</t>
  </si>
  <si>
    <t>DỰ TOÁN CHI THƯỜNG XUYÊN CỦA NGÂN SÁCH CẤP TỈNH CHO TỪNG CƠ QUAN, TỔ CHỨC THEO LĨNH VỰC NĂM 2019</t>
  </si>
  <si>
    <t>Hội Cựu giáo chức</t>
  </si>
  <si>
    <t>Hiệp Hội doanh nghiệp</t>
  </si>
  <si>
    <t>BỘI CHI NSĐP</t>
  </si>
  <si>
    <t>Giáo dục</t>
  </si>
  <si>
    <t>Đào tạo và dạy nghề</t>
  </si>
  <si>
    <t xml:space="preserve">Văn phòng Tỉnh ủy </t>
  </si>
  <si>
    <t>Quỹ Hỗ trợ Nông dân tỉnh Quảng Nam</t>
  </si>
  <si>
    <t>Quỹ Hỗ trợ Ngư dân tỉnh Quảng Nam</t>
  </si>
  <si>
    <t>6=4+5</t>
  </si>
  <si>
    <t>Tổng dự toán chi ngân sách cấp tỉnh</t>
  </si>
  <si>
    <t>Kinh phí thực hiện Quyết định 2085/QĐ-TTg</t>
  </si>
  <si>
    <t>Chi điều chỉnh CCTL, chi thực hiện các chính sách an sinh xã hội</t>
  </si>
  <si>
    <t>Hỗ trợ Hội VHNT và Hội Nhà báo địa phương</t>
  </si>
  <si>
    <t>CTMT Ứng phó biến đổi khí hậu và tăng trưởng xanh</t>
  </si>
  <si>
    <t>CTMT Công nghệ thông tin</t>
  </si>
  <si>
    <t>CTMT Giáo dục vùng núi, vùng dân tộc thiểu số, vùng khó khăn</t>
  </si>
  <si>
    <t xml:space="preserve">CTMT Phát triển Lâm nghiệp bền vững </t>
  </si>
  <si>
    <t xml:space="preserve">CTMT Giáo dục nghề nghiệp - Việc làm và An toàn lao động </t>
  </si>
  <si>
    <t>CTMT Tái cơ cấu kinh tế nông nghiệp và phòng chống giảm nhẹ thiên tai, ổn định đời sống dân cư</t>
  </si>
  <si>
    <t>CTMT Đảm bảo trật tự ATGT, phòng cháy, chữa cháy, phòng, chống tội phạm và ma túy</t>
  </si>
  <si>
    <t>Tên đơn vị</t>
  </si>
  <si>
    <r>
      <t xml:space="preserve">Chi đầu tư phát triển </t>
    </r>
    <r>
      <rPr>
        <sz val="12"/>
        <color rgb="FF000000"/>
        <rFont val="Times New Roman"/>
        <family val="1"/>
      </rPr>
      <t>(Không kể chương trình MTQG)</t>
    </r>
  </si>
  <si>
    <r>
      <t xml:space="preserve">Chi thường xuyên </t>
    </r>
    <r>
      <rPr>
        <sz val="12"/>
        <color rgb="FF000000"/>
        <rFont val="Times New Roman"/>
        <family val="1"/>
      </rPr>
      <t>(Không kể chương trình MTQG)</t>
    </r>
  </si>
  <si>
    <t>Chi trả nợ lãi do chính quyền địa phương vay (1)</t>
  </si>
  <si>
    <t>Chi bổ sung quỹ dự trữ tài chính (1)</t>
  </si>
  <si>
    <t>Chi dự phòng ngân sách</t>
  </si>
  <si>
    <t>Chi tạo nguồn, điều chỉnh tiền lương</t>
  </si>
  <si>
    <t>Chi chương trình MTQG</t>
  </si>
  <si>
    <t>Chi chuyển nguồn sang ngân sách năm sau</t>
  </si>
  <si>
    <t>8=9+10</t>
  </si>
  <si>
    <t>CÁC CƠ QUAN, TỔ CHỨC</t>
  </si>
  <si>
    <t>Cơ quan A</t>
  </si>
  <si>
    <t>Tổ chức B</t>
  </si>
  <si>
    <t>CHI TRẢ NỢ LÃI CÁC KHOẢN DO CHÍNH QUYỀN ĐỊA PHƯƠNG VAY (1)</t>
  </si>
  <si>
    <t>CHI BỔ SUNG QUỸ DỰ TRỮ TÀI CHÍNH (1)</t>
  </si>
  <si>
    <t>CHI DỰ PHÒNG NGÂN SÁCH</t>
  </si>
  <si>
    <t>CHI BỔ SUNG CÓ MỤC TIÊU CHO NGÂN SÁCH CẤP DƯỚI (2)</t>
  </si>
  <si>
    <t>VII</t>
  </si>
  <si>
    <t>CHI CHUYỂN NGUỒN SANG NGÂN SÁCH NĂM SAU</t>
  </si>
  <si>
    <t>Đầu tư phát triển</t>
  </si>
  <si>
    <t>Kinh phí sự nghiệp</t>
  </si>
  <si>
    <t>Vốn ngoài nước</t>
  </si>
  <si>
    <t>2=5+12</t>
  </si>
  <si>
    <t>3=8+15</t>
  </si>
  <si>
    <t>4=5+8</t>
  </si>
  <si>
    <t>5=6+7</t>
  </si>
  <si>
    <t>11=12+15</t>
  </si>
  <si>
    <t>12=13+14</t>
  </si>
  <si>
    <t>15=16+17</t>
  </si>
  <si>
    <t>Ngân sách cấp tỉnh</t>
  </si>
  <si>
    <t>…</t>
  </si>
  <si>
    <t>Huyện A</t>
  </si>
  <si>
    <t>Quận B</t>
  </si>
  <si>
    <t>Thành phố C</t>
  </si>
  <si>
    <t>Thị xã D</t>
  </si>
  <si>
    <t>Chương trình mục tiêu quốc gia Nông thôn mới</t>
  </si>
  <si>
    <t>Chương trình mục tiêu quốc gia giảm nghèo bền vững</t>
  </si>
  <si>
    <t>DỰ TOÁN CHI CHƯƠNG TRÌNH MỤC TIÊU QUỐC GIA NGÂN SÁCH CẤP TỈNH VÀ NGÂN SÁCH HUYỆN NĂM 2019</t>
  </si>
  <si>
    <t>CHI TẠO NGUỒN CẢI CÁCH TIỀN LƯƠNG</t>
  </si>
  <si>
    <t>Biểu số 46/CK-NSNN</t>
  </si>
  <si>
    <t>(Kèm theo Công văn số            /UBND-KTTH ngày     /12/2018 của UBND tỉnh Quảng Nam)</t>
  </si>
  <si>
    <t>NỘI DUNG</t>
  </si>
  <si>
    <t>DỰ TOÁN NĂM 2019</t>
  </si>
  <si>
    <t>Biểu số 47/CK-NSNN</t>
  </si>
  <si>
    <t>(Kèm theo Công văn số          /UBND-KTTH ngày     /12/2018 của UBND tỉnh Quảng Nam)</t>
  </si>
  <si>
    <t>Biểu số 49/CK-NSNN</t>
  </si>
  <si>
    <t>(Kèm theo Công văn số           /UBND-KTTH ngày     12/2018 của UBND tỉnh Quảng Nam)</t>
  </si>
  <si>
    <t>Biểu số 50/CK-NSNN</t>
  </si>
  <si>
    <t>(Kèm theo Công văn số          /UBND -KTTH ngày      /12/2018 của UBND tỉnh Quảng Nam)</t>
  </si>
  <si>
    <t>Biểu số 51/CK-NSNN</t>
  </si>
  <si>
    <t>DỰ TOÁN CHI NGÂN SÁCH CẤP TỈNH CHO TỪNG CƠ QUAN, TỔ CHỨC THEO LĨNH VỰC NĂM 2019</t>
  </si>
  <si>
    <t>48.1</t>
  </si>
  <si>
    <t>48.2</t>
  </si>
  <si>
    <t>48.3</t>
  </si>
  <si>
    <t>Biểu số 56/CK-NSNN</t>
  </si>
  <si>
    <t>(Kèm theo Công văn số        /UBND-KTTH ngày     /12/2018 của UBND tỉnh Quảng Nam)</t>
  </si>
  <si>
    <t>Biểu số 57/CK-NSNN</t>
  </si>
  <si>
    <t>(Kèm theo Công văn số           /UBND-KTTH ngày      tháng 12 năm 2018 của UBND tỉnh Quảng Nam)</t>
  </si>
  <si>
    <t>(Kèm theo Công văn số          /UBND-KTTH ngày     tháng 12 năm 2018 của UBND tỉnh)</t>
  </si>
  <si>
    <t>Ban Quản lý dự án Giảm nghèo khu vực Tây Nguyên</t>
  </si>
  <si>
    <t>Ban Tôn giáo</t>
  </si>
  <si>
    <t>Chi cục kiểm Lâm</t>
  </si>
  <si>
    <t>Bệnh viện Đa khoa khu vực Quảng Nam</t>
  </si>
  <si>
    <t>Bệnh viện Sản - Nhi</t>
  </si>
  <si>
    <t>Bệnh viện Đa khoa khu vực miền núi phía Bắc Quảng Nam</t>
  </si>
  <si>
    <t>Bệnh viện Đa khoa tỉnh</t>
  </si>
  <si>
    <t>1=2+13+14</t>
  </si>
  <si>
    <t>2=3+6+7…+12</t>
  </si>
  <si>
    <t>Ban Quản lý dự án ĐTXD các công trình NN&amp;PTNT</t>
  </si>
  <si>
    <t>Ban Quản lý dự án ĐTXD tỉnh</t>
  </si>
  <si>
    <t>Ban Quản lý dự án các công trình giao thông tỉnh</t>
  </si>
  <si>
    <t>58.1</t>
  </si>
  <si>
    <t>58.2</t>
  </si>
  <si>
    <t>58.3</t>
  </si>
  <si>
    <t>Biểu số 53/CK-NSNN</t>
  </si>
  <si>
    <t>(Kèm theo Quyết định số 3986/QĐ-UBND ngày  28  tháng 12 năm 2018 của UBND tỉnh Quảng Nam)</t>
  </si>
</sst>
</file>

<file path=xl/styles.xml><?xml version="1.0" encoding="utf-8"?>
<styleSheet xmlns="http://schemas.openxmlformats.org/spreadsheetml/2006/main" xmlns:mc="http://schemas.openxmlformats.org/markup-compatibility/2006" xmlns:x14ac="http://schemas.microsoft.com/office/spreadsheetml/2009/9/ac" mc:Ignorable="x14ac">
  <numFmts count="98">
    <numFmt numFmtId="5" formatCode="&quot;$&quot;#,##0_);\(&quot;$&quot;#,##0\)"/>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 #,##0\ _₫_-;\-* #,##0\ _₫_-;_-* &quot;-&quot;\ _₫_-;_-@_-"/>
    <numFmt numFmtId="165" formatCode="_-* #,##0.00\ _₫_-;\-* #,##0.00\ _₫_-;_-* &quot;-&quot;??\ _₫_-;_-@_-"/>
    <numFmt numFmtId="166" formatCode="#,###;\-#,###;&quot;&quot;;_(@_)"/>
    <numFmt numFmtId="167" formatCode="_-&quot;€&quot;* #,##0_-;\-&quot;€&quot;* #,##0_-;_-&quot;€&quot;* &quot;-&quot;_-;_-@_-"/>
    <numFmt numFmtId="168" formatCode="_(* #,##0_);_(* \(#,##0\);_(* &quot;-&quot;??_);_(@_)"/>
    <numFmt numFmtId="169" formatCode="\ \_x0001_;\æ"/>
    <numFmt numFmtId="170" formatCode=".\ #\_x0001_;\æ"/>
    <numFmt numFmtId="171" formatCode="#.##00"/>
    <numFmt numFmtId="172" formatCode="_-* #,##0_-;\-* #,##0_-;_-* &quot;-&quot;_-;_-@_-"/>
    <numFmt numFmtId="173" formatCode="_-* #,##0.00_-;\-* #,##0.00_-;_-* &quot;-&quot;??_-;_-@_-"/>
    <numFmt numFmtId="174" formatCode="_-* #,##0\ &quot;€&quot;_-;\-* #,##0\ &quot;€&quot;_-;_-* &quot;-&quot;\ &quot;€&quot;_-;_-@_-"/>
    <numFmt numFmtId="175" formatCode="_-&quot;ñ&quot;* #,##0_-;\-&quot;ñ&quot;* #,##0_-;_-&quot;ñ&quot;* &quot;-&quot;_-;_-@_-"/>
    <numFmt numFmtId="176" formatCode="_-* #,##0\ _F_-;\-* #,##0\ _F_-;_-* &quot;-&quot;\ _F_-;_-@_-"/>
    <numFmt numFmtId="177" formatCode="_-&quot;$&quot;* #,##0_-;\-&quot;$&quot;* #,##0_-;_-&quot;$&quot;* &quot;-&quot;_-;_-@_-"/>
    <numFmt numFmtId="178" formatCode="_-* #,##0.00\ _F_-;\-* #,##0.00\ _F_-;_-* &quot;-&quot;??\ _F_-;_-@_-"/>
    <numFmt numFmtId="179" formatCode="_-* #,##0.00\ _ñ_-;\-* #,##0.00\ _ñ_-;_-* &quot;-&quot;??\ _ñ_-;_-@_-"/>
    <numFmt numFmtId="180" formatCode="_-* #,##0.00\ _ñ_-;_-* #,##0.00\ _ñ\-;_-* &quot;-&quot;??\ _ñ_-;_-@_-"/>
    <numFmt numFmtId="181" formatCode="_-* #,##0\ &quot;F&quot;_-;\-* #,##0\ &quot;F&quot;_-;_-* &quot;-&quot;\ &quot;F&quot;_-;_-@_-"/>
    <numFmt numFmtId="182" formatCode="_(&quot;$&quot;\ * #,##0_);_(&quot;$&quot;\ * \(#,##0\);_(&quot;$&quot;\ * &quot;-&quot;_);_(@_)"/>
    <numFmt numFmtId="183" formatCode="_-* #,##0\ &quot;ñ&quot;_-;\-* #,##0\ &quot;ñ&quot;_-;_-* &quot;-&quot;\ &quot;ñ&quot;_-;_-@_-"/>
    <numFmt numFmtId="184" formatCode="_-* #,##0\ _ñ_-;\-* #,##0\ _ñ_-;_-* &quot;-&quot;\ _ñ_-;_-@_-"/>
    <numFmt numFmtId="185" formatCode="_-* #,##0\ _ñ_-;_-* #,##0\ _ñ\-;_-* &quot;-&quot;\ _ñ_-;_-@_-"/>
    <numFmt numFmtId="186" formatCode="_ &quot;\&quot;* #,##0_ ;_ &quot;\&quot;* \-#,##0_ ;_ &quot;\&quot;* &quot;-&quot;_ ;_ @_ "/>
    <numFmt numFmtId="187" formatCode="&quot;\&quot;#,##0.00;[Red]&quot;\&quot;\-#,##0.00"/>
    <numFmt numFmtId="188" formatCode="&quot;\&quot;#,##0;[Red]&quot;\&quot;\-#,##0"/>
    <numFmt numFmtId="189" formatCode="_ * #,##0_)\ &quot;F&quot;_ ;_ * \(#,##0\)\ &quot;F&quot;_ ;_ * &quot;-&quot;_)\ &quot;F&quot;_ ;_ @_ "/>
    <numFmt numFmtId="190" formatCode="&quot;£&quot;#,##0.00;\-&quot;£&quot;#,##0.00"/>
    <numFmt numFmtId="191" formatCode="_ * #,##0_)\ _$_ ;_ * \(#,##0\)\ _$_ ;_ * &quot;-&quot;_)\ _$_ ;_ @_ "/>
    <numFmt numFmtId="192" formatCode="_-&quot;F&quot;* #,##0_-;\-&quot;F&quot;* #,##0_-;_-&quot;F&quot;* &quot;-&quot;_-;_-@_-"/>
    <numFmt numFmtId="193" formatCode="_ * #,##0_ ;_ * \-#,##0_ ;_ * &quot;-&quot;_ ;_ @_ "/>
    <numFmt numFmtId="194" formatCode="_ * #,##0.00_)&quot;$&quot;_ ;_ * \(#,##0.00\)&quot;$&quot;_ ;_ * &quot;-&quot;??_)&quot;$&quot;_ ;_ @_ "/>
    <numFmt numFmtId="195" formatCode="_ * #,##0.00_ ;_ * \-#,##0.00_ ;_ * &quot;-&quot;??_ ;_ @_ "/>
    <numFmt numFmtId="196" formatCode="_ * #,##0.0_)_$_ ;_ * \(#,##0.0\)_$_ ;_ * &quot;-&quot;??_)_$_ ;_ @_ "/>
    <numFmt numFmtId="197" formatCode="\$#,##0_);\(\$#,##0\)"/>
    <numFmt numFmtId="198" formatCode="#,##0.0_);\(#,##0.0\)"/>
    <numFmt numFmtId="199" formatCode="_(* #,##0.0000_);_(* \(#,##0.0000\);_(* &quot;-&quot;??_);_(@_)"/>
    <numFmt numFmtId="200" formatCode="0.0%;[Red]\(0.0%\)"/>
    <numFmt numFmtId="201" formatCode="_ * #,##0.00_)&quot;£&quot;_ ;_ * \(#,##0.00\)&quot;£&quot;_ ;_ * &quot;-&quot;??_)&quot;£&quot;_ ;_ @_ "/>
    <numFmt numFmtId="202" formatCode="_-&quot;$&quot;* #,##0.00_-;\-&quot;$&quot;* #,##0.00_-;_-&quot;$&quot;* &quot;-&quot;??_-;_-@_-"/>
    <numFmt numFmtId="203" formatCode="0.0%;\(0.0%\)"/>
    <numFmt numFmtId="204" formatCode="_-* #,##0.00\ &quot;F&quot;_-;\-* #,##0.00\ &quot;F&quot;_-;_-* &quot;-&quot;??\ &quot;F&quot;_-;_-@_-"/>
    <numFmt numFmtId="205" formatCode="0.000_)"/>
    <numFmt numFmtId="206" formatCode="_ * #,##0_)_đ_ ;_ * \(#,##0\)_đ_ ;_ * &quot;-&quot;_)_đ_ ;_ @_ "/>
    <numFmt numFmtId="207" formatCode="_-* #,##0.00\ _V_N_D_-;\-* #,##0.00\ _V_N_D_-;_-* &quot;-&quot;??\ _V_N_D_-;_-@_-"/>
    <numFmt numFmtId="208" formatCode="&quot;True&quot;;&quot;True&quot;;&quot;False&quot;"/>
    <numFmt numFmtId="209" formatCode="&quot;C&quot;#,##0.00_);\(&quot;C&quot;#,##0.00\)"/>
    <numFmt numFmtId="210" formatCode="_ &quot;R&quot;\ * #,##0_ ;_ &quot;R&quot;\ * \-#,##0_ ;_ &quot;R&quot;\ * &quot;-&quot;_ ;_ @_ "/>
    <numFmt numFmtId="211" formatCode="00.000"/>
    <numFmt numFmtId="212" formatCode="\$#,##0\ ;\(\$#,##0\)"/>
    <numFmt numFmtId="213" formatCode="&quot;C&quot;#,##0_);\(&quot;C&quot;#,##0\)"/>
    <numFmt numFmtId="214" formatCode="0.000"/>
    <numFmt numFmtId="215" formatCode="_(\§\g\ #,##0_);_(\§\g\ \(#,##0\);_(\§\g\ &quot;-&quot;??_);_(@_)"/>
    <numFmt numFmtId="216" formatCode="_(\§\g\ #,##0_);_(\§\g\ \(#,##0\);_(\§\g\ &quot;-&quot;_);_(@_)"/>
    <numFmt numFmtId="217" formatCode="&quot;C&quot;#,##0_);[Red]\(&quot;C&quot;#,##0\)"/>
    <numFmt numFmtId="218" formatCode="\§\g#,##0_);\(\§\g#,##0\)"/>
    <numFmt numFmtId="219" formatCode="_-&quot;VND&quot;* #,##0_-;\-&quot;VND&quot;* #,##0_-;_-&quot;VND&quot;* &quot;-&quot;_-;_-@_-"/>
    <numFmt numFmtId="220" formatCode="_(&quot;Rp&quot;* #,##0.00_);_(&quot;Rp&quot;* \(#,##0.00\);_(&quot;Rp&quot;* &quot;-&quot;??_);_(@_)"/>
    <numFmt numFmtId="221" formatCode="#,##0.00\ &quot;FB&quot;;[Red]\-#,##0.00\ &quot;FB&quot;"/>
    <numFmt numFmtId="222" formatCode="#,##0\ &quot;$&quot;;\-#,##0\ &quot;$&quot;"/>
    <numFmt numFmtId="223" formatCode="&quot;$&quot;#,##0;\-&quot;$&quot;#,##0"/>
    <numFmt numFmtId="224" formatCode="_-* #,##0\ _F_B_-;\-* #,##0\ _F_B_-;_-* &quot;-&quot;\ _F_B_-;_-@_-"/>
    <numFmt numFmtId="225" formatCode="#,##0_);\-#,##0_)"/>
    <numFmt numFmtId="226" formatCode="#,##0\ &quot;$&quot;_);\(#,##0\ &quot;$&quot;\)"/>
    <numFmt numFmtId="227" formatCode="#,###"/>
    <numFmt numFmtId="228" formatCode="#,##0\ &quot;$&quot;_);[Red]\(#,##0\ &quot;$&quot;\)"/>
    <numFmt numFmtId="229" formatCode="&quot;$&quot;###,0&quot;.&quot;00_);[Red]\(&quot;$&quot;###,0&quot;.&quot;00\)"/>
    <numFmt numFmtId="230" formatCode="&quot;\&quot;#,##0;[Red]\-&quot;\&quot;#,##0"/>
    <numFmt numFmtId="231" formatCode="&quot;\&quot;#,##0.00;\-&quot;\&quot;#,##0.00"/>
    <numFmt numFmtId="232" formatCode="#,##0.00_);\-#,##0.00_)"/>
    <numFmt numFmtId="233" formatCode="#,##0.000_);\(#,##0.000\)"/>
    <numFmt numFmtId="234" formatCode="#"/>
    <numFmt numFmtId="235" formatCode="&quot;¡Ì&quot;#,##0;[Red]\-&quot;¡Ì&quot;#,##0"/>
    <numFmt numFmtId="236" formatCode="#,##0.00\ &quot;F&quot;;[Red]\-#,##0.00\ &quot;F&quot;"/>
    <numFmt numFmtId="237" formatCode="_-&quot;£&quot;* #,##0_-;\-&quot;£&quot;* #,##0_-;_-&quot;£&quot;* &quot;-&quot;_-;_-@_-"/>
    <numFmt numFmtId="238" formatCode="&quot;£&quot;#,##0;[Red]\-&quot;£&quot;#,##0"/>
    <numFmt numFmtId="239" formatCode="0.00000000000E+00;\?"/>
    <numFmt numFmtId="240" formatCode="#,##0.00\ \ "/>
    <numFmt numFmtId="241" formatCode="0.00000"/>
    <numFmt numFmtId="242" formatCode="_ * #,##0_ ;_ * \-#,##0_ ;_ * &quot;-&quot;??_ ;_ @_ "/>
    <numFmt numFmtId="243" formatCode="_(* #.##0.00_);_(* \(#.##0.00\);_(* &quot;-&quot;??_);_(@_)"/>
    <numFmt numFmtId="244" formatCode="#,##0.00\ \ \ \ "/>
    <numFmt numFmtId="245" formatCode="&quot;$&quot;#,##0;[Red]\-&quot;$&quot;#,##0"/>
    <numFmt numFmtId="246" formatCode="#,##0\ &quot;F&quot;;[Red]\-#,##0\ &quot;F&quot;"/>
    <numFmt numFmtId="247" formatCode="_ * #.##._ ;_ * \-#.##._ ;_ * &quot;-&quot;??_ ;_ @_ⴆ"/>
    <numFmt numFmtId="248" formatCode="#,##0\ &quot;F&quot;;\-#,##0\ &quot;F&quot;"/>
    <numFmt numFmtId="249" formatCode="_-* ###,0&quot;.&quot;00_-;\-* ###,0&quot;.&quot;00_-;_-* &quot;-&quot;??_-;_-@_-"/>
    <numFmt numFmtId="250" formatCode="_-* #,##0\ _F_-;\-* #,##0\ _F_-;_-* &quot;-&quot;??\ _F_-;_-@_-"/>
    <numFmt numFmtId="251" formatCode="_-&quot;$&quot;* ###,0&quot;.&quot;00_-;\-&quot;$&quot;* ###,0&quot;.&quot;00_-;_-&quot;$&quot;* &quot;-&quot;??_-;_-@_-"/>
    <numFmt numFmtId="252" formatCode="#,##0.00\ &quot;F&quot;;\-#,##0.00\ &quot;F&quot;"/>
    <numFmt numFmtId="253" formatCode="&quot;\&quot;#,##0;&quot;\&quot;&quot;\&quot;&quot;\&quot;&quot;\&quot;&quot;\&quot;&quot;\&quot;&quot;\&quot;\-#,##0"/>
    <numFmt numFmtId="254" formatCode="0.0%"/>
    <numFmt numFmtId="255" formatCode="_-* #,##0\ _€_-;\-* #,##0\ _€_-;_-* &quot;-&quot;??\ _€_-;_-@_-"/>
  </numFmts>
  <fonts count="197">
    <font>
      <sz val="10"/>
      <name val="Arial"/>
    </font>
    <font>
      <sz val="11"/>
      <color theme="1"/>
      <name val="Calibri"/>
      <family val="2"/>
      <scheme val="minor"/>
    </font>
    <font>
      <sz val="10"/>
      <name val="Arial"/>
      <family val="2"/>
    </font>
    <font>
      <sz val="10"/>
      <name val="Times New Roman"/>
      <family val="1"/>
    </font>
    <font>
      <sz val="12"/>
      <name val="Times New Roman"/>
      <family val="1"/>
    </font>
    <font>
      <b/>
      <sz val="12"/>
      <name val="Times New Roman"/>
      <family val="1"/>
    </font>
    <font>
      <sz val="13"/>
      <name val=".VnTime"/>
      <family val="2"/>
    </font>
    <font>
      <sz val="11"/>
      <name val=".VnArial Narrow"/>
      <family val="2"/>
    </font>
    <font>
      <b/>
      <sz val="13"/>
      <name val="Times New Roman"/>
      <family val="1"/>
    </font>
    <font>
      <sz val="12"/>
      <name val=".VnTime"/>
      <family val="2"/>
    </font>
    <font>
      <b/>
      <sz val="14"/>
      <name val=".VnTimeH"/>
      <family val="2"/>
    </font>
    <font>
      <sz val="12"/>
      <name val=".VnTime"/>
      <family val="2"/>
    </font>
    <font>
      <sz val="14"/>
      <name val=".VnTime"/>
      <family val="2"/>
    </font>
    <font>
      <sz val="14"/>
      <name val="Times New Roman"/>
      <family val="1"/>
    </font>
    <font>
      <b/>
      <sz val="10"/>
      <name val="Times New Roman"/>
      <family val="1"/>
    </font>
    <font>
      <sz val="14"/>
      <name val=".VnArial Narrow"/>
      <family val="2"/>
    </font>
    <font>
      <sz val="10"/>
      <name val=".VnArial Narrow"/>
      <family val="2"/>
    </font>
    <font>
      <sz val="13"/>
      <name val="Times New Roman"/>
      <family val="1"/>
    </font>
    <font>
      <sz val="10"/>
      <name val=".VnArial"/>
      <family val="2"/>
    </font>
    <font>
      <b/>
      <sz val="18"/>
      <name val="Arial"/>
      <family val="2"/>
    </font>
    <font>
      <sz val="9"/>
      <name val="Arial"/>
      <family val="2"/>
    </font>
    <font>
      <b/>
      <sz val="11"/>
      <name val="Times New Roman"/>
      <family val="1"/>
    </font>
    <font>
      <sz val="12"/>
      <name val=".VnArial Narrow"/>
      <family val="2"/>
    </font>
    <font>
      <sz val="12"/>
      <name val="VNI-Times"/>
    </font>
    <font>
      <sz val="10"/>
      <color indexed="8"/>
      <name val="MS Sans Serif"/>
      <family val="2"/>
    </font>
    <font>
      <sz val="12"/>
      <name val="돋움체"/>
      <family val="3"/>
      <charset val="129"/>
    </font>
    <font>
      <sz val="12"/>
      <name val="VNtimes New Roman"/>
      <family val="2"/>
    </font>
    <font>
      <sz val="10"/>
      <name val=".VnTime"/>
      <family val="2"/>
    </font>
    <font>
      <sz val="10"/>
      <name val="?? ??"/>
      <family val="1"/>
      <charset val="136"/>
    </font>
    <font>
      <sz val="10"/>
      <name val="Arial"/>
      <family val="2"/>
    </font>
    <font>
      <sz val="12"/>
      <name val=".VnArial"/>
      <family val="2"/>
    </font>
    <font>
      <sz val="10"/>
      <name val="??"/>
      <family val="3"/>
      <charset val="129"/>
    </font>
    <font>
      <sz val="12"/>
      <name val="????"/>
      <family val="1"/>
      <charset val="136"/>
    </font>
    <font>
      <sz val="12"/>
      <name val="Courier"/>
      <family val="3"/>
    </font>
    <font>
      <sz val="10"/>
      <name val="AngsanaUPC"/>
      <family val="1"/>
    </font>
    <font>
      <sz val="12"/>
      <name val="|??¢¥¢¬¨Ï"/>
      <family val="1"/>
      <charset val="129"/>
    </font>
    <font>
      <sz val="10"/>
      <name val="VNI-Times"/>
    </font>
    <font>
      <sz val="10"/>
      <name val="MS Sans Serif"/>
      <family val="2"/>
    </font>
    <font>
      <sz val="10"/>
      <name val="Helv"/>
      <family val="2"/>
    </font>
    <font>
      <sz val="10"/>
      <color indexed="8"/>
      <name val="Arial"/>
      <family val="2"/>
    </font>
    <font>
      <sz val="11"/>
      <name val="VNI-Aptima"/>
    </font>
    <font>
      <sz val="12"/>
      <name val="???"/>
    </font>
    <font>
      <sz val="11"/>
      <name val="‚l‚r ‚oƒSƒVƒbƒN"/>
      <family val="3"/>
      <charset val="128"/>
    </font>
    <font>
      <sz val="11"/>
      <name val="–¾’©"/>
      <family val="1"/>
      <charset val="128"/>
    </font>
    <font>
      <sz val="14"/>
      <name val="Terminal"/>
      <family val="3"/>
      <charset val="128"/>
    </font>
    <font>
      <sz val="14"/>
      <name val="VnTime"/>
    </font>
    <font>
      <b/>
      <u/>
      <sz val="14"/>
      <color indexed="8"/>
      <name val=".VnBook-AntiquaH"/>
      <family val="2"/>
    </font>
    <font>
      <sz val="11"/>
      <name val=".VnTime"/>
      <family val="2"/>
    </font>
    <font>
      <b/>
      <u/>
      <sz val="10"/>
      <name val="VNI-Times"/>
    </font>
    <font>
      <b/>
      <sz val="10"/>
      <name val=".VnArial"/>
      <family val="2"/>
    </font>
    <font>
      <sz val="12"/>
      <color indexed="10"/>
      <name val=".VnArial Narrow"/>
      <family val="2"/>
    </font>
    <font>
      <sz val="12"/>
      <color indexed="8"/>
      <name val="¹ÙÅÁÃ¼"/>
      <family val="1"/>
      <charset val="129"/>
    </font>
    <font>
      <i/>
      <sz val="12"/>
      <color indexed="8"/>
      <name val=".VnBook-AntiquaH"/>
      <family val="2"/>
    </font>
    <font>
      <b/>
      <sz val="12"/>
      <color indexed="8"/>
      <name val=".VnBook-Antiqua"/>
      <family val="2"/>
    </font>
    <font>
      <i/>
      <sz val="12"/>
      <color indexed="8"/>
      <name val=".VnBook-Antiqua"/>
      <family val="2"/>
    </font>
    <font>
      <sz val="14"/>
      <name val="VNI-Times"/>
    </font>
    <font>
      <sz val="12"/>
      <name val="¹UAAA¼"/>
      <family val="3"/>
      <charset val="129"/>
    </font>
    <font>
      <sz val="11"/>
      <name val="VNI-Times"/>
    </font>
    <font>
      <sz val="8"/>
      <name val="Times New Roman"/>
      <family val="1"/>
    </font>
    <font>
      <b/>
      <sz val="12"/>
      <color indexed="63"/>
      <name val="VNI-Times"/>
    </font>
    <font>
      <sz val="12"/>
      <name val="¹ÙÅÁÃ¼"/>
      <charset val="129"/>
    </font>
    <font>
      <sz val="12"/>
      <name val="Tms Rmn"/>
    </font>
    <font>
      <sz val="13"/>
      <name val=".VnTime"/>
      <family val="2"/>
    </font>
    <font>
      <sz val="11"/>
      <name val="µ¸¿ò"/>
      <charset val="129"/>
    </font>
    <font>
      <sz val="10"/>
      <name val="±¼¸²A¼"/>
      <family val="3"/>
      <charset val="129"/>
    </font>
    <font>
      <sz val="12"/>
      <name val="¹ÙÅÁÃ¼"/>
      <family val="1"/>
      <charset val="129"/>
    </font>
    <font>
      <sz val="10"/>
      <name val="Helv"/>
    </font>
    <font>
      <sz val="10"/>
      <name val="Arial"/>
      <family val="2"/>
      <charset val="163"/>
    </font>
    <font>
      <b/>
      <sz val="10"/>
      <name val="Helv"/>
    </font>
    <font>
      <sz val="11"/>
      <name val="Tms Rmn"/>
    </font>
    <font>
      <sz val="13"/>
      <color indexed="8"/>
      <name val="Times New Roman"/>
      <family val="2"/>
    </font>
    <font>
      <sz val="11"/>
      <color indexed="8"/>
      <name val="Calibri"/>
      <family val="2"/>
    </font>
    <font>
      <sz val="14"/>
      <color indexed="8"/>
      <name val="Times New Roman"/>
      <family val="2"/>
      <charset val="163"/>
    </font>
    <font>
      <b/>
      <sz val="12"/>
      <name val="VNTime"/>
      <family val="2"/>
    </font>
    <font>
      <sz val="10"/>
      <name val="MS Serif"/>
      <family val="1"/>
    </font>
    <font>
      <sz val="11"/>
      <name val="VNtimes New Roman"/>
      <family val="2"/>
    </font>
    <font>
      <sz val="10"/>
      <name val="VNI-Aptima"/>
    </font>
    <font>
      <sz val="12"/>
      <name val="Arial"/>
      <family val="2"/>
    </font>
    <font>
      <b/>
      <sz val="12"/>
      <name val="VNTimeH"/>
      <family val="2"/>
    </font>
    <font>
      <sz val="10"/>
      <name val="Arial CE"/>
      <charset val="238"/>
    </font>
    <font>
      <sz val="10"/>
      <color indexed="16"/>
      <name val="MS Serif"/>
      <family val="1"/>
    </font>
    <font>
      <sz val="10"/>
      <name val="VNI-Helve-Condense"/>
    </font>
    <font>
      <sz val="10"/>
      <color indexed="8"/>
      <name val="Arial"/>
      <family val="2"/>
      <charset val="1"/>
    </font>
    <font>
      <sz val="8"/>
      <name val="Arial"/>
      <family val="2"/>
    </font>
    <font>
      <sz val="12"/>
      <name val="VNTime"/>
      <family val="2"/>
    </font>
    <font>
      <sz val="10"/>
      <name val=".VnArialH"/>
      <family val="2"/>
    </font>
    <font>
      <b/>
      <sz val="12"/>
      <name val=".VnBook-AntiquaH"/>
      <family val="2"/>
    </font>
    <font>
      <b/>
      <sz val="12"/>
      <color indexed="9"/>
      <name val="Tms Rmn"/>
    </font>
    <font>
      <b/>
      <sz val="12"/>
      <name val="Helv"/>
    </font>
    <font>
      <b/>
      <sz val="12"/>
      <name val="Arial"/>
      <family val="2"/>
    </font>
    <font>
      <b/>
      <sz val="8"/>
      <name val="MS Sans Serif"/>
      <family val="2"/>
    </font>
    <font>
      <b/>
      <sz val="10"/>
      <name val=".VnTime"/>
      <family val="2"/>
    </font>
    <font>
      <sz val="12"/>
      <name val="±¼¸²Ã¼"/>
      <family val="3"/>
      <charset val="129"/>
    </font>
    <font>
      <u/>
      <sz val="10"/>
      <color indexed="12"/>
      <name val=".VnTime"/>
      <family val="2"/>
    </font>
    <font>
      <u/>
      <sz val="12"/>
      <color indexed="12"/>
      <name val=".VnTime"/>
      <family val="2"/>
    </font>
    <font>
      <u/>
      <sz val="12"/>
      <color indexed="12"/>
      <name val="Arial"/>
      <family val="2"/>
    </font>
    <font>
      <sz val="8"/>
      <name val="VNarial"/>
      <family val="2"/>
    </font>
    <font>
      <b/>
      <sz val="11"/>
      <name val="Helv"/>
    </font>
    <font>
      <sz val="10"/>
      <name val=".VnAvant"/>
      <family val="2"/>
    </font>
    <font>
      <sz val="7"/>
      <name val="Small Fonts"/>
      <family val="2"/>
    </font>
    <font>
      <b/>
      <sz val="12"/>
      <name val="VN-NTime"/>
    </font>
    <font>
      <b/>
      <i/>
      <sz val="16"/>
      <name val="Helv"/>
    </font>
    <font>
      <sz val="12"/>
      <name val="바탕체"/>
      <family val="1"/>
      <charset val="129"/>
    </font>
    <font>
      <sz val="11"/>
      <color indexed="8"/>
      <name val="Arial"/>
      <family val="2"/>
      <charset val="163"/>
    </font>
    <font>
      <sz val="14"/>
      <name val="Times New Roman"/>
      <family val="1"/>
      <charset val="163"/>
    </font>
    <font>
      <sz val="11"/>
      <color indexed="8"/>
      <name val="Helvetica Neue"/>
    </font>
    <font>
      <b/>
      <sz val="11"/>
      <name val="Arial"/>
      <family val="2"/>
    </font>
    <font>
      <sz val="14"/>
      <color indexed="8"/>
      <name val="Times New Roman"/>
      <family val="2"/>
    </font>
    <font>
      <sz val="12"/>
      <name val="Helv"/>
    </font>
    <font>
      <b/>
      <sz val="10"/>
      <name val="MS Sans Serif"/>
      <family val="2"/>
    </font>
    <font>
      <sz val="8"/>
      <name val="Wingdings"/>
      <charset val="2"/>
    </font>
    <font>
      <sz val="8"/>
      <name val="Helv"/>
    </font>
    <font>
      <b/>
      <sz val="12"/>
      <color indexed="8"/>
      <name val="Arial"/>
      <family val="2"/>
    </font>
    <font>
      <b/>
      <i/>
      <sz val="12"/>
      <color indexed="8"/>
      <name val="Arial"/>
      <family val="2"/>
    </font>
    <font>
      <sz val="12"/>
      <color indexed="8"/>
      <name val="Arial"/>
      <family val="2"/>
    </font>
    <font>
      <i/>
      <sz val="12"/>
      <color indexed="8"/>
      <name val="Arial"/>
      <family val="2"/>
    </font>
    <font>
      <sz val="19"/>
      <color indexed="48"/>
      <name val="Arial"/>
      <family val="2"/>
    </font>
    <font>
      <sz val="12"/>
      <color indexed="14"/>
      <name val="Arial"/>
      <family val="2"/>
    </font>
    <font>
      <sz val="11"/>
      <name val="3C_Times_T"/>
    </font>
    <font>
      <sz val="8"/>
      <name val="MS Sans Serif"/>
      <family val="2"/>
    </font>
    <font>
      <sz val="8"/>
      <name val="Tms Rmn"/>
    </font>
    <font>
      <b/>
      <sz val="10.5"/>
      <name val=".VnAvantH"/>
      <family val="2"/>
    </font>
    <font>
      <sz val="10"/>
      <name val="VNbook-Antiqua"/>
      <family val="2"/>
    </font>
    <font>
      <sz val="11"/>
      <color indexed="32"/>
      <name val="VNI-Times"/>
    </font>
    <font>
      <b/>
      <sz val="8"/>
      <color indexed="8"/>
      <name val="Helv"/>
    </font>
    <font>
      <sz val="10"/>
      <name val="Symbol"/>
      <family val="1"/>
      <charset val="2"/>
    </font>
    <font>
      <sz val="13"/>
      <name val=".VnArial"/>
      <family val="2"/>
    </font>
    <font>
      <b/>
      <sz val="10"/>
      <name val="VNI-Univer"/>
    </font>
    <font>
      <sz val="10"/>
      <name val=".VnBook-Antiqua"/>
      <family val="2"/>
    </font>
    <font>
      <b/>
      <u val="double"/>
      <sz val="12"/>
      <color indexed="12"/>
      <name val=".VnBahamasB"/>
      <family val="2"/>
    </font>
    <font>
      <b/>
      <i/>
      <u/>
      <sz val="12"/>
      <name val=".VnTimeH"/>
      <family val="2"/>
    </font>
    <font>
      <sz val="9.5"/>
      <name val=".VnBlackH"/>
      <family val="2"/>
    </font>
    <font>
      <b/>
      <sz val="10"/>
      <name val=".VnBahamasBH"/>
      <family val="2"/>
    </font>
    <font>
      <b/>
      <sz val="11"/>
      <name val=".VnArialH"/>
      <family val="2"/>
    </font>
    <font>
      <b/>
      <sz val="10"/>
      <name val=".VnArialH"/>
      <family val="2"/>
    </font>
    <font>
      <b/>
      <sz val="12"/>
      <name val="VNI-Times"/>
    </font>
    <font>
      <sz val="12"/>
      <name val="VNTime"/>
    </font>
    <font>
      <sz val="11"/>
      <name val=".VnAvant"/>
      <family val="2"/>
    </font>
    <font>
      <b/>
      <sz val="13"/>
      <color indexed="8"/>
      <name val=".VnTimeH"/>
      <family val="2"/>
    </font>
    <font>
      <sz val="10"/>
      <name val="VNtimes New Roman"/>
      <family val="2"/>
    </font>
    <font>
      <sz val="14"/>
      <name val="VnTime"/>
      <family val="2"/>
    </font>
    <font>
      <b/>
      <sz val="8"/>
      <name val="VN Helvetica"/>
    </font>
    <font>
      <sz val="9"/>
      <name val=".VnTime"/>
      <family val="2"/>
    </font>
    <font>
      <b/>
      <sz val="12"/>
      <name val=".VnTime"/>
      <family val="2"/>
    </font>
    <font>
      <b/>
      <sz val="10"/>
      <name val="VN AvantGBook"/>
    </font>
    <font>
      <b/>
      <sz val="16"/>
      <name val=".VnTime"/>
      <family val="2"/>
    </font>
    <font>
      <sz val="10"/>
      <name val="Geneva"/>
      <family val="2"/>
    </font>
    <font>
      <sz val="14"/>
      <name val=".VnArial"/>
      <family val="2"/>
    </font>
    <font>
      <sz val="16"/>
      <name val="AngsanaUPC"/>
      <family val="3"/>
    </font>
    <font>
      <sz val="10"/>
      <name val=" "/>
      <family val="1"/>
      <charset val="136"/>
    </font>
    <font>
      <sz val="14"/>
      <name val="뼻뮝"/>
      <family val="3"/>
      <charset val="129"/>
    </font>
    <font>
      <sz val="12"/>
      <color indexed="8"/>
      <name val="바탕체"/>
      <family val="3"/>
    </font>
    <font>
      <sz val="12"/>
      <name val="뼻뮝"/>
      <family val="1"/>
      <charset val="129"/>
    </font>
    <font>
      <sz val="10"/>
      <name val="명조"/>
      <family val="3"/>
      <charset val="129"/>
    </font>
    <font>
      <sz val="10"/>
      <name val="돋움체"/>
      <family val="3"/>
      <charset val="129"/>
    </font>
    <font>
      <i/>
      <sz val="11"/>
      <name val=".VnArial Narrow"/>
      <family val="2"/>
    </font>
    <font>
      <b/>
      <sz val="12"/>
      <name val=".VnArial Narrow"/>
      <family val="2"/>
    </font>
    <font>
      <sz val="11"/>
      <name val=".VnTime"/>
      <family val="2"/>
    </font>
    <font>
      <i/>
      <sz val="12"/>
      <name val="Times New Roman"/>
      <family val="1"/>
    </font>
    <font>
      <sz val="11"/>
      <color theme="1"/>
      <name val="Calibri"/>
      <family val="2"/>
      <charset val="163"/>
      <scheme val="minor"/>
    </font>
    <font>
      <sz val="13"/>
      <color rgb="FFFF0000"/>
      <name val="Times New Roman"/>
      <family val="1"/>
    </font>
    <font>
      <sz val="12"/>
      <color rgb="FFFF0000"/>
      <name val=".VnArial Narrow"/>
      <family val="2"/>
    </font>
    <font>
      <b/>
      <sz val="12"/>
      <color rgb="FFFF0000"/>
      <name val=".VnArial Narrow"/>
      <family val="2"/>
    </font>
    <font>
      <sz val="13"/>
      <color theme="1"/>
      <name val="Times New Roman"/>
      <family val="1"/>
    </font>
    <font>
      <i/>
      <sz val="13"/>
      <name val="Times New Roman"/>
      <family val="1"/>
    </font>
    <font>
      <b/>
      <sz val="13"/>
      <color rgb="FF000000"/>
      <name val="Times New Roman"/>
      <family val="1"/>
    </font>
    <font>
      <i/>
      <sz val="13"/>
      <color rgb="FF000000"/>
      <name val="Times New Roman"/>
      <family val="1"/>
    </font>
    <font>
      <b/>
      <i/>
      <sz val="13"/>
      <color rgb="FF000000"/>
      <name val="Times New Roman"/>
      <family val="1"/>
    </font>
    <font>
      <i/>
      <sz val="13"/>
      <color theme="1"/>
      <name val="Times New Roman"/>
      <family val="1"/>
    </font>
    <font>
      <b/>
      <sz val="12"/>
      <color rgb="FF000000"/>
      <name val="Times New Roman"/>
      <family val="1"/>
    </font>
    <font>
      <sz val="12"/>
      <color rgb="FF000000"/>
      <name val="Times New Roman"/>
      <family val="1"/>
    </font>
    <font>
      <i/>
      <sz val="12"/>
      <color rgb="FF000000"/>
      <name val="Times New Roman"/>
      <family val="1"/>
    </font>
    <font>
      <sz val="12"/>
      <color rgb="FF000000"/>
      <name val=".VnArial Narrow"/>
      <family val="2"/>
    </font>
    <font>
      <i/>
      <sz val="12"/>
      <color rgb="FF000000"/>
      <name val=".VnArial Narrow"/>
      <family val="2"/>
    </font>
    <font>
      <b/>
      <sz val="12"/>
      <color rgb="FF000000"/>
      <name val=".VnArial Narrow"/>
      <family val="2"/>
    </font>
    <font>
      <b/>
      <sz val="13"/>
      <color theme="1"/>
      <name val="Times New Roman"/>
      <family val="1"/>
    </font>
    <font>
      <sz val="13"/>
      <color rgb="FF000000"/>
      <name val="Times New Roman"/>
      <family val="1"/>
    </font>
    <font>
      <b/>
      <sz val="10"/>
      <color rgb="FF000000"/>
      <name val="Times New Roman"/>
      <family val="1"/>
    </font>
    <font>
      <sz val="10"/>
      <color rgb="FF000000"/>
      <name val="Times New Roman"/>
      <family val="1"/>
    </font>
    <font>
      <b/>
      <sz val="11"/>
      <color rgb="FF000000"/>
      <name val="Times New Roman"/>
      <family val="1"/>
    </font>
    <font>
      <i/>
      <sz val="12"/>
      <color theme="1"/>
      <name val="Times New Roman"/>
      <family val="1"/>
    </font>
    <font>
      <sz val="12"/>
      <color theme="1"/>
      <name val="Times New Roman"/>
      <family val="1"/>
    </font>
    <font>
      <sz val="11"/>
      <color rgb="FF000000"/>
      <name val=".VnArial Narrow"/>
      <family val="2"/>
    </font>
    <font>
      <b/>
      <sz val="11"/>
      <color rgb="FF000000"/>
      <name val=".VnArial Narrow"/>
      <family val="2"/>
    </font>
    <font>
      <b/>
      <sz val="9"/>
      <name val="Times New Roman"/>
      <family val="1"/>
    </font>
    <font>
      <b/>
      <sz val="14"/>
      <color rgb="FF000000"/>
      <name val="Times New Roman"/>
      <family val="1"/>
    </font>
    <font>
      <sz val="9"/>
      <name val="Times New Roman"/>
      <family val="1"/>
    </font>
    <font>
      <b/>
      <sz val="11"/>
      <name val=".VnArial Narrow"/>
      <family val="2"/>
    </font>
    <font>
      <i/>
      <sz val="10"/>
      <name val="Times New Roman"/>
      <family val="1"/>
    </font>
    <font>
      <b/>
      <i/>
      <sz val="11"/>
      <name val=".VnArial Narrow"/>
      <family val="2"/>
    </font>
    <font>
      <sz val="11"/>
      <name val="Times New Roman"/>
      <family val="1"/>
    </font>
    <font>
      <sz val="11"/>
      <color rgb="FFFF0000"/>
      <name val=".VnArial Narrow"/>
      <family val="2"/>
    </font>
    <font>
      <i/>
      <sz val="11"/>
      <color rgb="FFFF0000"/>
      <name val=".VnArial Narrow"/>
      <family val="2"/>
    </font>
    <font>
      <i/>
      <sz val="11"/>
      <color rgb="FF000000"/>
      <name val=".VnArial Narrow"/>
      <family val="2"/>
    </font>
    <font>
      <b/>
      <sz val="10"/>
      <name val="Arial"/>
      <family val="2"/>
    </font>
    <font>
      <i/>
      <sz val="10"/>
      <name val="Arial"/>
      <family val="2"/>
    </font>
    <font>
      <b/>
      <i/>
      <sz val="12"/>
      <color rgb="FF000000"/>
      <name val=".VnArial Narrow"/>
      <family val="2"/>
    </font>
  </fonts>
  <fills count="26">
    <fill>
      <patternFill patternType="none"/>
    </fill>
    <fill>
      <patternFill patternType="gray125"/>
    </fill>
    <fill>
      <patternFill patternType="solid">
        <fgColor indexed="22"/>
        <bgColor indexed="64"/>
      </patternFill>
    </fill>
    <fill>
      <patternFill patternType="solid">
        <fgColor indexed="13"/>
        <bgColor indexed="64"/>
      </patternFill>
    </fill>
    <fill>
      <patternFill patternType="solid">
        <fgColor indexed="65"/>
        <bgColor indexed="64"/>
      </patternFill>
    </fill>
    <fill>
      <patternFill patternType="solid">
        <fgColor indexed="40"/>
        <bgColor indexed="64"/>
      </patternFill>
    </fill>
    <fill>
      <patternFill patternType="solid">
        <fgColor indexed="26"/>
        <bgColor indexed="64"/>
      </patternFill>
    </fill>
    <fill>
      <patternFill patternType="darkVertical"/>
    </fill>
    <fill>
      <patternFill patternType="solid">
        <fgColor indexed="43"/>
        <bgColor indexed="64"/>
      </patternFill>
    </fill>
    <fill>
      <patternFill patternType="solid">
        <fgColor indexed="54"/>
        <bgColor indexed="64"/>
      </patternFill>
    </fill>
    <fill>
      <patternFill patternType="solid">
        <fgColor indexed="10"/>
        <bgColor indexed="64"/>
      </patternFill>
    </fill>
    <fill>
      <patternFill patternType="solid">
        <fgColor indexed="45"/>
        <bgColor indexed="64"/>
      </patternFill>
    </fill>
    <fill>
      <patternFill patternType="solid">
        <fgColor indexed="29"/>
        <bgColor indexed="64"/>
      </patternFill>
    </fill>
    <fill>
      <patternFill patternType="solid">
        <fgColor indexed="42"/>
        <bgColor indexed="64"/>
      </patternFill>
    </fill>
    <fill>
      <patternFill patternType="solid">
        <fgColor indexed="51"/>
        <bgColor indexed="64"/>
      </patternFill>
    </fill>
    <fill>
      <patternFill patternType="solid">
        <fgColor indexed="47"/>
        <bgColor indexed="64"/>
      </patternFill>
    </fill>
    <fill>
      <patternFill patternType="solid">
        <fgColor indexed="50"/>
        <bgColor indexed="64"/>
      </patternFill>
    </fill>
    <fill>
      <patternFill patternType="solid">
        <fgColor indexed="57"/>
        <bgColor indexed="64"/>
      </patternFill>
    </fill>
    <fill>
      <patternFill patternType="solid">
        <fgColor indexed="21"/>
        <bgColor indexed="64"/>
      </patternFill>
    </fill>
    <fill>
      <patternFill patternType="lightUp">
        <fgColor indexed="48"/>
        <bgColor indexed="44"/>
      </patternFill>
    </fill>
    <fill>
      <patternFill patternType="solid">
        <fgColor indexed="44"/>
        <bgColor indexed="64"/>
      </patternFill>
    </fill>
    <fill>
      <patternFill patternType="solid">
        <fgColor indexed="41"/>
        <bgColor indexed="64"/>
      </patternFill>
    </fill>
    <fill>
      <patternFill patternType="solid">
        <fgColor indexed="35"/>
        <bgColor indexed="64"/>
      </patternFill>
    </fill>
    <fill>
      <patternFill patternType="gray125">
        <fgColor indexed="35"/>
      </patternFill>
    </fill>
    <fill>
      <patternFill patternType="solid">
        <fgColor indexed="26"/>
        <bgColor indexed="9"/>
      </patternFill>
    </fill>
    <fill>
      <patternFill patternType="solid">
        <fgColor indexed="9"/>
        <bgColor indexed="10"/>
      </patternFill>
    </fill>
  </fills>
  <borders count="4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double">
        <color indexed="64"/>
      </top>
      <bottom style="hair">
        <color indexed="64"/>
      </bottom>
      <diagonal/>
    </border>
    <border>
      <left/>
      <right/>
      <top/>
      <bottom style="hair">
        <color indexed="64"/>
      </bottom>
      <diagonal/>
    </border>
    <border>
      <left/>
      <right/>
      <top style="double">
        <color indexed="64"/>
      </top>
      <bottom/>
      <diagonal/>
    </border>
    <border>
      <left style="thin">
        <color indexed="64"/>
      </left>
      <right style="thin">
        <color indexed="64"/>
      </right>
      <top/>
      <bottom style="thin">
        <color indexed="64"/>
      </bottom>
      <diagonal/>
    </border>
    <border>
      <left/>
      <right style="double">
        <color indexed="64"/>
      </right>
      <top/>
      <bottom/>
      <diagonal/>
    </border>
    <border>
      <left style="thin">
        <color indexed="64"/>
      </left>
      <right style="thin">
        <color indexed="64"/>
      </right>
      <top/>
      <bottom/>
      <diagonal/>
    </border>
    <border>
      <left style="thin">
        <color indexed="64"/>
      </left>
      <right style="thin">
        <color indexed="64"/>
      </right>
      <top/>
      <bottom style="hair">
        <color indexed="64"/>
      </bottom>
      <diagonal/>
    </border>
    <border>
      <left/>
      <right/>
      <top style="medium">
        <color indexed="64"/>
      </top>
      <bottom style="medium">
        <color indexed="64"/>
      </bottom>
      <diagonal/>
    </border>
    <border>
      <left/>
      <right/>
      <top style="thin">
        <color indexed="64"/>
      </top>
      <bottom style="thin">
        <color indexed="64"/>
      </bottom>
      <diagonal/>
    </border>
    <border>
      <left/>
      <right/>
      <top/>
      <bottom style="medium">
        <color indexed="64"/>
      </bottom>
      <diagonal/>
    </border>
    <border>
      <left style="thin">
        <color indexed="64"/>
      </left>
      <right style="thin">
        <color indexed="64"/>
      </right>
      <top style="thin">
        <color indexed="8"/>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right/>
      <top style="medium">
        <color indexed="64"/>
      </top>
      <bottom/>
      <diagonal/>
    </border>
    <border>
      <left style="thin">
        <color indexed="48"/>
      </left>
      <right style="thin">
        <color indexed="48"/>
      </right>
      <top style="thin">
        <color indexed="48"/>
      </top>
      <bottom style="thin">
        <color indexed="48"/>
      </bottom>
      <diagonal/>
    </border>
    <border>
      <left style="thin">
        <color indexed="41"/>
      </left>
      <right style="thin">
        <color indexed="48"/>
      </right>
      <top style="medium">
        <color indexed="41"/>
      </top>
      <bottom style="thin">
        <color indexed="48"/>
      </bottom>
      <diagonal/>
    </border>
    <border>
      <left/>
      <right/>
      <top style="thin">
        <color indexed="48"/>
      </top>
      <bottom style="thin">
        <color indexed="48"/>
      </bottom>
      <diagonal/>
    </border>
    <border>
      <left/>
      <right style="thin">
        <color indexed="64"/>
      </right>
      <top style="hair">
        <color indexed="64"/>
      </top>
      <bottom style="hair">
        <color indexed="64"/>
      </bottom>
      <diagonal/>
    </border>
    <border>
      <left style="thin">
        <color indexed="64"/>
      </left>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0"/>
      </right>
      <top/>
      <bottom/>
      <diagonal/>
    </border>
    <border>
      <left style="thin">
        <color indexed="64"/>
      </left>
      <right style="thin">
        <color indexed="64"/>
      </right>
      <top style="thin">
        <color indexed="64"/>
      </top>
      <bottom/>
      <diagonal/>
    </border>
    <border>
      <left style="double">
        <color indexed="64"/>
      </left>
      <right style="thin">
        <color indexed="64"/>
      </right>
      <top style="double">
        <color indexed="64"/>
      </top>
      <bottom/>
      <diagonal/>
    </border>
    <border>
      <left style="double">
        <color indexed="64"/>
      </left>
      <right style="thin">
        <color indexed="64"/>
      </right>
      <top style="hair">
        <color indexed="64"/>
      </top>
      <bottom style="double">
        <color indexed="64"/>
      </bottom>
      <diagonal/>
    </border>
    <border>
      <left style="medium">
        <color indexed="9"/>
      </left>
      <right style="medium">
        <color indexed="9"/>
      </right>
      <top style="medium">
        <color indexed="9"/>
      </top>
      <bottom style="medium">
        <color indexed="9"/>
      </bottom>
      <diagonal/>
    </border>
    <border>
      <left style="hair">
        <color indexed="64"/>
      </left>
      <right/>
      <top/>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diagonal/>
    </border>
    <border>
      <left/>
      <right style="thin">
        <color indexed="64"/>
      </right>
      <top style="thin">
        <color indexed="64"/>
      </top>
      <bottom style="thin">
        <color indexed="64"/>
      </bottom>
      <diagonal/>
    </border>
    <border>
      <left style="thin">
        <color indexed="64"/>
      </left>
      <right style="thin">
        <color indexed="64"/>
      </right>
      <top style="hair">
        <color indexed="64"/>
      </top>
      <bottom style="thin">
        <color indexed="64"/>
      </bottom>
      <diagonal/>
    </border>
    <border>
      <left/>
      <right/>
      <top/>
      <bottom style="thin">
        <color indexed="64"/>
      </bottom>
      <diagonal/>
    </border>
    <border>
      <left style="thin">
        <color indexed="64"/>
      </left>
      <right/>
      <top style="thin">
        <color indexed="64"/>
      </top>
      <bottom/>
      <diagonal/>
    </border>
    <border>
      <left/>
      <right style="medium">
        <color indexed="64"/>
      </right>
      <top style="medium">
        <color indexed="64"/>
      </top>
      <bottom style="medium">
        <color indexed="64"/>
      </bottom>
      <diagonal/>
    </border>
    <border>
      <left/>
      <right style="medium">
        <color indexed="64"/>
      </right>
      <top/>
      <bottom/>
      <diagonal/>
    </border>
    <border>
      <left style="medium">
        <color indexed="64"/>
      </left>
      <right style="medium">
        <color indexed="64"/>
      </right>
      <top/>
      <bottom/>
      <diagonal/>
    </border>
    <border>
      <left style="thin">
        <color rgb="FF000000"/>
      </left>
      <right style="thin">
        <color rgb="FF000000"/>
      </right>
      <top style="thin">
        <color rgb="FF000000"/>
      </top>
      <bottom style="hair">
        <color rgb="FF000000"/>
      </bottom>
      <diagonal/>
    </border>
    <border>
      <left style="thin">
        <color rgb="FF000000"/>
      </left>
      <right style="thin">
        <color rgb="FF000000"/>
      </right>
      <top style="hair">
        <color rgb="FF000000"/>
      </top>
      <bottom style="hair">
        <color rgb="FF000000"/>
      </bottom>
      <diagonal/>
    </border>
    <border>
      <left style="thin">
        <color rgb="FF000000"/>
      </left>
      <right style="thin">
        <color rgb="FF000000"/>
      </right>
      <top style="hair">
        <color rgb="FF000000"/>
      </top>
      <bottom style="thin">
        <color rgb="FF000000"/>
      </bottom>
      <diagonal/>
    </border>
  </borders>
  <cellStyleXfs count="1030">
    <xf numFmtId="0" fontId="0" fillId="0" borderId="0"/>
    <xf numFmtId="167" fontId="23" fillId="0" borderId="0" applyFont="0" applyFill="0" applyBorder="0" applyAlignment="0" applyProtection="0"/>
    <xf numFmtId="0" fontId="11" fillId="0" borderId="0" applyNumberFormat="0" applyFill="0" applyBorder="0" applyAlignment="0" applyProtection="0"/>
    <xf numFmtId="0" fontId="24" fillId="0" borderId="0"/>
    <xf numFmtId="3" fontId="25" fillId="0" borderId="1"/>
    <xf numFmtId="168" fontId="26" fillId="0" borderId="2" applyFont="0" applyBorder="0"/>
    <xf numFmtId="0" fontId="27" fillId="0" borderId="0"/>
    <xf numFmtId="169" fontId="11" fillId="0" borderId="0" applyFont="0" applyFill="0" applyBorder="0" applyAlignment="0" applyProtection="0"/>
    <xf numFmtId="0" fontId="28" fillId="0" borderId="0" applyFont="0" applyFill="0" applyBorder="0" applyAlignment="0" applyProtection="0"/>
    <xf numFmtId="170" fontId="11" fillId="0" borderId="0" applyFont="0" applyFill="0" applyBorder="0" applyAlignment="0" applyProtection="0"/>
    <xf numFmtId="0" fontId="29" fillId="0" borderId="0" applyNumberFormat="0" applyFill="0" applyBorder="0" applyAlignment="0" applyProtection="0"/>
    <xf numFmtId="0" fontId="30" fillId="0" borderId="0" applyFont="0" applyFill="0" applyBorder="0" applyAlignment="0" applyProtection="0"/>
    <xf numFmtId="0" fontId="31" fillId="0" borderId="3"/>
    <xf numFmtId="171" fontId="27" fillId="0" borderId="0" applyFont="0" applyFill="0" applyBorder="0" applyAlignment="0" applyProtection="0"/>
    <xf numFmtId="172" fontId="32" fillId="0" borderId="0" applyFont="0" applyFill="0" applyBorder="0" applyAlignment="0" applyProtection="0"/>
    <xf numFmtId="173" fontId="32" fillId="0" borderId="0" applyFont="0" applyFill="0" applyBorder="0" applyAlignment="0" applyProtection="0"/>
    <xf numFmtId="6" fontId="33" fillId="0" borderId="0" applyFont="0" applyFill="0" applyBorder="0" applyAlignment="0" applyProtection="0"/>
    <xf numFmtId="0" fontId="34" fillId="0" borderId="0" applyFont="0" applyFill="0" applyBorder="0" applyAlignment="0" applyProtection="0"/>
    <xf numFmtId="0" fontId="29" fillId="0" borderId="0" applyFont="0" applyFill="0" applyBorder="0" applyAlignment="0" applyProtection="0"/>
    <xf numFmtId="0" fontId="29" fillId="0" borderId="0" applyFont="0" applyFill="0" applyBorder="0" applyAlignment="0" applyProtection="0"/>
    <xf numFmtId="0" fontId="35" fillId="0" borderId="0"/>
    <xf numFmtId="0" fontId="29" fillId="0" borderId="0" applyNumberFormat="0" applyFill="0" applyBorder="0" applyAlignment="0" applyProtection="0"/>
    <xf numFmtId="172" fontId="11" fillId="0" borderId="0" applyFont="0" applyFill="0" applyBorder="0" applyAlignment="0" applyProtection="0"/>
    <xf numFmtId="42" fontId="36" fillId="0" borderId="0" applyFont="0" applyFill="0" applyBorder="0" applyAlignment="0" applyProtection="0"/>
    <xf numFmtId="0" fontId="27" fillId="0" borderId="0" applyNumberFormat="0" applyFill="0" applyBorder="0" applyAlignment="0" applyProtection="0"/>
    <xf numFmtId="174" fontId="36" fillId="0" borderId="0" applyFont="0" applyFill="0" applyBorder="0" applyAlignment="0" applyProtection="0"/>
    <xf numFmtId="174" fontId="36" fillId="0" borderId="0" applyFont="0" applyFill="0" applyBorder="0" applyAlignment="0" applyProtection="0"/>
    <xf numFmtId="0" fontId="37" fillId="0" borderId="0"/>
    <xf numFmtId="0" fontId="37" fillId="0" borderId="0"/>
    <xf numFmtId="0" fontId="37" fillId="0" borderId="0"/>
    <xf numFmtId="175" fontId="23" fillId="0" borderId="0" applyFon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176" fontId="11" fillId="0" borderId="0" applyFont="0" applyFill="0" applyBorder="0" applyAlignment="0" applyProtection="0"/>
    <xf numFmtId="42" fontId="36" fillId="0" borderId="0" applyFont="0" applyFill="0" applyBorder="0" applyAlignment="0" applyProtection="0"/>
    <xf numFmtId="42" fontId="36" fillId="0" borderId="0" applyFont="0" applyFill="0" applyBorder="0" applyAlignment="0" applyProtection="0"/>
    <xf numFmtId="0" fontId="27" fillId="0" borderId="0" applyNumberFormat="0" applyFill="0" applyBorder="0" applyAlignment="0" applyProtection="0"/>
    <xf numFmtId="42" fontId="36" fillId="0" borderId="0" applyFont="0" applyFill="0" applyBorder="0" applyAlignment="0" applyProtection="0"/>
    <xf numFmtId="0" fontId="27" fillId="0" borderId="0" applyNumberFormat="0" applyFill="0" applyBorder="0" applyAlignment="0" applyProtection="0"/>
    <xf numFmtId="42" fontId="36" fillId="0" borderId="0" applyFont="0" applyFill="0" applyBorder="0" applyAlignment="0" applyProtection="0"/>
    <xf numFmtId="0" fontId="38" fillId="0" borderId="0"/>
    <xf numFmtId="0" fontId="38" fillId="0" borderId="0"/>
    <xf numFmtId="0" fontId="27" fillId="0" borderId="0" applyNumberFormat="0" applyFill="0" applyBorder="0" applyAlignment="0" applyProtection="0"/>
    <xf numFmtId="0" fontId="38" fillId="0" borderId="0"/>
    <xf numFmtId="42" fontId="36" fillId="0" borderId="0" applyFont="0" applyFill="0" applyBorder="0" applyAlignment="0" applyProtection="0"/>
    <xf numFmtId="0" fontId="39" fillId="0" borderId="0">
      <alignment vertical="top"/>
    </xf>
    <xf numFmtId="0" fontId="39" fillId="0" borderId="0">
      <alignment vertical="top"/>
    </xf>
    <xf numFmtId="0" fontId="39" fillId="0" borderId="0">
      <alignment vertical="top"/>
    </xf>
    <xf numFmtId="42" fontId="36" fillId="0" borderId="0" applyFont="0" applyFill="0" applyBorder="0" applyAlignment="0" applyProtection="0"/>
    <xf numFmtId="42" fontId="36" fillId="0" borderId="0" applyFont="0" applyFill="0" applyBorder="0" applyAlignment="0" applyProtection="0"/>
    <xf numFmtId="0" fontId="27" fillId="0" borderId="0" applyNumberFormat="0" applyFill="0" applyBorder="0" applyAlignment="0" applyProtection="0"/>
    <xf numFmtId="0" fontId="38" fillId="0" borderId="0"/>
    <xf numFmtId="0" fontId="38" fillId="0" borderId="0"/>
    <xf numFmtId="0" fontId="38" fillId="0" borderId="0"/>
    <xf numFmtId="0" fontId="37" fillId="0" borderId="0" applyFont="0" applyFill="0" applyBorder="0" applyAlignment="0" applyProtection="0"/>
    <xf numFmtId="0" fontId="37" fillId="0" borderId="0" applyFont="0" applyFill="0" applyBorder="0" applyAlignment="0" applyProtection="0"/>
    <xf numFmtId="0" fontId="27" fillId="0" borderId="0" applyNumberFormat="0" applyFill="0" applyBorder="0" applyAlignment="0" applyProtection="0"/>
    <xf numFmtId="0" fontId="38" fillId="0" borderId="0"/>
    <xf numFmtId="0" fontId="38" fillId="0" borderId="0"/>
    <xf numFmtId="174" fontId="36" fillId="0" borderId="0" applyFont="0" applyFill="0" applyBorder="0" applyAlignment="0" applyProtection="0"/>
    <xf numFmtId="167" fontId="23" fillId="0" borderId="0" applyFont="0" applyFill="0" applyBorder="0" applyAlignment="0" applyProtection="0"/>
    <xf numFmtId="177" fontId="23" fillId="0" borderId="0" applyFont="0" applyFill="0" applyBorder="0" applyAlignment="0" applyProtection="0"/>
    <xf numFmtId="177" fontId="23" fillId="0" borderId="0" applyFont="0" applyFill="0" applyBorder="0" applyAlignment="0" applyProtection="0"/>
    <xf numFmtId="175" fontId="23" fillId="0" borderId="0" applyFont="0" applyFill="0" applyBorder="0" applyAlignment="0" applyProtection="0"/>
    <xf numFmtId="42" fontId="36" fillId="0" borderId="0" applyFont="0" applyFill="0" applyBorder="0" applyAlignment="0" applyProtection="0"/>
    <xf numFmtId="173" fontId="23" fillId="0" borderId="0" applyFont="0" applyFill="0" applyBorder="0" applyAlignment="0" applyProtection="0"/>
    <xf numFmtId="0" fontId="36" fillId="0" borderId="0" applyFont="0" applyFill="0" applyBorder="0" applyAlignment="0" applyProtection="0"/>
    <xf numFmtId="178" fontId="36" fillId="0" borderId="0" applyFont="0" applyFill="0" applyBorder="0" applyAlignment="0" applyProtection="0"/>
    <xf numFmtId="173"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43" fontId="36" fillId="0" borderId="0" applyFont="0" applyFill="0" applyBorder="0" applyAlignment="0" applyProtection="0"/>
    <xf numFmtId="173" fontId="36" fillId="0" borderId="0" applyFont="0" applyFill="0" applyBorder="0" applyAlignment="0" applyProtection="0"/>
    <xf numFmtId="173" fontId="36" fillId="0" borderId="0" applyFont="0" applyFill="0" applyBorder="0" applyAlignment="0" applyProtection="0"/>
    <xf numFmtId="173" fontId="36" fillId="0" borderId="0" applyFont="0" applyFill="0" applyBorder="0" applyAlignment="0" applyProtection="0"/>
    <xf numFmtId="173" fontId="36" fillId="0" borderId="0" applyFont="0" applyFill="0" applyBorder="0" applyAlignment="0" applyProtection="0"/>
    <xf numFmtId="43"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78" fontId="36" fillId="0" borderId="0" applyFont="0" applyFill="0" applyBorder="0" applyAlignment="0" applyProtection="0"/>
    <xf numFmtId="173" fontId="36" fillId="0" borderId="0" applyFont="0" applyFill="0" applyBorder="0" applyAlignment="0" applyProtection="0"/>
    <xf numFmtId="173" fontId="36" fillId="0" borderId="0" applyFont="0" applyFill="0" applyBorder="0" applyAlignment="0" applyProtection="0"/>
    <xf numFmtId="178" fontId="36" fillId="0" borderId="0" applyFont="0" applyFill="0" applyBorder="0" applyAlignment="0" applyProtection="0"/>
    <xf numFmtId="178" fontId="36" fillId="0" borderId="0" applyFont="0" applyFill="0" applyBorder="0" applyAlignment="0" applyProtection="0"/>
    <xf numFmtId="165" fontId="36" fillId="0" borderId="0" applyFont="0" applyFill="0" applyBorder="0" applyAlignment="0" applyProtection="0"/>
    <xf numFmtId="43" fontId="36" fillId="0" borderId="0" applyFont="0" applyFill="0" applyBorder="0" applyAlignment="0" applyProtection="0"/>
    <xf numFmtId="173" fontId="36" fillId="0" borderId="0" applyFont="0" applyFill="0" applyBorder="0" applyAlignment="0" applyProtection="0"/>
    <xf numFmtId="178" fontId="36" fillId="0" borderId="0" applyFont="0" applyFill="0" applyBorder="0" applyAlignment="0" applyProtection="0"/>
    <xf numFmtId="43" fontId="36" fillId="0" borderId="0" applyFont="0" applyFill="0" applyBorder="0" applyAlignment="0" applyProtection="0"/>
    <xf numFmtId="178" fontId="36" fillId="0" borderId="0" applyFont="0" applyFill="0" applyBorder="0" applyAlignment="0" applyProtection="0"/>
    <xf numFmtId="43" fontId="36" fillId="0" borderId="0" applyFont="0" applyFill="0" applyBorder="0" applyAlignment="0" applyProtection="0"/>
    <xf numFmtId="173" fontId="36" fillId="0" borderId="0" applyFont="0" applyFill="0" applyBorder="0" applyAlignment="0" applyProtection="0"/>
    <xf numFmtId="43" fontId="36" fillId="0" borderId="0" applyFont="0" applyFill="0" applyBorder="0" applyAlignment="0" applyProtection="0"/>
    <xf numFmtId="179" fontId="36" fillId="0" borderId="0" applyFont="0" applyFill="0" applyBorder="0" applyAlignment="0" applyProtection="0"/>
    <xf numFmtId="180" fontId="36" fillId="0" borderId="0" applyFont="0" applyFill="0" applyBorder="0" applyAlignment="0" applyProtection="0"/>
    <xf numFmtId="43" fontId="36" fillId="0" borderId="0" applyFont="0" applyFill="0" applyBorder="0" applyAlignment="0" applyProtection="0"/>
    <xf numFmtId="172" fontId="23" fillId="0" borderId="0" applyFont="0" applyFill="0" applyBorder="0" applyAlignment="0" applyProtection="0"/>
    <xf numFmtId="174" fontId="36" fillId="0" borderId="0" applyFont="0" applyFill="0" applyBorder="0" applyAlignment="0" applyProtection="0"/>
    <xf numFmtId="42" fontId="36" fillId="0" borderId="0" applyFont="0" applyFill="0" applyBorder="0" applyAlignment="0" applyProtection="0"/>
    <xf numFmtId="42" fontId="36" fillId="0" borderId="0" applyFont="0" applyFill="0" applyBorder="0" applyAlignment="0" applyProtection="0"/>
    <xf numFmtId="181" fontId="36" fillId="0" borderId="0" applyFont="0" applyFill="0" applyBorder="0" applyAlignment="0" applyProtection="0"/>
    <xf numFmtId="182" fontId="36" fillId="0" borderId="0" applyFont="0" applyFill="0" applyBorder="0" applyAlignment="0" applyProtection="0"/>
    <xf numFmtId="181" fontId="23" fillId="0" borderId="0" applyFont="0" applyFill="0" applyBorder="0" applyAlignment="0" applyProtection="0"/>
    <xf numFmtId="182" fontId="36" fillId="0" borderId="0" applyFont="0" applyFill="0" applyBorder="0" applyAlignment="0" applyProtection="0"/>
    <xf numFmtId="181" fontId="36" fillId="0" borderId="0" applyFont="0" applyFill="0" applyBorder="0" applyAlignment="0" applyProtection="0"/>
    <xf numFmtId="183" fontId="36" fillId="0" borderId="0" applyFont="0" applyFill="0" applyBorder="0" applyAlignment="0" applyProtection="0"/>
    <xf numFmtId="0" fontId="36" fillId="0" borderId="0" applyFont="0" applyFill="0" applyBorder="0" applyAlignment="0" applyProtection="0"/>
    <xf numFmtId="178" fontId="36" fillId="0" borderId="0" applyFont="0" applyFill="0" applyBorder="0" applyAlignment="0" applyProtection="0"/>
    <xf numFmtId="173"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43" fontId="36" fillId="0" borderId="0" applyFont="0" applyFill="0" applyBorder="0" applyAlignment="0" applyProtection="0"/>
    <xf numFmtId="173" fontId="36" fillId="0" borderId="0" applyFont="0" applyFill="0" applyBorder="0" applyAlignment="0" applyProtection="0"/>
    <xf numFmtId="173" fontId="36" fillId="0" borderId="0" applyFont="0" applyFill="0" applyBorder="0" applyAlignment="0" applyProtection="0"/>
    <xf numFmtId="173" fontId="36" fillId="0" borderId="0" applyFont="0" applyFill="0" applyBorder="0" applyAlignment="0" applyProtection="0"/>
    <xf numFmtId="173" fontId="36" fillId="0" borderId="0" applyFont="0" applyFill="0" applyBorder="0" applyAlignment="0" applyProtection="0"/>
    <xf numFmtId="43"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78" fontId="36" fillId="0" borderId="0" applyFont="0" applyFill="0" applyBorder="0" applyAlignment="0" applyProtection="0"/>
    <xf numFmtId="173" fontId="36" fillId="0" borderId="0" applyFont="0" applyFill="0" applyBorder="0" applyAlignment="0" applyProtection="0"/>
    <xf numFmtId="173" fontId="36" fillId="0" borderId="0" applyFont="0" applyFill="0" applyBorder="0" applyAlignment="0" applyProtection="0"/>
    <xf numFmtId="178" fontId="36" fillId="0" borderId="0" applyFont="0" applyFill="0" applyBorder="0" applyAlignment="0" applyProtection="0"/>
    <xf numFmtId="178" fontId="36" fillId="0" borderId="0" applyFont="0" applyFill="0" applyBorder="0" applyAlignment="0" applyProtection="0"/>
    <xf numFmtId="165" fontId="36" fillId="0" borderId="0" applyFont="0" applyFill="0" applyBorder="0" applyAlignment="0" applyProtection="0"/>
    <xf numFmtId="43" fontId="36" fillId="0" borderId="0" applyFont="0" applyFill="0" applyBorder="0" applyAlignment="0" applyProtection="0"/>
    <xf numFmtId="173" fontId="36" fillId="0" borderId="0" applyFont="0" applyFill="0" applyBorder="0" applyAlignment="0" applyProtection="0"/>
    <xf numFmtId="178" fontId="36" fillId="0" borderId="0" applyFont="0" applyFill="0" applyBorder="0" applyAlignment="0" applyProtection="0"/>
    <xf numFmtId="43" fontId="36" fillId="0" borderId="0" applyFont="0" applyFill="0" applyBorder="0" applyAlignment="0" applyProtection="0"/>
    <xf numFmtId="178" fontId="36" fillId="0" borderId="0" applyFont="0" applyFill="0" applyBorder="0" applyAlignment="0" applyProtection="0"/>
    <xf numFmtId="43" fontId="36" fillId="0" borderId="0" applyFont="0" applyFill="0" applyBorder="0" applyAlignment="0" applyProtection="0"/>
    <xf numFmtId="173" fontId="36" fillId="0" borderId="0" applyFont="0" applyFill="0" applyBorder="0" applyAlignment="0" applyProtection="0"/>
    <xf numFmtId="43" fontId="36" fillId="0" borderId="0" applyFont="0" applyFill="0" applyBorder="0" applyAlignment="0" applyProtection="0"/>
    <xf numFmtId="179" fontId="36" fillId="0" borderId="0" applyFont="0" applyFill="0" applyBorder="0" applyAlignment="0" applyProtection="0"/>
    <xf numFmtId="180" fontId="36" fillId="0" borderId="0" applyFont="0" applyFill="0" applyBorder="0" applyAlignment="0" applyProtection="0"/>
    <xf numFmtId="173" fontId="23" fillId="0" borderId="0" applyFont="0" applyFill="0" applyBorder="0" applyAlignment="0" applyProtection="0"/>
    <xf numFmtId="43" fontId="36" fillId="0" borderId="0" applyFont="0" applyFill="0" applyBorder="0" applyAlignment="0" applyProtection="0"/>
    <xf numFmtId="176" fontId="36" fillId="0" borderId="0" applyFont="0" applyFill="0" applyBorder="0" applyAlignment="0" applyProtection="0"/>
    <xf numFmtId="172" fontId="36" fillId="0" borderId="0" applyFont="0" applyFill="0" applyBorder="0" applyAlignment="0" applyProtection="0"/>
    <xf numFmtId="164" fontId="36" fillId="0" borderId="0" applyFont="0" applyFill="0" applyBorder="0" applyAlignment="0" applyProtection="0"/>
    <xf numFmtId="164" fontId="36" fillId="0" borderId="0" applyFont="0" applyFill="0" applyBorder="0" applyAlignment="0" applyProtection="0"/>
    <xf numFmtId="41" fontId="36" fillId="0" borderId="0" applyFont="0" applyFill="0" applyBorder="0" applyAlignment="0" applyProtection="0"/>
    <xf numFmtId="172" fontId="36" fillId="0" borderId="0" applyFont="0" applyFill="0" applyBorder="0" applyAlignment="0" applyProtection="0"/>
    <xf numFmtId="172" fontId="36" fillId="0" borderId="0" applyFont="0" applyFill="0" applyBorder="0" applyAlignment="0" applyProtection="0"/>
    <xf numFmtId="172" fontId="36" fillId="0" borderId="0" applyFont="0" applyFill="0" applyBorder="0" applyAlignment="0" applyProtection="0"/>
    <xf numFmtId="172" fontId="36" fillId="0" borderId="0" applyFont="0" applyFill="0" applyBorder="0" applyAlignment="0" applyProtection="0"/>
    <xf numFmtId="41" fontId="36" fillId="0" borderId="0" applyFont="0" applyFill="0" applyBorder="0" applyAlignment="0" applyProtection="0"/>
    <xf numFmtId="164" fontId="36" fillId="0" borderId="0" applyFont="0" applyFill="0" applyBorder="0" applyAlignment="0" applyProtection="0"/>
    <xf numFmtId="164" fontId="36" fillId="0" borderId="0" applyFont="0" applyFill="0" applyBorder="0" applyAlignment="0" applyProtection="0"/>
    <xf numFmtId="176" fontId="36" fillId="0" borderId="0" applyFont="0" applyFill="0" applyBorder="0" applyAlignment="0" applyProtection="0"/>
    <xf numFmtId="172" fontId="36" fillId="0" borderId="0" applyFont="0" applyFill="0" applyBorder="0" applyAlignment="0" applyProtection="0"/>
    <xf numFmtId="172" fontId="36" fillId="0" borderId="0" applyFont="0" applyFill="0" applyBorder="0" applyAlignment="0" applyProtection="0"/>
    <xf numFmtId="176" fontId="36" fillId="0" borderId="0" applyFont="0" applyFill="0" applyBorder="0" applyAlignment="0" applyProtection="0"/>
    <xf numFmtId="176" fontId="36" fillId="0" borderId="0" applyFont="0" applyFill="0" applyBorder="0" applyAlignment="0" applyProtection="0"/>
    <xf numFmtId="164" fontId="36" fillId="0" borderId="0" applyFont="0" applyFill="0" applyBorder="0" applyAlignment="0" applyProtection="0"/>
    <xf numFmtId="41" fontId="36" fillId="0" borderId="0" applyFont="0" applyFill="0" applyBorder="0" applyAlignment="0" applyProtection="0"/>
    <xf numFmtId="172" fontId="36" fillId="0" borderId="0" applyFont="0" applyFill="0" applyBorder="0" applyAlignment="0" applyProtection="0"/>
    <xf numFmtId="176" fontId="36" fillId="0" borderId="0" applyFont="0" applyFill="0" applyBorder="0" applyAlignment="0" applyProtection="0"/>
    <xf numFmtId="41" fontId="36" fillId="0" borderId="0" applyFont="0" applyFill="0" applyBorder="0" applyAlignment="0" applyProtection="0"/>
    <xf numFmtId="176" fontId="36" fillId="0" borderId="0" applyFont="0" applyFill="0" applyBorder="0" applyAlignment="0" applyProtection="0"/>
    <xf numFmtId="41" fontId="36" fillId="0" borderId="0" applyFont="0" applyFill="0" applyBorder="0" applyAlignment="0" applyProtection="0"/>
    <xf numFmtId="172" fontId="36" fillId="0" borderId="0" applyFont="0" applyFill="0" applyBorder="0" applyAlignment="0" applyProtection="0"/>
    <xf numFmtId="41" fontId="36" fillId="0" borderId="0" applyFont="0" applyFill="0" applyBorder="0" applyAlignment="0" applyProtection="0"/>
    <xf numFmtId="184" fontId="36" fillId="0" borderId="0" applyFont="0" applyFill="0" applyBorder="0" applyAlignment="0" applyProtection="0"/>
    <xf numFmtId="185" fontId="36" fillId="0" borderId="0" applyFont="0" applyFill="0" applyBorder="0" applyAlignment="0" applyProtection="0"/>
    <xf numFmtId="41" fontId="36" fillId="0" borderId="0" applyFont="0" applyFill="0" applyBorder="0" applyAlignment="0" applyProtection="0"/>
    <xf numFmtId="42" fontId="36" fillId="0" borderId="0" applyFont="0" applyFill="0" applyBorder="0" applyAlignment="0" applyProtection="0"/>
    <xf numFmtId="181" fontId="36" fillId="0" borderId="0" applyFont="0" applyFill="0" applyBorder="0" applyAlignment="0" applyProtection="0"/>
    <xf numFmtId="182" fontId="36" fillId="0" borderId="0" applyFont="0" applyFill="0" applyBorder="0" applyAlignment="0" applyProtection="0"/>
    <xf numFmtId="181" fontId="23" fillId="0" borderId="0" applyFont="0" applyFill="0" applyBorder="0" applyAlignment="0" applyProtection="0"/>
    <xf numFmtId="182" fontId="36" fillId="0" borderId="0" applyFont="0" applyFill="0" applyBorder="0" applyAlignment="0" applyProtection="0"/>
    <xf numFmtId="181" fontId="36" fillId="0" borderId="0" applyFont="0" applyFill="0" applyBorder="0" applyAlignment="0" applyProtection="0"/>
    <xf numFmtId="183" fontId="36" fillId="0" borderId="0" applyFont="0" applyFill="0" applyBorder="0" applyAlignment="0" applyProtection="0"/>
    <xf numFmtId="172" fontId="23" fillId="0" borderId="0" applyFont="0" applyFill="0" applyBorder="0" applyAlignment="0" applyProtection="0"/>
    <xf numFmtId="173" fontId="23" fillId="0" borderId="0" applyFont="0" applyFill="0" applyBorder="0" applyAlignment="0" applyProtection="0"/>
    <xf numFmtId="176" fontId="36" fillId="0" borderId="0" applyFont="0" applyFill="0" applyBorder="0" applyAlignment="0" applyProtection="0"/>
    <xf numFmtId="172" fontId="36" fillId="0" borderId="0" applyFont="0" applyFill="0" applyBorder="0" applyAlignment="0" applyProtection="0"/>
    <xf numFmtId="164" fontId="36" fillId="0" borderId="0" applyFont="0" applyFill="0" applyBorder="0" applyAlignment="0" applyProtection="0"/>
    <xf numFmtId="164" fontId="36" fillId="0" borderId="0" applyFont="0" applyFill="0" applyBorder="0" applyAlignment="0" applyProtection="0"/>
    <xf numFmtId="41" fontId="36" fillId="0" borderId="0" applyFont="0" applyFill="0" applyBorder="0" applyAlignment="0" applyProtection="0"/>
    <xf numFmtId="172" fontId="36" fillId="0" borderId="0" applyFont="0" applyFill="0" applyBorder="0" applyAlignment="0" applyProtection="0"/>
    <xf numFmtId="172" fontId="36" fillId="0" borderId="0" applyFont="0" applyFill="0" applyBorder="0" applyAlignment="0" applyProtection="0"/>
    <xf numFmtId="172" fontId="36" fillId="0" borderId="0" applyFont="0" applyFill="0" applyBorder="0" applyAlignment="0" applyProtection="0"/>
    <xf numFmtId="172" fontId="36" fillId="0" borderId="0" applyFont="0" applyFill="0" applyBorder="0" applyAlignment="0" applyProtection="0"/>
    <xf numFmtId="41" fontId="36" fillId="0" borderId="0" applyFont="0" applyFill="0" applyBorder="0" applyAlignment="0" applyProtection="0"/>
    <xf numFmtId="164" fontId="36" fillId="0" borderId="0" applyFont="0" applyFill="0" applyBorder="0" applyAlignment="0" applyProtection="0"/>
    <xf numFmtId="164" fontId="36" fillId="0" borderId="0" applyFont="0" applyFill="0" applyBorder="0" applyAlignment="0" applyProtection="0"/>
    <xf numFmtId="176" fontId="36" fillId="0" borderId="0" applyFont="0" applyFill="0" applyBorder="0" applyAlignment="0" applyProtection="0"/>
    <xf numFmtId="172" fontId="36" fillId="0" borderId="0" applyFont="0" applyFill="0" applyBorder="0" applyAlignment="0" applyProtection="0"/>
    <xf numFmtId="172" fontId="36" fillId="0" borderId="0" applyFont="0" applyFill="0" applyBorder="0" applyAlignment="0" applyProtection="0"/>
    <xf numFmtId="176" fontId="36" fillId="0" borderId="0" applyFont="0" applyFill="0" applyBorder="0" applyAlignment="0" applyProtection="0"/>
    <xf numFmtId="176" fontId="36" fillId="0" borderId="0" applyFont="0" applyFill="0" applyBorder="0" applyAlignment="0" applyProtection="0"/>
    <xf numFmtId="164" fontId="36" fillId="0" borderId="0" applyFont="0" applyFill="0" applyBorder="0" applyAlignment="0" applyProtection="0"/>
    <xf numFmtId="41" fontId="36" fillId="0" borderId="0" applyFont="0" applyFill="0" applyBorder="0" applyAlignment="0" applyProtection="0"/>
    <xf numFmtId="172" fontId="36" fillId="0" borderId="0" applyFont="0" applyFill="0" applyBorder="0" applyAlignment="0" applyProtection="0"/>
    <xf numFmtId="176" fontId="36" fillId="0" borderId="0" applyFont="0" applyFill="0" applyBorder="0" applyAlignment="0" applyProtection="0"/>
    <xf numFmtId="41" fontId="36" fillId="0" borderId="0" applyFont="0" applyFill="0" applyBorder="0" applyAlignment="0" applyProtection="0"/>
    <xf numFmtId="176" fontId="36" fillId="0" borderId="0" applyFont="0" applyFill="0" applyBorder="0" applyAlignment="0" applyProtection="0"/>
    <xf numFmtId="41" fontId="36" fillId="0" borderId="0" applyFont="0" applyFill="0" applyBorder="0" applyAlignment="0" applyProtection="0"/>
    <xf numFmtId="172" fontId="36" fillId="0" borderId="0" applyFont="0" applyFill="0" applyBorder="0" applyAlignment="0" applyProtection="0"/>
    <xf numFmtId="41" fontId="36" fillId="0" borderId="0" applyFont="0" applyFill="0" applyBorder="0" applyAlignment="0" applyProtection="0"/>
    <xf numFmtId="184" fontId="36" fillId="0" borderId="0" applyFont="0" applyFill="0" applyBorder="0" applyAlignment="0" applyProtection="0"/>
    <xf numFmtId="185" fontId="36" fillId="0" borderId="0" applyFont="0" applyFill="0" applyBorder="0" applyAlignment="0" applyProtection="0"/>
    <xf numFmtId="41" fontId="36" fillId="0" borderId="0" applyFont="0" applyFill="0" applyBorder="0" applyAlignment="0" applyProtection="0"/>
    <xf numFmtId="0" fontId="36" fillId="0" borderId="0" applyFont="0" applyFill="0" applyBorder="0" applyAlignment="0" applyProtection="0"/>
    <xf numFmtId="178" fontId="36" fillId="0" borderId="0" applyFont="0" applyFill="0" applyBorder="0" applyAlignment="0" applyProtection="0"/>
    <xf numFmtId="173"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43" fontId="36" fillId="0" borderId="0" applyFont="0" applyFill="0" applyBorder="0" applyAlignment="0" applyProtection="0"/>
    <xf numFmtId="173" fontId="36" fillId="0" borderId="0" applyFont="0" applyFill="0" applyBorder="0" applyAlignment="0" applyProtection="0"/>
    <xf numFmtId="173" fontId="36" fillId="0" borderId="0" applyFont="0" applyFill="0" applyBorder="0" applyAlignment="0" applyProtection="0"/>
    <xf numFmtId="173" fontId="36" fillId="0" borderId="0" applyFont="0" applyFill="0" applyBorder="0" applyAlignment="0" applyProtection="0"/>
    <xf numFmtId="173" fontId="36" fillId="0" borderId="0" applyFont="0" applyFill="0" applyBorder="0" applyAlignment="0" applyProtection="0"/>
    <xf numFmtId="43"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78" fontId="36" fillId="0" borderId="0" applyFont="0" applyFill="0" applyBorder="0" applyAlignment="0" applyProtection="0"/>
    <xf numFmtId="173" fontId="36" fillId="0" borderId="0" applyFont="0" applyFill="0" applyBorder="0" applyAlignment="0" applyProtection="0"/>
    <xf numFmtId="173" fontId="36" fillId="0" borderId="0" applyFont="0" applyFill="0" applyBorder="0" applyAlignment="0" applyProtection="0"/>
    <xf numFmtId="178" fontId="36" fillId="0" borderId="0" applyFont="0" applyFill="0" applyBorder="0" applyAlignment="0" applyProtection="0"/>
    <xf numFmtId="178" fontId="36" fillId="0" borderId="0" applyFont="0" applyFill="0" applyBorder="0" applyAlignment="0" applyProtection="0"/>
    <xf numFmtId="165" fontId="36" fillId="0" borderId="0" applyFont="0" applyFill="0" applyBorder="0" applyAlignment="0" applyProtection="0"/>
    <xf numFmtId="43" fontId="36" fillId="0" borderId="0" applyFont="0" applyFill="0" applyBorder="0" applyAlignment="0" applyProtection="0"/>
    <xf numFmtId="173" fontId="36" fillId="0" borderId="0" applyFont="0" applyFill="0" applyBorder="0" applyAlignment="0" applyProtection="0"/>
    <xf numFmtId="178" fontId="36" fillId="0" borderId="0" applyFont="0" applyFill="0" applyBorder="0" applyAlignment="0" applyProtection="0"/>
    <xf numFmtId="43" fontId="36" fillId="0" borderId="0" applyFont="0" applyFill="0" applyBorder="0" applyAlignment="0" applyProtection="0"/>
    <xf numFmtId="178" fontId="36" fillId="0" borderId="0" applyFont="0" applyFill="0" applyBorder="0" applyAlignment="0" applyProtection="0"/>
    <xf numFmtId="43" fontId="36" fillId="0" borderId="0" applyFont="0" applyFill="0" applyBorder="0" applyAlignment="0" applyProtection="0"/>
    <xf numFmtId="173" fontId="36" fillId="0" borderId="0" applyFont="0" applyFill="0" applyBorder="0" applyAlignment="0" applyProtection="0"/>
    <xf numFmtId="43" fontId="36" fillId="0" borderId="0" applyFont="0" applyFill="0" applyBorder="0" applyAlignment="0" applyProtection="0"/>
    <xf numFmtId="179" fontId="36" fillId="0" borderId="0" applyFont="0" applyFill="0" applyBorder="0" applyAlignment="0" applyProtection="0"/>
    <xf numFmtId="180" fontId="36" fillId="0" borderId="0" applyFont="0" applyFill="0" applyBorder="0" applyAlignment="0" applyProtection="0"/>
    <xf numFmtId="43" fontId="36" fillId="0" borderId="0" applyFont="0" applyFill="0" applyBorder="0" applyAlignment="0" applyProtection="0"/>
    <xf numFmtId="172" fontId="23" fillId="0" borderId="0" applyFont="0" applyFill="0" applyBorder="0" applyAlignment="0" applyProtection="0"/>
    <xf numFmtId="167" fontId="23" fillId="0" borderId="0" applyFont="0" applyFill="0" applyBorder="0" applyAlignment="0" applyProtection="0"/>
    <xf numFmtId="177" fontId="23" fillId="0" borderId="0" applyFont="0" applyFill="0" applyBorder="0" applyAlignment="0" applyProtection="0"/>
    <xf numFmtId="177" fontId="23" fillId="0" borderId="0" applyFont="0" applyFill="0" applyBorder="0" applyAlignment="0" applyProtection="0"/>
    <xf numFmtId="175" fontId="23" fillId="0" borderId="0" applyFont="0" applyFill="0" applyBorder="0" applyAlignment="0" applyProtection="0"/>
    <xf numFmtId="42" fontId="36" fillId="0" borderId="0" applyFont="0" applyFill="0" applyBorder="0" applyAlignment="0" applyProtection="0"/>
    <xf numFmtId="42" fontId="36" fillId="0" borderId="0" applyFont="0" applyFill="0" applyBorder="0" applyAlignment="0" applyProtection="0"/>
    <xf numFmtId="42" fontId="36" fillId="0" borderId="0" applyFon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181" fontId="36" fillId="0" borderId="0" applyFont="0" applyFill="0" applyBorder="0" applyAlignment="0" applyProtection="0"/>
    <xf numFmtId="182" fontId="36" fillId="0" borderId="0" applyFont="0" applyFill="0" applyBorder="0" applyAlignment="0" applyProtection="0"/>
    <xf numFmtId="181" fontId="23" fillId="0" borderId="0" applyFont="0" applyFill="0" applyBorder="0" applyAlignment="0" applyProtection="0"/>
    <xf numFmtId="182" fontId="36" fillId="0" borderId="0" applyFont="0" applyFill="0" applyBorder="0" applyAlignment="0" applyProtection="0"/>
    <xf numFmtId="181" fontId="36" fillId="0" borderId="0" applyFont="0" applyFill="0" applyBorder="0" applyAlignment="0" applyProtection="0"/>
    <xf numFmtId="0" fontId="27" fillId="0" borderId="0" applyNumberFormat="0" applyFill="0" applyBorder="0" applyAlignment="0" applyProtection="0"/>
    <xf numFmtId="0" fontId="40" fillId="0" borderId="0"/>
    <xf numFmtId="0" fontId="38" fillId="0" borderId="0"/>
    <xf numFmtId="42" fontId="36" fillId="0" borderId="0" applyFont="0" applyFill="0" applyBorder="0" applyAlignment="0" applyProtection="0"/>
    <xf numFmtId="42" fontId="36" fillId="0" borderId="0" applyFont="0" applyFill="0" applyBorder="0" applyAlignment="0" applyProtection="0"/>
    <xf numFmtId="0" fontId="38" fillId="0" borderId="0"/>
    <xf numFmtId="183" fontId="36" fillId="0" borderId="0" applyFont="0" applyFill="0" applyBorder="0" applyAlignment="0" applyProtection="0"/>
    <xf numFmtId="42" fontId="36" fillId="0" borderId="0" applyFont="0" applyFill="0" applyBorder="0" applyAlignment="0" applyProtection="0"/>
    <xf numFmtId="42" fontId="36" fillId="0" borderId="0" applyFont="0" applyFill="0" applyBorder="0" applyAlignment="0" applyProtection="0"/>
    <xf numFmtId="172" fontId="23" fillId="0" borderId="0" applyFont="0" applyFill="0" applyBorder="0" applyAlignment="0" applyProtection="0"/>
    <xf numFmtId="176" fontId="36" fillId="0" borderId="0" applyFont="0" applyFill="0" applyBorder="0" applyAlignment="0" applyProtection="0"/>
    <xf numFmtId="172" fontId="36" fillId="0" borderId="0" applyFont="0" applyFill="0" applyBorder="0" applyAlignment="0" applyProtection="0"/>
    <xf numFmtId="164" fontId="36" fillId="0" borderId="0" applyFont="0" applyFill="0" applyBorder="0" applyAlignment="0" applyProtection="0"/>
    <xf numFmtId="164" fontId="36" fillId="0" borderId="0" applyFont="0" applyFill="0" applyBorder="0" applyAlignment="0" applyProtection="0"/>
    <xf numFmtId="41" fontId="36" fillId="0" borderId="0" applyFont="0" applyFill="0" applyBorder="0" applyAlignment="0" applyProtection="0"/>
    <xf numFmtId="172" fontId="36" fillId="0" borderId="0" applyFont="0" applyFill="0" applyBorder="0" applyAlignment="0" applyProtection="0"/>
    <xf numFmtId="172" fontId="36" fillId="0" borderId="0" applyFont="0" applyFill="0" applyBorder="0" applyAlignment="0" applyProtection="0"/>
    <xf numFmtId="172" fontId="36" fillId="0" borderId="0" applyFont="0" applyFill="0" applyBorder="0" applyAlignment="0" applyProtection="0"/>
    <xf numFmtId="172" fontId="36" fillId="0" borderId="0" applyFont="0" applyFill="0" applyBorder="0" applyAlignment="0" applyProtection="0"/>
    <xf numFmtId="41" fontId="36" fillId="0" borderId="0" applyFont="0" applyFill="0" applyBorder="0" applyAlignment="0" applyProtection="0"/>
    <xf numFmtId="164" fontId="36" fillId="0" borderId="0" applyFont="0" applyFill="0" applyBorder="0" applyAlignment="0" applyProtection="0"/>
    <xf numFmtId="164" fontId="36" fillId="0" borderId="0" applyFont="0" applyFill="0" applyBorder="0" applyAlignment="0" applyProtection="0"/>
    <xf numFmtId="176" fontId="36" fillId="0" borderId="0" applyFont="0" applyFill="0" applyBorder="0" applyAlignment="0" applyProtection="0"/>
    <xf numFmtId="172" fontId="36" fillId="0" borderId="0" applyFont="0" applyFill="0" applyBorder="0" applyAlignment="0" applyProtection="0"/>
    <xf numFmtId="172" fontId="36" fillId="0" borderId="0" applyFont="0" applyFill="0" applyBorder="0" applyAlignment="0" applyProtection="0"/>
    <xf numFmtId="176" fontId="36" fillId="0" borderId="0" applyFont="0" applyFill="0" applyBorder="0" applyAlignment="0" applyProtection="0"/>
    <xf numFmtId="176" fontId="36" fillId="0" borderId="0" applyFont="0" applyFill="0" applyBorder="0" applyAlignment="0" applyProtection="0"/>
    <xf numFmtId="164" fontId="36" fillId="0" borderId="0" applyFont="0" applyFill="0" applyBorder="0" applyAlignment="0" applyProtection="0"/>
    <xf numFmtId="41" fontId="36" fillId="0" borderId="0" applyFont="0" applyFill="0" applyBorder="0" applyAlignment="0" applyProtection="0"/>
    <xf numFmtId="172" fontId="36" fillId="0" borderId="0" applyFont="0" applyFill="0" applyBorder="0" applyAlignment="0" applyProtection="0"/>
    <xf numFmtId="176" fontId="36" fillId="0" borderId="0" applyFont="0" applyFill="0" applyBorder="0" applyAlignment="0" applyProtection="0"/>
    <xf numFmtId="41" fontId="36" fillId="0" borderId="0" applyFont="0" applyFill="0" applyBorder="0" applyAlignment="0" applyProtection="0"/>
    <xf numFmtId="176" fontId="36" fillId="0" borderId="0" applyFont="0" applyFill="0" applyBorder="0" applyAlignment="0" applyProtection="0"/>
    <xf numFmtId="41" fontId="36" fillId="0" borderId="0" applyFont="0" applyFill="0" applyBorder="0" applyAlignment="0" applyProtection="0"/>
    <xf numFmtId="172" fontId="36" fillId="0" borderId="0" applyFont="0" applyFill="0" applyBorder="0" applyAlignment="0" applyProtection="0"/>
    <xf numFmtId="41" fontId="36" fillId="0" borderId="0" applyFont="0" applyFill="0" applyBorder="0" applyAlignment="0" applyProtection="0"/>
    <xf numFmtId="184" fontId="36" fillId="0" borderId="0" applyFont="0" applyFill="0" applyBorder="0" applyAlignment="0" applyProtection="0"/>
    <xf numFmtId="185" fontId="36" fillId="0" borderId="0" applyFont="0" applyFill="0" applyBorder="0" applyAlignment="0" applyProtection="0"/>
    <xf numFmtId="41" fontId="36" fillId="0" borderId="0" applyFont="0" applyFill="0" applyBorder="0" applyAlignment="0" applyProtection="0"/>
    <xf numFmtId="0" fontId="36" fillId="0" borderId="0" applyFont="0" applyFill="0" applyBorder="0" applyAlignment="0" applyProtection="0"/>
    <xf numFmtId="178" fontId="36" fillId="0" borderId="0" applyFont="0" applyFill="0" applyBorder="0" applyAlignment="0" applyProtection="0"/>
    <xf numFmtId="173"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43" fontId="36" fillId="0" borderId="0" applyFont="0" applyFill="0" applyBorder="0" applyAlignment="0" applyProtection="0"/>
    <xf numFmtId="173" fontId="36" fillId="0" borderId="0" applyFont="0" applyFill="0" applyBorder="0" applyAlignment="0" applyProtection="0"/>
    <xf numFmtId="173" fontId="36" fillId="0" borderId="0" applyFont="0" applyFill="0" applyBorder="0" applyAlignment="0" applyProtection="0"/>
    <xf numFmtId="173" fontId="36" fillId="0" borderId="0" applyFont="0" applyFill="0" applyBorder="0" applyAlignment="0" applyProtection="0"/>
    <xf numFmtId="173" fontId="36" fillId="0" borderId="0" applyFont="0" applyFill="0" applyBorder="0" applyAlignment="0" applyProtection="0"/>
    <xf numFmtId="43"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78" fontId="36" fillId="0" borderId="0" applyFont="0" applyFill="0" applyBorder="0" applyAlignment="0" applyProtection="0"/>
    <xf numFmtId="173" fontId="36" fillId="0" borderId="0" applyFont="0" applyFill="0" applyBorder="0" applyAlignment="0" applyProtection="0"/>
    <xf numFmtId="173" fontId="36" fillId="0" borderId="0" applyFont="0" applyFill="0" applyBorder="0" applyAlignment="0" applyProtection="0"/>
    <xf numFmtId="178" fontId="36" fillId="0" borderId="0" applyFont="0" applyFill="0" applyBorder="0" applyAlignment="0" applyProtection="0"/>
    <xf numFmtId="178" fontId="36" fillId="0" borderId="0" applyFont="0" applyFill="0" applyBorder="0" applyAlignment="0" applyProtection="0"/>
    <xf numFmtId="165" fontId="36" fillId="0" borderId="0" applyFont="0" applyFill="0" applyBorder="0" applyAlignment="0" applyProtection="0"/>
    <xf numFmtId="43" fontId="36" fillId="0" borderId="0" applyFont="0" applyFill="0" applyBorder="0" applyAlignment="0" applyProtection="0"/>
    <xf numFmtId="173" fontId="36" fillId="0" borderId="0" applyFont="0" applyFill="0" applyBorder="0" applyAlignment="0" applyProtection="0"/>
    <xf numFmtId="178" fontId="36" fillId="0" borderId="0" applyFont="0" applyFill="0" applyBorder="0" applyAlignment="0" applyProtection="0"/>
    <xf numFmtId="43" fontId="36" fillId="0" borderId="0" applyFont="0" applyFill="0" applyBorder="0" applyAlignment="0" applyProtection="0"/>
    <xf numFmtId="178" fontId="36" fillId="0" borderId="0" applyFont="0" applyFill="0" applyBorder="0" applyAlignment="0" applyProtection="0"/>
    <xf numFmtId="43" fontId="36" fillId="0" borderId="0" applyFont="0" applyFill="0" applyBorder="0" applyAlignment="0" applyProtection="0"/>
    <xf numFmtId="173" fontId="36" fillId="0" borderId="0" applyFont="0" applyFill="0" applyBorder="0" applyAlignment="0" applyProtection="0"/>
    <xf numFmtId="43" fontId="36" fillId="0" borderId="0" applyFont="0" applyFill="0" applyBorder="0" applyAlignment="0" applyProtection="0"/>
    <xf numFmtId="179" fontId="36" fillId="0" borderId="0" applyFont="0" applyFill="0" applyBorder="0" applyAlignment="0" applyProtection="0"/>
    <xf numFmtId="180" fontId="36" fillId="0" borderId="0" applyFont="0" applyFill="0" applyBorder="0" applyAlignment="0" applyProtection="0"/>
    <xf numFmtId="43" fontId="36" fillId="0" borderId="0" applyFont="0" applyFill="0" applyBorder="0" applyAlignment="0" applyProtection="0"/>
    <xf numFmtId="167" fontId="23" fillId="0" borderId="0" applyFont="0" applyFill="0" applyBorder="0" applyAlignment="0" applyProtection="0"/>
    <xf numFmtId="177" fontId="23" fillId="0" borderId="0" applyFont="0" applyFill="0" applyBorder="0" applyAlignment="0" applyProtection="0"/>
    <xf numFmtId="177" fontId="23" fillId="0" borderId="0" applyFont="0" applyFill="0" applyBorder="0" applyAlignment="0" applyProtection="0"/>
    <xf numFmtId="175" fontId="23" fillId="0" borderId="0" applyFont="0" applyFill="0" applyBorder="0" applyAlignment="0" applyProtection="0"/>
    <xf numFmtId="173" fontId="23" fillId="0" borderId="0" applyFont="0" applyFill="0" applyBorder="0" applyAlignment="0" applyProtection="0"/>
    <xf numFmtId="42" fontId="36" fillId="0" borderId="0" applyFon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42" fontId="36" fillId="0" borderId="0" applyFont="0" applyFill="0" applyBorder="0" applyAlignment="0" applyProtection="0"/>
    <xf numFmtId="0" fontId="39" fillId="0" borderId="0">
      <alignment vertical="top"/>
    </xf>
    <xf numFmtId="0" fontId="39" fillId="0" borderId="0">
      <alignment vertical="top"/>
    </xf>
    <xf numFmtId="0" fontId="39" fillId="0" borderId="0">
      <alignment vertical="top"/>
    </xf>
    <xf numFmtId="0" fontId="27" fillId="0" borderId="0" applyNumberFormat="0" applyFill="0" applyBorder="0" applyAlignment="0" applyProtection="0"/>
    <xf numFmtId="0" fontId="38" fillId="0" borderId="0"/>
    <xf numFmtId="0" fontId="38" fillId="0" borderId="0"/>
    <xf numFmtId="186" fontId="41" fillId="0" borderId="0" applyFont="0" applyFill="0" applyBorder="0" applyAlignment="0" applyProtection="0"/>
    <xf numFmtId="187" fontId="42" fillId="0" borderId="0" applyFont="0" applyFill="0" applyBorder="0" applyAlignment="0" applyProtection="0"/>
    <xf numFmtId="188" fontId="42" fillId="0" borderId="0" applyFont="0" applyFill="0" applyBorder="0" applyAlignment="0" applyProtection="0"/>
    <xf numFmtId="0" fontId="43" fillId="0" borderId="0"/>
    <xf numFmtId="0" fontId="43" fillId="0" borderId="0"/>
    <xf numFmtId="0" fontId="44" fillId="0" borderId="0"/>
    <xf numFmtId="0" fontId="3" fillId="0" borderId="0"/>
    <xf numFmtId="1" fontId="45" fillId="0" borderId="1" applyBorder="0" applyAlignment="0">
      <alignment horizontal="center"/>
    </xf>
    <xf numFmtId="3" fontId="25" fillId="0" borderId="1"/>
    <xf numFmtId="3" fontId="25" fillId="0" borderId="1"/>
    <xf numFmtId="0" fontId="46" fillId="2" borderId="0"/>
    <xf numFmtId="186" fontId="41" fillId="0" borderId="0" applyFont="0" applyFill="0" applyBorder="0" applyAlignment="0" applyProtection="0"/>
    <xf numFmtId="186" fontId="41" fillId="0" borderId="0" applyFont="0" applyFill="0" applyBorder="0" applyAlignment="0" applyProtection="0"/>
    <xf numFmtId="186" fontId="41" fillId="0" borderId="0" applyFont="0" applyFill="0" applyBorder="0" applyAlignment="0" applyProtection="0"/>
    <xf numFmtId="186" fontId="41" fillId="0" borderId="0" applyFont="0" applyFill="0" applyBorder="0" applyAlignment="0" applyProtection="0"/>
    <xf numFmtId="186" fontId="41" fillId="0" borderId="0" applyFont="0" applyFill="0" applyBorder="0" applyAlignment="0" applyProtection="0"/>
    <xf numFmtId="0" fontId="46" fillId="2" borderId="0"/>
    <xf numFmtId="0" fontId="46" fillId="2" borderId="0"/>
    <xf numFmtId="0" fontId="47" fillId="2" borderId="0"/>
    <xf numFmtId="0" fontId="47" fillId="2" borderId="0"/>
    <xf numFmtId="0" fontId="157" fillId="2" borderId="0"/>
    <xf numFmtId="0" fontId="47" fillId="2" borderId="0"/>
    <xf numFmtId="186" fontId="41" fillId="0" borderId="0" applyFont="0" applyFill="0" applyBorder="0" applyAlignment="0" applyProtection="0"/>
    <xf numFmtId="0" fontId="46" fillId="2" borderId="0"/>
    <xf numFmtId="0" fontId="47" fillId="2" borderId="0"/>
    <xf numFmtId="0" fontId="157" fillId="2" borderId="0"/>
    <xf numFmtId="0" fontId="47" fillId="2" borderId="0"/>
    <xf numFmtId="0" fontId="47" fillId="2" borderId="0"/>
    <xf numFmtId="0" fontId="46" fillId="2" borderId="0"/>
    <xf numFmtId="0" fontId="46" fillId="2" borderId="0"/>
    <xf numFmtId="0" fontId="48" fillId="0" borderId="0" applyFont="0" applyFill="0" applyBorder="0" applyAlignment="0">
      <alignment horizontal="left"/>
    </xf>
    <xf numFmtId="0" fontId="48" fillId="0" borderId="0" applyFont="0" applyFill="0" applyBorder="0" applyAlignment="0">
      <alignment horizontal="left"/>
    </xf>
    <xf numFmtId="0" fontId="47" fillId="2" borderId="0"/>
    <xf numFmtId="186" fontId="41" fillId="0" borderId="0" applyFont="0" applyFill="0" applyBorder="0" applyAlignment="0" applyProtection="0"/>
    <xf numFmtId="186" fontId="41" fillId="0" borderId="0" applyFont="0" applyFill="0" applyBorder="0" applyAlignment="0" applyProtection="0"/>
    <xf numFmtId="0" fontId="46" fillId="2" borderId="0"/>
    <xf numFmtId="0" fontId="46" fillId="2" borderId="0"/>
    <xf numFmtId="0" fontId="46" fillId="2" borderId="0"/>
    <xf numFmtId="0" fontId="49" fillId="0" borderId="1" applyNumberFormat="0" applyFont="0" applyBorder="0">
      <alignment horizontal="left" indent="2"/>
    </xf>
    <xf numFmtId="0" fontId="48" fillId="0" borderId="0" applyFont="0" applyFill="0" applyBorder="0" applyAlignment="0">
      <alignment horizontal="left"/>
    </xf>
    <xf numFmtId="0" fontId="48" fillId="0" borderId="0" applyFont="0" applyFill="0" applyBorder="0" applyAlignment="0">
      <alignment horizontal="left"/>
    </xf>
    <xf numFmtId="0" fontId="50" fillId="3" borderId="4" applyFont="0" applyFill="0" applyAlignment="0">
      <alignment vertical="center" wrapText="1"/>
    </xf>
    <xf numFmtId="9" fontId="51" fillId="0" borderId="0" applyBorder="0" applyAlignment="0" applyProtection="0"/>
    <xf numFmtId="0" fontId="52" fillId="2" borderId="0"/>
    <xf numFmtId="0" fontId="52" fillId="2" borderId="0"/>
    <xf numFmtId="0" fontId="47" fillId="2" borderId="0"/>
    <xf numFmtId="0" fontId="47" fillId="2" borderId="0"/>
    <xf numFmtId="0" fontId="157" fillId="2" borderId="0"/>
    <xf numFmtId="0" fontId="47" fillId="2" borderId="0"/>
    <xf numFmtId="0" fontId="47" fillId="2" borderId="0"/>
    <xf numFmtId="0" fontId="157" fillId="2" borderId="0"/>
    <xf numFmtId="0" fontId="47" fillId="2" borderId="0"/>
    <xf numFmtId="0" fontId="47" fillId="2" borderId="0"/>
    <xf numFmtId="0" fontId="47" fillId="2" borderId="0"/>
    <xf numFmtId="0" fontId="52" fillId="2" borderId="0"/>
    <xf numFmtId="0" fontId="52" fillId="2" borderId="0"/>
    <xf numFmtId="0" fontId="49" fillId="0" borderId="1" applyNumberFormat="0" applyFont="0" applyBorder="0" applyAlignment="0">
      <alignment horizontal="center"/>
    </xf>
    <xf numFmtId="0" fontId="11" fillId="0" borderId="0"/>
    <xf numFmtId="0" fontId="29" fillId="0" borderId="0"/>
    <xf numFmtId="0" fontId="53" fillId="2" borderId="0"/>
    <xf numFmtId="0" fontId="53" fillId="2" borderId="0"/>
    <xf numFmtId="0" fontId="47" fillId="2" borderId="0"/>
    <xf numFmtId="0" fontId="47" fillId="2" borderId="0"/>
    <xf numFmtId="0" fontId="157" fillId="2" borderId="0"/>
    <xf numFmtId="0" fontId="47" fillId="2" borderId="0"/>
    <xf numFmtId="0" fontId="47" fillId="2" borderId="0"/>
    <xf numFmtId="0" fontId="157" fillId="2" borderId="0"/>
    <xf numFmtId="0" fontId="47" fillId="2" borderId="0"/>
    <xf numFmtId="0" fontId="47" fillId="2" borderId="0"/>
    <xf numFmtId="0" fontId="47" fillId="2" borderId="0"/>
    <xf numFmtId="0" fontId="53" fillId="2" borderId="0"/>
    <xf numFmtId="0" fontId="54" fillId="0" borderId="0">
      <alignment wrapText="1"/>
    </xf>
    <xf numFmtId="0" fontId="54" fillId="0" borderId="0">
      <alignment wrapText="1"/>
    </xf>
    <xf numFmtId="0" fontId="47" fillId="0" borderId="0">
      <alignment wrapText="1"/>
    </xf>
    <xf numFmtId="0" fontId="47" fillId="0" borderId="0">
      <alignment wrapText="1"/>
    </xf>
    <xf numFmtId="0" fontId="157" fillId="0" borderId="0">
      <alignment wrapText="1"/>
    </xf>
    <xf numFmtId="0" fontId="47" fillId="0" borderId="0">
      <alignment wrapText="1"/>
    </xf>
    <xf numFmtId="0" fontId="47" fillId="0" borderId="0">
      <alignment wrapText="1"/>
    </xf>
    <xf numFmtId="0" fontId="157" fillId="0" borderId="0">
      <alignment wrapText="1"/>
    </xf>
    <xf numFmtId="0" fontId="47" fillId="0" borderId="0">
      <alignment wrapText="1"/>
    </xf>
    <xf numFmtId="0" fontId="47" fillId="0" borderId="0">
      <alignment wrapText="1"/>
    </xf>
    <xf numFmtId="0" fontId="47" fillId="0" borderId="0">
      <alignment wrapText="1"/>
    </xf>
    <xf numFmtId="0" fontId="54" fillId="0" borderId="0">
      <alignment wrapText="1"/>
    </xf>
    <xf numFmtId="0" fontId="27" fillId="0" borderId="0"/>
    <xf numFmtId="0" fontId="27" fillId="0" borderId="0"/>
    <xf numFmtId="0" fontId="27" fillId="0" borderId="0"/>
    <xf numFmtId="0" fontId="12" fillId="0" borderId="0"/>
    <xf numFmtId="189" fontId="55" fillId="0" borderId="0" applyFont="0" applyFill="0" applyBorder="0" applyAlignment="0" applyProtection="0"/>
    <xf numFmtId="0" fontId="56" fillId="0" borderId="0" applyFont="0" applyFill="0" applyBorder="0" applyAlignment="0" applyProtection="0"/>
    <xf numFmtId="190" fontId="57" fillId="0" borderId="0" applyFont="0" applyFill="0" applyBorder="0" applyAlignment="0" applyProtection="0"/>
    <xf numFmtId="191" fontId="55" fillId="0" borderId="0" applyFont="0" applyFill="0" applyBorder="0" applyAlignment="0" applyProtection="0"/>
    <xf numFmtId="0" fontId="56" fillId="0" borderId="0" applyFont="0" applyFill="0" applyBorder="0" applyAlignment="0" applyProtection="0"/>
    <xf numFmtId="192" fontId="55" fillId="0" borderId="0" applyFont="0" applyFill="0" applyBorder="0" applyAlignment="0" applyProtection="0"/>
    <xf numFmtId="0" fontId="58" fillId="0" borderId="0">
      <alignment horizontal="center" wrapText="1"/>
      <protection locked="0"/>
    </xf>
    <xf numFmtId="0" fontId="59" fillId="0" borderId="0" applyNumberFormat="0" applyBorder="0" applyAlignment="0">
      <alignment horizontal="center"/>
    </xf>
    <xf numFmtId="193" fontId="60" fillId="0" borderId="0" applyFont="0" applyFill="0" applyBorder="0" applyAlignment="0" applyProtection="0"/>
    <xf numFmtId="0" fontId="56" fillId="0" borderId="0" applyFont="0" applyFill="0" applyBorder="0" applyAlignment="0" applyProtection="0"/>
    <xf numFmtId="194" fontId="36" fillId="0" borderId="0" applyFont="0" applyFill="0" applyBorder="0" applyAlignment="0" applyProtection="0"/>
    <xf numFmtId="195" fontId="60" fillId="0" borderId="0" applyFont="0" applyFill="0" applyBorder="0" applyAlignment="0" applyProtection="0"/>
    <xf numFmtId="0" fontId="56" fillId="0" borderId="0" applyFont="0" applyFill="0" applyBorder="0" applyAlignment="0" applyProtection="0"/>
    <xf numFmtId="196" fontId="36" fillId="0" borderId="0" applyFont="0" applyFill="0" applyBorder="0" applyAlignment="0" applyProtection="0"/>
    <xf numFmtId="167" fontId="23" fillId="0" borderId="0" applyFont="0" applyFill="0" applyBorder="0" applyAlignment="0" applyProtection="0"/>
    <xf numFmtId="0" fontId="61" fillId="0" borderId="0" applyNumberFormat="0" applyFill="0" applyBorder="0" applyAlignment="0" applyProtection="0"/>
    <xf numFmtId="0" fontId="56" fillId="0" borderId="0"/>
    <xf numFmtId="0" fontId="62" fillId="0" borderId="0"/>
    <xf numFmtId="0" fontId="3" fillId="0" borderId="0"/>
    <xf numFmtId="0" fontId="56" fillId="0" borderId="0"/>
    <xf numFmtId="0" fontId="63" fillId="0" borderId="0"/>
    <xf numFmtId="0" fontId="64" fillId="0" borderId="0"/>
    <xf numFmtId="0" fontId="65" fillId="0" borderId="0"/>
    <xf numFmtId="197" fontId="11" fillId="0" borderId="0" applyFill="0" applyBorder="0" applyAlignment="0"/>
    <xf numFmtId="198" fontId="66" fillId="0" borderId="0" applyFill="0" applyBorder="0" applyAlignment="0"/>
    <xf numFmtId="199" fontId="66" fillId="0" borderId="0" applyFill="0" applyBorder="0" applyAlignment="0"/>
    <xf numFmtId="200" fontId="66" fillId="0" borderId="0" applyFill="0" applyBorder="0" applyAlignment="0"/>
    <xf numFmtId="201" fontId="67" fillId="0" borderId="0" applyFill="0" applyBorder="0" applyAlignment="0"/>
    <xf numFmtId="202" fontId="66" fillId="0" borderId="0" applyFill="0" applyBorder="0" applyAlignment="0"/>
    <xf numFmtId="203" fontId="66" fillId="0" borderId="0" applyFill="0" applyBorder="0" applyAlignment="0"/>
    <xf numFmtId="198" fontId="66" fillId="0" borderId="0" applyFill="0" applyBorder="0" applyAlignment="0"/>
    <xf numFmtId="0" fontId="68" fillId="0" borderId="0"/>
    <xf numFmtId="204" fontId="36" fillId="0" borderId="0" applyFont="0" applyFill="0" applyBorder="0" applyAlignment="0" applyProtection="0"/>
    <xf numFmtId="168" fontId="18" fillId="0" borderId="0" applyFont="0" applyFill="0" applyBorder="0" applyAlignment="0" applyProtection="0"/>
    <xf numFmtId="1" fontId="76" fillId="0" borderId="5" applyBorder="0"/>
    <xf numFmtId="43" fontId="2" fillId="0" borderId="0" applyFont="0" applyFill="0" applyBorder="0" applyAlignment="0" applyProtection="0"/>
    <xf numFmtId="205" fontId="69" fillId="0" borderId="0"/>
    <xf numFmtId="205" fontId="69" fillId="0" borderId="0"/>
    <xf numFmtId="205" fontId="69" fillId="0" borderId="0"/>
    <xf numFmtId="205" fontId="69" fillId="0" borderId="0"/>
    <xf numFmtId="205" fontId="69" fillId="0" borderId="0"/>
    <xf numFmtId="205" fontId="69" fillId="0" borderId="0"/>
    <xf numFmtId="205" fontId="69" fillId="0" borderId="0"/>
    <xf numFmtId="205" fontId="69" fillId="0" borderId="0"/>
    <xf numFmtId="206" fontId="70" fillId="0" borderId="0" applyFont="0" applyFill="0" applyBorder="0" applyAlignment="0" applyProtection="0"/>
    <xf numFmtId="193" fontId="71" fillId="0" borderId="0" applyFont="0" applyFill="0" applyBorder="0" applyAlignment="0" applyProtection="0"/>
    <xf numFmtId="202" fontId="66" fillId="0" borderId="0" applyFont="0" applyFill="0" applyBorder="0" applyAlignment="0" applyProtection="0"/>
    <xf numFmtId="43" fontId="71" fillId="0" borderId="0" applyFont="0" applyFill="0" applyBorder="0" applyAlignment="0" applyProtection="0"/>
    <xf numFmtId="43" fontId="3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195" fontId="71"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11"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207" fontId="29" fillId="0" borderId="0" applyFont="0" applyFill="0" applyBorder="0" applyAlignment="0" applyProtection="0"/>
    <xf numFmtId="43" fontId="13" fillId="0" borderId="0" applyFont="0" applyFill="0" applyBorder="0" applyAlignment="0" applyProtection="0"/>
    <xf numFmtId="165" fontId="22" fillId="0" borderId="0" applyFont="0" applyFill="0" applyBorder="0" applyAlignment="0" applyProtection="0"/>
    <xf numFmtId="208" fontId="29" fillId="0" borderId="0" applyFont="0" applyFill="0" applyBorder="0" applyAlignment="0" applyProtection="0"/>
    <xf numFmtId="43" fontId="67" fillId="0" borderId="0" applyFont="0" applyFill="0" applyBorder="0" applyAlignment="0" applyProtection="0"/>
    <xf numFmtId="43" fontId="29" fillId="0" borderId="0" applyFont="0" applyFill="0" applyBorder="0" applyAlignment="0" applyProtection="0"/>
    <xf numFmtId="43" fontId="71" fillId="0" borderId="0" applyFont="0" applyFill="0" applyBorder="0" applyAlignment="0" applyProtection="0"/>
    <xf numFmtId="43" fontId="29" fillId="0" borderId="0" applyFont="0" applyFill="0" applyBorder="0" applyAlignment="0" applyProtection="0"/>
    <xf numFmtId="43" fontId="11" fillId="0" borderId="0" applyFont="0" applyFill="0" applyBorder="0" applyAlignment="0" applyProtection="0"/>
    <xf numFmtId="43" fontId="17" fillId="0" borderId="0" applyFont="0" applyFill="0" applyBorder="0" applyAlignment="0" applyProtection="0"/>
    <xf numFmtId="165" fontId="72" fillId="0" borderId="0" applyFont="0" applyFill="0" applyBorder="0" applyAlignment="0" applyProtection="0"/>
    <xf numFmtId="209" fontId="37" fillId="0" borderId="0"/>
    <xf numFmtId="3" fontId="29" fillId="0" borderId="0" applyFont="0" applyFill="0" applyBorder="0" applyAlignment="0" applyProtection="0"/>
    <xf numFmtId="0" fontId="73" fillId="0" borderId="0">
      <alignment horizontal="center"/>
    </xf>
    <xf numFmtId="0" fontId="74" fillId="0" borderId="0" applyNumberFormat="0" applyAlignment="0">
      <alignment horizontal="left"/>
    </xf>
    <xf numFmtId="178" fontId="75" fillId="0" borderId="0" applyFont="0" applyFill="0" applyBorder="0" applyAlignment="0" applyProtection="0"/>
    <xf numFmtId="210" fontId="62" fillId="0" borderId="0" applyFont="0" applyFill="0" applyBorder="0" applyAlignment="0" applyProtection="0"/>
    <xf numFmtId="211" fontId="72" fillId="0" borderId="0" applyFont="0" applyFill="0" applyBorder="0" applyAlignment="0" applyProtection="0"/>
    <xf numFmtId="198" fontId="66" fillId="0" borderId="0" applyFont="0" applyFill="0" applyBorder="0" applyAlignment="0" applyProtection="0"/>
    <xf numFmtId="212" fontId="29" fillId="0" borderId="0" applyFont="0" applyFill="0" applyBorder="0" applyAlignment="0" applyProtection="0"/>
    <xf numFmtId="213" fontId="37" fillId="0" borderId="0"/>
    <xf numFmtId="214" fontId="11" fillId="0" borderId="6"/>
    <xf numFmtId="0" fontId="29" fillId="0" borderId="0" applyFont="0" applyFill="0" applyBorder="0" applyAlignment="0" applyProtection="0"/>
    <xf numFmtId="14" fontId="39" fillId="0" borderId="0" applyFill="0" applyBorder="0" applyAlignment="0"/>
    <xf numFmtId="0" fontId="77" fillId="0" borderId="0" applyProtection="0"/>
    <xf numFmtId="3" fontId="78" fillId="0" borderId="7">
      <alignment horizontal="left" vertical="top" wrapText="1"/>
    </xf>
    <xf numFmtId="0" fontId="29" fillId="0" borderId="0" applyFont="0" applyFill="0" applyBorder="0" applyAlignment="0" applyProtection="0"/>
    <xf numFmtId="0" fontId="29" fillId="0" borderId="0" applyFont="0" applyFill="0" applyBorder="0" applyAlignment="0" applyProtection="0"/>
    <xf numFmtId="215" fontId="11" fillId="0" borderId="0"/>
    <xf numFmtId="216" fontId="27" fillId="0" borderId="1"/>
    <xf numFmtId="217" fontId="37" fillId="0" borderId="0"/>
    <xf numFmtId="218" fontId="27" fillId="0" borderId="0"/>
    <xf numFmtId="172" fontId="79" fillId="0" borderId="0" applyFont="0" applyFill="0" applyBorder="0" applyAlignment="0" applyProtection="0"/>
    <xf numFmtId="173" fontId="79" fillId="0" borderId="0" applyFont="0" applyFill="0" applyBorder="0" applyAlignment="0" applyProtection="0"/>
    <xf numFmtId="172" fontId="79" fillId="0" borderId="0" applyFont="0" applyFill="0" applyBorder="0" applyAlignment="0" applyProtection="0"/>
    <xf numFmtId="41" fontId="79" fillId="0" borderId="0" applyFont="0" applyFill="0" applyBorder="0" applyAlignment="0" applyProtection="0"/>
    <xf numFmtId="219" fontId="29" fillId="0" borderId="0" applyFont="0" applyFill="0" applyBorder="0" applyAlignment="0" applyProtection="0"/>
    <xf numFmtId="219" fontId="29" fillId="0" borderId="0" applyFont="0" applyFill="0" applyBorder="0" applyAlignment="0" applyProtection="0"/>
    <xf numFmtId="219" fontId="29" fillId="0" borderId="0" applyFont="0" applyFill="0" applyBorder="0" applyAlignment="0" applyProtection="0"/>
    <xf numFmtId="219" fontId="29" fillId="0" borderId="0" applyFont="0" applyFill="0" applyBorder="0" applyAlignment="0" applyProtection="0"/>
    <xf numFmtId="172" fontId="79" fillId="0" borderId="0" applyFont="0" applyFill="0" applyBorder="0" applyAlignment="0" applyProtection="0"/>
    <xf numFmtId="172" fontId="79" fillId="0" borderId="0" applyFont="0" applyFill="0" applyBorder="0" applyAlignment="0" applyProtection="0"/>
    <xf numFmtId="219" fontId="29" fillId="0" borderId="0" applyFont="0" applyFill="0" applyBorder="0" applyAlignment="0" applyProtection="0"/>
    <xf numFmtId="219" fontId="29" fillId="0" borderId="0" applyFont="0" applyFill="0" applyBorder="0" applyAlignment="0" applyProtection="0"/>
    <xf numFmtId="220" fontId="11" fillId="0" borderId="0" applyFont="0" applyFill="0" applyBorder="0" applyAlignment="0" applyProtection="0"/>
    <xf numFmtId="220" fontId="11" fillId="0" borderId="0" applyFont="0" applyFill="0" applyBorder="0" applyAlignment="0" applyProtection="0"/>
    <xf numFmtId="221" fontId="11" fillId="0" borderId="0" applyFont="0" applyFill="0" applyBorder="0" applyAlignment="0" applyProtection="0"/>
    <xf numFmtId="221" fontId="11" fillId="0" borderId="0" applyFont="0" applyFill="0" applyBorder="0" applyAlignment="0" applyProtection="0"/>
    <xf numFmtId="41" fontId="79" fillId="0" borderId="0" applyFont="0" applyFill="0" applyBorder="0" applyAlignment="0" applyProtection="0"/>
    <xf numFmtId="41" fontId="79" fillId="0" borderId="0" applyFont="0" applyFill="0" applyBorder="0" applyAlignment="0" applyProtection="0"/>
    <xf numFmtId="41" fontId="79" fillId="0" borderId="0" applyFont="0" applyFill="0" applyBorder="0" applyAlignment="0" applyProtection="0"/>
    <xf numFmtId="41" fontId="79" fillId="0" borderId="0" applyFont="0" applyFill="0" applyBorder="0" applyAlignment="0" applyProtection="0"/>
    <xf numFmtId="41" fontId="79" fillId="0" borderId="0" applyFont="0" applyFill="0" applyBorder="0" applyAlignment="0" applyProtection="0"/>
    <xf numFmtId="41" fontId="79" fillId="0" borderId="0" applyFont="0" applyFill="0" applyBorder="0" applyAlignment="0" applyProtection="0"/>
    <xf numFmtId="164" fontId="79" fillId="0" borderId="0" applyFont="0" applyFill="0" applyBorder="0" applyAlignment="0" applyProtection="0"/>
    <xf numFmtId="164" fontId="79" fillId="0" borderId="0" applyFont="0" applyFill="0" applyBorder="0" applyAlignment="0" applyProtection="0"/>
    <xf numFmtId="164" fontId="79" fillId="0" borderId="0" applyFont="0" applyFill="0" applyBorder="0" applyAlignment="0" applyProtection="0"/>
    <xf numFmtId="164" fontId="79" fillId="0" borderId="0" applyFont="0" applyFill="0" applyBorder="0" applyAlignment="0" applyProtection="0"/>
    <xf numFmtId="164" fontId="79" fillId="0" borderId="0" applyFont="0" applyFill="0" applyBorder="0" applyAlignment="0" applyProtection="0"/>
    <xf numFmtId="164" fontId="79" fillId="0" borderId="0" applyFont="0" applyFill="0" applyBorder="0" applyAlignment="0" applyProtection="0"/>
    <xf numFmtId="41" fontId="79" fillId="0" borderId="0" applyFont="0" applyFill="0" applyBorder="0" applyAlignment="0" applyProtection="0"/>
    <xf numFmtId="172" fontId="79" fillId="0" borderId="0" applyFont="0" applyFill="0" applyBorder="0" applyAlignment="0" applyProtection="0"/>
    <xf numFmtId="41" fontId="79" fillId="0" borderId="0" applyFont="0" applyFill="0" applyBorder="0" applyAlignment="0" applyProtection="0"/>
    <xf numFmtId="172" fontId="79" fillId="0" borderId="0" applyFont="0" applyFill="0" applyBorder="0" applyAlignment="0" applyProtection="0"/>
    <xf numFmtId="41" fontId="79" fillId="0" borderId="0" applyFont="0" applyFill="0" applyBorder="0" applyAlignment="0" applyProtection="0"/>
    <xf numFmtId="41" fontId="79" fillId="0" borderId="0" applyFont="0" applyFill="0" applyBorder="0" applyAlignment="0" applyProtection="0"/>
    <xf numFmtId="164" fontId="79" fillId="0" borderId="0" applyFont="0" applyFill="0" applyBorder="0" applyAlignment="0" applyProtection="0"/>
    <xf numFmtId="164" fontId="79" fillId="0" borderId="0" applyFont="0" applyFill="0" applyBorder="0" applyAlignment="0" applyProtection="0"/>
    <xf numFmtId="41" fontId="79" fillId="0" borderId="0" applyFont="0" applyFill="0" applyBorder="0" applyAlignment="0" applyProtection="0"/>
    <xf numFmtId="173" fontId="79" fillId="0" borderId="0" applyFont="0" applyFill="0" applyBorder="0" applyAlignment="0" applyProtection="0"/>
    <xf numFmtId="43" fontId="79" fillId="0" borderId="0" applyFont="0" applyFill="0" applyBorder="0" applyAlignment="0" applyProtection="0"/>
    <xf numFmtId="222" fontId="29" fillId="0" borderId="0" applyFont="0" applyFill="0" applyBorder="0" applyAlignment="0" applyProtection="0"/>
    <xf numFmtId="222" fontId="29" fillId="0" borderId="0" applyFont="0" applyFill="0" applyBorder="0" applyAlignment="0" applyProtection="0"/>
    <xf numFmtId="222" fontId="29" fillId="0" borderId="0" applyFont="0" applyFill="0" applyBorder="0" applyAlignment="0" applyProtection="0"/>
    <xf numFmtId="222" fontId="29" fillId="0" borderId="0" applyFont="0" applyFill="0" applyBorder="0" applyAlignment="0" applyProtection="0"/>
    <xf numFmtId="173" fontId="79" fillId="0" borderId="0" applyFont="0" applyFill="0" applyBorder="0" applyAlignment="0" applyProtection="0"/>
    <xf numFmtId="173" fontId="79" fillId="0" borderId="0" applyFont="0" applyFill="0" applyBorder="0" applyAlignment="0" applyProtection="0"/>
    <xf numFmtId="222" fontId="29" fillId="0" borderId="0" applyFont="0" applyFill="0" applyBorder="0" applyAlignment="0" applyProtection="0"/>
    <xf numFmtId="222" fontId="29" fillId="0" borderId="0" applyFont="0" applyFill="0" applyBorder="0" applyAlignment="0" applyProtection="0"/>
    <xf numFmtId="223" fontId="11" fillId="0" borderId="0" applyFont="0" applyFill="0" applyBorder="0" applyAlignment="0" applyProtection="0"/>
    <xf numFmtId="223" fontId="11" fillId="0" borderId="0" applyFont="0" applyFill="0" applyBorder="0" applyAlignment="0" applyProtection="0"/>
    <xf numFmtId="224" fontId="11" fillId="0" borderId="0" applyFont="0" applyFill="0" applyBorder="0" applyAlignment="0" applyProtection="0"/>
    <xf numFmtId="224" fontId="11" fillId="0" borderId="0" applyFont="0" applyFill="0" applyBorder="0" applyAlignment="0" applyProtection="0"/>
    <xf numFmtId="43" fontId="79" fillId="0" borderId="0" applyFont="0" applyFill="0" applyBorder="0" applyAlignment="0" applyProtection="0"/>
    <xf numFmtId="43" fontId="79" fillId="0" borderId="0" applyFont="0" applyFill="0" applyBorder="0" applyAlignment="0" applyProtection="0"/>
    <xf numFmtId="43" fontId="79" fillId="0" borderId="0" applyFont="0" applyFill="0" applyBorder="0" applyAlignment="0" applyProtection="0"/>
    <xf numFmtId="43" fontId="79" fillId="0" borderId="0" applyFont="0" applyFill="0" applyBorder="0" applyAlignment="0" applyProtection="0"/>
    <xf numFmtId="43" fontId="79" fillId="0" borderId="0" applyFont="0" applyFill="0" applyBorder="0" applyAlignment="0" applyProtection="0"/>
    <xf numFmtId="43" fontId="79" fillId="0" borderId="0" applyFont="0" applyFill="0" applyBorder="0" applyAlignment="0" applyProtection="0"/>
    <xf numFmtId="165" fontId="79" fillId="0" borderId="0" applyFont="0" applyFill="0" applyBorder="0" applyAlignment="0" applyProtection="0"/>
    <xf numFmtId="165" fontId="79" fillId="0" borderId="0" applyFont="0" applyFill="0" applyBorder="0" applyAlignment="0" applyProtection="0"/>
    <xf numFmtId="165" fontId="79" fillId="0" borderId="0" applyFont="0" applyFill="0" applyBorder="0" applyAlignment="0" applyProtection="0"/>
    <xf numFmtId="165" fontId="79" fillId="0" borderId="0" applyFont="0" applyFill="0" applyBorder="0" applyAlignment="0" applyProtection="0"/>
    <xf numFmtId="165" fontId="79" fillId="0" borderId="0" applyFont="0" applyFill="0" applyBorder="0" applyAlignment="0" applyProtection="0"/>
    <xf numFmtId="165" fontId="79" fillId="0" borderId="0" applyFont="0" applyFill="0" applyBorder="0" applyAlignment="0" applyProtection="0"/>
    <xf numFmtId="43" fontId="79" fillId="0" borderId="0" applyFont="0" applyFill="0" applyBorder="0" applyAlignment="0" applyProtection="0"/>
    <xf numFmtId="173" fontId="79" fillId="0" borderId="0" applyFont="0" applyFill="0" applyBorder="0" applyAlignment="0" applyProtection="0"/>
    <xf numFmtId="43" fontId="79" fillId="0" borderId="0" applyFont="0" applyFill="0" applyBorder="0" applyAlignment="0" applyProtection="0"/>
    <xf numFmtId="173" fontId="79" fillId="0" borderId="0" applyFont="0" applyFill="0" applyBorder="0" applyAlignment="0" applyProtection="0"/>
    <xf numFmtId="43" fontId="79" fillId="0" borderId="0" applyFont="0" applyFill="0" applyBorder="0" applyAlignment="0" applyProtection="0"/>
    <xf numFmtId="43" fontId="79" fillId="0" borderId="0" applyFont="0" applyFill="0" applyBorder="0" applyAlignment="0" applyProtection="0"/>
    <xf numFmtId="165" fontId="79" fillId="0" borderId="0" applyFont="0" applyFill="0" applyBorder="0" applyAlignment="0" applyProtection="0"/>
    <xf numFmtId="165" fontId="79" fillId="0" borderId="0" applyFont="0" applyFill="0" applyBorder="0" applyAlignment="0" applyProtection="0"/>
    <xf numFmtId="43" fontId="79" fillId="0" borderId="0" applyFont="0" applyFill="0" applyBorder="0" applyAlignment="0" applyProtection="0"/>
    <xf numFmtId="3" fontId="11" fillId="0" borderId="0" applyFont="0" applyBorder="0" applyAlignment="0"/>
    <xf numFmtId="202" fontId="66" fillId="0" borderId="0" applyFill="0" applyBorder="0" applyAlignment="0"/>
    <xf numFmtId="198" fontId="66" fillId="0" borderId="0" applyFill="0" applyBorder="0" applyAlignment="0"/>
    <xf numFmtId="202" fontId="66" fillId="0" borderId="0" applyFill="0" applyBorder="0" applyAlignment="0"/>
    <xf numFmtId="203" fontId="66" fillId="0" borderId="0" applyFill="0" applyBorder="0" applyAlignment="0"/>
    <xf numFmtId="198" fontId="66" fillId="0" borderId="0" applyFill="0" applyBorder="0" applyAlignment="0"/>
    <xf numFmtId="0" fontId="80" fillId="0" borderId="0" applyNumberFormat="0" applyAlignment="0">
      <alignment horizontal="left"/>
    </xf>
    <xf numFmtId="0" fontId="81" fillId="0" borderId="0"/>
    <xf numFmtId="0" fontId="82" fillId="0" borderId="0"/>
    <xf numFmtId="3" fontId="11" fillId="0" borderId="0" applyFont="0" applyBorder="0" applyAlignment="0"/>
    <xf numFmtId="2" fontId="29" fillId="0" borderId="0" applyFont="0" applyFill="0" applyBorder="0" applyAlignment="0" applyProtection="0"/>
    <xf numFmtId="0" fontId="84" fillId="0" borderId="0">
      <alignment vertical="top" wrapText="1"/>
    </xf>
    <xf numFmtId="38" fontId="83" fillId="2" borderId="0" applyNumberFormat="0" applyBorder="0" applyAlignment="0" applyProtection="0"/>
    <xf numFmtId="225" fontId="21" fillId="2" borderId="0" applyBorder="0" applyProtection="0"/>
    <xf numFmtId="0" fontId="85" fillId="0" borderId="8" applyNumberFormat="0" applyFill="0" applyBorder="0" applyAlignment="0" applyProtection="0">
      <alignment horizontal="center" vertical="center"/>
    </xf>
    <xf numFmtId="0" fontId="86" fillId="0" borderId="0" applyNumberFormat="0" applyFont="0" applyBorder="0" applyAlignment="0">
      <alignment horizontal="left" vertical="center"/>
    </xf>
    <xf numFmtId="166" fontId="6" fillId="0" borderId="0" applyFont="0" applyFill="0" applyBorder="0" applyAlignment="0" applyProtection="0"/>
    <xf numFmtId="0" fontId="87" fillId="4" borderId="0"/>
    <xf numFmtId="0" fontId="88" fillId="0" borderId="0">
      <alignment horizontal="left"/>
    </xf>
    <xf numFmtId="0" fontId="89" fillId="0" borderId="9" applyNumberFormat="0" applyAlignment="0" applyProtection="0">
      <alignment horizontal="left" vertical="center"/>
    </xf>
    <xf numFmtId="0" fontId="89" fillId="0" borderId="10">
      <alignment horizontal="left" vertical="center"/>
    </xf>
    <xf numFmtId="0" fontId="19" fillId="0" borderId="0" applyProtection="0"/>
    <xf numFmtId="0" fontId="89" fillId="0" borderId="0" applyProtection="0"/>
    <xf numFmtId="0" fontId="90" fillId="0" borderId="11">
      <alignment horizontal="center"/>
    </xf>
    <xf numFmtId="0" fontId="90" fillId="0" borderId="0">
      <alignment horizontal="center"/>
    </xf>
    <xf numFmtId="5" fontId="91" fillId="5" borderId="1" applyNumberFormat="0" applyAlignment="0">
      <alignment horizontal="left" vertical="top"/>
    </xf>
    <xf numFmtId="49" fontId="10" fillId="0" borderId="1">
      <alignment vertical="center"/>
    </xf>
    <xf numFmtId="0" fontId="3" fillId="0" borderId="0"/>
    <xf numFmtId="172" fontId="11" fillId="0" borderId="0" applyFont="0" applyFill="0" applyBorder="0" applyAlignment="0" applyProtection="0"/>
    <xf numFmtId="38" fontId="37" fillId="0" borderId="0" applyFont="0" applyFill="0" applyBorder="0" applyAlignment="0" applyProtection="0"/>
    <xf numFmtId="176" fontId="36" fillId="0" borderId="0" applyFont="0" applyFill="0" applyBorder="0" applyAlignment="0" applyProtection="0"/>
    <xf numFmtId="226" fontId="92" fillId="0" borderId="0" applyFont="0" applyFill="0" applyBorder="0" applyAlignment="0" applyProtection="0"/>
    <xf numFmtId="10" fontId="83" fillId="6" borderId="1" applyNumberFormat="0" applyBorder="0" applyAlignment="0" applyProtection="0"/>
    <xf numFmtId="0" fontId="93" fillId="0" borderId="0" applyNumberFormat="0" applyFill="0" applyBorder="0" applyAlignment="0" applyProtection="0">
      <alignment vertical="top"/>
      <protection locked="0"/>
    </xf>
    <xf numFmtId="0" fontId="94" fillId="0" borderId="0" applyNumberFormat="0" applyFill="0" applyBorder="0" applyAlignment="0" applyProtection="0">
      <alignment vertical="top"/>
      <protection locked="0"/>
    </xf>
    <xf numFmtId="0" fontId="95" fillId="0" borderId="0" applyNumberFormat="0" applyFill="0" applyBorder="0" applyAlignment="0" applyProtection="0">
      <alignment vertical="top"/>
      <protection locked="0"/>
    </xf>
    <xf numFmtId="0" fontId="93" fillId="0" borderId="0" applyNumberFormat="0" applyFill="0" applyBorder="0" applyAlignment="0" applyProtection="0">
      <alignment vertical="top"/>
      <protection locked="0"/>
    </xf>
    <xf numFmtId="172" fontId="11" fillId="0" borderId="0" applyFont="0" applyFill="0" applyBorder="0" applyAlignment="0" applyProtection="0"/>
    <xf numFmtId="0" fontId="11" fillId="0" borderId="0"/>
    <xf numFmtId="0" fontId="58" fillId="0" borderId="12">
      <alignment horizontal="centerContinuous"/>
    </xf>
    <xf numFmtId="0" fontId="37" fillId="0" borderId="0"/>
    <xf numFmtId="0" fontId="37" fillId="0" borderId="0"/>
    <xf numFmtId="0" fontId="3" fillId="0" borderId="0" applyNumberFormat="0" applyFont="0" applyFill="0" applyBorder="0" applyProtection="0">
      <alignment horizontal="left" vertical="center"/>
    </xf>
    <xf numFmtId="0" fontId="37" fillId="0" borderId="0"/>
    <xf numFmtId="202" fontId="66" fillId="0" borderId="0" applyFill="0" applyBorder="0" applyAlignment="0"/>
    <xf numFmtId="198" fontId="66" fillId="0" borderId="0" applyFill="0" applyBorder="0" applyAlignment="0"/>
    <xf numFmtId="202" fontId="66" fillId="0" borderId="0" applyFill="0" applyBorder="0" applyAlignment="0"/>
    <xf numFmtId="203" fontId="66" fillId="0" borderId="0" applyFill="0" applyBorder="0" applyAlignment="0"/>
    <xf numFmtId="198" fontId="66" fillId="0" borderId="0" applyFill="0" applyBorder="0" applyAlignment="0"/>
    <xf numFmtId="214" fontId="96" fillId="0" borderId="13" applyNumberFormat="0" applyFont="0" applyFill="0" applyBorder="0">
      <alignment horizontal="center"/>
    </xf>
    <xf numFmtId="38" fontId="37" fillId="0" borderId="0" applyFont="0" applyFill="0" applyBorder="0" applyAlignment="0" applyProtection="0"/>
    <xf numFmtId="40" fontId="37" fillId="0" borderId="0" applyFont="0" applyFill="0" applyBorder="0" applyAlignment="0" applyProtection="0"/>
    <xf numFmtId="172" fontId="67" fillId="0" borderId="0" applyFont="0" applyFill="0" applyBorder="0" applyAlignment="0" applyProtection="0"/>
    <xf numFmtId="173" fontId="67" fillId="0" borderId="0" applyFont="0" applyFill="0" applyBorder="0" applyAlignment="0" applyProtection="0"/>
    <xf numFmtId="0" fontId="97" fillId="0" borderId="11"/>
    <xf numFmtId="227" fontId="98" fillId="0" borderId="13"/>
    <xf numFmtId="228" fontId="37" fillId="0" borderId="0" applyFont="0" applyFill="0" applyBorder="0" applyAlignment="0" applyProtection="0"/>
    <xf numFmtId="229" fontId="37" fillId="0" borderId="0" applyFont="0" applyFill="0" applyBorder="0" applyAlignment="0" applyProtection="0"/>
    <xf numFmtId="230" fontId="67" fillId="0" borderId="0" applyFont="0" applyFill="0" applyBorder="0" applyAlignment="0" applyProtection="0"/>
    <xf numFmtId="231" fontId="67" fillId="0" borderId="0" applyFont="0" applyFill="0" applyBorder="0" applyAlignment="0" applyProtection="0"/>
    <xf numFmtId="0" fontId="77" fillId="0" borderId="0" applyNumberFormat="0" applyFont="0" applyFill="0" applyAlignment="0"/>
    <xf numFmtId="0" fontId="3" fillId="0" borderId="0"/>
    <xf numFmtId="0" fontId="27" fillId="0" borderId="14" applyNumberFormat="0" applyAlignment="0">
      <alignment horizontal="center"/>
    </xf>
    <xf numFmtId="37" fontId="99" fillId="0" borderId="0"/>
    <xf numFmtId="0" fontId="100" fillId="0" borderId="1" applyNumberFormat="0" applyFont="0" applyFill="0" applyBorder="0" applyAlignment="0">
      <alignment horizontal="center"/>
    </xf>
    <xf numFmtId="0" fontId="101" fillId="0" borderId="0"/>
    <xf numFmtId="0" fontId="102" fillId="0" borderId="0"/>
    <xf numFmtId="0" fontId="17"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11" fillId="0" borderId="0"/>
    <xf numFmtId="0" fontId="103" fillId="0" borderId="0"/>
    <xf numFmtId="0" fontId="72" fillId="0" borderId="0"/>
    <xf numFmtId="0" fontId="71" fillId="0" borderId="0"/>
    <xf numFmtId="0" fontId="13" fillId="0" borderId="0"/>
    <xf numFmtId="0" fontId="71" fillId="0" borderId="0"/>
    <xf numFmtId="0" fontId="13" fillId="0" borderId="0"/>
    <xf numFmtId="0" fontId="17" fillId="0" borderId="0"/>
    <xf numFmtId="0" fontId="29" fillId="0" borderId="0"/>
    <xf numFmtId="0" fontId="11" fillId="0" borderId="0"/>
    <xf numFmtId="0" fontId="9" fillId="0" borderId="0"/>
    <xf numFmtId="0" fontId="29" fillId="0" borderId="0"/>
    <xf numFmtId="0" fontId="29" fillId="0" borderId="0"/>
    <xf numFmtId="0" fontId="29" fillId="0" borderId="0"/>
    <xf numFmtId="0" fontId="29" fillId="0" borderId="0"/>
    <xf numFmtId="0" fontId="159" fillId="0" borderId="0"/>
    <xf numFmtId="0" fontId="22" fillId="0" borderId="0"/>
    <xf numFmtId="0" fontId="104" fillId="0" borderId="0"/>
    <xf numFmtId="0" fontId="29" fillId="0" borderId="0"/>
    <xf numFmtId="0" fontId="71"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17"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2" fillId="0" borderId="0"/>
    <xf numFmtId="0" fontId="17" fillId="0" borderId="0"/>
    <xf numFmtId="0" fontId="17" fillId="0" borderId="0"/>
    <xf numFmtId="0" fontId="72" fillId="0" borderId="0"/>
    <xf numFmtId="0" fontId="11" fillId="0" borderId="0"/>
    <xf numFmtId="0" fontId="23" fillId="0" borderId="0"/>
    <xf numFmtId="0" fontId="105" fillId="0" borderId="0" applyNumberFormat="0" applyFill="0" applyBorder="0" applyProtection="0">
      <alignment vertical="top"/>
    </xf>
    <xf numFmtId="0" fontId="77" fillId="0" borderId="0"/>
    <xf numFmtId="0" fontId="11" fillId="0" borderId="0"/>
    <xf numFmtId="0" fontId="11" fillId="0" borderId="0"/>
    <xf numFmtId="0" fontId="71" fillId="0" borderId="0"/>
    <xf numFmtId="0" fontId="29" fillId="0" borderId="0"/>
    <xf numFmtId="0" fontId="11" fillId="0" borderId="0"/>
    <xf numFmtId="0" fontId="45" fillId="0" borderId="0" applyFont="0"/>
    <xf numFmtId="0" fontId="79" fillId="0" borderId="0"/>
    <xf numFmtId="232" fontId="40" fillId="0" borderId="0" applyFont="0" applyFill="0" applyBorder="0" applyProtection="0">
      <alignment vertical="top" wrapText="1"/>
    </xf>
    <xf numFmtId="0" fontId="27" fillId="0" borderId="0"/>
    <xf numFmtId="173" fontId="43" fillId="0" borderId="0" applyFont="0" applyFill="0" applyBorder="0" applyAlignment="0" applyProtection="0"/>
    <xf numFmtId="172" fontId="43" fillId="0" borderId="0" applyFont="0" applyFill="0" applyBorder="0" applyAlignment="0" applyProtection="0"/>
    <xf numFmtId="0" fontId="106" fillId="0" borderId="0" applyNumberFormat="0" applyFill="0" applyBorder="0" applyAlignment="0" applyProtection="0"/>
    <xf numFmtId="0" fontId="106" fillId="0" borderId="0" applyNumberFormat="0" applyFill="0" applyBorder="0" applyAlignment="0" applyProtection="0"/>
    <xf numFmtId="0" fontId="62" fillId="0" borderId="0" applyNumberFormat="0" applyFill="0" applyBorder="0" applyAlignment="0" applyProtection="0"/>
    <xf numFmtId="0" fontId="11" fillId="0" borderId="0" applyNumberFormat="0" applyFill="0" applyBorder="0" applyAlignment="0" applyProtection="0"/>
    <xf numFmtId="0" fontId="29" fillId="0" borderId="0" applyFont="0" applyFill="0" applyBorder="0" applyAlignment="0" applyProtection="0"/>
    <xf numFmtId="0" fontId="3" fillId="0" borderId="0"/>
    <xf numFmtId="168" fontId="15" fillId="0" borderId="14" applyFont="0" applyBorder="0" applyAlignment="0"/>
    <xf numFmtId="41" fontId="29" fillId="0" borderId="0" applyFont="0" applyFill="0" applyBorder="0" applyAlignment="0" applyProtection="0"/>
    <xf numFmtId="14" fontId="58" fillId="0" borderId="0">
      <alignment horizontal="center" wrapText="1"/>
      <protection locked="0"/>
    </xf>
    <xf numFmtId="201" fontId="67" fillId="0" borderId="0" applyFont="0" applyFill="0" applyBorder="0" applyAlignment="0" applyProtection="0"/>
    <xf numFmtId="233" fontId="67" fillId="0" borderId="0" applyFont="0" applyFill="0" applyBorder="0" applyAlignment="0" applyProtection="0"/>
    <xf numFmtId="10" fontId="67" fillId="0" borderId="0" applyFont="0" applyFill="0" applyBorder="0" applyAlignment="0" applyProtection="0"/>
    <xf numFmtId="9" fontId="29" fillId="0" borderId="0" applyFont="0" applyFill="0" applyBorder="0" applyAlignment="0" applyProtection="0"/>
    <xf numFmtId="9" fontId="22" fillId="0" borderId="0" applyFont="0" applyFill="0" applyBorder="0" applyAlignment="0" applyProtection="0"/>
    <xf numFmtId="9" fontId="13" fillId="0" borderId="0" applyFont="0" applyFill="0" applyBorder="0" applyAlignment="0" applyProtection="0"/>
    <xf numFmtId="0" fontId="29" fillId="0" borderId="0"/>
    <xf numFmtId="9" fontId="17" fillId="0" borderId="0" applyFont="0" applyFill="0" applyBorder="0" applyAlignment="0" applyProtection="0"/>
    <xf numFmtId="9" fontId="107" fillId="0" borderId="0" applyFont="0" applyFill="0" applyBorder="0" applyAlignment="0" applyProtection="0"/>
    <xf numFmtId="9" fontId="37" fillId="0" borderId="15" applyNumberFormat="0" applyBorder="0"/>
    <xf numFmtId="202" fontId="66" fillId="0" borderId="0" applyFill="0" applyBorder="0" applyAlignment="0"/>
    <xf numFmtId="198" fontId="66" fillId="0" borderId="0" applyFill="0" applyBorder="0" applyAlignment="0"/>
    <xf numFmtId="202" fontId="66" fillId="0" borderId="0" applyFill="0" applyBorder="0" applyAlignment="0"/>
    <xf numFmtId="203" fontId="66" fillId="0" borderId="0" applyFill="0" applyBorder="0" applyAlignment="0"/>
    <xf numFmtId="198" fontId="66" fillId="0" borderId="0" applyFill="0" applyBorder="0" applyAlignment="0"/>
    <xf numFmtId="0" fontId="108" fillId="0" borderId="0"/>
    <xf numFmtId="0" fontId="37" fillId="0" borderId="0" applyNumberFormat="0" applyFont="0" applyFill="0" applyBorder="0" applyAlignment="0" applyProtection="0">
      <alignment horizontal="left"/>
    </xf>
    <xf numFmtId="0" fontId="109" fillId="0" borderId="11">
      <alignment horizontal="center"/>
    </xf>
    <xf numFmtId="1" fontId="29" fillId="0" borderId="7" applyNumberFormat="0" applyFill="0" applyAlignment="0" applyProtection="0">
      <alignment horizontal="center" vertical="center"/>
    </xf>
    <xf numFmtId="0" fontId="110" fillId="7" borderId="0" applyNumberFormat="0" applyFont="0" applyBorder="0" applyAlignment="0">
      <alignment horizontal="center"/>
    </xf>
    <xf numFmtId="14" fontId="111" fillId="0" borderId="0" applyNumberFormat="0" applyFill="0" applyBorder="0" applyAlignment="0" applyProtection="0">
      <alignment horizontal="left"/>
    </xf>
    <xf numFmtId="0" fontId="94" fillId="0" borderId="0" applyNumberFormat="0" applyFill="0" applyBorder="0" applyAlignment="0" applyProtection="0">
      <alignment vertical="top"/>
      <protection locked="0"/>
    </xf>
    <xf numFmtId="0" fontId="27" fillId="0" borderId="0"/>
    <xf numFmtId="176" fontId="36" fillId="0" borderId="0" applyFont="0" applyFill="0" applyBorder="0" applyAlignment="0" applyProtection="0"/>
    <xf numFmtId="0" fontId="11" fillId="0" borderId="0" applyNumberFormat="0" applyFill="0" applyBorder="0" applyAlignment="0" applyProtection="0"/>
    <xf numFmtId="41" fontId="36" fillId="0" borderId="0" applyFont="0" applyFill="0" applyBorder="0" applyAlignment="0" applyProtection="0"/>
    <xf numFmtId="4" fontId="112" fillId="8" borderId="16" applyNumberFormat="0" applyProtection="0">
      <alignment vertical="center"/>
    </xf>
    <xf numFmtId="4" fontId="113" fillId="8" borderId="16" applyNumberFormat="0" applyProtection="0">
      <alignment vertical="center"/>
    </xf>
    <xf numFmtId="4" fontId="114" fillId="8" borderId="16" applyNumberFormat="0" applyProtection="0">
      <alignment horizontal="left" vertical="center" indent="1"/>
    </xf>
    <xf numFmtId="4" fontId="114" fillId="9" borderId="0" applyNumberFormat="0" applyProtection="0">
      <alignment horizontal="left" vertical="center" indent="1"/>
    </xf>
    <xf numFmtId="4" fontId="114" fillId="10" borderId="16" applyNumberFormat="0" applyProtection="0">
      <alignment horizontal="right" vertical="center"/>
    </xf>
    <xf numFmtId="4" fontId="114" fillId="11" borderId="16" applyNumberFormat="0" applyProtection="0">
      <alignment horizontal="right" vertical="center"/>
    </xf>
    <xf numFmtId="4" fontId="114" fillId="12" borderId="16" applyNumberFormat="0" applyProtection="0">
      <alignment horizontal="right" vertical="center"/>
    </xf>
    <xf numFmtId="4" fontId="114" fillId="13" borderId="16" applyNumberFormat="0" applyProtection="0">
      <alignment horizontal="right" vertical="center"/>
    </xf>
    <xf numFmtId="4" fontId="114" fillId="14" borderId="16" applyNumberFormat="0" applyProtection="0">
      <alignment horizontal="right" vertical="center"/>
    </xf>
    <xf numFmtId="4" fontId="114" fillId="15" borderId="16" applyNumberFormat="0" applyProtection="0">
      <alignment horizontal="right" vertical="center"/>
    </xf>
    <xf numFmtId="4" fontId="114" fillId="16" borderId="16" applyNumberFormat="0" applyProtection="0">
      <alignment horizontal="right" vertical="center"/>
    </xf>
    <xf numFmtId="4" fontId="114" fillId="17" borderId="16" applyNumberFormat="0" applyProtection="0">
      <alignment horizontal="right" vertical="center"/>
    </xf>
    <xf numFmtId="4" fontId="114" fillId="18" borderId="16" applyNumberFormat="0" applyProtection="0">
      <alignment horizontal="right" vertical="center"/>
    </xf>
    <xf numFmtId="4" fontId="112" fillId="19" borderId="17" applyNumberFormat="0" applyProtection="0">
      <alignment horizontal="left" vertical="center" indent="1"/>
    </xf>
    <xf numFmtId="4" fontId="112" fillId="20" borderId="0" applyNumberFormat="0" applyProtection="0">
      <alignment horizontal="left" vertical="center" indent="1"/>
    </xf>
    <xf numFmtId="4" fontId="112" fillId="9" borderId="0" applyNumberFormat="0" applyProtection="0">
      <alignment horizontal="left" vertical="center" indent="1"/>
    </xf>
    <xf numFmtId="4" fontId="114" fillId="20" borderId="16" applyNumberFormat="0" applyProtection="0">
      <alignment horizontal="right" vertical="center"/>
    </xf>
    <xf numFmtId="4" fontId="39" fillId="20" borderId="0" applyNumberFormat="0" applyProtection="0">
      <alignment horizontal="left" vertical="center" indent="1"/>
    </xf>
    <xf numFmtId="4" fontId="39" fillId="9" borderId="0" applyNumberFormat="0" applyProtection="0">
      <alignment horizontal="left" vertical="center" indent="1"/>
    </xf>
    <xf numFmtId="4" fontId="114" fillId="21" borderId="16" applyNumberFormat="0" applyProtection="0">
      <alignment vertical="center"/>
    </xf>
    <xf numFmtId="4" fontId="115" fillId="21" borderId="16" applyNumberFormat="0" applyProtection="0">
      <alignment vertical="center"/>
    </xf>
    <xf numFmtId="4" fontId="112" fillId="20" borderId="18" applyNumberFormat="0" applyProtection="0">
      <alignment horizontal="left" vertical="center" indent="1"/>
    </xf>
    <xf numFmtId="4" fontId="114" fillId="21" borderId="16" applyNumberFormat="0" applyProtection="0">
      <alignment horizontal="right" vertical="center"/>
    </xf>
    <xf numFmtId="4" fontId="115" fillId="21" borderId="16" applyNumberFormat="0" applyProtection="0">
      <alignment horizontal="right" vertical="center"/>
    </xf>
    <xf numFmtId="4" fontId="112" fillId="20" borderId="16" applyNumberFormat="0" applyProtection="0">
      <alignment horizontal="left" vertical="center" indent="1"/>
    </xf>
    <xf numFmtId="4" fontId="116" fillId="5" borderId="18" applyNumberFormat="0" applyProtection="0">
      <alignment horizontal="left" vertical="center" indent="1"/>
    </xf>
    <xf numFmtId="4" fontId="117" fillId="21" borderId="16" applyNumberFormat="0" applyProtection="0">
      <alignment horizontal="right" vertical="center"/>
    </xf>
    <xf numFmtId="234" fontId="118" fillId="0" borderId="0" applyFont="0" applyFill="0" applyBorder="0" applyAlignment="0" applyProtection="0"/>
    <xf numFmtId="0" fontId="110" fillId="1" borderId="10" applyNumberFormat="0" applyFont="0" applyAlignment="0">
      <alignment horizontal="center"/>
    </xf>
    <xf numFmtId="3" fontId="23" fillId="0" borderId="0"/>
    <xf numFmtId="0" fontId="119" fillId="0" borderId="0" applyNumberFormat="0" applyFill="0" applyBorder="0" applyAlignment="0">
      <alignment horizontal="center"/>
    </xf>
    <xf numFmtId="0" fontId="120" fillId="0" borderId="19" applyNumberFormat="0" applyFill="0" applyBorder="0" applyAlignment="0" applyProtection="0"/>
    <xf numFmtId="168" fontId="121" fillId="0" borderId="0" applyNumberFormat="0" applyBorder="0" applyAlignment="0">
      <alignment horizontal="centerContinuous"/>
    </xf>
    <xf numFmtId="174" fontId="36" fillId="0" borderId="0" applyFont="0" applyFill="0" applyBorder="0" applyAlignment="0" applyProtection="0"/>
    <xf numFmtId="168" fontId="18" fillId="0" borderId="0" applyFont="0" applyFill="0" applyBorder="0" applyAlignment="0" applyProtection="0"/>
    <xf numFmtId="172" fontId="11" fillId="0" borderId="0" applyFont="0" applyFill="0" applyBorder="0" applyAlignment="0" applyProtection="0"/>
    <xf numFmtId="172" fontId="11" fillId="0" borderId="0" applyFont="0" applyFill="0" applyBorder="0" applyAlignment="0" applyProtection="0"/>
    <xf numFmtId="172" fontId="11"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41" fontId="36" fillId="0" borderId="0" applyFont="0" applyFill="0" applyBorder="0" applyAlignment="0" applyProtection="0"/>
    <xf numFmtId="164" fontId="36" fillId="0" borderId="0" applyFont="0" applyFill="0" applyBorder="0" applyAlignment="0" applyProtection="0"/>
    <xf numFmtId="164" fontId="36" fillId="0" borderId="0" applyFont="0" applyFill="0" applyBorder="0" applyAlignment="0" applyProtection="0"/>
    <xf numFmtId="176" fontId="36" fillId="0" borderId="0" applyFont="0" applyFill="0" applyBorder="0" applyAlignment="0" applyProtection="0"/>
    <xf numFmtId="176" fontId="36" fillId="0" borderId="0" applyFont="0" applyFill="0" applyBorder="0" applyAlignment="0" applyProtection="0"/>
    <xf numFmtId="164" fontId="36" fillId="0" borderId="0" applyFont="0" applyFill="0" applyBorder="0" applyAlignment="0" applyProtection="0"/>
    <xf numFmtId="164"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2" fontId="36" fillId="0" borderId="0" applyFont="0" applyFill="0" applyBorder="0" applyAlignment="0" applyProtection="0"/>
    <xf numFmtId="182" fontId="36" fillId="0" borderId="0" applyFont="0" applyFill="0" applyBorder="0" applyAlignment="0" applyProtection="0"/>
    <xf numFmtId="181" fontId="23" fillId="0" borderId="0" applyFont="0" applyFill="0" applyBorder="0" applyAlignment="0" applyProtection="0"/>
    <xf numFmtId="181" fontId="36" fillId="0" borderId="0" applyFont="0" applyFill="0" applyBorder="0" applyAlignment="0" applyProtection="0"/>
    <xf numFmtId="0" fontId="27" fillId="0" borderId="0"/>
    <xf numFmtId="235" fontId="62" fillId="0" borderId="0" applyFont="0" applyFill="0" applyBorder="0" applyAlignment="0" applyProtection="0"/>
    <xf numFmtId="176" fontId="36" fillId="0" borderId="0" applyFont="0" applyFill="0" applyBorder="0" applyAlignment="0" applyProtection="0"/>
    <xf numFmtId="168" fontId="18" fillId="0" borderId="0" applyFont="0" applyFill="0" applyBorder="0" applyAlignment="0" applyProtection="0"/>
    <xf numFmtId="172" fontId="11" fillId="0" borderId="0" applyFont="0" applyFill="0" applyBorder="0" applyAlignment="0" applyProtection="0"/>
    <xf numFmtId="172" fontId="11" fillId="0" borderId="0" applyFont="0" applyFill="0" applyBorder="0" applyAlignment="0" applyProtection="0"/>
    <xf numFmtId="172" fontId="11"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76" fontId="36" fillId="0" borderId="0" applyFont="0" applyFill="0" applyBorder="0" applyAlignment="0" applyProtection="0"/>
    <xf numFmtId="172" fontId="36" fillId="0" borderId="0" applyFont="0" applyFill="0" applyBorder="0" applyAlignment="0" applyProtection="0"/>
    <xf numFmtId="164" fontId="36" fillId="0" borderId="0" applyFont="0" applyFill="0" applyBorder="0" applyAlignment="0" applyProtection="0"/>
    <xf numFmtId="164" fontId="36" fillId="0" borderId="0" applyFont="0" applyFill="0" applyBorder="0" applyAlignment="0" applyProtection="0"/>
    <xf numFmtId="174" fontId="36" fillId="0" borderId="0" applyFont="0" applyFill="0" applyBorder="0" applyAlignment="0" applyProtection="0"/>
    <xf numFmtId="41" fontId="36" fillId="0" borderId="0" applyFont="0" applyFill="0" applyBorder="0" applyAlignment="0" applyProtection="0"/>
    <xf numFmtId="172" fontId="36" fillId="0" borderId="0" applyFont="0" applyFill="0" applyBorder="0" applyAlignment="0" applyProtection="0"/>
    <xf numFmtId="172" fontId="36" fillId="0" borderId="0" applyFont="0" applyFill="0" applyBorder="0" applyAlignment="0" applyProtection="0"/>
    <xf numFmtId="172" fontId="36" fillId="0" borderId="0" applyFont="0" applyFill="0" applyBorder="0" applyAlignment="0" applyProtection="0"/>
    <xf numFmtId="172" fontId="36" fillId="0" borderId="0" applyFont="0" applyFill="0" applyBorder="0" applyAlignment="0" applyProtection="0"/>
    <xf numFmtId="41" fontId="36" fillId="0" borderId="0" applyFont="0" applyFill="0" applyBorder="0" applyAlignment="0" applyProtection="0"/>
    <xf numFmtId="164" fontId="36" fillId="0" borderId="0" applyFont="0" applyFill="0" applyBorder="0" applyAlignment="0" applyProtection="0"/>
    <xf numFmtId="164" fontId="36" fillId="0" borderId="0" applyFont="0" applyFill="0" applyBorder="0" applyAlignment="0" applyProtection="0"/>
    <xf numFmtId="176" fontId="36" fillId="0" borderId="0" applyFont="0" applyFill="0" applyBorder="0" applyAlignment="0" applyProtection="0"/>
    <xf numFmtId="172" fontId="36" fillId="0" borderId="0" applyFont="0" applyFill="0" applyBorder="0" applyAlignment="0" applyProtection="0"/>
    <xf numFmtId="174" fontId="36" fillId="0" borderId="0" applyFont="0" applyFill="0" applyBorder="0" applyAlignment="0" applyProtection="0"/>
    <xf numFmtId="172" fontId="36" fillId="0" borderId="0" applyFont="0" applyFill="0" applyBorder="0" applyAlignment="0" applyProtection="0"/>
    <xf numFmtId="176" fontId="36" fillId="0" borderId="0" applyFont="0" applyFill="0" applyBorder="0" applyAlignment="0" applyProtection="0"/>
    <xf numFmtId="176" fontId="36" fillId="0" borderId="0" applyFont="0" applyFill="0" applyBorder="0" applyAlignment="0" applyProtection="0"/>
    <xf numFmtId="164" fontId="36" fillId="0" borderId="0" applyFont="0" applyFill="0" applyBorder="0" applyAlignment="0" applyProtection="0"/>
    <xf numFmtId="41" fontId="36" fillId="0" borderId="0" applyFont="0" applyFill="0" applyBorder="0" applyAlignment="0" applyProtection="0"/>
    <xf numFmtId="172" fontId="36" fillId="0" borderId="0" applyFont="0" applyFill="0" applyBorder="0" applyAlignment="0" applyProtection="0"/>
    <xf numFmtId="176" fontId="36" fillId="0" borderId="0" applyFont="0" applyFill="0" applyBorder="0" applyAlignment="0" applyProtection="0"/>
    <xf numFmtId="41" fontId="36" fillId="0" borderId="0" applyFont="0" applyFill="0" applyBorder="0" applyAlignment="0" applyProtection="0"/>
    <xf numFmtId="176" fontId="36" fillId="0" borderId="0" applyFont="0" applyFill="0" applyBorder="0" applyAlignment="0" applyProtection="0"/>
    <xf numFmtId="41" fontId="36" fillId="0" borderId="0" applyFont="0" applyFill="0" applyBorder="0" applyAlignment="0" applyProtection="0"/>
    <xf numFmtId="164" fontId="36" fillId="0" borderId="0" applyFont="0" applyFill="0" applyBorder="0" applyAlignment="0" applyProtection="0"/>
    <xf numFmtId="172" fontId="36" fillId="0" borderId="0" applyFont="0" applyFill="0" applyBorder="0" applyAlignment="0" applyProtection="0"/>
    <xf numFmtId="41" fontId="36" fillId="0" borderId="0" applyFont="0" applyFill="0" applyBorder="0" applyAlignment="0" applyProtection="0"/>
    <xf numFmtId="184" fontId="36" fillId="0" borderId="0" applyFont="0" applyFill="0" applyBorder="0" applyAlignment="0" applyProtection="0"/>
    <xf numFmtId="185" fontId="36" fillId="0" borderId="0" applyFont="0" applyFill="0" applyBorder="0" applyAlignment="0" applyProtection="0"/>
    <xf numFmtId="41" fontId="36" fillId="0" borderId="0" applyFont="0" applyFill="0" applyBorder="0" applyAlignment="0" applyProtection="0"/>
    <xf numFmtId="42" fontId="36" fillId="0" borderId="0" applyFont="0" applyFill="0" applyBorder="0" applyAlignment="0" applyProtection="0"/>
    <xf numFmtId="42" fontId="36" fillId="0" borderId="0" applyFont="0" applyFill="0" applyBorder="0" applyAlignment="0" applyProtection="0"/>
    <xf numFmtId="181" fontId="36" fillId="0" borderId="0" applyFont="0" applyFill="0" applyBorder="0" applyAlignment="0" applyProtection="0"/>
    <xf numFmtId="182" fontId="36" fillId="0" borderId="0" applyFont="0" applyFill="0" applyBorder="0" applyAlignment="0" applyProtection="0"/>
    <xf numFmtId="181" fontId="23" fillId="0" borderId="0" applyFont="0" applyFill="0" applyBorder="0" applyAlignment="0" applyProtection="0"/>
    <xf numFmtId="164" fontId="36" fillId="0" borderId="0" applyFont="0" applyFill="0" applyBorder="0" applyAlignment="0" applyProtection="0"/>
    <xf numFmtId="182" fontId="36" fillId="0" borderId="0" applyFont="0" applyFill="0" applyBorder="0" applyAlignment="0" applyProtection="0"/>
    <xf numFmtId="181" fontId="36" fillId="0" borderId="0" applyFont="0" applyFill="0" applyBorder="0" applyAlignment="0" applyProtection="0"/>
    <xf numFmtId="183" fontId="36" fillId="0" borderId="0" applyFont="0" applyFill="0" applyBorder="0" applyAlignment="0" applyProtection="0"/>
    <xf numFmtId="0" fontId="27" fillId="0" borderId="0"/>
    <xf numFmtId="235" fontId="62"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14" fontId="122" fillId="0" borderId="0"/>
    <xf numFmtId="0" fontId="123" fillId="0" borderId="0"/>
    <xf numFmtId="0" fontId="97" fillId="0" borderId="0"/>
    <xf numFmtId="40" fontId="124" fillId="0" borderId="0" applyBorder="0">
      <alignment horizontal="right"/>
    </xf>
    <xf numFmtId="0" fontId="125" fillId="0" borderId="0"/>
    <xf numFmtId="236" fontId="62" fillId="0" borderId="20">
      <alignment horizontal="right" vertical="center"/>
    </xf>
    <xf numFmtId="236" fontId="62" fillId="0" borderId="20">
      <alignment horizontal="right" vertical="center"/>
    </xf>
    <xf numFmtId="236" fontId="62" fillId="0" borderId="20">
      <alignment horizontal="right" vertical="center"/>
    </xf>
    <xf numFmtId="236" fontId="62" fillId="0" borderId="20">
      <alignment horizontal="right" vertical="center"/>
    </xf>
    <xf numFmtId="237" fontId="126" fillId="0" borderId="20">
      <alignment horizontal="right" vertical="center"/>
    </xf>
    <xf numFmtId="238" fontId="12" fillId="0" borderId="20">
      <alignment horizontal="right" vertical="center"/>
    </xf>
    <xf numFmtId="236" fontId="62" fillId="0" borderId="20">
      <alignment horizontal="right" vertical="center"/>
    </xf>
    <xf numFmtId="236" fontId="62" fillId="0" borderId="20">
      <alignment horizontal="right" vertical="center"/>
    </xf>
    <xf numFmtId="236" fontId="62" fillId="0" borderId="20">
      <alignment horizontal="right" vertical="center"/>
    </xf>
    <xf numFmtId="238" fontId="12" fillId="0" borderId="20">
      <alignment horizontal="right" vertical="center"/>
    </xf>
    <xf numFmtId="238" fontId="12" fillId="0" borderId="20">
      <alignment horizontal="right" vertical="center"/>
    </xf>
    <xf numFmtId="239" fontId="18" fillId="0" borderId="20">
      <alignment horizontal="right" vertical="center"/>
    </xf>
    <xf numFmtId="240" fontId="36" fillId="0" borderId="20">
      <alignment horizontal="right" vertical="center"/>
    </xf>
    <xf numFmtId="238" fontId="12" fillId="0" borderId="20">
      <alignment horizontal="right" vertical="center"/>
    </xf>
    <xf numFmtId="241" fontId="11" fillId="0" borderId="20">
      <alignment horizontal="right" vertical="center"/>
    </xf>
    <xf numFmtId="242" fontId="29" fillId="0" borderId="20">
      <alignment horizontal="right" vertical="center"/>
    </xf>
    <xf numFmtId="241" fontId="11" fillId="0" borderId="20">
      <alignment horizontal="right" vertical="center"/>
    </xf>
    <xf numFmtId="240" fontId="36" fillId="0" borderId="20">
      <alignment horizontal="right" vertical="center"/>
    </xf>
    <xf numFmtId="240" fontId="36" fillId="0" borderId="20">
      <alignment horizontal="right" vertical="center"/>
    </xf>
    <xf numFmtId="240" fontId="36" fillId="0" borderId="20">
      <alignment horizontal="right" vertical="center"/>
    </xf>
    <xf numFmtId="236" fontId="62" fillId="0" borderId="20">
      <alignment horizontal="right" vertical="center"/>
    </xf>
    <xf numFmtId="236" fontId="62" fillId="0" borderId="20">
      <alignment horizontal="right" vertical="center"/>
    </xf>
    <xf numFmtId="240" fontId="36" fillId="0" borderId="20">
      <alignment horizontal="right" vertical="center"/>
    </xf>
    <xf numFmtId="243" fontId="29" fillId="0" borderId="20">
      <alignment horizontal="right" vertical="center"/>
    </xf>
    <xf numFmtId="240" fontId="36" fillId="0" borderId="20">
      <alignment horizontal="right" vertical="center"/>
    </xf>
    <xf numFmtId="236" fontId="62" fillId="0" borderId="20">
      <alignment horizontal="right" vertical="center"/>
    </xf>
    <xf numFmtId="244" fontId="127" fillId="2" borderId="21" applyFont="0" applyFill="0" applyBorder="0"/>
    <xf numFmtId="236" fontId="62" fillId="0" borderId="20">
      <alignment horizontal="right" vertical="center"/>
    </xf>
    <xf numFmtId="236" fontId="62" fillId="0" borderId="20">
      <alignment horizontal="right" vertical="center"/>
    </xf>
    <xf numFmtId="244" fontId="127" fillId="2" borderId="21" applyFont="0" applyFill="0" applyBorder="0"/>
    <xf numFmtId="243" fontId="29" fillId="0" borderId="20">
      <alignment horizontal="right" vertical="center"/>
    </xf>
    <xf numFmtId="241" fontId="11" fillId="0" borderId="20">
      <alignment horizontal="right" vertical="center"/>
    </xf>
    <xf numFmtId="243" fontId="29" fillId="0" borderId="20">
      <alignment horizontal="right" vertical="center"/>
    </xf>
    <xf numFmtId="236" fontId="62" fillId="0" borderId="20">
      <alignment horizontal="right" vertical="center"/>
    </xf>
    <xf numFmtId="243" fontId="29" fillId="0" borderId="20">
      <alignment horizontal="right" vertical="center"/>
    </xf>
    <xf numFmtId="243" fontId="29" fillId="0" borderId="20">
      <alignment horizontal="right" vertical="center"/>
    </xf>
    <xf numFmtId="240" fontId="36" fillId="0" borderId="20">
      <alignment horizontal="right" vertical="center"/>
    </xf>
    <xf numFmtId="243" fontId="29" fillId="0" borderId="20">
      <alignment horizontal="right" vertical="center"/>
    </xf>
    <xf numFmtId="241" fontId="11" fillId="0" borderId="20">
      <alignment horizontal="right" vertical="center"/>
    </xf>
    <xf numFmtId="238" fontId="12" fillId="0" borderId="20">
      <alignment horizontal="right" vertical="center"/>
    </xf>
    <xf numFmtId="238" fontId="12" fillId="0" borderId="20">
      <alignment horizontal="right" vertical="center"/>
    </xf>
    <xf numFmtId="245" fontId="11" fillId="0" borderId="20">
      <alignment horizontal="right" vertical="center"/>
    </xf>
    <xf numFmtId="238" fontId="12" fillId="0" borderId="20">
      <alignment horizontal="right" vertical="center"/>
    </xf>
    <xf numFmtId="238" fontId="12" fillId="0" borderId="20">
      <alignment horizontal="right" vertical="center"/>
    </xf>
    <xf numFmtId="238" fontId="12" fillId="0" borderId="20">
      <alignment horizontal="right" vertical="center"/>
    </xf>
    <xf numFmtId="238" fontId="12" fillId="0" borderId="20">
      <alignment horizontal="right" vertical="center"/>
    </xf>
    <xf numFmtId="238" fontId="12" fillId="0" borderId="20">
      <alignment horizontal="right" vertical="center"/>
    </xf>
    <xf numFmtId="238" fontId="12" fillId="0" borderId="20">
      <alignment horizontal="right" vertical="center"/>
    </xf>
    <xf numFmtId="238" fontId="12" fillId="0" borderId="20">
      <alignment horizontal="right" vertical="center"/>
    </xf>
    <xf numFmtId="236" fontId="62" fillId="0" borderId="20">
      <alignment horizontal="right" vertical="center"/>
    </xf>
    <xf numFmtId="236" fontId="62" fillId="0" borderId="20">
      <alignment horizontal="right" vertical="center"/>
    </xf>
    <xf numFmtId="236" fontId="62" fillId="0" borderId="20">
      <alignment horizontal="right" vertical="center"/>
    </xf>
    <xf numFmtId="236" fontId="62" fillId="0" borderId="20">
      <alignment horizontal="right" vertical="center"/>
    </xf>
    <xf numFmtId="236" fontId="62" fillId="0" borderId="20">
      <alignment horizontal="right" vertical="center"/>
    </xf>
    <xf numFmtId="236" fontId="62" fillId="0" borderId="20">
      <alignment horizontal="right" vertical="center"/>
    </xf>
    <xf numFmtId="236" fontId="62" fillId="0" borderId="20">
      <alignment horizontal="right" vertical="center"/>
    </xf>
    <xf numFmtId="236" fontId="62" fillId="0" borderId="20">
      <alignment horizontal="right" vertical="center"/>
    </xf>
    <xf numFmtId="246" fontId="11" fillId="0" borderId="20">
      <alignment horizontal="right" vertical="center"/>
    </xf>
    <xf numFmtId="238" fontId="12" fillId="0" borderId="20">
      <alignment horizontal="right" vertical="center"/>
    </xf>
    <xf numFmtId="238" fontId="12" fillId="0" borderId="20">
      <alignment horizontal="right" vertical="center"/>
    </xf>
    <xf numFmtId="238" fontId="12" fillId="0" borderId="20">
      <alignment horizontal="right" vertical="center"/>
    </xf>
    <xf numFmtId="238" fontId="12" fillId="0" borderId="20">
      <alignment horizontal="right" vertical="center"/>
    </xf>
    <xf numFmtId="236" fontId="62" fillId="0" borderId="20">
      <alignment horizontal="right" vertical="center"/>
    </xf>
    <xf numFmtId="236" fontId="62" fillId="0" borderId="20">
      <alignment horizontal="right" vertical="center"/>
    </xf>
    <xf numFmtId="238" fontId="12" fillId="0" borderId="20">
      <alignment horizontal="right" vertical="center"/>
    </xf>
    <xf numFmtId="244" fontId="127" fillId="2" borderId="21" applyFont="0" applyFill="0" applyBorder="0"/>
    <xf numFmtId="230" fontId="11" fillId="0" borderId="20">
      <alignment horizontal="right" vertical="center"/>
    </xf>
    <xf numFmtId="237" fontId="126" fillId="0" borderId="20">
      <alignment horizontal="right" vertical="center"/>
    </xf>
    <xf numFmtId="236" fontId="62" fillId="0" borderId="20">
      <alignment horizontal="right" vertical="center"/>
    </xf>
    <xf numFmtId="245" fontId="11" fillId="0" borderId="20">
      <alignment horizontal="right" vertical="center"/>
    </xf>
    <xf numFmtId="244" fontId="127" fillId="2" borderId="21" applyFont="0" applyFill="0" applyBorder="0"/>
    <xf numFmtId="247" fontId="128" fillId="0" borderId="20">
      <alignment horizontal="right" vertical="center"/>
    </xf>
    <xf numFmtId="49" fontId="39" fillId="0" borderId="0" applyFill="0" applyBorder="0" applyAlignment="0"/>
    <xf numFmtId="248" fontId="67" fillId="0" borderId="0" applyFill="0" applyBorder="0" applyAlignment="0"/>
    <xf numFmtId="246" fontId="67" fillId="0" borderId="0" applyFill="0" applyBorder="0" applyAlignment="0"/>
    <xf numFmtId="181" fontId="62" fillId="0" borderId="20">
      <alignment horizontal="center"/>
    </xf>
    <xf numFmtId="250" fontId="135" fillId="0" borderId="0" applyNumberFormat="0" applyFont="0" applyFill="0" applyBorder="0" applyAlignment="0">
      <alignment horizontal="centerContinuous"/>
    </xf>
    <xf numFmtId="0" fontId="136" fillId="0" borderId="22"/>
    <xf numFmtId="0" fontId="62" fillId="0" borderId="0" applyNumberFormat="0" applyFill="0" applyBorder="0" applyAlignment="0" applyProtection="0"/>
    <xf numFmtId="0" fontId="29" fillId="0" borderId="0" applyNumberFormat="0" applyFill="0" applyBorder="0" applyAlignment="0" applyProtection="0"/>
    <xf numFmtId="0" fontId="106" fillId="0" borderId="0" applyNumberFormat="0" applyFill="0" applyBorder="0" applyAlignment="0" applyProtection="0"/>
    <xf numFmtId="0" fontId="18" fillId="0" borderId="14" applyNumberFormat="0" applyBorder="0" applyAlignment="0"/>
    <xf numFmtId="0" fontId="137" fillId="0" borderId="13" applyNumberFormat="0" applyBorder="0" applyAlignment="0">
      <alignment horizontal="center"/>
    </xf>
    <xf numFmtId="3" fontId="138" fillId="0" borderId="8" applyNumberFormat="0" applyBorder="0" applyAlignment="0"/>
    <xf numFmtId="0" fontId="129" fillId="0" borderId="14">
      <alignment horizontal="center" vertical="center" wrapText="1"/>
    </xf>
    <xf numFmtId="0" fontId="130" fillId="0" borderId="0">
      <alignment horizontal="center"/>
    </xf>
    <xf numFmtId="40" fontId="21" fillId="0" borderId="0"/>
    <xf numFmtId="3" fontId="131" fillId="0" borderId="0" applyNumberFormat="0" applyFill="0" applyBorder="0" applyAlignment="0" applyProtection="0">
      <alignment horizontal="center" wrapText="1"/>
    </xf>
    <xf numFmtId="0" fontId="132" fillId="0" borderId="23" applyBorder="0" applyAlignment="0">
      <alignment horizontal="center" vertical="center"/>
    </xf>
    <xf numFmtId="0" fontId="133" fillId="0" borderId="0" applyNumberFormat="0" applyFill="0" applyBorder="0" applyAlignment="0" applyProtection="0">
      <alignment horizontal="centerContinuous"/>
    </xf>
    <xf numFmtId="0" fontId="85" fillId="0" borderId="24" applyNumberFormat="0" applyFill="0" applyBorder="0" applyAlignment="0" applyProtection="0">
      <alignment horizontal="center" vertical="center" wrapText="1"/>
    </xf>
    <xf numFmtId="0" fontId="134" fillId="0" borderId="25" applyNumberFormat="0" applyBorder="0" applyAlignment="0">
      <alignment vertical="center"/>
    </xf>
    <xf numFmtId="0" fontId="98" fillId="0" borderId="26" applyNumberFormat="0" applyAlignment="0">
      <alignment horizontal="center"/>
    </xf>
    <xf numFmtId="0" fontId="16" fillId="0" borderId="27">
      <alignment horizontal="center"/>
    </xf>
    <xf numFmtId="172" fontId="29" fillId="0" borderId="0" applyFont="0" applyFill="0" applyBorder="0" applyAlignment="0" applyProtection="0"/>
    <xf numFmtId="249" fontId="29" fillId="0" borderId="0" applyFont="0" applyFill="0" applyBorder="0" applyAlignment="0" applyProtection="0"/>
    <xf numFmtId="223" fontId="92" fillId="0" borderId="0" applyFont="0" applyFill="0" applyBorder="0" applyAlignment="0" applyProtection="0"/>
    <xf numFmtId="177" fontId="29" fillId="0" borderId="0" applyFont="0" applyFill="0" applyBorder="0" applyAlignment="0" applyProtection="0"/>
    <xf numFmtId="251" fontId="29" fillId="0" borderId="0" applyFont="0" applyFill="0" applyBorder="0" applyAlignment="0" applyProtection="0"/>
    <xf numFmtId="0" fontId="89" fillId="0" borderId="28">
      <alignment horizontal="center"/>
    </xf>
    <xf numFmtId="246" fontId="62" fillId="0" borderId="0"/>
    <xf numFmtId="252" fontId="62" fillId="0" borderId="1"/>
    <xf numFmtId="0" fontId="139" fillId="0" borderId="0"/>
    <xf numFmtId="3" fontId="62" fillId="0" borderId="0" applyNumberFormat="0" applyBorder="0" applyAlignment="0" applyProtection="0">
      <alignment horizontal="centerContinuous"/>
      <protection locked="0"/>
    </xf>
    <xf numFmtId="3" fontId="140" fillId="0" borderId="0">
      <protection locked="0"/>
    </xf>
    <xf numFmtId="0" fontId="139" fillId="0" borderId="0"/>
    <xf numFmtId="5" fontId="141" fillId="22" borderId="23">
      <alignment vertical="top"/>
    </xf>
    <xf numFmtId="0" fontId="143" fillId="23" borderId="1">
      <alignment horizontal="left" vertical="center"/>
    </xf>
    <xf numFmtId="6" fontId="144" fillId="24" borderId="23"/>
    <xf numFmtId="5" fontId="91" fillId="0" borderId="23">
      <alignment horizontal="left" vertical="top"/>
    </xf>
    <xf numFmtId="0" fontId="145" fillId="25" borderId="0">
      <alignment horizontal="left" vertical="center"/>
    </xf>
    <xf numFmtId="5" fontId="27" fillId="0" borderId="7">
      <alignment horizontal="left" vertical="top"/>
    </xf>
    <xf numFmtId="0" fontId="142" fillId="0" borderId="7">
      <alignment horizontal="left" vertical="center"/>
    </xf>
    <xf numFmtId="0" fontId="29" fillId="0" borderId="0" applyFont="0" applyFill="0" applyBorder="0" applyAlignment="0" applyProtection="0"/>
    <xf numFmtId="0" fontId="29" fillId="0" borderId="0" applyFont="0" applyFill="0" applyBorder="0" applyAlignment="0" applyProtection="0"/>
    <xf numFmtId="42" fontId="24" fillId="0" borderId="0" applyFont="0" applyFill="0" applyBorder="0" applyAlignment="0" applyProtection="0"/>
    <xf numFmtId="253" fontId="29" fillId="0" borderId="0" applyFont="0" applyFill="0" applyBorder="0" applyAlignment="0" applyProtection="0"/>
    <xf numFmtId="42" fontId="79" fillId="0" borderId="0" applyFont="0" applyFill="0" applyBorder="0" applyAlignment="0" applyProtection="0"/>
    <xf numFmtId="44" fontId="79" fillId="0" borderId="0" applyFont="0" applyFill="0" applyBorder="0" applyAlignment="0" applyProtection="0"/>
    <xf numFmtId="0" fontId="146" fillId="0" borderId="0" applyNumberFormat="0" applyFont="0" applyFill="0" applyBorder="0" applyProtection="0">
      <alignment horizontal="center" vertical="center" wrapText="1"/>
    </xf>
    <xf numFmtId="0" fontId="29" fillId="0" borderId="0" applyFont="0" applyFill="0" applyBorder="0" applyAlignment="0" applyProtection="0"/>
    <xf numFmtId="0" fontId="29" fillId="0" borderId="0" applyFont="0" applyFill="0" applyBorder="0" applyAlignment="0" applyProtection="0"/>
    <xf numFmtId="0" fontId="147" fillId="0" borderId="0" applyNumberFormat="0" applyFill="0" applyBorder="0" applyAlignment="0" applyProtection="0"/>
    <xf numFmtId="0" fontId="12" fillId="0" borderId="29" applyFont="0" applyBorder="0" applyAlignment="0">
      <alignment horizontal="center"/>
    </xf>
    <xf numFmtId="172" fontId="11" fillId="0" borderId="0" applyFont="0" applyFill="0" applyBorder="0" applyAlignment="0" applyProtection="0"/>
    <xf numFmtId="42" fontId="148" fillId="0" borderId="0" applyFont="0" applyFill="0" applyBorder="0" applyAlignment="0" applyProtection="0"/>
    <xf numFmtId="44" fontId="148" fillId="0" borderId="0" applyFont="0" applyFill="0" applyBorder="0" applyAlignment="0" applyProtection="0"/>
    <xf numFmtId="0" fontId="148" fillId="0" borderId="0"/>
    <xf numFmtId="0" fontId="149" fillId="0" borderId="0" applyFont="0" applyFill="0" applyBorder="0" applyAlignment="0" applyProtection="0"/>
    <xf numFmtId="0" fontId="149" fillId="0" borderId="0" applyFont="0" applyFill="0" applyBorder="0" applyAlignment="0" applyProtection="0"/>
    <xf numFmtId="0" fontId="4" fillId="0" borderId="0">
      <alignment vertical="center"/>
    </xf>
    <xf numFmtId="40" fontId="150" fillId="0" borderId="0" applyFont="0" applyFill="0" applyBorder="0" applyAlignment="0" applyProtection="0"/>
    <xf numFmtId="38" fontId="150" fillId="0" borderId="0" applyFont="0" applyFill="0" applyBorder="0" applyAlignment="0" applyProtection="0"/>
    <xf numFmtId="0" fontId="150" fillId="0" borderId="0" applyFont="0" applyFill="0" applyBorder="0" applyAlignment="0" applyProtection="0"/>
    <xf numFmtId="0" fontId="150" fillId="0" borderId="0" applyFont="0" applyFill="0" applyBorder="0" applyAlignment="0" applyProtection="0"/>
    <xf numFmtId="9" fontId="151" fillId="0" borderId="0" applyBorder="0" applyAlignment="0" applyProtection="0"/>
    <xf numFmtId="0" fontId="152" fillId="0" borderId="0"/>
    <xf numFmtId="0" fontId="153" fillId="0" borderId="3"/>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102" fillId="0" borderId="0" applyFont="0" applyFill="0" applyBorder="0" applyAlignment="0" applyProtection="0"/>
    <xf numFmtId="0" fontId="102" fillId="0" borderId="0" applyFont="0" applyFill="0" applyBorder="0" applyAlignment="0" applyProtection="0"/>
    <xf numFmtId="177" fontId="29" fillId="0" borderId="0" applyFont="0" applyFill="0" applyBorder="0" applyAlignment="0" applyProtection="0"/>
    <xf numFmtId="202" fontId="29" fillId="0" borderId="0" applyFont="0" applyFill="0" applyBorder="0" applyAlignment="0" applyProtection="0"/>
    <xf numFmtId="0" fontId="102" fillId="0" borderId="0"/>
    <xf numFmtId="0" fontId="154" fillId="0" borderId="0"/>
    <xf numFmtId="0" fontId="77" fillId="0" borderId="0"/>
    <xf numFmtId="172" fontId="20" fillId="0" borderId="0" applyFont="0" applyFill="0" applyBorder="0" applyAlignment="0" applyProtection="0"/>
    <xf numFmtId="173" fontId="20" fillId="0" borderId="0" applyFont="0" applyFill="0" applyBorder="0" applyAlignment="0" applyProtection="0"/>
    <xf numFmtId="43" fontId="29" fillId="0" borderId="0" applyFont="0" applyFill="0" applyBorder="0" applyAlignment="0" applyProtection="0"/>
    <xf numFmtId="41" fontId="29" fillId="0" borderId="0" applyFont="0" applyFill="0" applyBorder="0" applyAlignment="0" applyProtection="0"/>
    <xf numFmtId="0" fontId="29" fillId="0" borderId="0"/>
    <xf numFmtId="177" fontId="20" fillId="0" borderId="0" applyFont="0" applyFill="0" applyBorder="0" applyAlignment="0" applyProtection="0"/>
    <xf numFmtId="245" fontId="33" fillId="0" borderId="0" applyFont="0" applyFill="0" applyBorder="0" applyAlignment="0" applyProtection="0"/>
    <xf numFmtId="202" fontId="20" fillId="0" borderId="0" applyFont="0" applyFill="0" applyBorder="0" applyAlignment="0" applyProtection="0"/>
    <xf numFmtId="44" fontId="29" fillId="0" borderId="0" applyFont="0" applyFill="0" applyBorder="0" applyAlignment="0" applyProtection="0"/>
    <xf numFmtId="42" fontId="29" fillId="0" borderId="0" applyFont="0" applyFill="0" applyBorder="0" applyAlignment="0" applyProtection="0"/>
    <xf numFmtId="0" fontId="27" fillId="0" borderId="0"/>
    <xf numFmtId="0" fontId="2" fillId="0" borderId="0"/>
    <xf numFmtId="0" fontId="71" fillId="0" borderId="0"/>
    <xf numFmtId="0" fontId="1" fillId="0" borderId="0"/>
  </cellStyleXfs>
  <cellXfs count="234">
    <xf numFmtId="0" fontId="0" fillId="0" borderId="0" xfId="0"/>
    <xf numFmtId="168" fontId="5" fillId="0" borderId="14" xfId="0" applyNumberFormat="1" applyFont="1" applyBorder="1" applyAlignment="1">
      <alignment vertical="center" wrapText="1"/>
    </xf>
    <xf numFmtId="168" fontId="158" fillId="0" borderId="14" xfId="0" applyNumberFormat="1" applyFont="1" applyBorder="1" applyAlignment="1">
      <alignment vertical="center" wrapText="1"/>
    </xf>
    <xf numFmtId="168" fontId="22" fillId="0" borderId="14" xfId="455" applyNumberFormat="1" applyFont="1" applyBorder="1" applyAlignment="1">
      <alignment vertical="center" wrapText="1"/>
    </xf>
    <xf numFmtId="168" fontId="156" fillId="0" borderId="14" xfId="455" applyNumberFormat="1" applyFont="1" applyBorder="1" applyAlignment="1">
      <alignment vertical="center" wrapText="1"/>
    </xf>
    <xf numFmtId="168" fontId="161" fillId="0" borderId="14" xfId="455" applyNumberFormat="1" applyFont="1" applyBorder="1" applyAlignment="1">
      <alignment vertical="center" wrapText="1"/>
    </xf>
    <xf numFmtId="168" fontId="161" fillId="0" borderId="14" xfId="455" applyNumberFormat="1" applyFont="1" applyBorder="1" applyAlignment="1">
      <alignment horizontal="center" vertical="center" wrapText="1"/>
    </xf>
    <xf numFmtId="0" fontId="163" fillId="0" borderId="0" xfId="0" applyFont="1" applyAlignment="1">
      <alignment vertical="center"/>
    </xf>
    <xf numFmtId="0" fontId="168" fillId="0" borderId="0" xfId="0" applyFont="1" applyAlignment="1">
      <alignment vertical="center"/>
    </xf>
    <xf numFmtId="0" fontId="165" fillId="0" borderId="34" xfId="0" applyFont="1" applyBorder="1" applyAlignment="1">
      <alignment horizontal="center" vertical="center" wrapText="1"/>
    </xf>
    <xf numFmtId="0" fontId="163" fillId="0" borderId="0" xfId="0" applyFont="1"/>
    <xf numFmtId="0" fontId="176" fillId="0" borderId="0" xfId="0" applyFont="1" applyAlignment="1">
      <alignment vertical="center"/>
    </xf>
    <xf numFmtId="0" fontId="165" fillId="0" borderId="28" xfId="0" applyFont="1" applyBorder="1" applyAlignment="1">
      <alignment horizontal="center" vertical="center" wrapText="1"/>
    </xf>
    <xf numFmtId="0" fontId="165" fillId="0" borderId="14" xfId="0" applyFont="1" applyBorder="1" applyAlignment="1">
      <alignment horizontal="center" wrapText="1"/>
    </xf>
    <xf numFmtId="0" fontId="165" fillId="0" borderId="14" xfId="0" applyFont="1" applyBorder="1" applyAlignment="1">
      <alignment wrapText="1"/>
    </xf>
    <xf numFmtId="0" fontId="176" fillId="0" borderId="14" xfId="0" applyFont="1" applyBorder="1" applyAlignment="1">
      <alignment wrapText="1"/>
    </xf>
    <xf numFmtId="0" fontId="176" fillId="0" borderId="14" xfId="0" applyFont="1" applyBorder="1" applyAlignment="1">
      <alignment horizontal="center" wrapText="1"/>
    </xf>
    <xf numFmtId="0" fontId="165" fillId="0" borderId="31" xfId="0" applyFont="1" applyBorder="1" applyAlignment="1">
      <alignment horizontal="center" wrapText="1"/>
    </xf>
    <xf numFmtId="0" fontId="165" fillId="0" borderId="31" xfId="0" applyFont="1" applyBorder="1" applyAlignment="1">
      <alignment wrapText="1"/>
    </xf>
    <xf numFmtId="168" fontId="163" fillId="0" borderId="0" xfId="0" applyNumberFormat="1" applyFont="1" applyAlignment="1">
      <alignment vertical="center"/>
    </xf>
    <xf numFmtId="168" fontId="172" fillId="0" borderId="14" xfId="455" applyNumberFormat="1" applyFont="1" applyBorder="1" applyAlignment="1">
      <alignment wrapText="1"/>
    </xf>
    <xf numFmtId="168" fontId="174" fillId="0" borderId="14" xfId="455" applyNumberFormat="1" applyFont="1" applyBorder="1" applyAlignment="1">
      <alignment wrapText="1"/>
    </xf>
    <xf numFmtId="0" fontId="175" fillId="0" borderId="0" xfId="0" applyFont="1"/>
    <xf numFmtId="254" fontId="174" fillId="0" borderId="14" xfId="455" applyNumberFormat="1" applyFont="1" applyBorder="1" applyAlignment="1">
      <alignment wrapText="1"/>
    </xf>
    <xf numFmtId="254" fontId="172" fillId="0" borderId="14" xfId="455" applyNumberFormat="1" applyFont="1" applyBorder="1" applyAlignment="1">
      <alignment wrapText="1"/>
    </xf>
    <xf numFmtId="0" fontId="165" fillId="0" borderId="13" xfId="0" applyFont="1" applyBorder="1" applyAlignment="1">
      <alignment horizontal="center" vertical="center" wrapText="1"/>
    </xf>
    <xf numFmtId="0" fontId="165" fillId="0" borderId="13" xfId="0" applyFont="1" applyBorder="1" applyAlignment="1">
      <alignment vertical="center" wrapText="1"/>
    </xf>
    <xf numFmtId="168" fontId="174" fillId="0" borderId="13" xfId="0" applyNumberFormat="1" applyFont="1" applyBorder="1" applyAlignment="1">
      <alignment horizontal="center" vertical="center" wrapText="1"/>
    </xf>
    <xf numFmtId="0" fontId="165" fillId="0" borderId="14" xfId="0" applyFont="1" applyBorder="1" applyAlignment="1">
      <alignment horizontal="center" vertical="center" wrapText="1"/>
    </xf>
    <xf numFmtId="0" fontId="165" fillId="0" borderId="14" xfId="0" applyFont="1" applyBorder="1" applyAlignment="1">
      <alignment vertical="center" wrapText="1"/>
    </xf>
    <xf numFmtId="168" fontId="174" fillId="0" borderId="14" xfId="455" applyNumberFormat="1" applyFont="1" applyBorder="1" applyAlignment="1">
      <alignment horizontal="center" vertical="center" wrapText="1"/>
    </xf>
    <xf numFmtId="0" fontId="176" fillId="0" borderId="14" xfId="0" applyFont="1" applyBorder="1" applyAlignment="1">
      <alignment horizontal="center" vertical="center" wrapText="1"/>
    </xf>
    <xf numFmtId="0" fontId="176" fillId="0" borderId="14" xfId="0" applyFont="1" applyBorder="1" applyAlignment="1">
      <alignment vertical="center" wrapText="1"/>
    </xf>
    <xf numFmtId="168" fontId="172" fillId="0" borderId="14" xfId="455" applyNumberFormat="1" applyFont="1" applyBorder="1" applyAlignment="1">
      <alignment horizontal="center" vertical="center" wrapText="1"/>
    </xf>
    <xf numFmtId="0" fontId="166" fillId="0" borderId="14" xfId="0" applyFont="1" applyBorder="1" applyAlignment="1">
      <alignment vertical="center" wrapText="1"/>
    </xf>
    <xf numFmtId="0" fontId="170" fillId="0" borderId="14" xfId="0" applyFont="1" applyBorder="1" applyAlignment="1">
      <alignment horizontal="center" vertical="center" wrapText="1"/>
    </xf>
    <xf numFmtId="0" fontId="169" fillId="0" borderId="14" xfId="0" applyFont="1" applyBorder="1" applyAlignment="1">
      <alignment vertical="center" wrapText="1"/>
    </xf>
    <xf numFmtId="0" fontId="163" fillId="0" borderId="31" xfId="0" applyFont="1" applyBorder="1" applyAlignment="1">
      <alignment vertical="center"/>
    </xf>
    <xf numFmtId="168" fontId="173" fillId="0" borderId="14" xfId="455" applyNumberFormat="1" applyFont="1" applyBorder="1" applyAlignment="1">
      <alignment horizontal="center" vertical="center" wrapText="1"/>
    </xf>
    <xf numFmtId="255" fontId="17" fillId="0" borderId="14" xfId="0" applyNumberFormat="1" applyFont="1" applyBorder="1" applyAlignment="1">
      <alignment vertical="center" wrapText="1"/>
    </xf>
    <xf numFmtId="168" fontId="17" fillId="0" borderId="14" xfId="0" applyNumberFormat="1" applyFont="1" applyBorder="1" applyAlignment="1">
      <alignment vertical="center" wrapText="1"/>
    </xf>
    <xf numFmtId="0" fontId="160" fillId="0" borderId="0" xfId="0" applyFont="1" applyAlignment="1">
      <alignment vertical="center"/>
    </xf>
    <xf numFmtId="0" fontId="166" fillId="0" borderId="14" xfId="0" applyFont="1" applyBorder="1" applyAlignment="1">
      <alignment horizontal="center" wrapText="1"/>
    </xf>
    <xf numFmtId="0" fontId="166" fillId="0" borderId="14" xfId="0" applyFont="1" applyBorder="1" applyAlignment="1">
      <alignment wrapText="1"/>
    </xf>
    <xf numFmtId="168" fontId="173" fillId="0" borderId="14" xfId="455" applyNumberFormat="1" applyFont="1" applyBorder="1" applyAlignment="1">
      <alignment wrapText="1"/>
    </xf>
    <xf numFmtId="254" fontId="173" fillId="0" borderId="14" xfId="455" applyNumberFormat="1" applyFont="1" applyBorder="1" applyAlignment="1">
      <alignment wrapText="1"/>
    </xf>
    <xf numFmtId="0" fontId="168" fillId="0" borderId="0" xfId="0" applyFont="1"/>
    <xf numFmtId="168" fontId="163" fillId="0" borderId="0" xfId="0" applyNumberFormat="1" applyFont="1"/>
    <xf numFmtId="168" fontId="163" fillId="0" borderId="0" xfId="455" applyNumberFormat="1" applyFont="1" applyAlignment="1">
      <alignment vertical="center"/>
    </xf>
    <xf numFmtId="0" fontId="170" fillId="0" borderId="0" xfId="0" applyFont="1" applyAlignment="1"/>
    <xf numFmtId="0" fontId="165" fillId="0" borderId="1" xfId="0" applyFont="1" applyBorder="1" applyAlignment="1">
      <alignment horizontal="center" vertical="center" wrapText="1"/>
    </xf>
    <xf numFmtId="0" fontId="165" fillId="0" borderId="1" xfId="0" applyFont="1" applyBorder="1" applyAlignment="1">
      <alignment horizontal="center" wrapText="1"/>
    </xf>
    <xf numFmtId="0" fontId="165" fillId="0" borderId="31" xfId="0" applyFont="1" applyBorder="1" applyAlignment="1">
      <alignment horizontal="center" vertical="center" wrapText="1"/>
    </xf>
    <xf numFmtId="168" fontId="172" fillId="0" borderId="14" xfId="455" applyNumberFormat="1" applyFont="1" applyBorder="1" applyAlignment="1">
      <alignment vertical="center" wrapText="1"/>
    </xf>
    <xf numFmtId="254" fontId="172" fillId="0" borderId="14" xfId="455" applyNumberFormat="1" applyFont="1" applyBorder="1" applyAlignment="1">
      <alignment vertical="center" wrapText="1"/>
    </xf>
    <xf numFmtId="168" fontId="174" fillId="0" borderId="14" xfId="455" applyNumberFormat="1" applyFont="1" applyBorder="1" applyAlignment="1">
      <alignment vertical="center" wrapText="1"/>
    </xf>
    <xf numFmtId="254" fontId="174" fillId="0" borderId="14" xfId="455" applyNumberFormat="1" applyFont="1" applyBorder="1" applyAlignment="1">
      <alignment vertical="center" wrapText="1"/>
    </xf>
    <xf numFmtId="0" fontId="176" fillId="0" borderId="31" xfId="0" applyFont="1" applyBorder="1" applyAlignment="1">
      <alignment horizontal="center" vertical="center" wrapText="1"/>
    </xf>
    <xf numFmtId="0" fontId="176" fillId="0" borderId="31" xfId="0" applyFont="1" applyBorder="1" applyAlignment="1">
      <alignment vertical="center" wrapText="1"/>
    </xf>
    <xf numFmtId="168" fontId="172" fillId="0" borderId="31" xfId="455" applyNumberFormat="1" applyFont="1" applyBorder="1" applyAlignment="1">
      <alignment vertical="center" wrapText="1"/>
    </xf>
    <xf numFmtId="168" fontId="161" fillId="0" borderId="31" xfId="455" applyNumberFormat="1" applyFont="1" applyBorder="1" applyAlignment="1">
      <alignment vertical="center" wrapText="1"/>
    </xf>
    <xf numFmtId="254" fontId="172" fillId="0" borderId="31" xfId="455" applyNumberFormat="1" applyFont="1" applyBorder="1" applyAlignment="1">
      <alignment vertical="center" wrapText="1"/>
    </xf>
    <xf numFmtId="0" fontId="165" fillId="0" borderId="8" xfId="0" applyFont="1" applyBorder="1" applyAlignment="1">
      <alignment horizontal="center" vertical="center" wrapText="1"/>
    </xf>
    <xf numFmtId="168" fontId="172" fillId="0" borderId="8" xfId="455" applyNumberFormat="1" applyFont="1" applyBorder="1" applyAlignment="1">
      <alignment vertical="center" wrapText="1"/>
    </xf>
    <xf numFmtId="168" fontId="161" fillId="0" borderId="8" xfId="455" applyNumberFormat="1" applyFont="1" applyBorder="1" applyAlignment="1">
      <alignment vertical="center" wrapText="1"/>
    </xf>
    <xf numFmtId="254" fontId="172" fillId="0" borderId="8" xfId="455" applyNumberFormat="1" applyFont="1" applyBorder="1" applyAlignment="1">
      <alignment vertical="center" wrapText="1"/>
    </xf>
    <xf numFmtId="168" fontId="182" fillId="0" borderId="14" xfId="455" applyNumberFormat="1" applyFont="1" applyBorder="1" applyAlignment="1">
      <alignment horizontal="center" vertical="center" wrapText="1"/>
    </xf>
    <xf numFmtId="168" fontId="183" fillId="0" borderId="8" xfId="455" applyNumberFormat="1" applyFont="1" applyBorder="1" applyAlignment="1">
      <alignment horizontal="center" vertical="center" wrapText="1"/>
    </xf>
    <xf numFmtId="0" fontId="165" fillId="0" borderId="31" xfId="0" applyFont="1" applyBorder="1" applyAlignment="1">
      <alignment vertical="center" wrapText="1"/>
    </xf>
    <xf numFmtId="0" fontId="166" fillId="0" borderId="14" xfId="0" applyFont="1" applyBorder="1" applyAlignment="1">
      <alignment horizontal="center" vertical="center" wrapText="1"/>
    </xf>
    <xf numFmtId="3" fontId="186" fillId="0" borderId="0" xfId="0" applyNumberFormat="1" applyFont="1" applyAlignment="1">
      <alignment vertical="center" wrapText="1"/>
    </xf>
    <xf numFmtId="3" fontId="5" fillId="0" borderId="0" xfId="0" applyNumberFormat="1" applyFont="1" applyAlignment="1">
      <alignment vertical="center" wrapText="1"/>
    </xf>
    <xf numFmtId="3" fontId="184" fillId="0" borderId="13" xfId="0" applyNumberFormat="1" applyFont="1" applyBorder="1" applyAlignment="1">
      <alignment horizontal="center" vertical="center" wrapText="1"/>
    </xf>
    <xf numFmtId="3" fontId="5" fillId="0" borderId="13" xfId="0" applyNumberFormat="1" applyFont="1" applyBorder="1" applyAlignment="1">
      <alignment horizontal="center" vertical="center" wrapText="1"/>
    </xf>
    <xf numFmtId="3" fontId="184" fillId="0" borderId="13" xfId="0" applyNumberFormat="1" applyFont="1" applyBorder="1" applyAlignment="1">
      <alignment vertical="center" wrapText="1"/>
    </xf>
    <xf numFmtId="3" fontId="187" fillId="0" borderId="13" xfId="0" applyNumberFormat="1" applyFont="1" applyBorder="1" applyAlignment="1">
      <alignment vertical="center" wrapText="1"/>
    </xf>
    <xf numFmtId="3" fontId="184" fillId="0" borderId="0" xfId="0" applyNumberFormat="1" applyFont="1" applyAlignment="1">
      <alignment vertical="center" wrapText="1"/>
    </xf>
    <xf numFmtId="3" fontId="5" fillId="0" borderId="14" xfId="0" applyNumberFormat="1" applyFont="1" applyBorder="1" applyAlignment="1">
      <alignment vertical="center" wrapText="1"/>
    </xf>
    <xf numFmtId="3" fontId="187" fillId="0" borderId="14" xfId="0" applyNumberFormat="1" applyFont="1" applyBorder="1" applyAlignment="1">
      <alignment vertical="center" wrapText="1"/>
    </xf>
    <xf numFmtId="3" fontId="3" fillId="0" borderId="14" xfId="0" applyNumberFormat="1" applyFont="1" applyBorder="1" applyAlignment="1">
      <alignment horizontal="center" vertical="center" wrapText="1"/>
    </xf>
    <xf numFmtId="3" fontId="4" fillId="0" borderId="14" xfId="0" applyNumberFormat="1" applyFont="1" applyBorder="1" applyAlignment="1">
      <alignment vertical="center" wrapText="1"/>
    </xf>
    <xf numFmtId="3" fontId="14" fillId="0" borderId="14" xfId="0" applyNumberFormat="1" applyFont="1" applyBorder="1" applyAlignment="1">
      <alignment vertical="center" wrapText="1"/>
    </xf>
    <xf numFmtId="3" fontId="7" fillId="0" borderId="14" xfId="0" applyNumberFormat="1" applyFont="1" applyBorder="1" applyAlignment="1">
      <alignment vertical="center" wrapText="1"/>
    </xf>
    <xf numFmtId="3" fontId="3" fillId="0" borderId="0" xfId="0" applyNumberFormat="1" applyFont="1" applyAlignment="1">
      <alignment vertical="center" wrapText="1"/>
    </xf>
    <xf numFmtId="3" fontId="3" fillId="0" borderId="14" xfId="0" applyNumberFormat="1" applyFont="1" applyBorder="1" applyAlignment="1">
      <alignment vertical="center" wrapText="1"/>
    </xf>
    <xf numFmtId="3" fontId="188" fillId="0" borderId="14" xfId="0" applyNumberFormat="1" applyFont="1" applyBorder="1" applyAlignment="1">
      <alignment horizontal="center" vertical="center" wrapText="1"/>
    </xf>
    <xf numFmtId="3" fontId="189" fillId="0" borderId="14" xfId="0" applyNumberFormat="1" applyFont="1" applyBorder="1" applyAlignment="1">
      <alignment vertical="center" wrapText="1"/>
    </xf>
    <xf numFmtId="3" fontId="4" fillId="0" borderId="14" xfId="0" applyNumberFormat="1" applyFont="1" applyBorder="1" applyAlignment="1">
      <alignment horizontal="left" vertical="center" wrapText="1"/>
    </xf>
    <xf numFmtId="0" fontId="4" fillId="0" borderId="14" xfId="0" applyNumberFormat="1" applyFont="1" applyBorder="1" applyAlignment="1">
      <alignment horizontal="left" vertical="center" wrapText="1"/>
    </xf>
    <xf numFmtId="49" fontId="4" fillId="0" borderId="14" xfId="0" applyNumberFormat="1" applyFont="1" applyBorder="1" applyAlignment="1">
      <alignment horizontal="justify" vertical="center" wrapText="1"/>
    </xf>
    <xf numFmtId="49" fontId="4" fillId="0" borderId="14" xfId="0" applyNumberFormat="1" applyFont="1" applyBorder="1" applyAlignment="1">
      <alignment horizontal="left" vertical="center" wrapText="1"/>
    </xf>
    <xf numFmtId="3" fontId="7" fillId="0" borderId="14" xfId="0" applyNumberFormat="1" applyFont="1" applyBorder="1" applyAlignment="1">
      <alignment horizontal="right" vertical="center" wrapText="1"/>
    </xf>
    <xf numFmtId="3" fontId="186" fillId="0" borderId="31" xfId="0" applyNumberFormat="1" applyFont="1" applyBorder="1" applyAlignment="1">
      <alignment vertical="center" wrapText="1"/>
    </xf>
    <xf numFmtId="3" fontId="4" fillId="0" borderId="31" xfId="0" applyNumberFormat="1" applyFont="1" applyBorder="1" applyAlignment="1">
      <alignment vertical="center" wrapText="1"/>
    </xf>
    <xf numFmtId="3" fontId="7" fillId="0" borderId="31" xfId="0" applyNumberFormat="1" applyFont="1" applyBorder="1" applyAlignment="1">
      <alignment vertical="center" wrapText="1"/>
    </xf>
    <xf numFmtId="3" fontId="190" fillId="0" borderId="0" xfId="0" applyNumberFormat="1" applyFont="1" applyAlignment="1">
      <alignment vertical="center" wrapText="1"/>
    </xf>
    <xf numFmtId="0" fontId="180" fillId="0" borderId="14" xfId="0" applyFont="1" applyBorder="1" applyAlignment="1">
      <alignment horizontal="justify" vertical="justify" wrapText="1"/>
    </xf>
    <xf numFmtId="0" fontId="165" fillId="0" borderId="1" xfId="0" applyFont="1" applyBorder="1" applyAlignment="1">
      <alignment horizontal="center" vertical="center" wrapText="1"/>
    </xf>
    <xf numFmtId="0" fontId="176" fillId="0" borderId="8" xfId="0" applyFont="1" applyBorder="1" applyAlignment="1">
      <alignment horizontal="center" vertical="center" wrapText="1"/>
    </xf>
    <xf numFmtId="0" fontId="176" fillId="0" borderId="8" xfId="0" applyFont="1" applyBorder="1" applyAlignment="1">
      <alignment vertical="center" wrapText="1"/>
    </xf>
    <xf numFmtId="168" fontId="172" fillId="0" borderId="13" xfId="455" applyNumberFormat="1" applyFont="1" applyBorder="1" applyAlignment="1">
      <alignment vertical="center" wrapText="1"/>
    </xf>
    <xf numFmtId="254" fontId="172" fillId="0" borderId="13" xfId="455" applyNumberFormat="1" applyFont="1" applyBorder="1" applyAlignment="1">
      <alignment vertical="center" wrapText="1"/>
    </xf>
    <xf numFmtId="168" fontId="174" fillId="0" borderId="31" xfId="455" applyNumberFormat="1" applyFont="1" applyBorder="1" applyAlignment="1">
      <alignment vertical="center" wrapText="1"/>
    </xf>
    <xf numFmtId="254" fontId="174" fillId="0" borderId="31" xfId="455" applyNumberFormat="1" applyFont="1" applyBorder="1" applyAlignment="1">
      <alignment vertical="center" wrapText="1"/>
    </xf>
    <xf numFmtId="0" fontId="171" fillId="0" borderId="14" xfId="0" applyFont="1" applyBorder="1" applyAlignment="1">
      <alignment vertical="center" wrapText="1"/>
    </xf>
    <xf numFmtId="0" fontId="181" fillId="0" borderId="0" xfId="0" applyFont="1" applyAlignment="1">
      <alignment vertical="center"/>
    </xf>
    <xf numFmtId="0" fontId="165" fillId="0" borderId="0" xfId="0" applyFont="1" applyBorder="1" applyAlignment="1">
      <alignment horizontal="center" wrapText="1"/>
    </xf>
    <xf numFmtId="0" fontId="165" fillId="0" borderId="0" xfId="0" applyFont="1" applyBorder="1" applyAlignment="1">
      <alignment wrapText="1"/>
    </xf>
    <xf numFmtId="168" fontId="174" fillId="0" borderId="0" xfId="455" applyNumberFormat="1" applyFont="1" applyBorder="1" applyAlignment="1">
      <alignment wrapText="1"/>
    </xf>
    <xf numFmtId="168" fontId="162" fillId="0" borderId="0" xfId="455" applyNumberFormat="1" applyFont="1" applyBorder="1" applyAlignment="1">
      <alignment wrapText="1"/>
    </xf>
    <xf numFmtId="254" fontId="174" fillId="0" borderId="0" xfId="455" applyNumberFormat="1" applyFont="1" applyBorder="1" applyAlignment="1">
      <alignment wrapText="1"/>
    </xf>
    <xf numFmtId="0" fontId="17" fillId="0" borderId="14" xfId="0" applyFont="1" applyFill="1" applyBorder="1" applyAlignment="1">
      <alignment horizontal="center" vertical="center" wrapText="1"/>
    </xf>
    <xf numFmtId="0" fontId="17" fillId="0" borderId="14" xfId="0" applyFont="1" applyFill="1" applyBorder="1" applyAlignment="1">
      <alignment vertical="center" wrapText="1"/>
    </xf>
    <xf numFmtId="168" fontId="22" fillId="0" borderId="14" xfId="455" applyNumberFormat="1" applyFont="1" applyFill="1" applyBorder="1" applyAlignment="1">
      <alignment vertical="center" wrapText="1"/>
    </xf>
    <xf numFmtId="254" fontId="22" fillId="0" borderId="14" xfId="455" applyNumberFormat="1" applyFont="1" applyFill="1" applyBorder="1" applyAlignment="1">
      <alignment vertical="center" wrapText="1"/>
    </xf>
    <xf numFmtId="0" fontId="17" fillId="0" borderId="0" xfId="0" applyFont="1" applyFill="1" applyAlignment="1">
      <alignment vertical="center"/>
    </xf>
    <xf numFmtId="168" fontId="172" fillId="0" borderId="14" xfId="455" applyNumberFormat="1" applyFont="1" applyBorder="1" applyAlignment="1">
      <alignment horizontal="center" wrapText="1"/>
    </xf>
    <xf numFmtId="0" fontId="165" fillId="0" borderId="13" xfId="0" applyFont="1" applyBorder="1" applyAlignment="1">
      <alignment horizontal="center" wrapText="1"/>
    </xf>
    <xf numFmtId="0" fontId="165" fillId="0" borderId="13" xfId="0" applyFont="1" applyBorder="1" applyAlignment="1">
      <alignment wrapText="1"/>
    </xf>
    <xf numFmtId="168" fontId="174" fillId="0" borderId="13" xfId="455" applyNumberFormat="1" applyFont="1" applyBorder="1" applyAlignment="1">
      <alignment wrapText="1"/>
    </xf>
    <xf numFmtId="0" fontId="165" fillId="0" borderId="36" xfId="0" applyFont="1" applyBorder="1" applyAlignment="1">
      <alignment horizontal="center" wrapText="1"/>
    </xf>
    <xf numFmtId="0" fontId="165" fillId="0" borderId="35" xfId="0" applyFont="1" applyBorder="1" applyAlignment="1">
      <alignment horizontal="center" wrapText="1"/>
    </xf>
    <xf numFmtId="168" fontId="174" fillId="0" borderId="13" xfId="455" applyNumberFormat="1" applyFont="1" applyBorder="1" applyAlignment="1">
      <alignment horizontal="center" wrapText="1"/>
    </xf>
    <xf numFmtId="168" fontId="174" fillId="0" borderId="14" xfId="455" applyNumberFormat="1" applyFont="1" applyBorder="1" applyAlignment="1">
      <alignment horizontal="center" wrapText="1"/>
    </xf>
    <xf numFmtId="168" fontId="174" fillId="0" borderId="31" xfId="455" applyNumberFormat="1" applyFont="1" applyBorder="1" applyAlignment="1">
      <alignment horizontal="center" wrapText="1"/>
    </xf>
    <xf numFmtId="3" fontId="188" fillId="0" borderId="14" xfId="0" applyNumberFormat="1" applyFont="1" applyBorder="1" applyAlignment="1">
      <alignment vertical="center" wrapText="1"/>
    </xf>
    <xf numFmtId="3" fontId="155" fillId="0" borderId="14" xfId="0" applyNumberFormat="1" applyFont="1" applyBorder="1" applyAlignment="1">
      <alignment vertical="center" wrapText="1"/>
    </xf>
    <xf numFmtId="3" fontId="188" fillId="0" borderId="0" xfId="0" applyNumberFormat="1" applyFont="1" applyAlignment="1">
      <alignment vertical="center" wrapText="1"/>
    </xf>
    <xf numFmtId="49" fontId="158" fillId="0" borderId="14" xfId="0" applyNumberFormat="1" applyFont="1" applyBorder="1" applyAlignment="1">
      <alignment horizontal="justify" vertical="center" wrapText="1"/>
    </xf>
    <xf numFmtId="168" fontId="188" fillId="0" borderId="14" xfId="455" applyNumberFormat="1" applyFont="1" applyBorder="1" applyAlignment="1">
      <alignment vertical="center" wrapText="1"/>
    </xf>
    <xf numFmtId="168" fontId="158" fillId="0" borderId="14" xfId="455" applyNumberFormat="1" applyFont="1" applyBorder="1" applyAlignment="1">
      <alignment vertical="center" wrapText="1"/>
    </xf>
    <xf numFmtId="49" fontId="158" fillId="0" borderId="14" xfId="0" applyNumberFormat="1" applyFont="1" applyBorder="1" applyAlignment="1">
      <alignment horizontal="left" vertical="center" wrapText="1"/>
    </xf>
    <xf numFmtId="168" fontId="158" fillId="0" borderId="14" xfId="455" applyNumberFormat="1" applyFont="1" applyBorder="1" applyAlignment="1" applyProtection="1">
      <alignment horizontal="left" vertical="center" wrapText="1"/>
      <protection locked="0"/>
    </xf>
    <xf numFmtId="168" fontId="158" fillId="0" borderId="14" xfId="455" applyNumberFormat="1" applyFont="1" applyBorder="1" applyAlignment="1">
      <alignment horizontal="left" vertical="center" wrapText="1"/>
    </xf>
    <xf numFmtId="168" fontId="4" fillId="0" borderId="14" xfId="455" applyNumberFormat="1" applyFont="1" applyBorder="1" applyAlignment="1">
      <alignment horizontal="left" vertical="center" wrapText="1"/>
    </xf>
    <xf numFmtId="168" fontId="4" fillId="0" borderId="14" xfId="455" applyNumberFormat="1" applyFont="1" applyBorder="1" applyAlignment="1">
      <alignment vertical="center" wrapText="1"/>
    </xf>
    <xf numFmtId="168" fontId="193" fillId="0" borderId="14" xfId="455" applyNumberFormat="1" applyFont="1" applyBorder="1" applyAlignment="1">
      <alignment horizontal="center" vertical="center" wrapText="1"/>
    </xf>
    <xf numFmtId="3" fontId="21" fillId="0" borderId="23" xfId="0" applyNumberFormat="1" applyFont="1" applyBorder="1" applyAlignment="1">
      <alignment horizontal="center" vertical="center" wrapText="1"/>
    </xf>
    <xf numFmtId="3" fontId="21" fillId="0" borderId="23" xfId="0" applyNumberFormat="1" applyFont="1" applyFill="1" applyBorder="1" applyAlignment="1">
      <alignment horizontal="center" vertical="center" wrapText="1"/>
    </xf>
    <xf numFmtId="3" fontId="21" fillId="0" borderId="33" xfId="0" applyNumberFormat="1" applyFont="1" applyBorder="1" applyAlignment="1">
      <alignment horizontal="center" vertical="center" wrapText="1"/>
    </xf>
    <xf numFmtId="3" fontId="14" fillId="0" borderId="23" xfId="0" applyNumberFormat="1" applyFont="1" applyBorder="1" applyAlignment="1">
      <alignment horizontal="center" vertical="center" wrapText="1"/>
    </xf>
    <xf numFmtId="3" fontId="191" fillId="0" borderId="14" xfId="0" applyNumberFormat="1" applyFont="1" applyBorder="1" applyAlignment="1">
      <alignment vertical="center" wrapText="1"/>
    </xf>
    <xf numFmtId="3" fontId="192" fillId="0" borderId="14" xfId="0" applyNumberFormat="1" applyFont="1" applyBorder="1" applyAlignment="1">
      <alignment vertical="center" wrapText="1"/>
    </xf>
    <xf numFmtId="0" fontId="8" fillId="0" borderId="1" xfId="0" applyFont="1" applyBorder="1" applyAlignment="1">
      <alignment horizontal="center" vertical="center" wrapText="1"/>
    </xf>
    <xf numFmtId="168" fontId="22" fillId="0" borderId="13" xfId="455" applyNumberFormat="1" applyFont="1" applyBorder="1" applyAlignment="1">
      <alignment vertical="center" wrapText="1"/>
    </xf>
    <xf numFmtId="168" fontId="156" fillId="0" borderId="31" xfId="455" applyNumberFormat="1" applyFont="1" applyBorder="1" applyAlignment="1">
      <alignment vertical="center" wrapText="1"/>
    </xf>
    <xf numFmtId="0" fontId="5" fillId="0" borderId="14" xfId="1026" applyFont="1" applyFill="1" applyBorder="1" applyAlignment="1">
      <alignment horizontal="left" vertical="center" wrapText="1"/>
    </xf>
    <xf numFmtId="0" fontId="4" fillId="0" borderId="0" xfId="0" applyFont="1"/>
    <xf numFmtId="0" fontId="169" fillId="0" borderId="13" xfId="0" applyFont="1" applyBorder="1" applyAlignment="1">
      <alignment horizontal="center" wrapText="1"/>
    </xf>
    <xf numFmtId="0" fontId="169" fillId="0" borderId="13" xfId="0" applyFont="1" applyBorder="1" applyAlignment="1">
      <alignment wrapText="1"/>
    </xf>
    <xf numFmtId="168" fontId="174" fillId="0" borderId="13" xfId="0" applyNumberFormat="1" applyFont="1" applyBorder="1" applyAlignment="1">
      <alignment horizontal="center" wrapText="1"/>
    </xf>
    <xf numFmtId="0" fontId="5" fillId="0" borderId="0" xfId="0" applyFont="1"/>
    <xf numFmtId="168" fontId="194" fillId="0" borderId="0" xfId="0" applyNumberFormat="1" applyFont="1"/>
    <xf numFmtId="0" fontId="194" fillId="0" borderId="0" xfId="0" applyFont="1"/>
    <xf numFmtId="0" fontId="169" fillId="0" borderId="14" xfId="0" applyFont="1" applyBorder="1" applyAlignment="1">
      <alignment horizontal="center" wrapText="1"/>
    </xf>
    <xf numFmtId="0" fontId="169" fillId="0" borderId="14" xfId="0" applyFont="1" applyBorder="1" applyAlignment="1">
      <alignment wrapText="1"/>
    </xf>
    <xf numFmtId="0" fontId="172" fillId="0" borderId="14" xfId="0" applyFont="1" applyBorder="1" applyAlignment="1">
      <alignment horizontal="center" wrapText="1"/>
    </xf>
    <xf numFmtId="168" fontId="0" fillId="0" borderId="0" xfId="0" applyNumberFormat="1"/>
    <xf numFmtId="0" fontId="169" fillId="0" borderId="31" xfId="0" applyFont="1" applyBorder="1" applyAlignment="1">
      <alignment horizontal="center" wrapText="1"/>
    </xf>
    <xf numFmtId="0" fontId="169" fillId="0" borderId="31" xfId="0" applyFont="1" applyBorder="1" applyAlignment="1">
      <alignment wrapText="1"/>
    </xf>
    <xf numFmtId="168" fontId="182" fillId="0" borderId="31" xfId="455" applyNumberFormat="1" applyFont="1" applyBorder="1" applyAlignment="1">
      <alignment horizontal="center" wrapText="1"/>
    </xf>
    <xf numFmtId="168" fontId="7" fillId="0" borderId="0" xfId="455" applyNumberFormat="1" applyFont="1"/>
    <xf numFmtId="0" fontId="3" fillId="0" borderId="0" xfId="0" applyFont="1"/>
    <xf numFmtId="0" fontId="190" fillId="0" borderId="0" xfId="0" applyFont="1"/>
    <xf numFmtId="0" fontId="178" fillId="0" borderId="23" xfId="0" applyFont="1" applyBorder="1" applyAlignment="1">
      <alignment horizontal="center" wrapText="1"/>
    </xf>
    <xf numFmtId="0" fontId="177" fillId="0" borderId="37" xfId="0" applyFont="1" applyBorder="1" applyAlignment="1">
      <alignment horizontal="center" wrapText="1"/>
    </xf>
    <xf numFmtId="0" fontId="169" fillId="0" borderId="37" xfId="0" applyFont="1" applyBorder="1" applyAlignment="1">
      <alignment wrapText="1"/>
    </xf>
    <xf numFmtId="0" fontId="177" fillId="0" borderId="38" xfId="0" applyFont="1" applyBorder="1" applyAlignment="1">
      <alignment horizontal="center" wrapText="1"/>
    </xf>
    <xf numFmtId="0" fontId="169" fillId="0" borderId="38" xfId="0" applyFont="1" applyBorder="1" applyAlignment="1">
      <alignment wrapText="1"/>
    </xf>
    <xf numFmtId="0" fontId="178" fillId="0" borderId="38" xfId="0" applyFont="1" applyBorder="1" applyAlignment="1">
      <alignment horizontal="center" wrapText="1"/>
    </xf>
    <xf numFmtId="0" fontId="170" fillId="0" borderId="38" xfId="0" applyFont="1" applyBorder="1" applyAlignment="1">
      <alignment wrapText="1"/>
    </xf>
    <xf numFmtId="0" fontId="3" fillId="0" borderId="39" xfId="0" applyFont="1" applyBorder="1"/>
    <xf numFmtId="0" fontId="169" fillId="0" borderId="1" xfId="0" applyFont="1" applyBorder="1" applyAlignment="1">
      <alignment horizontal="center" wrapText="1"/>
    </xf>
    <xf numFmtId="0" fontId="170" fillId="0" borderId="1" xfId="0" applyFont="1" applyBorder="1" applyAlignment="1">
      <alignment horizontal="center" vertical="center" wrapText="1"/>
    </xf>
    <xf numFmtId="168" fontId="183" fillId="0" borderId="37" xfId="455" applyNumberFormat="1" applyFont="1" applyBorder="1" applyAlignment="1">
      <alignment horizontal="center" wrapText="1"/>
    </xf>
    <xf numFmtId="168" fontId="183" fillId="0" borderId="38" xfId="455" applyNumberFormat="1" applyFont="1" applyBorder="1" applyAlignment="1">
      <alignment horizontal="center" wrapText="1"/>
    </xf>
    <xf numFmtId="168" fontId="182" fillId="0" borderId="38" xfId="455" applyNumberFormat="1" applyFont="1" applyBorder="1" applyAlignment="1">
      <alignment horizontal="center" wrapText="1"/>
    </xf>
    <xf numFmtId="0" fontId="174" fillId="0" borderId="14" xfId="0" applyFont="1" applyBorder="1" applyAlignment="1">
      <alignment horizontal="center" wrapText="1"/>
    </xf>
    <xf numFmtId="168" fontId="183" fillId="0" borderId="14" xfId="455" applyNumberFormat="1" applyFont="1" applyBorder="1" applyAlignment="1">
      <alignment horizontal="center" wrapText="1"/>
    </xf>
    <xf numFmtId="168" fontId="173" fillId="0" borderId="14" xfId="455" applyNumberFormat="1" applyFont="1" applyBorder="1" applyAlignment="1">
      <alignment horizontal="center" wrapText="1"/>
    </xf>
    <xf numFmtId="0" fontId="173" fillId="0" borderId="14" xfId="0" applyFont="1" applyBorder="1" applyAlignment="1">
      <alignment horizontal="center" wrapText="1"/>
    </xf>
    <xf numFmtId="0" fontId="158" fillId="0" borderId="0" xfId="0" applyFont="1"/>
    <xf numFmtId="168" fontId="195" fillId="0" borderId="0" xfId="0" applyNumberFormat="1" applyFont="1"/>
    <xf numFmtId="0" fontId="195" fillId="0" borderId="0" xfId="0" applyFont="1"/>
    <xf numFmtId="0" fontId="169" fillId="0" borderId="1" xfId="0" applyFont="1" applyBorder="1" applyAlignment="1">
      <alignment horizontal="center" vertical="center" wrapText="1"/>
    </xf>
    <xf numFmtId="0" fontId="179" fillId="0" borderId="1" xfId="0" applyFont="1" applyBorder="1" applyAlignment="1">
      <alignment horizontal="center" wrapText="1"/>
    </xf>
    <xf numFmtId="3" fontId="5" fillId="0" borderId="1" xfId="0" applyNumberFormat="1" applyFont="1" applyBorder="1" applyAlignment="1">
      <alignment horizontal="center" vertical="center" wrapText="1"/>
    </xf>
    <xf numFmtId="3" fontId="5" fillId="0" borderId="23" xfId="0" applyNumberFormat="1" applyFont="1" applyBorder="1" applyAlignment="1">
      <alignment horizontal="center" vertical="center" wrapText="1"/>
    </xf>
    <xf numFmtId="0" fontId="176" fillId="0" borderId="31" xfId="0" applyFont="1" applyBorder="1" applyAlignment="1">
      <alignment horizontal="center" wrapText="1"/>
    </xf>
    <xf numFmtId="0" fontId="176" fillId="0" borderId="31" xfId="0" applyFont="1" applyBorder="1" applyAlignment="1">
      <alignment wrapText="1"/>
    </xf>
    <xf numFmtId="168" fontId="172" fillId="0" borderId="31" xfId="455" applyNumberFormat="1" applyFont="1" applyBorder="1" applyAlignment="1">
      <alignment wrapText="1"/>
    </xf>
    <xf numFmtId="168" fontId="161" fillId="0" borderId="31" xfId="455" applyNumberFormat="1" applyFont="1" applyBorder="1" applyAlignment="1">
      <alignment wrapText="1"/>
    </xf>
    <xf numFmtId="254" fontId="172" fillId="0" borderId="31" xfId="455" applyNumberFormat="1" applyFont="1" applyBorder="1" applyAlignment="1">
      <alignment wrapText="1"/>
    </xf>
    <xf numFmtId="0" fontId="167" fillId="0" borderId="14" xfId="0" applyFont="1" applyBorder="1" applyAlignment="1">
      <alignment horizontal="center" wrapText="1"/>
    </xf>
    <xf numFmtId="168" fontId="196" fillId="0" borderId="14" xfId="455" applyNumberFormat="1" applyFont="1" applyBorder="1" applyAlignment="1">
      <alignment horizontal="center" wrapText="1"/>
    </xf>
    <xf numFmtId="1" fontId="4" fillId="0" borderId="14" xfId="1027" applyNumberFormat="1" applyFont="1" applyFill="1" applyBorder="1" applyAlignment="1">
      <alignment horizontal="left" vertical="center" wrapText="1"/>
    </xf>
    <xf numFmtId="3" fontId="4" fillId="0" borderId="14" xfId="1029" applyNumberFormat="1" applyFont="1" applyFill="1" applyBorder="1" applyAlignment="1">
      <alignment horizontal="left" vertical="center" wrapText="1"/>
    </xf>
    <xf numFmtId="0" fontId="167" fillId="0" borderId="0" xfId="0" applyFont="1" applyBorder="1" applyAlignment="1">
      <alignment horizontal="left" wrapText="1"/>
    </xf>
    <xf numFmtId="0" fontId="165" fillId="0" borderId="0" xfId="0" applyFont="1" applyAlignment="1">
      <alignment horizontal="right"/>
    </xf>
    <xf numFmtId="0" fontId="171" fillId="0" borderId="0" xfId="0" applyFont="1" applyAlignment="1">
      <alignment horizontal="center"/>
    </xf>
    <xf numFmtId="0" fontId="166" fillId="0" borderId="0" xfId="0" applyFont="1" applyBorder="1" applyAlignment="1">
      <alignment horizontal="right"/>
    </xf>
    <xf numFmtId="0" fontId="185" fillId="0" borderId="1" xfId="0" applyFont="1" applyBorder="1" applyAlignment="1">
      <alignment horizontal="center" vertical="center" wrapText="1"/>
    </xf>
    <xf numFmtId="0" fontId="165" fillId="0" borderId="1" xfId="0" applyFont="1" applyBorder="1" applyAlignment="1">
      <alignment horizontal="center" vertical="center" wrapText="1"/>
    </xf>
    <xf numFmtId="0" fontId="165" fillId="0" borderId="1" xfId="0" applyFont="1" applyBorder="1" applyAlignment="1">
      <alignment horizontal="center" wrapText="1"/>
    </xf>
    <xf numFmtId="0" fontId="185" fillId="0" borderId="0" xfId="0" applyFont="1" applyAlignment="1">
      <alignment horizontal="center"/>
    </xf>
    <xf numFmtId="0" fontId="167" fillId="0" borderId="0" xfId="0" applyFont="1" applyBorder="1" applyAlignment="1">
      <alignment horizontal="left" vertical="center" wrapText="1"/>
    </xf>
    <xf numFmtId="0" fontId="165" fillId="0" borderId="0" xfId="0" applyFont="1" applyAlignment="1">
      <alignment horizontal="right" vertical="center"/>
    </xf>
    <xf numFmtId="0" fontId="185" fillId="0" borderId="0" xfId="0" applyFont="1" applyAlignment="1">
      <alignment horizontal="center" vertical="center" wrapText="1"/>
    </xf>
    <xf numFmtId="0" fontId="166" fillId="0" borderId="0" xfId="0" applyFont="1" applyBorder="1" applyAlignment="1">
      <alignment horizontal="right" vertical="center"/>
    </xf>
    <xf numFmtId="0" fontId="8" fillId="0" borderId="1" xfId="0" applyFont="1" applyBorder="1" applyAlignment="1">
      <alignment horizontal="center" vertical="center" wrapText="1"/>
    </xf>
    <xf numFmtId="0" fontId="185" fillId="0" borderId="0" xfId="0" applyFont="1" applyAlignment="1">
      <alignment horizontal="center" wrapText="1"/>
    </xf>
    <xf numFmtId="0" fontId="166" fillId="0" borderId="11" xfId="0" applyFont="1" applyBorder="1" applyAlignment="1">
      <alignment horizontal="right"/>
    </xf>
    <xf numFmtId="0" fontId="169" fillId="0" borderId="1" xfId="0" applyFont="1" applyBorder="1" applyAlignment="1">
      <alignment horizontal="center" vertical="center" wrapText="1"/>
    </xf>
    <xf numFmtId="0" fontId="5" fillId="0" borderId="0" xfId="0" applyFont="1" applyAlignment="1">
      <alignment horizontal="center"/>
    </xf>
    <xf numFmtId="0" fontId="169" fillId="0" borderId="0" xfId="0" applyFont="1" applyAlignment="1">
      <alignment horizontal="center"/>
    </xf>
    <xf numFmtId="0" fontId="4" fillId="0" borderId="0" xfId="0" applyFont="1" applyAlignment="1">
      <alignment horizontal="center"/>
    </xf>
    <xf numFmtId="3" fontId="8" fillId="0" borderId="0" xfId="0" applyNumberFormat="1" applyFont="1" applyAlignment="1">
      <alignment horizontal="center" vertical="center" wrapText="1"/>
    </xf>
    <xf numFmtId="3" fontId="164" fillId="0" borderId="0" xfId="0" applyNumberFormat="1" applyFont="1" applyAlignment="1">
      <alignment horizontal="center" vertical="center" wrapText="1"/>
    </xf>
    <xf numFmtId="3" fontId="4" fillId="0" borderId="32" xfId="0" applyNumberFormat="1" applyFont="1" applyBorder="1" applyAlignment="1">
      <alignment horizontal="center" vertical="center" wrapText="1"/>
    </xf>
    <xf numFmtId="3" fontId="5" fillId="0" borderId="1" xfId="0" applyNumberFormat="1" applyFont="1" applyBorder="1" applyAlignment="1">
      <alignment horizontal="center" vertical="center" wrapText="1"/>
    </xf>
    <xf numFmtId="3" fontId="5" fillId="0" borderId="20" xfId="0" applyNumberFormat="1" applyFont="1" applyBorder="1" applyAlignment="1">
      <alignment horizontal="center" vertical="center" wrapText="1"/>
    </xf>
    <xf numFmtId="3" fontId="5" fillId="0" borderId="10" xfId="0" applyNumberFormat="1" applyFont="1" applyBorder="1" applyAlignment="1">
      <alignment horizontal="center" vertical="center" wrapText="1"/>
    </xf>
    <xf numFmtId="3" fontId="5" fillId="0" borderId="30" xfId="0" applyNumberFormat="1" applyFont="1" applyBorder="1" applyAlignment="1">
      <alignment horizontal="center" vertical="center" wrapText="1"/>
    </xf>
    <xf numFmtId="3" fontId="5" fillId="0" borderId="23" xfId="0" applyNumberFormat="1" applyFont="1" applyBorder="1" applyAlignment="1">
      <alignment horizontal="center" vertical="center" wrapText="1"/>
    </xf>
    <xf numFmtId="3" fontId="5" fillId="0" borderId="5" xfId="0" applyNumberFormat="1" applyFont="1" applyBorder="1" applyAlignment="1">
      <alignment horizontal="center" vertical="center" wrapText="1"/>
    </xf>
    <xf numFmtId="3" fontId="5" fillId="0" borderId="1" xfId="0" applyNumberFormat="1" applyFont="1" applyFill="1" applyBorder="1" applyAlignment="1">
      <alignment horizontal="center" vertical="center" wrapText="1"/>
    </xf>
    <xf numFmtId="0" fontId="166" fillId="0" borderId="0" xfId="0" applyFont="1" applyBorder="1" applyAlignment="1">
      <alignment horizontal="left" vertical="center" wrapText="1"/>
    </xf>
    <xf numFmtId="0" fontId="170" fillId="0" borderId="1" xfId="0" applyFont="1" applyBorder="1" applyAlignment="1">
      <alignment horizontal="center" wrapText="1"/>
    </xf>
    <xf numFmtId="0" fontId="169" fillId="0" borderId="23" xfId="0" applyFont="1" applyBorder="1" applyAlignment="1">
      <alignment horizontal="center" vertical="center" wrapText="1"/>
    </xf>
    <xf numFmtId="0" fontId="169" fillId="0" borderId="7" xfId="0" applyFont="1" applyBorder="1" applyAlignment="1">
      <alignment horizontal="center" vertical="center" wrapText="1"/>
    </xf>
    <xf numFmtId="0" fontId="169" fillId="0" borderId="5" xfId="0" applyFont="1" applyBorder="1" applyAlignment="1">
      <alignment horizontal="center" vertical="center" wrapText="1"/>
    </xf>
    <xf numFmtId="0" fontId="169" fillId="0" borderId="1" xfId="0" applyFont="1" applyBorder="1" applyAlignment="1">
      <alignment horizontal="center" wrapText="1"/>
    </xf>
    <xf numFmtId="0" fontId="170" fillId="0" borderId="23" xfId="0" applyFont="1" applyBorder="1" applyAlignment="1">
      <alignment horizontal="center" vertical="center" wrapText="1"/>
    </xf>
    <xf numFmtId="0" fontId="170" fillId="0" borderId="5" xfId="0" applyFont="1" applyBorder="1" applyAlignment="1">
      <alignment horizontal="center" vertical="center" wrapText="1"/>
    </xf>
  </cellXfs>
  <cellStyles count="1030">
    <cellStyle name="_x0001_" xfId="1"/>
    <cellStyle name="          _x000d__x000a_shell=progman.exe_x000d__x000a_m" xfId="2"/>
    <cellStyle name="_x000d__x000a_JournalTemplate=C:\COMFO\CTALK\JOURSTD.TPL_x000d__x000a_LbStateAddress=3 3 0 251 1 89 2 311_x000d__x000a_LbStateJou" xfId="3"/>
    <cellStyle name="#,##0" xfId="4"/>
    <cellStyle name="." xfId="5"/>
    <cellStyle name=".d©y" xfId="6"/>
    <cellStyle name="??" xfId="7"/>
    <cellStyle name="?? [0.00]_ Att. 1- Cover" xfId="8"/>
    <cellStyle name="?? [0]" xfId="9"/>
    <cellStyle name="?_x001d_??%U©÷u&amp;H©÷9_x0008_? s_x000a__x0007__x0001__x0001_" xfId="10"/>
    <cellStyle name="???? [0.00]_      " xfId="11"/>
    <cellStyle name="??????" xfId="12"/>
    <cellStyle name="????_      " xfId="13"/>
    <cellStyle name="???[0]_?? DI" xfId="14"/>
    <cellStyle name="???_?? DI" xfId="15"/>
    <cellStyle name="??[0]_BRE" xfId="16"/>
    <cellStyle name="??_      " xfId="17"/>
    <cellStyle name="??A? [0]_laroux_1_¢¬???¢â? " xfId="18"/>
    <cellStyle name="??A?_laroux_1_¢¬???¢â? " xfId="19"/>
    <cellStyle name="?¡±¢¥?_?¨ù??¢´¢¥_¢¬???¢â? " xfId="20"/>
    <cellStyle name="?ðÇ%U?&amp;H?_x0008_?s_x000a__x0007__x0001__x0001_" xfId="21"/>
    <cellStyle name="[0]_Chi phÝ kh¸c_V" xfId="22"/>
    <cellStyle name="_1 TONG HOP - CA NA" xfId="23"/>
    <cellStyle name="_123_DONG_THANH_Moi" xfId="24"/>
    <cellStyle name="_130307 So sanh thuc hien 2012 - du toan 2012 moi (pan khac)" xfId="25"/>
    <cellStyle name="_130313 Mau  bieu bao cao nguon luc cua dia phuong sua" xfId="26"/>
    <cellStyle name="_130818 Tong hop Danh gia thu 2013" xfId="27"/>
    <cellStyle name="_130818 Tong hop Danh gia thu 2013_140921 bu giam thu ND 209" xfId="28"/>
    <cellStyle name="_130818 Tong hop Danh gia thu 2013_A150305 209" xfId="29"/>
    <cellStyle name="_x0001__160505 BIEU CHI NSDP TREN DAU DAN (BAO GÔM BSCMT)" xfId="30"/>
    <cellStyle name="_19- Hai Duong-V1" xfId="31"/>
    <cellStyle name="_19- Hai Duong-V1_TH Ket qua thao luan nam 2015 - Vong 1- TCT (Nhan)" xfId="32"/>
    <cellStyle name="_Bang Chi tieu (2)" xfId="33"/>
    <cellStyle name="_BAO GIA NGAY 24-10-08 (co dam)" xfId="34"/>
    <cellStyle name="_BC CV 6403 BKHĐT" xfId="35"/>
    <cellStyle name="_Book1" xfId="36"/>
    <cellStyle name="_Book1_1" xfId="37"/>
    <cellStyle name="_Book1_cong hang rao" xfId="38"/>
    <cellStyle name="_Book1_IN" xfId="39"/>
    <cellStyle name="_Book1_Kh ql62 (2010) 11-09" xfId="40"/>
    <cellStyle name="_Book1_Khung 2012" xfId="41"/>
    <cellStyle name="_Book1_phu luc tong ket tinh hinh TH giai doan 03-10 (ngay 30)" xfId="42"/>
    <cellStyle name="_C.cong+B.luong-Sanluong" xfId="43"/>
    <cellStyle name="_cong hang rao" xfId="44"/>
    <cellStyle name="_DG 2012-DT2013 - Theo sac thue -sua" xfId="45"/>
    <cellStyle name="_DG 2012-DT2013 - Theo sac thue -sua_120907 Thu tang them 4500" xfId="46"/>
    <cellStyle name="_DG 2012-DT2013 - Theo sac thue -sua_27-8Tong hop PA uoc 2012-DT 2013 -PA 420.000 ty-490.000 ty chuyen doi" xfId="47"/>
    <cellStyle name="_dien chieu sang" xfId="48"/>
    <cellStyle name="_DO-D1500-KHONG CO TRONG DT" xfId="49"/>
    <cellStyle name="_Duyet TK thay đôi" xfId="50"/>
    <cellStyle name="_GOITHAUSO2" xfId="51"/>
    <cellStyle name="_GOITHAUSO3" xfId="52"/>
    <cellStyle name="_GOITHAUSO4" xfId="53"/>
    <cellStyle name="_HaHoa_TDT_DienCSang" xfId="54"/>
    <cellStyle name="_HaHoa19-5-07" xfId="55"/>
    <cellStyle name="_IN" xfId="56"/>
    <cellStyle name="_Kh ql62 (2010) 11-09" xfId="57"/>
    <cellStyle name="_Khung 2012" xfId="58"/>
    <cellStyle name="_KT (2)" xfId="59"/>
    <cellStyle name="_KT (2)_1" xfId="60"/>
    <cellStyle name="_KT (2)_1_160505 BIEU CHI NSDP TREN DAU DAN (BAO GÔM BSCMT)" xfId="61"/>
    <cellStyle name="_KT (2)_1_Lora-tungchau" xfId="62"/>
    <cellStyle name="_KT (2)_1_Qt-HT3PQ1(CauKho)" xfId="63"/>
    <cellStyle name="_KT (2)_160505 BIEU CHI NSDP TREN DAU DAN (BAO GÔM BSCMT)" xfId="64"/>
    <cellStyle name="_KT (2)_2" xfId="65"/>
    <cellStyle name="_KT (2)_2_TG-TH" xfId="66"/>
    <cellStyle name="_KT (2)_2_TG-TH_160505 BIEU CHI NSDP TREN DAU DAN (BAO GÔM BSCMT)" xfId="67"/>
    <cellStyle name="_KT (2)_2_TG-TH_ApGiaVatTu_cayxanh_latgach" xfId="68"/>
    <cellStyle name="_KT (2)_2_TG-TH_BANG TONG HOP TINH HINH THANH QUYET TOAN (MOI I)" xfId="69"/>
    <cellStyle name="_KT (2)_2_TG-TH_BAO GIA NGAY 24-10-08 (co dam)" xfId="70"/>
    <cellStyle name="_KT (2)_2_TG-TH_BC CV 6403 BKHĐT" xfId="71"/>
    <cellStyle name="_KT (2)_2_TG-TH_BC NQ11-CP - chinh sua lai" xfId="72"/>
    <cellStyle name="_KT (2)_2_TG-TH_BC NQ11-CP-Quynh sau bieu so3" xfId="73"/>
    <cellStyle name="_KT (2)_2_TG-TH_BC_NQ11-CP_-_Thao_sua_lai" xfId="74"/>
    <cellStyle name="_KT (2)_2_TG-TH_Book1" xfId="75"/>
    <cellStyle name="_KT (2)_2_TG-TH_Book1_1" xfId="76"/>
    <cellStyle name="_KT (2)_2_TG-TH_Book1_1_BC CV 6403 BKHĐT" xfId="77"/>
    <cellStyle name="_KT (2)_2_TG-TH_Book1_1_Luy ke von ung nam 2011 -Thoa gui ngay 12-8-2012" xfId="78"/>
    <cellStyle name="_KT (2)_2_TG-TH_Book1_2" xfId="79"/>
    <cellStyle name="_KT (2)_2_TG-TH_Book1_2_BC CV 6403 BKHĐT" xfId="80"/>
    <cellStyle name="_KT (2)_2_TG-TH_Book1_2_Luy ke von ung nam 2011 -Thoa gui ngay 12-8-2012" xfId="81"/>
    <cellStyle name="_KT (2)_2_TG-TH_Book1_BC CV 6403 BKHĐT" xfId="82"/>
    <cellStyle name="_KT (2)_2_TG-TH_Book1_Luy ke von ung nam 2011 -Thoa gui ngay 12-8-2012" xfId="83"/>
    <cellStyle name="_KT (2)_2_TG-TH_CAU Khanh Nam(Thi Cong)" xfId="84"/>
    <cellStyle name="_KT (2)_2_TG-TH_ChiHuong_ApGia" xfId="85"/>
    <cellStyle name="_KT (2)_2_TG-TH_CoCauPhi (version 1)" xfId="86"/>
    <cellStyle name="_KT (2)_2_TG-TH_DAU NOI PL-CL TAI PHU LAMHC" xfId="87"/>
    <cellStyle name="_KT (2)_2_TG-TH_DU TRU VAT TU" xfId="88"/>
    <cellStyle name="_KT (2)_2_TG-TH_Lora-tungchau" xfId="89"/>
    <cellStyle name="_KT (2)_2_TG-TH_Luy ke von ung nam 2011 -Thoa gui ngay 12-8-2012" xfId="90"/>
    <cellStyle name="_KT (2)_2_TG-TH_NhanCong" xfId="91"/>
    <cellStyle name="_KT (2)_2_TG-TH_phu luc tong ket tinh hinh TH giai doan 03-10 (ngay 30)" xfId="92"/>
    <cellStyle name="_KT (2)_2_TG-TH_Qt-HT3PQ1(CauKho)" xfId="93"/>
    <cellStyle name="_KT (2)_2_TG-TH_Sheet1" xfId="94"/>
    <cellStyle name="_KT (2)_2_TG-TH_ÿÿÿÿÿ" xfId="95"/>
    <cellStyle name="_KT (2)_3" xfId="96"/>
    <cellStyle name="_KT (2)_3_TG-TH" xfId="97"/>
    <cellStyle name="_KT (2)_3_TG-TH_160505 BIEU CHI NSDP TREN DAU DAN (BAO GÔM BSCMT)" xfId="98"/>
    <cellStyle name="_KT (2)_3_TG-TH_Lora-tungchau" xfId="99"/>
    <cellStyle name="_KT (2)_3_TG-TH_PERSONAL" xfId="100"/>
    <cellStyle name="_KT (2)_3_TG-TH_PERSONAL_BC CV 6403 BKHĐT" xfId="101"/>
    <cellStyle name="_KT (2)_3_TG-TH_PERSONAL_Book1" xfId="102"/>
    <cellStyle name="_KT (2)_3_TG-TH_PERSONAL_Luy ke von ung nam 2011 -Thoa gui ngay 12-8-2012" xfId="103"/>
    <cellStyle name="_KT (2)_3_TG-TH_PERSONAL_Tong hop KHCB 2001" xfId="104"/>
    <cellStyle name="_KT (2)_3_TG-TH_Qt-HT3PQ1(CauKho)" xfId="105"/>
    <cellStyle name="_KT (2)_4" xfId="106"/>
    <cellStyle name="_KT (2)_4_160505 BIEU CHI NSDP TREN DAU DAN (BAO GÔM BSCMT)" xfId="107"/>
    <cellStyle name="_KT (2)_4_ApGiaVatTu_cayxanh_latgach" xfId="108"/>
    <cellStyle name="_KT (2)_4_BANG TONG HOP TINH HINH THANH QUYET TOAN (MOI I)" xfId="109"/>
    <cellStyle name="_KT (2)_4_BAO GIA NGAY 24-10-08 (co dam)" xfId="110"/>
    <cellStyle name="_KT (2)_4_BC CV 6403 BKHĐT" xfId="111"/>
    <cellStyle name="_KT (2)_4_BC NQ11-CP - chinh sua lai" xfId="112"/>
    <cellStyle name="_KT (2)_4_BC NQ11-CP-Quynh sau bieu so3" xfId="113"/>
    <cellStyle name="_KT (2)_4_BC_NQ11-CP_-_Thao_sua_lai" xfId="114"/>
    <cellStyle name="_KT (2)_4_Book1" xfId="115"/>
    <cellStyle name="_KT (2)_4_Book1_1" xfId="116"/>
    <cellStyle name="_KT (2)_4_Book1_1_BC CV 6403 BKHĐT" xfId="117"/>
    <cellStyle name="_KT (2)_4_Book1_1_Luy ke von ung nam 2011 -Thoa gui ngay 12-8-2012" xfId="118"/>
    <cellStyle name="_KT (2)_4_Book1_2" xfId="119"/>
    <cellStyle name="_KT (2)_4_Book1_2_BC CV 6403 BKHĐT" xfId="120"/>
    <cellStyle name="_KT (2)_4_Book1_2_Luy ke von ung nam 2011 -Thoa gui ngay 12-8-2012" xfId="121"/>
    <cellStyle name="_KT (2)_4_Book1_BC CV 6403 BKHĐT" xfId="122"/>
    <cellStyle name="_KT (2)_4_Book1_Luy ke von ung nam 2011 -Thoa gui ngay 12-8-2012" xfId="123"/>
    <cellStyle name="_KT (2)_4_CAU Khanh Nam(Thi Cong)" xfId="124"/>
    <cellStyle name="_KT (2)_4_ChiHuong_ApGia" xfId="125"/>
    <cellStyle name="_KT (2)_4_CoCauPhi (version 1)" xfId="126"/>
    <cellStyle name="_KT (2)_4_DAU NOI PL-CL TAI PHU LAMHC" xfId="127"/>
    <cellStyle name="_KT (2)_4_DU TRU VAT TU" xfId="128"/>
    <cellStyle name="_KT (2)_4_Lora-tungchau" xfId="129"/>
    <cellStyle name="_KT (2)_4_Luy ke von ung nam 2011 -Thoa gui ngay 12-8-2012" xfId="130"/>
    <cellStyle name="_KT (2)_4_NhanCong" xfId="131"/>
    <cellStyle name="_KT (2)_4_phu luc tong ket tinh hinh TH giai doan 03-10 (ngay 30)" xfId="132"/>
    <cellStyle name="_KT (2)_4_Qt-HT3PQ1(CauKho)" xfId="133"/>
    <cellStyle name="_KT (2)_4_Sheet1" xfId="134"/>
    <cellStyle name="_KT (2)_4_TG-TH" xfId="135"/>
    <cellStyle name="_KT (2)_4_ÿÿÿÿÿ" xfId="136"/>
    <cellStyle name="_KT (2)_5" xfId="137"/>
    <cellStyle name="_KT (2)_5_ApGiaVatTu_cayxanh_latgach" xfId="138"/>
    <cellStyle name="_KT (2)_5_BANG TONG HOP TINH HINH THANH QUYET TOAN (MOI I)" xfId="139"/>
    <cellStyle name="_KT (2)_5_BAO GIA NGAY 24-10-08 (co dam)" xfId="140"/>
    <cellStyle name="_KT (2)_5_BC CV 6403 BKHĐT" xfId="141"/>
    <cellStyle name="_KT (2)_5_BC NQ11-CP - chinh sua lai" xfId="142"/>
    <cellStyle name="_KT (2)_5_BC NQ11-CP-Quynh sau bieu so3" xfId="143"/>
    <cellStyle name="_KT (2)_5_BC_NQ11-CP_-_Thao_sua_lai" xfId="144"/>
    <cellStyle name="_KT (2)_5_Book1" xfId="145"/>
    <cellStyle name="_KT (2)_5_Book1_1" xfId="146"/>
    <cellStyle name="_KT (2)_5_Book1_1_BC CV 6403 BKHĐT" xfId="147"/>
    <cellStyle name="_KT (2)_5_Book1_1_Luy ke von ung nam 2011 -Thoa gui ngay 12-8-2012" xfId="148"/>
    <cellStyle name="_KT (2)_5_Book1_2" xfId="149"/>
    <cellStyle name="_KT (2)_5_Book1_2_BC CV 6403 BKHĐT" xfId="150"/>
    <cellStyle name="_KT (2)_5_Book1_2_Luy ke von ung nam 2011 -Thoa gui ngay 12-8-2012" xfId="151"/>
    <cellStyle name="_KT (2)_5_Book1_BC CV 6403 BKHĐT" xfId="152"/>
    <cellStyle name="_KT (2)_5_Book1_Luy ke von ung nam 2011 -Thoa gui ngay 12-8-2012" xfId="153"/>
    <cellStyle name="_KT (2)_5_CAU Khanh Nam(Thi Cong)" xfId="154"/>
    <cellStyle name="_KT (2)_5_ChiHuong_ApGia" xfId="155"/>
    <cellStyle name="_KT (2)_5_CoCauPhi (version 1)" xfId="156"/>
    <cellStyle name="_KT (2)_5_DAU NOI PL-CL TAI PHU LAMHC" xfId="157"/>
    <cellStyle name="_KT (2)_5_DU TRU VAT TU" xfId="158"/>
    <cellStyle name="_KT (2)_5_Lora-tungchau" xfId="159"/>
    <cellStyle name="_KT (2)_5_Luy ke von ung nam 2011 -Thoa gui ngay 12-8-2012" xfId="160"/>
    <cellStyle name="_KT (2)_5_NhanCong" xfId="161"/>
    <cellStyle name="_KT (2)_5_phu luc tong ket tinh hinh TH giai doan 03-10 (ngay 30)" xfId="162"/>
    <cellStyle name="_KT (2)_5_Qt-HT3PQ1(CauKho)" xfId="163"/>
    <cellStyle name="_KT (2)_5_Sheet1" xfId="164"/>
    <cellStyle name="_KT (2)_5_ÿÿÿÿÿ" xfId="165"/>
    <cellStyle name="_KT (2)_Lora-tungchau" xfId="166"/>
    <cellStyle name="_KT (2)_PERSONAL" xfId="167"/>
    <cellStyle name="_KT (2)_PERSONAL_BC CV 6403 BKHĐT" xfId="168"/>
    <cellStyle name="_KT (2)_PERSONAL_Book1" xfId="169"/>
    <cellStyle name="_KT (2)_PERSONAL_Luy ke von ung nam 2011 -Thoa gui ngay 12-8-2012" xfId="170"/>
    <cellStyle name="_KT (2)_PERSONAL_Tong hop KHCB 2001" xfId="171"/>
    <cellStyle name="_KT (2)_Qt-HT3PQ1(CauKho)" xfId="172"/>
    <cellStyle name="_KT (2)_TG-TH" xfId="173"/>
    <cellStyle name="_KT_TG" xfId="174"/>
    <cellStyle name="_KT_TG_1" xfId="175"/>
    <cellStyle name="_KT_TG_1_ApGiaVatTu_cayxanh_latgach" xfId="176"/>
    <cellStyle name="_KT_TG_1_BANG TONG HOP TINH HINH THANH QUYET TOAN (MOI I)" xfId="177"/>
    <cellStyle name="_KT_TG_1_BAO GIA NGAY 24-10-08 (co dam)" xfId="178"/>
    <cellStyle name="_KT_TG_1_BC CV 6403 BKHĐT" xfId="179"/>
    <cellStyle name="_KT_TG_1_BC NQ11-CP - chinh sua lai" xfId="180"/>
    <cellStyle name="_KT_TG_1_BC NQ11-CP-Quynh sau bieu so3" xfId="181"/>
    <cellStyle name="_KT_TG_1_BC_NQ11-CP_-_Thao_sua_lai" xfId="182"/>
    <cellStyle name="_KT_TG_1_Book1" xfId="183"/>
    <cellStyle name="_KT_TG_1_Book1_1" xfId="184"/>
    <cellStyle name="_KT_TG_1_Book1_1_BC CV 6403 BKHĐT" xfId="185"/>
    <cellStyle name="_KT_TG_1_Book1_1_Luy ke von ung nam 2011 -Thoa gui ngay 12-8-2012" xfId="186"/>
    <cellStyle name="_KT_TG_1_Book1_2" xfId="187"/>
    <cellStyle name="_KT_TG_1_Book1_2_BC CV 6403 BKHĐT" xfId="188"/>
    <cellStyle name="_KT_TG_1_Book1_2_Luy ke von ung nam 2011 -Thoa gui ngay 12-8-2012" xfId="189"/>
    <cellStyle name="_KT_TG_1_Book1_BC CV 6403 BKHĐT" xfId="190"/>
    <cellStyle name="_KT_TG_1_Book1_Luy ke von ung nam 2011 -Thoa gui ngay 12-8-2012" xfId="191"/>
    <cellStyle name="_KT_TG_1_CAU Khanh Nam(Thi Cong)" xfId="192"/>
    <cellStyle name="_KT_TG_1_ChiHuong_ApGia" xfId="193"/>
    <cellStyle name="_KT_TG_1_CoCauPhi (version 1)" xfId="194"/>
    <cellStyle name="_KT_TG_1_DAU NOI PL-CL TAI PHU LAMHC" xfId="195"/>
    <cellStyle name="_KT_TG_1_DU TRU VAT TU" xfId="196"/>
    <cellStyle name="_KT_TG_1_Lora-tungchau" xfId="197"/>
    <cellStyle name="_KT_TG_1_Luy ke von ung nam 2011 -Thoa gui ngay 12-8-2012" xfId="198"/>
    <cellStyle name="_KT_TG_1_NhanCong" xfId="199"/>
    <cellStyle name="_KT_TG_1_phu luc tong ket tinh hinh TH giai doan 03-10 (ngay 30)" xfId="200"/>
    <cellStyle name="_KT_TG_1_Qt-HT3PQ1(CauKho)" xfId="201"/>
    <cellStyle name="_KT_TG_1_Sheet1" xfId="202"/>
    <cellStyle name="_KT_TG_1_ÿÿÿÿÿ" xfId="203"/>
    <cellStyle name="_KT_TG_2" xfId="204"/>
    <cellStyle name="_KT_TG_2_160505 BIEU CHI NSDP TREN DAU DAN (BAO GÔM BSCMT)" xfId="205"/>
    <cellStyle name="_KT_TG_2_ApGiaVatTu_cayxanh_latgach" xfId="206"/>
    <cellStyle name="_KT_TG_2_BANG TONG HOP TINH HINH THANH QUYET TOAN (MOI I)" xfId="207"/>
    <cellStyle name="_KT_TG_2_BAO GIA NGAY 24-10-08 (co dam)" xfId="208"/>
    <cellStyle name="_KT_TG_2_BC CV 6403 BKHĐT" xfId="209"/>
    <cellStyle name="_KT_TG_2_BC NQ11-CP - chinh sua lai" xfId="210"/>
    <cellStyle name="_KT_TG_2_BC NQ11-CP-Quynh sau bieu so3" xfId="211"/>
    <cellStyle name="_KT_TG_2_BC_NQ11-CP_-_Thao_sua_lai" xfId="212"/>
    <cellStyle name="_KT_TG_2_Book1" xfId="213"/>
    <cellStyle name="_KT_TG_2_Book1_1" xfId="214"/>
    <cellStyle name="_KT_TG_2_Book1_1_BC CV 6403 BKHĐT" xfId="215"/>
    <cellStyle name="_KT_TG_2_Book1_1_Luy ke von ung nam 2011 -Thoa gui ngay 12-8-2012" xfId="216"/>
    <cellStyle name="_KT_TG_2_Book1_2" xfId="217"/>
    <cellStyle name="_KT_TG_2_Book1_2_BC CV 6403 BKHĐT" xfId="218"/>
    <cellStyle name="_KT_TG_2_Book1_2_Luy ke von ung nam 2011 -Thoa gui ngay 12-8-2012" xfId="219"/>
    <cellStyle name="_KT_TG_2_Book1_BC CV 6403 BKHĐT" xfId="220"/>
    <cellStyle name="_KT_TG_2_Book1_Luy ke von ung nam 2011 -Thoa gui ngay 12-8-2012" xfId="221"/>
    <cellStyle name="_KT_TG_2_CAU Khanh Nam(Thi Cong)" xfId="222"/>
    <cellStyle name="_KT_TG_2_ChiHuong_ApGia" xfId="223"/>
    <cellStyle name="_KT_TG_2_CoCauPhi (version 1)" xfId="224"/>
    <cellStyle name="_KT_TG_2_DAU NOI PL-CL TAI PHU LAMHC" xfId="225"/>
    <cellStyle name="_KT_TG_2_DU TRU VAT TU" xfId="226"/>
    <cellStyle name="_KT_TG_2_Lora-tungchau" xfId="227"/>
    <cellStyle name="_KT_TG_2_Luy ke von ung nam 2011 -Thoa gui ngay 12-8-2012" xfId="228"/>
    <cellStyle name="_KT_TG_2_NhanCong" xfId="229"/>
    <cellStyle name="_KT_TG_2_phu luc tong ket tinh hinh TH giai doan 03-10 (ngay 30)" xfId="230"/>
    <cellStyle name="_KT_TG_2_Qt-HT3PQ1(CauKho)" xfId="231"/>
    <cellStyle name="_KT_TG_2_Sheet1" xfId="232"/>
    <cellStyle name="_KT_TG_2_ÿÿÿÿÿ" xfId="233"/>
    <cellStyle name="_KT_TG_3" xfId="234"/>
    <cellStyle name="_KT_TG_4" xfId="235"/>
    <cellStyle name="_KT_TG_4_160505 BIEU CHI NSDP TREN DAU DAN (BAO GÔM BSCMT)" xfId="236"/>
    <cellStyle name="_KT_TG_4_Lora-tungchau" xfId="237"/>
    <cellStyle name="_KT_TG_4_Qt-HT3PQ1(CauKho)" xfId="238"/>
    <cellStyle name="_Lora-tungchau" xfId="239"/>
    <cellStyle name="_Luy ke von ung nam 2011 -Thoa gui ngay 12-8-2012" xfId="240"/>
    <cellStyle name="_mau so 3" xfId="241"/>
    <cellStyle name="_MauThanTKKT-goi7-DonGia2143(vl t7)" xfId="242"/>
    <cellStyle name="_Nhu cau von ung truoc 2011 Tha h Hoa + Nge An gui TW" xfId="243"/>
    <cellStyle name="_PERSONAL" xfId="244"/>
    <cellStyle name="_PERSONAL_BC CV 6403 BKHĐT" xfId="245"/>
    <cellStyle name="_PERSONAL_Book1" xfId="246"/>
    <cellStyle name="_PERSONAL_Luy ke von ung nam 2011 -Thoa gui ngay 12-8-2012" xfId="247"/>
    <cellStyle name="_PERSONAL_Tong hop KHCB 2001" xfId="248"/>
    <cellStyle name="_phong bo mon22" xfId="249"/>
    <cellStyle name="_Phu luc kem BC gui VP Bo (18.2)" xfId="250"/>
    <cellStyle name="_phu luc tong ket tinh hinh TH giai doan 03-10 (ngay 30)" xfId="251"/>
    <cellStyle name="_Q TOAN  SCTX QL.62 QUI I ( oanh)" xfId="252"/>
    <cellStyle name="_Q TOAN  SCTX QL.62 QUI II ( oanh)" xfId="253"/>
    <cellStyle name="_QT SCTXQL62_QT1 (Cty QL)" xfId="254"/>
    <cellStyle name="_Qt-HT3PQ1(CauKho)" xfId="255"/>
    <cellStyle name="_Sheet1" xfId="256"/>
    <cellStyle name="_Sheet2" xfId="257"/>
    <cellStyle name="_TG-TH" xfId="258"/>
    <cellStyle name="_TG-TH_1" xfId="259"/>
    <cellStyle name="_TG-TH_1_ApGiaVatTu_cayxanh_latgach" xfId="260"/>
    <cellStyle name="_TG-TH_1_BANG TONG HOP TINH HINH THANH QUYET TOAN (MOI I)" xfId="261"/>
    <cellStyle name="_TG-TH_1_BAO GIA NGAY 24-10-08 (co dam)" xfId="262"/>
    <cellStyle name="_TG-TH_1_BC CV 6403 BKHĐT" xfId="263"/>
    <cellStyle name="_TG-TH_1_BC NQ11-CP - chinh sua lai" xfId="264"/>
    <cellStyle name="_TG-TH_1_BC NQ11-CP-Quynh sau bieu so3" xfId="265"/>
    <cellStyle name="_TG-TH_1_BC_NQ11-CP_-_Thao_sua_lai" xfId="266"/>
    <cellStyle name="_TG-TH_1_Book1" xfId="267"/>
    <cellStyle name="_TG-TH_1_Book1_1" xfId="268"/>
    <cellStyle name="_TG-TH_1_Book1_1_BC CV 6403 BKHĐT" xfId="269"/>
    <cellStyle name="_TG-TH_1_Book1_1_Luy ke von ung nam 2011 -Thoa gui ngay 12-8-2012" xfId="270"/>
    <cellStyle name="_TG-TH_1_Book1_2" xfId="271"/>
    <cellStyle name="_TG-TH_1_Book1_2_BC CV 6403 BKHĐT" xfId="272"/>
    <cellStyle name="_TG-TH_1_Book1_2_Luy ke von ung nam 2011 -Thoa gui ngay 12-8-2012" xfId="273"/>
    <cellStyle name="_TG-TH_1_Book1_BC CV 6403 BKHĐT" xfId="274"/>
    <cellStyle name="_TG-TH_1_Book1_Luy ke von ung nam 2011 -Thoa gui ngay 12-8-2012" xfId="275"/>
    <cellStyle name="_TG-TH_1_CAU Khanh Nam(Thi Cong)" xfId="276"/>
    <cellStyle name="_TG-TH_1_ChiHuong_ApGia" xfId="277"/>
    <cellStyle name="_TG-TH_1_CoCauPhi (version 1)" xfId="278"/>
    <cellStyle name="_TG-TH_1_DAU NOI PL-CL TAI PHU LAMHC" xfId="279"/>
    <cellStyle name="_TG-TH_1_DU TRU VAT TU" xfId="280"/>
    <cellStyle name="_TG-TH_1_Lora-tungchau" xfId="281"/>
    <cellStyle name="_TG-TH_1_Luy ke von ung nam 2011 -Thoa gui ngay 12-8-2012" xfId="282"/>
    <cellStyle name="_TG-TH_1_NhanCong" xfId="283"/>
    <cellStyle name="_TG-TH_1_phu luc tong ket tinh hinh TH giai doan 03-10 (ngay 30)" xfId="284"/>
    <cellStyle name="_TG-TH_1_Qt-HT3PQ1(CauKho)" xfId="285"/>
    <cellStyle name="_TG-TH_1_Sheet1" xfId="286"/>
    <cellStyle name="_TG-TH_1_ÿÿÿÿÿ" xfId="287"/>
    <cellStyle name="_TG-TH_2" xfId="288"/>
    <cellStyle name="_TG-TH_2_160505 BIEU CHI NSDP TREN DAU DAN (BAO GÔM BSCMT)" xfId="289"/>
    <cellStyle name="_TG-TH_2_ApGiaVatTu_cayxanh_latgach" xfId="290"/>
    <cellStyle name="_TG-TH_2_BANG TONG HOP TINH HINH THANH QUYET TOAN (MOI I)" xfId="291"/>
    <cellStyle name="_TG-TH_2_BAO GIA NGAY 24-10-08 (co dam)" xfId="292"/>
    <cellStyle name="_TG-TH_2_BC CV 6403 BKHĐT" xfId="293"/>
    <cellStyle name="_TG-TH_2_BC NQ11-CP - chinh sua lai" xfId="294"/>
    <cellStyle name="_TG-TH_2_BC NQ11-CP-Quynh sau bieu so3" xfId="295"/>
    <cellStyle name="_TG-TH_2_BC_NQ11-CP_-_Thao_sua_lai" xfId="296"/>
    <cellStyle name="_TG-TH_2_Book1" xfId="297"/>
    <cellStyle name="_TG-TH_2_Book1_1" xfId="298"/>
    <cellStyle name="_TG-TH_2_Book1_1_BC CV 6403 BKHĐT" xfId="299"/>
    <cellStyle name="_TG-TH_2_Book1_1_Luy ke von ung nam 2011 -Thoa gui ngay 12-8-2012" xfId="300"/>
    <cellStyle name="_TG-TH_2_Book1_2" xfId="301"/>
    <cellStyle name="_TG-TH_2_Book1_2_BC CV 6403 BKHĐT" xfId="302"/>
    <cellStyle name="_TG-TH_2_Book1_2_Luy ke von ung nam 2011 -Thoa gui ngay 12-8-2012" xfId="303"/>
    <cellStyle name="_TG-TH_2_Book1_BC CV 6403 BKHĐT" xfId="304"/>
    <cellStyle name="_TG-TH_2_Book1_Luy ke von ung nam 2011 -Thoa gui ngay 12-8-2012" xfId="305"/>
    <cellStyle name="_TG-TH_2_CAU Khanh Nam(Thi Cong)" xfId="306"/>
    <cellStyle name="_TG-TH_2_ChiHuong_ApGia" xfId="307"/>
    <cellStyle name="_TG-TH_2_CoCauPhi (version 1)" xfId="308"/>
    <cellStyle name="_TG-TH_2_DAU NOI PL-CL TAI PHU LAMHC" xfId="309"/>
    <cellStyle name="_TG-TH_2_DU TRU VAT TU" xfId="310"/>
    <cellStyle name="_TG-TH_2_Lora-tungchau" xfId="311"/>
    <cellStyle name="_TG-TH_2_Luy ke von ung nam 2011 -Thoa gui ngay 12-8-2012" xfId="312"/>
    <cellStyle name="_TG-TH_2_NhanCong" xfId="313"/>
    <cellStyle name="_TG-TH_2_phu luc tong ket tinh hinh TH giai doan 03-10 (ngay 30)" xfId="314"/>
    <cellStyle name="_TG-TH_2_Qt-HT3PQ1(CauKho)" xfId="315"/>
    <cellStyle name="_TG-TH_2_Sheet1" xfId="316"/>
    <cellStyle name="_TG-TH_2_ÿÿÿÿÿ" xfId="317"/>
    <cellStyle name="_TG-TH_3" xfId="318"/>
    <cellStyle name="_TG-TH_3_160505 BIEU CHI NSDP TREN DAU DAN (BAO GÔM BSCMT)" xfId="319"/>
    <cellStyle name="_TG-TH_3_Lora-tungchau" xfId="320"/>
    <cellStyle name="_TG-TH_3_Qt-HT3PQ1(CauKho)" xfId="321"/>
    <cellStyle name="_TG-TH_4" xfId="322"/>
    <cellStyle name="_Tong dutoan PP LAHAI" xfId="323"/>
    <cellStyle name="_TPCP GT-24-5-Mien Nui" xfId="324"/>
    <cellStyle name="_ung truoc 2011 NSTW Thanh Hoa + Nge An gui Thu 12-5" xfId="325"/>
    <cellStyle name="_ung truoc cua long an (6-5-2010)" xfId="326"/>
    <cellStyle name="_Ung von nam 2011 vung TNB - Doan Cong tac (12-5-2010)" xfId="327"/>
    <cellStyle name="_Ung von nam 2011 vung TNB - Doan Cong tac (12-5-2010)_Cong trinh co y kien LD_Dang_NN_2011-Tay nguyen-9-10" xfId="328"/>
    <cellStyle name="_Ung von nam 2011 vung TNB - Doan Cong tac (12-5-2010)_TN - Ho tro khac 2011" xfId="329"/>
    <cellStyle name="_ÿÿÿÿÿ" xfId="330"/>
    <cellStyle name="_ÿÿÿÿÿ_Kh ql62 (2010) 11-09" xfId="331"/>
    <cellStyle name="_ÿÿÿÿÿ_Khung 2012" xfId="332"/>
    <cellStyle name="~1" xfId="333"/>
    <cellStyle name="’Ê‰Ý [0.00]_laroux" xfId="334"/>
    <cellStyle name="’Ê‰Ý_laroux" xfId="335"/>
    <cellStyle name="•W?_Format" xfId="336"/>
    <cellStyle name="•W€_’·Šú‰p•¶" xfId="337"/>
    <cellStyle name="•W_¯–ì" xfId="338"/>
    <cellStyle name="W_MARINE" xfId="339"/>
    <cellStyle name="0" xfId="340"/>
    <cellStyle name="0.0" xfId="341"/>
    <cellStyle name="0.00" xfId="342"/>
    <cellStyle name="1" xfId="343"/>
    <cellStyle name="1_160505 BIEU CHI NSDP TREN DAU DAN (BAO GÔM BSCMT)" xfId="344"/>
    <cellStyle name="1_2016.04.20 XAC DINH QL GD HC" xfId="345"/>
    <cellStyle name="1_2-Ha GiangBB2011-V1" xfId="346"/>
    <cellStyle name="1_50-BB Vung tau 2011" xfId="347"/>
    <cellStyle name="1_52-Long An2011.BB-V1" xfId="348"/>
    <cellStyle name="1_BAO GIA NGAY 24-10-08 (co dam)" xfId="349"/>
    <cellStyle name="1_Book1" xfId="350"/>
    <cellStyle name="1_Book1_1" xfId="351"/>
    <cellStyle name="1_Cau thuy dien Ban La (Cu Anh)" xfId="352"/>
    <cellStyle name="1_Cau thuy dien Ban La (Cu Anh)_1009030 TW chi vong II pan bo lua ra (update dan so-thuy loi phi 30-9-2010)(bac ninh-quang ngai)final chinh Da Nang" xfId="353"/>
    <cellStyle name="1_Cau thuy dien Ban La (Cu Anh)_160505 BIEU CHI NSDP TREN DAU DAN (BAO GÔM BSCMT)" xfId="354"/>
    <cellStyle name="1_Cong trinh co y kien LD_Dang_NN_2011-Tay nguyen-9-10" xfId="355"/>
    <cellStyle name="1_DT 2010-Dong  Nai-V2" xfId="356"/>
    <cellStyle name="1_Du toan 558 (Km17+508.12 - Km 22)" xfId="357"/>
    <cellStyle name="1_Du toan 558 (Km17+508.12 - Km 22)_1009030 TW chi vong II pan bo lua ra (update dan so-thuy loi phi 30-9-2010)(bac ninh-quang ngai)final chinh Da Nang" xfId="358"/>
    <cellStyle name="1_Du toan 558 (Km17+508.12 - Km 22)_160505 BIEU CHI NSDP TREN DAU DAN (BAO GÔM BSCMT)" xfId="359"/>
    <cellStyle name="1_Gia_VLQL48_duyet " xfId="360"/>
    <cellStyle name="1_Hai Duong2010-PA294.700" xfId="361"/>
    <cellStyle name="1_Hai Duong2010-V1-Dukienlai" xfId="362"/>
    <cellStyle name="1_Kh ql62 (2010) 11-09" xfId="363"/>
    <cellStyle name="1_Khung 2012" xfId="364"/>
    <cellStyle name="1_KlQdinhduyet" xfId="365"/>
    <cellStyle name="1_QUY LUONG GIAO DUC 2017 (CHUYEN PHONG)" xfId="366"/>
    <cellStyle name="1_TN - Ho tro khac 2011" xfId="367"/>
    <cellStyle name="1_TRUNG PMU 5" xfId="368"/>
    <cellStyle name="1_Vinh Phuc2010-V1" xfId="369"/>
    <cellStyle name="1_ÿÿÿÿÿ" xfId="370"/>
    <cellStyle name="1_ÿÿÿÿÿ_Bieu tong hop nhu cau ung 2011 da chon loc -Mien nui" xfId="371"/>
    <cellStyle name="1_ÿÿÿÿÿ_Kh ql62 (2010) 11-09" xfId="372"/>
    <cellStyle name="1_ÿÿÿÿÿ_Khung 2012" xfId="373"/>
    <cellStyle name="18" xfId="374"/>
    <cellStyle name="¹éºÐÀ²_      " xfId="375"/>
    <cellStyle name="2" xfId="376"/>
    <cellStyle name="2_Book1" xfId="377"/>
    <cellStyle name="2_Book1_1" xfId="378"/>
    <cellStyle name="2_Cau thuy dien Ban La (Cu Anh)" xfId="379"/>
    <cellStyle name="2_Cau thuy dien Ban La (Cu Anh)_1009030 TW chi vong II pan bo lua ra (update dan so-thuy loi phi 30-9-2010)(bac ninh-quang ngai)final chinh Da Nang" xfId="380"/>
    <cellStyle name="2_Cau thuy dien Ban La (Cu Anh)_160505 BIEU CHI NSDP TREN DAU DAN (BAO GÔM BSCMT)" xfId="381"/>
    <cellStyle name="2_Du toan 558 (Km17+508.12 - Km 22)" xfId="382"/>
    <cellStyle name="2_Du toan 558 (Km17+508.12 - Km 22)_1009030 TW chi vong II pan bo lua ra (update dan so-thuy loi phi 30-9-2010)(bac ninh-quang ngai)final chinh Da Nang" xfId="383"/>
    <cellStyle name="2_Du toan 558 (Km17+508.12 - Km 22)_160505 BIEU CHI NSDP TREN DAU DAN (BAO GÔM BSCMT)" xfId="384"/>
    <cellStyle name="2_Gia_VLQL48_duyet " xfId="385"/>
    <cellStyle name="2_KlQdinhduyet" xfId="386"/>
    <cellStyle name="2_TRUNG PMU 5" xfId="387"/>
    <cellStyle name="2_ÿÿÿÿÿ" xfId="388"/>
    <cellStyle name="2_ÿÿÿÿÿ_Bieu tong hop nhu cau ung 2011 da chon loc -Mien nui" xfId="389"/>
    <cellStyle name="20" xfId="390"/>
    <cellStyle name="-2001" xfId="391"/>
    <cellStyle name="3" xfId="392"/>
    <cellStyle name="3_Book1" xfId="393"/>
    <cellStyle name="3_Book1_1" xfId="394"/>
    <cellStyle name="3_Cau thuy dien Ban La (Cu Anh)" xfId="395"/>
    <cellStyle name="3_Cau thuy dien Ban La (Cu Anh)_1009030 TW chi vong II pan bo lua ra (update dan so-thuy loi phi 30-9-2010)(bac ninh-quang ngai)final chinh Da Nang" xfId="396"/>
    <cellStyle name="3_Cau thuy dien Ban La (Cu Anh)_160505 BIEU CHI NSDP TREN DAU DAN (BAO GÔM BSCMT)" xfId="397"/>
    <cellStyle name="3_Du toan 558 (Km17+508.12 - Km 22)" xfId="398"/>
    <cellStyle name="3_Du toan 558 (Km17+508.12 - Km 22)_1009030 TW chi vong II pan bo lua ra (update dan so-thuy loi phi 30-9-2010)(bac ninh-quang ngai)final chinh Da Nang" xfId="399"/>
    <cellStyle name="3_Du toan 558 (Km17+508.12 - Km 22)_160505 BIEU CHI NSDP TREN DAU DAN (BAO GÔM BSCMT)" xfId="400"/>
    <cellStyle name="3_Gia_VLQL48_duyet " xfId="401"/>
    <cellStyle name="3_KlQdinhduyet" xfId="402"/>
    <cellStyle name="3_ÿÿÿÿÿ" xfId="403"/>
    <cellStyle name="4" xfId="404"/>
    <cellStyle name="4_Book1" xfId="405"/>
    <cellStyle name="4_Book1_1" xfId="406"/>
    <cellStyle name="4_Cau thuy dien Ban La (Cu Anh)" xfId="407"/>
    <cellStyle name="4_Cau thuy dien Ban La (Cu Anh)_1009030 TW chi vong II pan bo lua ra (update dan so-thuy loi phi 30-9-2010)(bac ninh-quang ngai)final chinh Da Nang" xfId="408"/>
    <cellStyle name="4_Cau thuy dien Ban La (Cu Anh)_160505 BIEU CHI NSDP TREN DAU DAN (BAO GÔM BSCMT)" xfId="409"/>
    <cellStyle name="4_Du toan 558 (Km17+508.12 - Km 22)" xfId="410"/>
    <cellStyle name="4_Du toan 558 (Km17+508.12 - Km 22)_1009030 TW chi vong II pan bo lua ra (update dan so-thuy loi phi 30-9-2010)(bac ninh-quang ngai)final chinh Da Nang" xfId="411"/>
    <cellStyle name="4_Du toan 558 (Km17+508.12 - Km 22)_160505 BIEU CHI NSDP TREN DAU DAN (BAO GÔM BSCMT)" xfId="412"/>
    <cellStyle name="4_Gia_VLQL48_duyet " xfId="413"/>
    <cellStyle name="4_KlQdinhduyet" xfId="414"/>
    <cellStyle name="4_ÿÿÿÿÿ" xfId="415"/>
    <cellStyle name="6" xfId="416"/>
    <cellStyle name="6_Cong trinh co y kien LD_Dang_NN_2011-Tay nguyen-9-10" xfId="417"/>
    <cellStyle name="6_TN - Ho tro khac 2011" xfId="418"/>
    <cellStyle name="9" xfId="419"/>
    <cellStyle name="ÅëÈ­ [0]_      " xfId="420"/>
    <cellStyle name="AeE­ [0]_INQUIRY ¿?¾÷AßAø " xfId="421"/>
    <cellStyle name="ÅëÈ­ [0]_L601CPT" xfId="422"/>
    <cellStyle name="ÅëÈ­_      " xfId="423"/>
    <cellStyle name="AeE­_INQUIRY ¿?¾÷AßAø " xfId="424"/>
    <cellStyle name="ÅëÈ­_L601CPT" xfId="425"/>
    <cellStyle name="args.style" xfId="426"/>
    <cellStyle name="at" xfId="427"/>
    <cellStyle name="ÄÞ¸¶ [0]_      " xfId="428"/>
    <cellStyle name="AÞ¸¶ [0]_INQUIRY ¿?¾÷AßAø " xfId="429"/>
    <cellStyle name="ÄÞ¸¶ [0]_L601CPT" xfId="430"/>
    <cellStyle name="ÄÞ¸¶_      " xfId="431"/>
    <cellStyle name="AÞ¸¶_INQUIRY ¿?¾÷AßAø " xfId="432"/>
    <cellStyle name="ÄÞ¸¶_L601CPT" xfId="433"/>
    <cellStyle name="AutoFormat Options" xfId="434"/>
    <cellStyle name="Body" xfId="435"/>
    <cellStyle name="C?AØ_¿?¾÷CoE² " xfId="436"/>
    <cellStyle name="C~1" xfId="437"/>
    <cellStyle name="Ç¥ÁØ_      " xfId="438"/>
    <cellStyle name="C￥AØ_¿μ¾÷CoE² " xfId="439"/>
    <cellStyle name="Ç¥ÁØ_±¸¹Ì´ëÃ¥" xfId="440"/>
    <cellStyle name="C￥AØ_Sheet1_¿μ¾÷CoE² " xfId="441"/>
    <cellStyle name="Ç¥ÁØ_ÿÿÿÿÿÿ_4_ÃÑÇÕ°è " xfId="442"/>
    <cellStyle name="Calc Currency (0)" xfId="443"/>
    <cellStyle name="Calc Currency (2)" xfId="444"/>
    <cellStyle name="Calc Percent (0)" xfId="445"/>
    <cellStyle name="Calc Percent (1)" xfId="446"/>
    <cellStyle name="Calc Percent (2)" xfId="447"/>
    <cellStyle name="Calc Units (0)" xfId="448"/>
    <cellStyle name="Calc Units (1)" xfId="449"/>
    <cellStyle name="Calc Units (2)" xfId="450"/>
    <cellStyle name="category" xfId="451"/>
    <cellStyle name="Cerrency_Sheet2_XANGDAU" xfId="452"/>
    <cellStyle name="Chi phÝ kh¸c_Book1" xfId="453"/>
    <cellStyle name="CHUONG" xfId="454"/>
    <cellStyle name="Comma" xfId="455" builtinId="3"/>
    <cellStyle name="Comma  - Style1" xfId="456"/>
    <cellStyle name="Comma  - Style2" xfId="457"/>
    <cellStyle name="Comma  - Style3" xfId="458"/>
    <cellStyle name="Comma  - Style4" xfId="459"/>
    <cellStyle name="Comma  - Style5" xfId="460"/>
    <cellStyle name="Comma  - Style6" xfId="461"/>
    <cellStyle name="Comma  - Style7" xfId="462"/>
    <cellStyle name="Comma  - Style8" xfId="463"/>
    <cellStyle name="Comma [0] 2" xfId="464"/>
    <cellStyle name="Comma [0] 3" xfId="465"/>
    <cellStyle name="Comma [00]" xfId="466"/>
    <cellStyle name="Comma 10" xfId="467"/>
    <cellStyle name="Comma 11" xfId="468"/>
    <cellStyle name="Comma 12" xfId="469"/>
    <cellStyle name="Comma 12 2" xfId="470"/>
    <cellStyle name="Comma 12_140817 20 DP" xfId="471"/>
    <cellStyle name="Comma 14" xfId="472"/>
    <cellStyle name="Comma 15" xfId="473"/>
    <cellStyle name="Comma 2" xfId="474"/>
    <cellStyle name="Comma 2 2" xfId="475"/>
    <cellStyle name="Comma 2 3" xfId="476"/>
    <cellStyle name="Comma 2 3 2" xfId="477"/>
    <cellStyle name="Comma 2 5" xfId="478"/>
    <cellStyle name="Comma 2_131021 TDT VON DAU TU 2014 (CT MTQG) GUI TONG HOP" xfId="479"/>
    <cellStyle name="Comma 21 2" xfId="480"/>
    <cellStyle name="Comma 3" xfId="481"/>
    <cellStyle name="Comma 3 2 2" xfId="482"/>
    <cellStyle name="Comma 3_160505 BIEU CHI NSDP TREN DAU DAN (BAO GÔM BSCMT)" xfId="483"/>
    <cellStyle name="Comma 4" xfId="484"/>
    <cellStyle name="Comma 5" xfId="485"/>
    <cellStyle name="Comma 6" xfId="486"/>
    <cellStyle name="Comma 7" xfId="487"/>
    <cellStyle name="Comma 8" xfId="488"/>
    <cellStyle name="Comma 9" xfId="489"/>
    <cellStyle name="comma zerodec" xfId="490"/>
    <cellStyle name="Comma0" xfId="491"/>
    <cellStyle name="cong" xfId="492"/>
    <cellStyle name="Copied" xfId="493"/>
    <cellStyle name="Co聭ma_Sheet1" xfId="494"/>
    <cellStyle name="Cࡵrrency_Sheet1_PRODUCTĠ" xfId="495"/>
    <cellStyle name="Currency [0] 2" xfId="496"/>
    <cellStyle name="Currency [00]" xfId="497"/>
    <cellStyle name="Currency0" xfId="498"/>
    <cellStyle name="Currency1" xfId="499"/>
    <cellStyle name="D1" xfId="500"/>
    <cellStyle name="Date" xfId="501"/>
    <cellStyle name="Date Short" xfId="502"/>
    <cellStyle name="Date_Book1" xfId="503"/>
    <cellStyle name="DAUDE" xfId="504"/>
    <cellStyle name="Dezimal [0]_35ERI8T2gbIEMixb4v26icuOo" xfId="505"/>
    <cellStyle name="Dezimal_35ERI8T2gbIEMixb4v26icuOo" xfId="506"/>
    <cellStyle name="Dg" xfId="507"/>
    <cellStyle name="Dgia" xfId="508"/>
    <cellStyle name="Dollar (zero dec)" xfId="509"/>
    <cellStyle name="Don gia" xfId="510"/>
    <cellStyle name="Dziesi?tny [0]_Invoices2001Slovakia" xfId="511"/>
    <cellStyle name="Dziesi?tny_Invoices2001Slovakia" xfId="512"/>
    <cellStyle name="Dziesietny [0]_Invoices2001Slovakia" xfId="513"/>
    <cellStyle name="Dziesiętny [0]_Invoices2001Slovakia" xfId="514"/>
    <cellStyle name="Dziesietny [0]_Invoices2001Slovakia_01_Nha so 1_Dien" xfId="515"/>
    <cellStyle name="Dziesiętny [0]_Invoices2001Slovakia_01_Nha so 1_Dien" xfId="516"/>
    <cellStyle name="Dziesietny [0]_Invoices2001Slovakia_10_Nha so 10_Dien1" xfId="517"/>
    <cellStyle name="Dziesiętny [0]_Invoices2001Slovakia_10_Nha so 10_Dien1" xfId="518"/>
    <cellStyle name="Dziesietny [0]_Invoices2001Slovakia_Book1" xfId="519"/>
    <cellStyle name="Dziesiętny [0]_Invoices2001Slovakia_Book1" xfId="520"/>
    <cellStyle name="Dziesietny [0]_Invoices2001Slovakia_Book1_1" xfId="521"/>
    <cellStyle name="Dziesiętny [0]_Invoices2001Slovakia_Book1_1" xfId="522"/>
    <cellStyle name="Dziesietny [0]_Invoices2001Slovakia_Book1_1_Book1" xfId="523"/>
    <cellStyle name="Dziesiętny [0]_Invoices2001Slovakia_Book1_1_Book1" xfId="524"/>
    <cellStyle name="Dziesietny [0]_Invoices2001Slovakia_Book1_2" xfId="525"/>
    <cellStyle name="Dziesiętny [0]_Invoices2001Slovakia_Book1_2" xfId="526"/>
    <cellStyle name="Dziesietny [0]_Invoices2001Slovakia_Book1_Nhu cau von ung truoc 2011 Tha h Hoa + Nge An gui TW" xfId="527"/>
    <cellStyle name="Dziesiętny [0]_Invoices2001Slovakia_Book1_Nhu cau von ung truoc 2011 Tha h Hoa + Nge An gui TW" xfId="528"/>
    <cellStyle name="Dziesietny [0]_Invoices2001Slovakia_Book1_Tong hop Cac tuyen(9-1-06)" xfId="529"/>
    <cellStyle name="Dziesiętny [0]_Invoices2001Slovakia_Book1_Tong hop Cac tuyen(9-1-06)" xfId="530"/>
    <cellStyle name="Dziesietny [0]_Invoices2001Slovakia_Book1_ung truoc 2011 NSTW Thanh Hoa + Nge An gui Thu 12-5" xfId="531"/>
    <cellStyle name="Dziesiętny [0]_Invoices2001Slovakia_Book1_ung truoc 2011 NSTW Thanh Hoa + Nge An gui Thu 12-5" xfId="532"/>
    <cellStyle name="Dziesietny [0]_Invoices2001Slovakia_d-uong+TDT" xfId="533"/>
    <cellStyle name="Dziesiętny [0]_Invoices2001Slovakia_Nhµ ®Ó xe" xfId="534"/>
    <cellStyle name="Dziesietny [0]_Invoices2001Slovakia_Nha bao ve(28-7-05)" xfId="535"/>
    <cellStyle name="Dziesiętny [0]_Invoices2001Slovakia_Nha bao ve(28-7-05)" xfId="536"/>
    <cellStyle name="Dziesietny [0]_Invoices2001Slovakia_NHA de xe nguyen du" xfId="537"/>
    <cellStyle name="Dziesiętny [0]_Invoices2001Slovakia_NHA de xe nguyen du" xfId="538"/>
    <cellStyle name="Dziesietny [0]_Invoices2001Slovakia_Nhalamviec VTC(25-1-05)" xfId="539"/>
    <cellStyle name="Dziesiętny [0]_Invoices2001Slovakia_Nhalamviec VTC(25-1-05)" xfId="540"/>
    <cellStyle name="Dziesietny [0]_Invoices2001Slovakia_Nhu cau von ung truoc 2011 Tha h Hoa + Nge An gui TW" xfId="541"/>
    <cellStyle name="Dziesiętny [0]_Invoices2001Slovakia_TDT KHANH HOA" xfId="542"/>
    <cellStyle name="Dziesietny [0]_Invoices2001Slovakia_TDT KHANH HOA_Tong hop Cac tuyen(9-1-06)" xfId="543"/>
    <cellStyle name="Dziesiętny [0]_Invoices2001Slovakia_TDT KHANH HOA_Tong hop Cac tuyen(9-1-06)" xfId="544"/>
    <cellStyle name="Dziesietny [0]_Invoices2001Slovakia_TDT quangngai" xfId="545"/>
    <cellStyle name="Dziesiętny [0]_Invoices2001Slovakia_TDT quangngai" xfId="546"/>
    <cellStyle name="Dziesietny [0]_Invoices2001Slovakia_TMDT(10-5-06)" xfId="547"/>
    <cellStyle name="Dziesietny_Invoices2001Slovakia" xfId="548"/>
    <cellStyle name="Dziesiętny_Invoices2001Slovakia" xfId="549"/>
    <cellStyle name="Dziesietny_Invoices2001Slovakia_01_Nha so 1_Dien" xfId="550"/>
    <cellStyle name="Dziesiętny_Invoices2001Slovakia_01_Nha so 1_Dien" xfId="551"/>
    <cellStyle name="Dziesietny_Invoices2001Slovakia_10_Nha so 10_Dien1" xfId="552"/>
    <cellStyle name="Dziesiętny_Invoices2001Slovakia_10_Nha so 10_Dien1" xfId="553"/>
    <cellStyle name="Dziesietny_Invoices2001Slovakia_Book1" xfId="554"/>
    <cellStyle name="Dziesiętny_Invoices2001Slovakia_Book1" xfId="555"/>
    <cellStyle name="Dziesietny_Invoices2001Slovakia_Book1_1" xfId="556"/>
    <cellStyle name="Dziesiętny_Invoices2001Slovakia_Book1_1" xfId="557"/>
    <cellStyle name="Dziesietny_Invoices2001Slovakia_Book1_1_Book1" xfId="558"/>
    <cellStyle name="Dziesiętny_Invoices2001Slovakia_Book1_1_Book1" xfId="559"/>
    <cellStyle name="Dziesietny_Invoices2001Slovakia_Book1_2" xfId="560"/>
    <cellStyle name="Dziesiętny_Invoices2001Slovakia_Book1_2" xfId="561"/>
    <cellStyle name="Dziesietny_Invoices2001Slovakia_Book1_Nhu cau von ung truoc 2011 Tha h Hoa + Nge An gui TW" xfId="562"/>
    <cellStyle name="Dziesiętny_Invoices2001Slovakia_Book1_Nhu cau von ung truoc 2011 Tha h Hoa + Nge An gui TW" xfId="563"/>
    <cellStyle name="Dziesietny_Invoices2001Slovakia_Book1_Tong hop Cac tuyen(9-1-06)" xfId="564"/>
    <cellStyle name="Dziesiętny_Invoices2001Slovakia_Book1_Tong hop Cac tuyen(9-1-06)" xfId="565"/>
    <cellStyle name="Dziesietny_Invoices2001Slovakia_Book1_ung truoc 2011 NSTW Thanh Hoa + Nge An gui Thu 12-5" xfId="566"/>
    <cellStyle name="Dziesiętny_Invoices2001Slovakia_Book1_ung truoc 2011 NSTW Thanh Hoa + Nge An gui Thu 12-5" xfId="567"/>
    <cellStyle name="Dziesietny_Invoices2001Slovakia_d-uong+TDT" xfId="568"/>
    <cellStyle name="Dziesiętny_Invoices2001Slovakia_Nhµ ®Ó xe" xfId="569"/>
    <cellStyle name="Dziesietny_Invoices2001Slovakia_Nha bao ve(28-7-05)" xfId="570"/>
    <cellStyle name="Dziesiętny_Invoices2001Slovakia_Nha bao ve(28-7-05)" xfId="571"/>
    <cellStyle name="Dziesietny_Invoices2001Slovakia_NHA de xe nguyen du" xfId="572"/>
    <cellStyle name="Dziesiętny_Invoices2001Slovakia_NHA de xe nguyen du" xfId="573"/>
    <cellStyle name="Dziesietny_Invoices2001Slovakia_Nhalamviec VTC(25-1-05)" xfId="574"/>
    <cellStyle name="Dziesiętny_Invoices2001Slovakia_Nhalamviec VTC(25-1-05)" xfId="575"/>
    <cellStyle name="Dziesietny_Invoices2001Slovakia_Nhu cau von ung truoc 2011 Tha h Hoa + Nge An gui TW" xfId="576"/>
    <cellStyle name="Dziesiętny_Invoices2001Slovakia_TDT KHANH HOA" xfId="577"/>
    <cellStyle name="Dziesietny_Invoices2001Slovakia_TDT KHANH HOA_Tong hop Cac tuyen(9-1-06)" xfId="578"/>
    <cellStyle name="Dziesiętny_Invoices2001Slovakia_TDT KHANH HOA_Tong hop Cac tuyen(9-1-06)" xfId="579"/>
    <cellStyle name="Dziesietny_Invoices2001Slovakia_TDT quangngai" xfId="580"/>
    <cellStyle name="Dziesiętny_Invoices2001Slovakia_TDT quangngai" xfId="581"/>
    <cellStyle name="Dziesietny_Invoices2001Slovakia_TMDT(10-5-06)" xfId="582"/>
    <cellStyle name="e" xfId="583"/>
    <cellStyle name="Enter Currency (0)" xfId="584"/>
    <cellStyle name="Enter Currency (2)" xfId="585"/>
    <cellStyle name="Enter Units (0)" xfId="586"/>
    <cellStyle name="Enter Units (1)" xfId="587"/>
    <cellStyle name="Enter Units (2)" xfId="588"/>
    <cellStyle name="Entered" xfId="589"/>
    <cellStyle name="Euro" xfId="590"/>
    <cellStyle name="Excel Built-in Normal" xfId="591"/>
    <cellStyle name="f" xfId="592"/>
    <cellStyle name="Fixed" xfId="593"/>
    <cellStyle name="gia" xfId="594"/>
    <cellStyle name="Grey" xfId="595"/>
    <cellStyle name="Group" xfId="596"/>
    <cellStyle name="H" xfId="597"/>
    <cellStyle name="ha" xfId="598"/>
    <cellStyle name="HAI" xfId="599"/>
    <cellStyle name="Head 1" xfId="600"/>
    <cellStyle name="HEADER" xfId="601"/>
    <cellStyle name="Header1" xfId="602"/>
    <cellStyle name="Header2" xfId="603"/>
    <cellStyle name="HEADING1" xfId="604"/>
    <cellStyle name="HEADING2" xfId="605"/>
    <cellStyle name="HEADINGS" xfId="606"/>
    <cellStyle name="HEADINGSTOP" xfId="607"/>
    <cellStyle name="headoption" xfId="608"/>
    <cellStyle name="Hoa-Scholl" xfId="609"/>
    <cellStyle name="HUY" xfId="610"/>
    <cellStyle name="i phÝ kh¸c_B¶ng 2" xfId="611"/>
    <cellStyle name="I.3" xfId="612"/>
    <cellStyle name="i·0" xfId="613"/>
    <cellStyle name="ï-¾È»ê_BiÓu TB" xfId="614"/>
    <cellStyle name="Input [yellow]" xfId="615"/>
    <cellStyle name="k_TONG HOP KINH PHI" xfId="616"/>
    <cellStyle name="k_ÿÿÿÿÿ" xfId="617"/>
    <cellStyle name="k_ÿÿÿÿÿ_1" xfId="618"/>
    <cellStyle name="k_ÿÿÿÿÿ_2" xfId="619"/>
    <cellStyle name="kh¸c_Bang Chi tieu" xfId="620"/>
    <cellStyle name="khanh" xfId="621"/>
    <cellStyle name="khung" xfId="622"/>
    <cellStyle name="Ledger 17 x 11 in" xfId="623"/>
    <cellStyle name="Ledger 17 x 11 in 2" xfId="624"/>
    <cellStyle name="left" xfId="625"/>
    <cellStyle name="Line" xfId="626"/>
    <cellStyle name="Link Currency (0)" xfId="627"/>
    <cellStyle name="Link Currency (2)" xfId="628"/>
    <cellStyle name="Link Units (0)" xfId="629"/>
    <cellStyle name="Link Units (1)" xfId="630"/>
    <cellStyle name="Link Units (2)" xfId="631"/>
    <cellStyle name="MAU" xfId="632"/>
    <cellStyle name="Millares [0]_Well Timing" xfId="633"/>
    <cellStyle name="Millares_Well Timing" xfId="634"/>
    <cellStyle name="Milliers [0]_      " xfId="635"/>
    <cellStyle name="Milliers_      " xfId="636"/>
    <cellStyle name="Model" xfId="637"/>
    <cellStyle name="moi" xfId="638"/>
    <cellStyle name="Moneda [0]_Well Timing" xfId="639"/>
    <cellStyle name="Moneda_Well Timing" xfId="640"/>
    <cellStyle name="Monétaire [0]_      " xfId="641"/>
    <cellStyle name="Monétaire_      " xfId="642"/>
    <cellStyle name="n" xfId="643"/>
    <cellStyle name="New Times Roman" xfId="644"/>
    <cellStyle name="nga" xfId="645"/>
    <cellStyle name="no dec" xfId="646"/>
    <cellStyle name="ÑONVÒ" xfId="647"/>
    <cellStyle name="Normal" xfId="0" builtinId="0"/>
    <cellStyle name="Normal - Style1" xfId="648"/>
    <cellStyle name="Normal - 유형1" xfId="649"/>
    <cellStyle name="Normal 10" xfId="650"/>
    <cellStyle name="Normal 10 10" xfId="1028"/>
    <cellStyle name="Normal 11" xfId="651"/>
    <cellStyle name="Normal 12" xfId="652"/>
    <cellStyle name="Normal 13" xfId="653"/>
    <cellStyle name="Normal 14" xfId="654"/>
    <cellStyle name="Normal 15" xfId="655"/>
    <cellStyle name="Normal 16" xfId="656"/>
    <cellStyle name="Normal 17" xfId="657"/>
    <cellStyle name="Normal 18" xfId="658"/>
    <cellStyle name="Normal 19" xfId="659"/>
    <cellStyle name="Normal 2" xfId="660"/>
    <cellStyle name="Normal 2 2" xfId="661"/>
    <cellStyle name="Normal 2 2 2" xfId="662"/>
    <cellStyle name="Normal 2 3" xfId="663"/>
    <cellStyle name="Normal 2 3 2" xfId="664"/>
    <cellStyle name="Normal 2 4" xfId="665"/>
    <cellStyle name="Normal 2 5" xfId="666"/>
    <cellStyle name="Normal 2_1- DT8a+DT8b-lam DT2014" xfId="667"/>
    <cellStyle name="Normal 20" xfId="668"/>
    <cellStyle name="Normal 21" xfId="669"/>
    <cellStyle name="Normal 22" xfId="670"/>
    <cellStyle name="Normal 23" xfId="671"/>
    <cellStyle name="Normal 25" xfId="672"/>
    <cellStyle name="Normal 26" xfId="673"/>
    <cellStyle name="Normal 27" xfId="674"/>
    <cellStyle name="Normal 3" xfId="675"/>
    <cellStyle name="Normal 3 2" xfId="676"/>
    <cellStyle name="Normal 3 4 2" xfId="677"/>
    <cellStyle name="Normal 3 8" xfId="678"/>
    <cellStyle name="Normal 3_160413  CHI TIEU DAN SO - CO CAU VUNG" xfId="679"/>
    <cellStyle name="Normal 30" xfId="680"/>
    <cellStyle name="Normal 31" xfId="681"/>
    <cellStyle name="Normal 34" xfId="682"/>
    <cellStyle name="Normal 35" xfId="683"/>
    <cellStyle name="Normal 37" xfId="684"/>
    <cellStyle name="Normal 38" xfId="685"/>
    <cellStyle name="Normal 4" xfId="686"/>
    <cellStyle name="Normal 4 2" xfId="687"/>
    <cellStyle name="Normal 4 3" xfId="688"/>
    <cellStyle name="Normal 4_130114 Tong hop DT 2013 - HDND thong qua" xfId="689"/>
    <cellStyle name="Normal 41" xfId="690"/>
    <cellStyle name="Normal 42" xfId="691"/>
    <cellStyle name="Normal 45" xfId="692"/>
    <cellStyle name="Normal 46" xfId="693"/>
    <cellStyle name="Normal 47" xfId="694"/>
    <cellStyle name="Normal 48" xfId="695"/>
    <cellStyle name="Normal 49" xfId="696"/>
    <cellStyle name="Normal 5" xfId="697"/>
    <cellStyle name="Normal 5 2" xfId="698"/>
    <cellStyle name="Normal 5 3" xfId="699"/>
    <cellStyle name="Normal 5_A141023- Bieu giao thu NSNN nam 2015 (638.600)" xfId="700"/>
    <cellStyle name="Normal 6" xfId="701"/>
    <cellStyle name="Normal 6 2" xfId="702"/>
    <cellStyle name="Normal 6_131021 TDT VON DAU TU 2014 (CT MTQG) GUI TONG HOP" xfId="703"/>
    <cellStyle name="Normal 62" xfId="1029"/>
    <cellStyle name="Normal 7" xfId="704"/>
    <cellStyle name="Normal 7 2" xfId="705"/>
    <cellStyle name="Normal 7_131021 TDT VON DAU TU 2014 (CT MTQG) GUI TONG HOP" xfId="706"/>
    <cellStyle name="Normal 8" xfId="707"/>
    <cellStyle name="Normal 9" xfId="708"/>
    <cellStyle name="Normal_Bieu mau (CV )" xfId="1027"/>
    <cellStyle name="Normal_Sheet1" xfId="1026"/>
    <cellStyle name="Normal1" xfId="709"/>
    <cellStyle name="Normal8" xfId="710"/>
    <cellStyle name="Normalny_Cennik obowiazuje od 06-08-2001 r (1)" xfId="711"/>
    <cellStyle name="NWM" xfId="712"/>
    <cellStyle name="Ò_x000d_Normal_123569" xfId="713"/>
    <cellStyle name="Œ…‹æØ‚è [0.00]_laroux" xfId="714"/>
    <cellStyle name="Œ…‹æØ‚è_laroux" xfId="715"/>
    <cellStyle name="oft Excel]_x000d__x000a_Comment=open=/f ‚ðw’è‚·‚é‚ÆAƒ†[ƒU[’è‹`ŠÖ”‚ðŠÖ”“\‚è•t‚¯‚Ìˆê——‚É“o˜^‚·‚é‚±‚Æ‚ª‚Å‚«‚Ü‚·B_x000d__x000a_Maximized" xfId="716"/>
    <cellStyle name="oft Excel]_x000d__x000a_Comment=open=/f ‚ðŽw’è‚·‚é‚ÆAƒ†[ƒU[’è‹`ŠÖ”‚ðŠÖ”“\‚è•t‚¯‚Ìˆê——‚É“o˜^‚·‚é‚±‚Æ‚ª‚Å‚«‚Ü‚·B_x000d__x000a_Maximized" xfId="717"/>
    <cellStyle name="oft Excel]_x000d__x000a_Comment=The open=/f lines load custom functions into the Paste Function list._x000d__x000a_Maximized=2_x000d__x000a_Basics=1_x000d__x000a_A" xfId="718"/>
    <cellStyle name="oft Excel]_x000d__x000a_Comment=The open=/f lines load custom functions into the Paste Function list._x000d__x000a_Maximized=3_x000d__x000a_Basics=1_x000d__x000a_A" xfId="719"/>
    <cellStyle name="omma [0]_Mktg Prog" xfId="720"/>
    <cellStyle name="ormal_Sheet1_1" xfId="721"/>
    <cellStyle name="p" xfId="722"/>
    <cellStyle name="Pattern" xfId="723"/>
    <cellStyle name="per.style" xfId="724"/>
    <cellStyle name="Percent [0]" xfId="725"/>
    <cellStyle name="Percent [00]" xfId="726"/>
    <cellStyle name="Percent [2]" xfId="727"/>
    <cellStyle name="Percent 10" xfId="728"/>
    <cellStyle name="Percent 2" xfId="729"/>
    <cellStyle name="Percent 2 2" xfId="730"/>
    <cellStyle name="Percent 2_Bieu kem de cuong" xfId="731"/>
    <cellStyle name="Percent 3" xfId="732"/>
    <cellStyle name="Percent 6" xfId="733"/>
    <cellStyle name="PERCENTAGE" xfId="734"/>
    <cellStyle name="PrePop Currency (0)" xfId="735"/>
    <cellStyle name="PrePop Currency (2)" xfId="736"/>
    <cellStyle name="PrePop Units (0)" xfId="737"/>
    <cellStyle name="PrePop Units (1)" xfId="738"/>
    <cellStyle name="PrePop Units (2)" xfId="739"/>
    <cellStyle name="pricing" xfId="740"/>
    <cellStyle name="PSChar" xfId="741"/>
    <cellStyle name="PSHeading" xfId="742"/>
    <cellStyle name="Quantity" xfId="743"/>
    <cellStyle name="regstoresfromspecstores" xfId="744"/>
    <cellStyle name="RevList" xfId="745"/>
    <cellStyle name="rlink_tiªn l­în_x001b_Hyperlink_TONG HOP KINH PHI" xfId="746"/>
    <cellStyle name="rmal_ADAdot" xfId="747"/>
    <cellStyle name="S—_x0008_" xfId="748"/>
    <cellStyle name="s]_x000d__x000a_spooler=yes_x000d__x000a_load=_x000d__x000a_Beep=yes_x000d__x000a_NullPort=None_x000d__x000a_BorderWidth=3_x000d__x000a_CursorBlinkRate=1200_x000d__x000a_DoubleClickSpeed=452_x000d__x000a_Programs=co" xfId="749"/>
    <cellStyle name="S—_x0008__160505 BIEU CHI NSDP TREN DAU DAN (BAO GÔM BSCMT)" xfId="750"/>
    <cellStyle name="SAPBEXaggData" xfId="751"/>
    <cellStyle name="SAPBEXaggDataEmph" xfId="752"/>
    <cellStyle name="SAPBEXaggItem" xfId="753"/>
    <cellStyle name="SAPBEXchaText" xfId="754"/>
    <cellStyle name="SAPBEXexcBad7" xfId="755"/>
    <cellStyle name="SAPBEXexcBad8" xfId="756"/>
    <cellStyle name="SAPBEXexcBad9" xfId="757"/>
    <cellStyle name="SAPBEXexcCritical4" xfId="758"/>
    <cellStyle name="SAPBEXexcCritical5" xfId="759"/>
    <cellStyle name="SAPBEXexcCritical6" xfId="760"/>
    <cellStyle name="SAPBEXexcGood1" xfId="761"/>
    <cellStyle name="SAPBEXexcGood2" xfId="762"/>
    <cellStyle name="SAPBEXexcGood3" xfId="763"/>
    <cellStyle name="SAPBEXfilterDrill" xfId="764"/>
    <cellStyle name="SAPBEXfilterItem" xfId="765"/>
    <cellStyle name="SAPBEXfilterText" xfId="766"/>
    <cellStyle name="SAPBEXformats" xfId="767"/>
    <cellStyle name="SAPBEXheaderItem" xfId="768"/>
    <cellStyle name="SAPBEXheaderText" xfId="769"/>
    <cellStyle name="SAPBEXresData" xfId="770"/>
    <cellStyle name="SAPBEXresDataEmph" xfId="771"/>
    <cellStyle name="SAPBEXresItem" xfId="772"/>
    <cellStyle name="SAPBEXstdData" xfId="773"/>
    <cellStyle name="SAPBEXstdDataEmph" xfId="774"/>
    <cellStyle name="SAPBEXstdItem" xfId="775"/>
    <cellStyle name="SAPBEXtitle" xfId="776"/>
    <cellStyle name="SAPBEXundefined" xfId="777"/>
    <cellStyle name="serJet 1200 Series PCL 6" xfId="778"/>
    <cellStyle name="SHADEDSTORES" xfId="779"/>
    <cellStyle name="songuyen" xfId="780"/>
    <cellStyle name="specstores" xfId="781"/>
    <cellStyle name="Standard" xfId="782"/>
    <cellStyle name="STTDG" xfId="783"/>
    <cellStyle name="Style 1" xfId="784"/>
    <cellStyle name="Style 10" xfId="785"/>
    <cellStyle name="Style 11" xfId="786"/>
    <cellStyle name="Style 12" xfId="787"/>
    <cellStyle name="Style 13" xfId="788"/>
    <cellStyle name="Style 14" xfId="789"/>
    <cellStyle name="Style 15" xfId="790"/>
    <cellStyle name="Style 16" xfId="791"/>
    <cellStyle name="Style 17" xfId="792"/>
    <cellStyle name="Style 18" xfId="793"/>
    <cellStyle name="Style 19" xfId="794"/>
    <cellStyle name="Style 2" xfId="795"/>
    <cellStyle name="Style 20" xfId="796"/>
    <cellStyle name="Style 21" xfId="797"/>
    <cellStyle name="Style 22" xfId="798"/>
    <cellStyle name="Style 23" xfId="799"/>
    <cellStyle name="Style 24" xfId="800"/>
    <cellStyle name="Style 25" xfId="801"/>
    <cellStyle name="Style 26" xfId="802"/>
    <cellStyle name="Style 27" xfId="803"/>
    <cellStyle name="Style 28" xfId="804"/>
    <cellStyle name="Style 29" xfId="805"/>
    <cellStyle name="Style 3" xfId="806"/>
    <cellStyle name="Style 30" xfId="807"/>
    <cellStyle name="Style 31" xfId="808"/>
    <cellStyle name="Style 32" xfId="809"/>
    <cellStyle name="Style 33" xfId="810"/>
    <cellStyle name="Style 34" xfId="811"/>
    <cellStyle name="Style 35" xfId="812"/>
    <cellStyle name="Style 36" xfId="813"/>
    <cellStyle name="Style 37" xfId="814"/>
    <cellStyle name="Style 38" xfId="815"/>
    <cellStyle name="Style 39" xfId="816"/>
    <cellStyle name="Style 4" xfId="817"/>
    <cellStyle name="Style 40" xfId="818"/>
    <cellStyle name="Style 41" xfId="819"/>
    <cellStyle name="Style 42" xfId="820"/>
    <cellStyle name="Style 43" xfId="821"/>
    <cellStyle name="Style 44" xfId="822"/>
    <cellStyle name="Style 45" xfId="823"/>
    <cellStyle name="Style 46" xfId="824"/>
    <cellStyle name="Style 47" xfId="825"/>
    <cellStyle name="Style 48" xfId="826"/>
    <cellStyle name="Style 49" xfId="827"/>
    <cellStyle name="Style 5" xfId="828"/>
    <cellStyle name="Style 50" xfId="829"/>
    <cellStyle name="Style 51" xfId="830"/>
    <cellStyle name="Style 52" xfId="831"/>
    <cellStyle name="Style 53" xfId="832"/>
    <cellStyle name="Style 54" xfId="833"/>
    <cellStyle name="Style 55" xfId="834"/>
    <cellStyle name="Style 56" xfId="835"/>
    <cellStyle name="Style 57" xfId="836"/>
    <cellStyle name="Style 58" xfId="837"/>
    <cellStyle name="Style 59" xfId="838"/>
    <cellStyle name="Style 6" xfId="839"/>
    <cellStyle name="Style 60" xfId="840"/>
    <cellStyle name="Style 61" xfId="841"/>
    <cellStyle name="Style 62" xfId="842"/>
    <cellStyle name="Style 63" xfId="843"/>
    <cellStyle name="Style 64" xfId="844"/>
    <cellStyle name="Style 65" xfId="845"/>
    <cellStyle name="Style 66" xfId="846"/>
    <cellStyle name="Style 67" xfId="847"/>
    <cellStyle name="Style 68" xfId="848"/>
    <cellStyle name="Style 69" xfId="849"/>
    <cellStyle name="Style 7" xfId="850"/>
    <cellStyle name="Style 70" xfId="851"/>
    <cellStyle name="Style 71" xfId="852"/>
    <cellStyle name="Style 72" xfId="853"/>
    <cellStyle name="Style 73" xfId="854"/>
    <cellStyle name="Style 74" xfId="855"/>
    <cellStyle name="Style 8" xfId="856"/>
    <cellStyle name="Style 9" xfId="857"/>
    <cellStyle name="Style Date" xfId="858"/>
    <cellStyle name="style_1" xfId="859"/>
    <cellStyle name="subhead" xfId="860"/>
    <cellStyle name="Subtotal" xfId="861"/>
    <cellStyle name="symbol" xfId="862"/>
    <cellStyle name="T" xfId="863"/>
    <cellStyle name="T_50-BB Vung tau 2011" xfId="864"/>
    <cellStyle name="T_50-BB Vung tau 2011_120907 Thu tang them 4500" xfId="865"/>
    <cellStyle name="T_50-BB Vung tau 2011_27-8Tong hop PA uoc 2012-DT 2013 -PA 420.000 ty-490.000 ty chuyen doi" xfId="866"/>
    <cellStyle name="T_bao cao" xfId="867"/>
    <cellStyle name="T_Bao cao so lieu kiem toan nam 2007 sua" xfId="868"/>
    <cellStyle name="T_BBTNG-06" xfId="869"/>
    <cellStyle name="T_BC CTMT-2008 Ttinh" xfId="870"/>
    <cellStyle name="T_Bieu kem cv 1454 ( Ca Mau)" xfId="871"/>
    <cellStyle name="T_Bieu mau danh muc du an thuoc CTMTQG nam 2008" xfId="872"/>
    <cellStyle name="T_Bieu tong hop nhu cau ung 2011 da chon loc -Mien nui" xfId="873"/>
    <cellStyle name="T_Book1" xfId="874"/>
    <cellStyle name="T_Book1_1" xfId="875"/>
    <cellStyle name="T_Book1_1_Bieu tong hop nhu cau ung 2011 da chon loc -Mien nui" xfId="876"/>
    <cellStyle name="T_Book1_1_CPK" xfId="877"/>
    <cellStyle name="T_Book1_1_Luy ke von ung nam 2011 -Thoa gui ngay 12-8-2012" xfId="878"/>
    <cellStyle name="T_Book1_1_Thiet bi" xfId="879"/>
    <cellStyle name="T_Book1_BC NQ11-CP - chinh sua lai" xfId="880"/>
    <cellStyle name="T_Book1_BC NQ11-CP-Quynh sau bieu so3" xfId="881"/>
    <cellStyle name="T_Book1_BC_NQ11-CP_-_Thao_sua_lai" xfId="882"/>
    <cellStyle name="T_Book1_Bieu mau danh muc du an thuoc CTMTQG nam 2008" xfId="883"/>
    <cellStyle name="T_Book1_Bieu tong hop nhu cau ung 2011 da chon loc -Mien nui" xfId="884"/>
    <cellStyle name="T_Book1_Book1" xfId="885"/>
    <cellStyle name="T_Book1_Cong trinh co y kien LD_Dang_NN_2011-Tay nguyen-9-10" xfId="886"/>
    <cellStyle name="T_Book1_CPK" xfId="887"/>
    <cellStyle name="T_Book1_Du an khoi cong moi nam 2010" xfId="888"/>
    <cellStyle name="T_Book1_Hang Tom goi9 9-07(Cau 12 sua)" xfId="889"/>
    <cellStyle name="T_Book1_Ket qua phan bo von nam 2008" xfId="890"/>
    <cellStyle name="T_Book1_KH XDCB_2008 lan 2 sua ngay 10-11" xfId="891"/>
    <cellStyle name="T_Book1_Khoi luong chinh Hang Tom" xfId="892"/>
    <cellStyle name="T_Book1_Luy ke von ung nam 2011 -Thoa gui ngay 12-8-2012" xfId="893"/>
    <cellStyle name="T_Book1_Nhu cau von ung truoc 2011 Tha h Hoa + Nge An gui TW" xfId="894"/>
    <cellStyle name="T_Book1_phu luc tong ket tinh hinh TH giai doan 03-10 (ngay 30)" xfId="895"/>
    <cellStyle name="T_Book1_TH Ket qua thao luan nam 2015 - Vong 1- TCT (Nhan)" xfId="896"/>
    <cellStyle name="T_Book1_TH ung tren 70%-Ra soat phap ly-8-6 (dung de chuyen vao vu TH)" xfId="897"/>
    <cellStyle name="T_Book1_TH y kien LD_KH 2010 Ca Nuoc 22-9-2011-Gui ca Vu" xfId="898"/>
    <cellStyle name="T_Book1_Thiet bi" xfId="899"/>
    <cellStyle name="T_Book1_TN - Ho tro khac 2011" xfId="900"/>
    <cellStyle name="T_Book1_ung truoc 2011 NSTW Thanh Hoa + Nge An gui Thu 12-5" xfId="901"/>
    <cellStyle name="T_Chuan bi dau tu nam 2008" xfId="902"/>
    <cellStyle name="T_Copy of Bao cao  XDCB 7 thang nam 2008_So KH&amp;DT SUA" xfId="903"/>
    <cellStyle name="T_CPK" xfId="904"/>
    <cellStyle name="T_CTMTQG 2008" xfId="905"/>
    <cellStyle name="T_CTMTQG 2008_Bieu mau danh muc du an thuoc CTMTQG nam 2008" xfId="906"/>
    <cellStyle name="T_CTMTQG 2008_Hi-Tong hop KQ phan bo KH nam 08- LD fong giao 15-11-08" xfId="907"/>
    <cellStyle name="T_CTMTQG 2008_Ket qua thuc hien nam 2008" xfId="908"/>
    <cellStyle name="T_CTMTQG 2008_KH XDCB_2008 lan 1" xfId="909"/>
    <cellStyle name="T_CTMTQG 2008_KH XDCB_2008 lan 1 sua ngay 27-10" xfId="910"/>
    <cellStyle name="T_CTMTQG 2008_KH XDCB_2008 lan 2 sua ngay 10-11" xfId="911"/>
    <cellStyle name="T_Du an khoi cong moi nam 2010" xfId="912"/>
    <cellStyle name="T_DU AN TKQH VA CHUAN BI DAU TU NAM 2007 sua ngay 9-11" xfId="913"/>
    <cellStyle name="T_DU AN TKQH VA CHUAN BI DAU TU NAM 2007 sua ngay 9-11_Bieu mau danh muc du an thuoc CTMTQG nam 2008" xfId="914"/>
    <cellStyle name="T_DU AN TKQH VA CHUAN BI DAU TU NAM 2007 sua ngay 9-11_Du an khoi cong moi nam 2010" xfId="915"/>
    <cellStyle name="T_DU AN TKQH VA CHUAN BI DAU TU NAM 2007 sua ngay 9-11_Ket qua phan bo von nam 2008" xfId="916"/>
    <cellStyle name="T_DU AN TKQH VA CHUAN BI DAU TU NAM 2007 sua ngay 9-11_KH XDCB_2008 lan 2 sua ngay 10-11" xfId="917"/>
    <cellStyle name="T_du toan dieu chinh  20-8-2006" xfId="918"/>
    <cellStyle name="T_Ho so DT thu NSNN nam 2014 (V1)" xfId="919"/>
    <cellStyle name="T_Ht-PTq1-03" xfId="920"/>
    <cellStyle name="T_Ke hoach KTXH  nam 2009_PKT thang 11 nam 2008" xfId="921"/>
    <cellStyle name="T_Ket qua dau thau" xfId="922"/>
    <cellStyle name="T_Ket qua phan bo von nam 2008" xfId="923"/>
    <cellStyle name="T_KH XDCB_2008 lan 2 sua ngay 10-11" xfId="924"/>
    <cellStyle name="T_Me_Tri_6_07" xfId="925"/>
    <cellStyle name="T_N2 thay dat (N1-1)" xfId="926"/>
    <cellStyle name="T_Phuong an can doi nam 2008" xfId="927"/>
    <cellStyle name="T_Seagame(BTL)" xfId="928"/>
    <cellStyle name="T_So GTVT" xfId="929"/>
    <cellStyle name="T_TDT + duong(8-5-07)" xfId="930"/>
    <cellStyle name="T_tham_tra_du_toan" xfId="931"/>
    <cellStyle name="T_Thiet bi" xfId="932"/>
    <cellStyle name="T_TK_HT" xfId="933"/>
    <cellStyle name="T_ÿÿÿÿÿ" xfId="934"/>
    <cellStyle name="Text Indent A" xfId="935"/>
    <cellStyle name="Text Indent B" xfId="936"/>
    <cellStyle name="Text Indent C" xfId="937"/>
    <cellStyle name="th" xfId="938"/>
    <cellStyle name="than" xfId="939"/>
    <cellStyle name="þ_x001d_ð¤_x000c_¯þ_x0014__x000d_¨þU_x0001_À_x0004_ _x0015__x000f__x0001__x0001_" xfId="940"/>
    <cellStyle name="þ_x001d_ð·_x000c_æþ'_x000d_ßþU_x0001_Ø_x0005_ü_x0014__x0007__x0001__x0001_" xfId="941"/>
    <cellStyle name="þ_x001d_ðÇ%Uý—&amp;Hý9_x0008_Ÿ s_x000a__x0007__x0001__x0001_" xfId="942"/>
    <cellStyle name="þ_x001d_ðK_x000c_Fý_x001b__x000d_9ýU_x0001_Ð_x0008_¦)_x0007__x0001__x0001_" xfId="943"/>
    <cellStyle name="thuong-10" xfId="944"/>
    <cellStyle name="thuong-11" xfId="945"/>
    <cellStyle name="Thuyet minh" xfId="946"/>
    <cellStyle name="Tien1" xfId="947"/>
    <cellStyle name="Tieu_de_2" xfId="948"/>
    <cellStyle name="Times New Roman" xfId="949"/>
    <cellStyle name="tit1" xfId="950"/>
    <cellStyle name="tit2" xfId="951"/>
    <cellStyle name="tit3" xfId="952"/>
    <cellStyle name="tit4" xfId="953"/>
    <cellStyle name="Tongcong" xfId="954"/>
    <cellStyle name="trang" xfId="955"/>
    <cellStyle name="tt1" xfId="956"/>
    <cellStyle name="Tusental (0)_pldt" xfId="957"/>
    <cellStyle name="Tusental_pldt" xfId="958"/>
    <cellStyle name="ux_3_¼­¿ï-¾È»ê" xfId="959"/>
    <cellStyle name="Valuta (0)_pldt" xfId="960"/>
    <cellStyle name="Valuta_pldt" xfId="961"/>
    <cellStyle name="VANG1" xfId="962"/>
    <cellStyle name="viet" xfId="963"/>
    <cellStyle name="viet2" xfId="964"/>
    <cellStyle name="VN new romanNormal" xfId="965"/>
    <cellStyle name="Vn Time 13" xfId="966"/>
    <cellStyle name="Vn Time 14" xfId="967"/>
    <cellStyle name="VN time new roman" xfId="968"/>
    <cellStyle name="vnbo" xfId="969"/>
    <cellStyle name="vnhead1" xfId="970"/>
    <cellStyle name="vnhead2" xfId="971"/>
    <cellStyle name="vnhead3" xfId="972"/>
    <cellStyle name="vnhead4" xfId="973"/>
    <cellStyle name="vntxt1" xfId="974"/>
    <cellStyle name="vntxt2" xfId="975"/>
    <cellStyle name="W?hrung [0]_35ERI8T2gbIEMixb4v26icuOo" xfId="976"/>
    <cellStyle name="W?hrung_35ERI8T2gbIEMixb4v26icuOo" xfId="977"/>
    <cellStyle name="Währung [0]_ALLE_ITEMS_280800_EV_NL" xfId="978"/>
    <cellStyle name="Währung_AKE_100N" xfId="979"/>
    <cellStyle name="Walutowy [0]_Invoices2001Slovakia" xfId="980"/>
    <cellStyle name="Walutowy_Invoices2001Slovakia" xfId="981"/>
    <cellStyle name="wrap" xfId="982"/>
    <cellStyle name="Wไhrung [0]_35ERI8T2gbIEMixb4v26icuOo" xfId="983"/>
    <cellStyle name="Wไhrung_35ERI8T2gbIEMixb4v26icuOo" xfId="984"/>
    <cellStyle name="xuan" xfId="985"/>
    <cellStyle name="y" xfId="986"/>
    <cellStyle name="Ý kh¸c_B¶ng 1 (2)" xfId="987"/>
    <cellStyle name="เครื่องหมายสกุลเงิน [0]_FTC_OFFER" xfId="988"/>
    <cellStyle name="เครื่องหมายสกุลเงิน_FTC_OFFER" xfId="989"/>
    <cellStyle name="ปกติ_FTC_OFFER" xfId="990"/>
    <cellStyle name=" [0.00]_ Att. 1- Cover" xfId="991"/>
    <cellStyle name="_ Att. 1- Cover" xfId="992"/>
    <cellStyle name="?_ Att. 1- Cover" xfId="993"/>
    <cellStyle name="똿뗦먛귟 [0.00]_PRODUCT DETAIL Q1" xfId="994"/>
    <cellStyle name="똿뗦먛귟_PRODUCT DETAIL Q1" xfId="995"/>
    <cellStyle name="믅됞 [0.00]_PRODUCT DETAIL Q1" xfId="996"/>
    <cellStyle name="믅됞_PRODUCT DETAIL Q1" xfId="997"/>
    <cellStyle name="백분율_††††† " xfId="998"/>
    <cellStyle name="뷭?_BOOKSHIP" xfId="999"/>
    <cellStyle name="안건회계법인" xfId="1000"/>
    <cellStyle name="콤마 [ - 유형1" xfId="1001"/>
    <cellStyle name="콤마 [ - 유형2" xfId="1002"/>
    <cellStyle name="콤마 [ - 유형3" xfId="1003"/>
    <cellStyle name="콤마 [ - 유형4" xfId="1004"/>
    <cellStyle name="콤마 [ - 유형5" xfId="1005"/>
    <cellStyle name="콤마 [ - 유형6" xfId="1006"/>
    <cellStyle name="콤마 [ - 유형7" xfId="1007"/>
    <cellStyle name="콤마 [ - 유형8" xfId="1008"/>
    <cellStyle name="콤마 [0]_ 비목별 월별기술 " xfId="1009"/>
    <cellStyle name="콤마_ 비목별 월별기술 " xfId="1010"/>
    <cellStyle name="통화 [0]_††††† " xfId="1011"/>
    <cellStyle name="통화_††††† " xfId="1012"/>
    <cellStyle name="표준_ 97년 경영분석(안)" xfId="1013"/>
    <cellStyle name="표줠_Sheet1_1_총괄표 (수출입) (2)" xfId="1014"/>
    <cellStyle name="一般_00Q3902REV.1" xfId="1015"/>
    <cellStyle name="千分位[0]_00Q3902REV.1" xfId="1016"/>
    <cellStyle name="千分位_00Q3902REV.1" xfId="1017"/>
    <cellStyle name="桁区切り [0.00]_BE-BQ" xfId="1018"/>
    <cellStyle name="桁区切り_BE-BQ" xfId="1019"/>
    <cellStyle name="標準_(A1)BOQ " xfId="1020"/>
    <cellStyle name="貨幣 [0]_00Q3902REV.1" xfId="1021"/>
    <cellStyle name="貨幣[0]_BRE" xfId="1022"/>
    <cellStyle name="貨幣_00Q3902REV.1" xfId="1023"/>
    <cellStyle name="通貨 [0.00]_BE-BQ" xfId="1024"/>
    <cellStyle name="通貨_BE-BQ" xfId="102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2019-%20Du%20toan%20so%20sanh%20nguon.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Khoi%20tinh-01-12.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i 2016 xac định lại"/>
      <sheetName val="Vong II"/>
      <sheetName val="Chi"/>
      <sheetName val="Boi chi NSDP"/>
      <sheetName val="Sheet1"/>
      <sheetName val="Quang Nam"/>
      <sheetName val="DT2018 (goc)"/>
      <sheetName val="2018-bao tam"/>
      <sheetName val="ngay 14-11"/>
      <sheetName val="Bieu 15"/>
      <sheetName val="Bieu 17"/>
      <sheetName val="Bieu 30"/>
      <sheetName val="Bieu 33"/>
      <sheetName val="Bieu 34"/>
      <sheetName val="Bieu 35"/>
      <sheetName val="Bieu 37"/>
      <sheetName val="Bieu 41"/>
      <sheetName val="Bieu 42"/>
      <sheetName val="Bieu 9"/>
      <sheetName val="Bieu 10"/>
      <sheetName val="in"/>
      <sheetName val="10 sua"/>
      <sheetName val="9 sua"/>
      <sheetName val="BTC-Chinh thuc"/>
      <sheetName val="Sheet2"/>
      <sheetName val="Dự nguồn"/>
    </sheetNames>
    <sheetDataSet>
      <sheetData sheetId="0"/>
      <sheetData sheetId="1"/>
      <sheetData sheetId="2"/>
      <sheetData sheetId="3"/>
      <sheetData sheetId="4"/>
      <sheetData sheetId="5"/>
      <sheetData sheetId="6"/>
      <sheetData sheetId="7"/>
      <sheetData sheetId="8"/>
      <sheetData sheetId="9">
        <row r="8">
          <cell r="C8">
            <v>19991570</v>
          </cell>
          <cell r="D8">
            <v>28523320</v>
          </cell>
          <cell r="E8">
            <v>22616343</v>
          </cell>
          <cell r="F8">
            <v>-5906977</v>
          </cell>
          <cell r="G8">
            <v>0.79290710197831105</v>
          </cell>
        </row>
        <row r="9">
          <cell r="C9">
            <v>13681572</v>
          </cell>
          <cell r="D9">
            <v>15360449</v>
          </cell>
          <cell r="E9">
            <v>16401773</v>
          </cell>
          <cell r="F9">
            <v>1041324</v>
          </cell>
          <cell r="G9">
            <v>1.0677925495537273</v>
          </cell>
        </row>
        <row r="10">
          <cell r="C10">
            <v>1888800</v>
          </cell>
          <cell r="D10">
            <v>2717240</v>
          </cell>
          <cell r="E10">
            <v>2540612</v>
          </cell>
          <cell r="F10">
            <v>-176628</v>
          </cell>
          <cell r="G10">
            <v>0.93499727664836374</v>
          </cell>
        </row>
        <row r="12">
          <cell r="C12">
            <v>11792772</v>
          </cell>
          <cell r="D12">
            <v>12643209</v>
          </cell>
          <cell r="E12">
            <v>13861161</v>
          </cell>
          <cell r="F12">
            <v>1217952</v>
          </cell>
          <cell r="G12">
            <v>1.0963325054580684</v>
          </cell>
        </row>
        <row r="13">
          <cell r="C13">
            <v>12905572</v>
          </cell>
          <cell r="D13">
            <v>14368699</v>
          </cell>
          <cell r="E13">
            <v>15516773</v>
          </cell>
          <cell r="F13">
            <v>1148074</v>
          </cell>
          <cell r="G13">
            <v>1.0799010404491041</v>
          </cell>
        </row>
        <row r="14">
          <cell r="C14">
            <v>2464674</v>
          </cell>
          <cell r="D14">
            <v>2618704</v>
          </cell>
          <cell r="E14">
            <v>3088570</v>
          </cell>
          <cell r="F14">
            <v>469866</v>
          </cell>
          <cell r="G14">
            <v>1.179426922630431</v>
          </cell>
        </row>
        <row r="15">
          <cell r="C15">
            <v>0</v>
          </cell>
          <cell r="F15">
            <v>0</v>
          </cell>
        </row>
        <row r="16">
          <cell r="C16">
            <v>2464674</v>
          </cell>
          <cell r="D16">
            <v>2618704</v>
          </cell>
          <cell r="E16">
            <v>3088570</v>
          </cell>
          <cell r="F16">
            <v>469866</v>
          </cell>
          <cell r="G16">
            <v>1.179426922630431</v>
          </cell>
        </row>
        <row r="17">
          <cell r="F17">
            <v>0</v>
          </cell>
        </row>
        <row r="18">
          <cell r="D18">
            <v>1187492</v>
          </cell>
        </row>
        <row r="19">
          <cell r="C19">
            <v>3845325</v>
          </cell>
          <cell r="D19">
            <v>9356675</v>
          </cell>
          <cell r="E19">
            <v>3126000</v>
          </cell>
          <cell r="F19">
            <v>-6230675</v>
          </cell>
          <cell r="G19">
            <v>0.33409304052988908</v>
          </cell>
        </row>
        <row r="20">
          <cell r="C20">
            <v>20067870</v>
          </cell>
          <cell r="D20">
            <v>25933251</v>
          </cell>
          <cell r="E20">
            <v>23125343.252286002</v>
          </cell>
          <cell r="F20">
            <v>3057473.252286002</v>
          </cell>
          <cell r="G20">
            <v>1.1523566403552545</v>
          </cell>
        </row>
        <row r="21">
          <cell r="C21">
            <v>17603196</v>
          </cell>
          <cell r="D21">
            <v>18917693</v>
          </cell>
          <cell r="E21">
            <v>20036773.252286002</v>
          </cell>
          <cell r="F21">
            <v>2433577.252286002</v>
          </cell>
          <cell r="G21">
            <v>1.1382463305121413</v>
          </cell>
        </row>
        <row r="22">
          <cell r="C22">
            <v>2501387</v>
          </cell>
          <cell r="D22">
            <v>4419899</v>
          </cell>
          <cell r="E22">
            <v>4809210</v>
          </cell>
          <cell r="F22">
            <v>2307823</v>
          </cell>
          <cell r="G22">
            <v>1.9226173319042594</v>
          </cell>
        </row>
        <row r="23">
          <cell r="C23">
            <v>11543671</v>
          </cell>
          <cell r="D23">
            <v>11738727</v>
          </cell>
          <cell r="E23">
            <v>11906555.252286</v>
          </cell>
          <cell r="F23">
            <v>362884.25228600018</v>
          </cell>
          <cell r="G23">
            <v>1.0314357756978694</v>
          </cell>
        </row>
        <row r="24">
          <cell r="C24">
            <v>11901</v>
          </cell>
          <cell r="D24">
            <v>11901</v>
          </cell>
          <cell r="E24">
            <v>13979</v>
          </cell>
          <cell r="F24">
            <v>2078</v>
          </cell>
          <cell r="G24">
            <v>1.1746071758675742</v>
          </cell>
        </row>
        <row r="25">
          <cell r="C25">
            <v>1450</v>
          </cell>
          <cell r="D25">
            <v>1450</v>
          </cell>
          <cell r="E25">
            <v>1450</v>
          </cell>
          <cell r="F25">
            <v>0</v>
          </cell>
          <cell r="G25">
            <v>1</v>
          </cell>
        </row>
        <row r="26">
          <cell r="C26">
            <v>512325</v>
          </cell>
          <cell r="D26">
            <v>312325</v>
          </cell>
          <cell r="E26">
            <v>576179</v>
          </cell>
          <cell r="F26">
            <v>63854</v>
          </cell>
          <cell r="G26">
            <v>1.1246357292734104</v>
          </cell>
        </row>
        <row r="27">
          <cell r="C27">
            <v>3032462</v>
          </cell>
          <cell r="D27">
            <v>2433391</v>
          </cell>
          <cell r="E27">
            <v>2729400</v>
          </cell>
          <cell r="F27">
            <v>-303062</v>
          </cell>
          <cell r="G27">
            <v>0.90006074272323944</v>
          </cell>
        </row>
        <row r="28">
          <cell r="E28">
            <v>0</v>
          </cell>
        </row>
        <row r="29">
          <cell r="C29">
            <v>2464674</v>
          </cell>
          <cell r="D29">
            <v>3889558</v>
          </cell>
          <cell r="E29">
            <v>3088570</v>
          </cell>
          <cell r="F29">
            <v>623896</v>
          </cell>
          <cell r="G29">
            <v>1.2531353030867369</v>
          </cell>
        </row>
        <row r="30">
          <cell r="C30">
            <v>472921</v>
          </cell>
          <cell r="D30">
            <v>499787</v>
          </cell>
          <cell r="E30">
            <v>800732</v>
          </cell>
          <cell r="F30">
            <v>327811</v>
          </cell>
          <cell r="G30">
            <v>1.6931622829182886</v>
          </cell>
        </row>
        <row r="31">
          <cell r="C31">
            <v>1991753</v>
          </cell>
          <cell r="D31">
            <v>3389771</v>
          </cell>
          <cell r="E31">
            <v>2287838</v>
          </cell>
          <cell r="F31">
            <v>296085</v>
          </cell>
          <cell r="G31">
            <v>1.1486554808753897</v>
          </cell>
        </row>
        <row r="32">
          <cell r="C32">
            <v>0</v>
          </cell>
          <cell r="D32">
            <v>3126000</v>
          </cell>
          <cell r="F32">
            <v>0</v>
          </cell>
        </row>
        <row r="33">
          <cell r="C33">
            <v>76300</v>
          </cell>
          <cell r="D33">
            <v>76300</v>
          </cell>
          <cell r="E33">
            <v>509000</v>
          </cell>
          <cell r="F33">
            <v>432700</v>
          </cell>
          <cell r="G33">
            <v>6.6710353866317167</v>
          </cell>
        </row>
        <row r="34">
          <cell r="C34">
            <v>74653</v>
          </cell>
          <cell r="D34">
            <v>74653</v>
          </cell>
          <cell r="E34">
            <v>55691</v>
          </cell>
          <cell r="F34">
            <v>-18962</v>
          </cell>
          <cell r="G34">
            <v>0.74599815144736314</v>
          </cell>
        </row>
        <row r="35">
          <cell r="C35">
            <v>0</v>
          </cell>
          <cell r="D35">
            <v>0</v>
          </cell>
        </row>
        <row r="36">
          <cell r="C36">
            <v>74653</v>
          </cell>
          <cell r="D36">
            <v>74653</v>
          </cell>
          <cell r="E36">
            <v>55691</v>
          </cell>
          <cell r="F36">
            <v>-18962</v>
          </cell>
          <cell r="G36">
            <v>0.74599815144736314</v>
          </cell>
        </row>
        <row r="37">
          <cell r="C37">
            <v>76300</v>
          </cell>
          <cell r="D37">
            <v>76300</v>
          </cell>
          <cell r="E37">
            <v>509000</v>
          </cell>
          <cell r="F37">
            <v>432700</v>
          </cell>
          <cell r="G37">
            <v>6.6710353866317167</v>
          </cell>
        </row>
        <row r="38">
          <cell r="C38">
            <v>76300</v>
          </cell>
          <cell r="D38">
            <v>76300</v>
          </cell>
          <cell r="E38">
            <v>509000</v>
          </cell>
          <cell r="F38">
            <v>432700</v>
          </cell>
          <cell r="G38">
            <v>6.6710353866317167</v>
          </cell>
        </row>
      </sheetData>
      <sheetData sheetId="10">
        <row r="8">
          <cell r="C8">
            <v>20067870</v>
          </cell>
        </row>
      </sheetData>
      <sheetData sheetId="11">
        <row r="9">
          <cell r="C9">
            <v>16571341</v>
          </cell>
          <cell r="D9">
            <v>23543143</v>
          </cell>
          <cell r="E9">
            <v>18714106</v>
          </cell>
          <cell r="F9">
            <v>-4829037</v>
          </cell>
          <cell r="G9">
            <v>1.1293054677952739</v>
          </cell>
        </row>
        <row r="10">
          <cell r="C10">
            <v>10261342</v>
          </cell>
          <cell r="D10">
            <v>11476572</v>
          </cell>
          <cell r="E10">
            <v>12499535</v>
          </cell>
          <cell r="F10">
            <v>1022963</v>
          </cell>
          <cell r="G10">
            <v>1.0891348914989598</v>
          </cell>
        </row>
        <row r="11">
          <cell r="C11">
            <v>2464674</v>
          </cell>
          <cell r="D11">
            <v>2618704</v>
          </cell>
          <cell r="E11">
            <v>3088570</v>
          </cell>
          <cell r="F11">
            <v>469866</v>
          </cell>
          <cell r="G11">
            <v>1.179426922630431</v>
          </cell>
        </row>
        <row r="12">
          <cell r="F12">
            <v>0</v>
          </cell>
        </row>
        <row r="13">
          <cell r="C13">
            <v>2464674</v>
          </cell>
          <cell r="D13">
            <v>2618704</v>
          </cell>
          <cell r="E13">
            <v>3088570</v>
          </cell>
          <cell r="F13">
            <v>469866</v>
          </cell>
          <cell r="G13">
            <v>1.179426922630431</v>
          </cell>
        </row>
        <row r="14">
          <cell r="F14">
            <v>0</v>
          </cell>
        </row>
        <row r="15">
          <cell r="D15">
            <v>91192</v>
          </cell>
          <cell r="F15">
            <v>-91192</v>
          </cell>
        </row>
        <row r="16">
          <cell r="C16">
            <v>3845325</v>
          </cell>
          <cell r="D16">
            <v>9356675</v>
          </cell>
          <cell r="E16">
            <v>3126000</v>
          </cell>
          <cell r="F16">
            <v>-6230675</v>
          </cell>
          <cell r="G16">
            <v>0.33409304052988908</v>
          </cell>
        </row>
        <row r="17">
          <cell r="C17">
            <v>16647640</v>
          </cell>
          <cell r="D17">
            <v>20953074</v>
          </cell>
          <cell r="E17">
            <v>19223105.252286002</v>
          </cell>
          <cell r="F17">
            <v>2575465.252286002</v>
          </cell>
          <cell r="G17">
            <v>1.1547045258238406</v>
          </cell>
        </row>
        <row r="18">
          <cell r="C18">
            <v>11496917</v>
          </cell>
          <cell r="D18">
            <v>10274751</v>
          </cell>
          <cell r="E18">
            <v>12565994.652286001</v>
          </cell>
          <cell r="F18">
            <v>1069077.6522860005</v>
          </cell>
          <cell r="G18">
            <v>1.0929882030361706</v>
          </cell>
        </row>
        <row r="19">
          <cell r="C19">
            <v>5150723</v>
          </cell>
          <cell r="D19">
            <v>7552323</v>
          </cell>
          <cell r="E19">
            <v>6657109.5999999996</v>
          </cell>
          <cell r="F19">
            <v>1506386.5999999996</v>
          </cell>
          <cell r="G19">
            <v>1.2924611942828219</v>
          </cell>
        </row>
        <row r="20">
          <cell r="C20">
            <v>2775849</v>
          </cell>
          <cell r="D20">
            <v>2775849</v>
          </cell>
          <cell r="E20">
            <v>2871036</v>
          </cell>
          <cell r="F20">
            <v>95187</v>
          </cell>
          <cell r="G20">
            <v>1.0342911303892972</v>
          </cell>
        </row>
        <row r="21">
          <cell r="C21">
            <v>2374874</v>
          </cell>
          <cell r="D21">
            <v>4776474</v>
          </cell>
          <cell r="E21">
            <v>3786073.5999999996</v>
          </cell>
          <cell r="F21">
            <v>1411199.5999999996</v>
          </cell>
          <cell r="G21">
            <v>1.5942208302419412</v>
          </cell>
        </row>
        <row r="22">
          <cell r="C22">
            <v>0</v>
          </cell>
          <cell r="D22">
            <v>3126000</v>
          </cell>
          <cell r="F22">
            <v>0</v>
          </cell>
        </row>
        <row r="23">
          <cell r="C23">
            <v>76300</v>
          </cell>
          <cell r="D23">
            <v>76300</v>
          </cell>
          <cell r="E23">
            <v>508999.25228600204</v>
          </cell>
          <cell r="F23">
            <v>432699.25228600204</v>
          </cell>
          <cell r="G23">
            <v>6.6710255869725037</v>
          </cell>
        </row>
        <row r="25">
          <cell r="C25">
            <v>8570953</v>
          </cell>
          <cell r="D25">
            <v>12532500</v>
          </cell>
          <cell r="E25">
            <v>10559347.6</v>
          </cell>
          <cell r="F25">
            <v>-1973152.4000000004</v>
          </cell>
          <cell r="G25">
            <v>1.231992241702877</v>
          </cell>
        </row>
        <row r="26">
          <cell r="C26">
            <v>3420230</v>
          </cell>
          <cell r="D26">
            <v>3883877</v>
          </cell>
          <cell r="E26">
            <v>3902238</v>
          </cell>
          <cell r="F26">
            <v>18361</v>
          </cell>
          <cell r="G26">
            <v>1.0047274926574656</v>
          </cell>
        </row>
        <row r="27">
          <cell r="C27">
            <v>5150723</v>
          </cell>
          <cell r="D27">
            <v>7552323</v>
          </cell>
          <cell r="E27">
            <v>6657109.5999999996</v>
          </cell>
          <cell r="F27">
            <v>-895213.40000000037</v>
          </cell>
          <cell r="G27">
            <v>0.88146515979255646</v>
          </cell>
        </row>
        <row r="28">
          <cell r="C28">
            <v>2775849</v>
          </cell>
          <cell r="D28">
            <v>2775849</v>
          </cell>
          <cell r="E28">
            <v>2871036</v>
          </cell>
          <cell r="F28">
            <v>95187</v>
          </cell>
          <cell r="G28">
            <v>1.0342911303892972</v>
          </cell>
        </row>
        <row r="29">
          <cell r="C29">
            <v>2374874</v>
          </cell>
          <cell r="D29">
            <v>4776474</v>
          </cell>
          <cell r="E29">
            <v>3786073.5999999996</v>
          </cell>
          <cell r="F29">
            <v>-990400.40000000037</v>
          </cell>
          <cell r="G29">
            <v>0.79265031066849723</v>
          </cell>
        </row>
        <row r="30">
          <cell r="D30">
            <v>1096300</v>
          </cell>
          <cell r="F30">
            <v>-1096300</v>
          </cell>
        </row>
        <row r="31">
          <cell r="C31">
            <v>0</v>
          </cell>
          <cell r="D31">
            <v>0</v>
          </cell>
          <cell r="F31">
            <v>0</v>
          </cell>
        </row>
        <row r="32">
          <cell r="C32">
            <v>8570953</v>
          </cell>
          <cell r="D32">
            <v>12532500</v>
          </cell>
          <cell r="E32">
            <v>10559347.6</v>
          </cell>
          <cell r="F32">
            <v>1988394.5999999996</v>
          </cell>
          <cell r="G32">
            <v>1.231992241702877</v>
          </cell>
        </row>
      </sheetData>
      <sheetData sheetId="12">
        <row r="8">
          <cell r="C8">
            <v>23125343.252286002</v>
          </cell>
          <cell r="D8">
            <v>12565994.652286001</v>
          </cell>
          <cell r="E8">
            <v>10559347.6</v>
          </cell>
        </row>
        <row r="9">
          <cell r="C9">
            <v>20036773.252286002</v>
          </cell>
          <cell r="D9">
            <v>9477424.6522860005</v>
          </cell>
          <cell r="E9">
            <v>10559347.6</v>
          </cell>
        </row>
        <row r="10">
          <cell r="C10">
            <v>4809210</v>
          </cell>
          <cell r="D10">
            <v>2566050</v>
          </cell>
          <cell r="E10">
            <v>2243160</v>
          </cell>
        </row>
        <row r="11">
          <cell r="C11">
            <v>4734210</v>
          </cell>
          <cell r="D11">
            <v>2491050</v>
          </cell>
          <cell r="E11">
            <v>2243160</v>
          </cell>
        </row>
        <row r="12">
          <cell r="C12">
            <v>0</v>
          </cell>
        </row>
        <row r="13">
          <cell r="C13">
            <v>0</v>
          </cell>
          <cell r="D13">
            <v>0</v>
          </cell>
        </row>
        <row r="14">
          <cell r="C14">
            <v>0</v>
          </cell>
        </row>
        <row r="16">
          <cell r="C16">
            <v>0</v>
          </cell>
        </row>
        <row r="17">
          <cell r="C17">
            <v>982942</v>
          </cell>
          <cell r="D17">
            <v>563750</v>
          </cell>
          <cell r="E17">
            <v>419192</v>
          </cell>
        </row>
        <row r="18">
          <cell r="C18">
            <v>800000</v>
          </cell>
          <cell r="D18">
            <v>214400</v>
          </cell>
          <cell r="E18">
            <v>585600</v>
          </cell>
        </row>
        <row r="19">
          <cell r="C19">
            <v>85000</v>
          </cell>
          <cell r="D19">
            <v>35700</v>
          </cell>
          <cell r="E19">
            <v>49300</v>
          </cell>
        </row>
        <row r="20">
          <cell r="C20">
            <v>80500</v>
          </cell>
          <cell r="E20">
            <v>80500</v>
          </cell>
        </row>
        <row r="21">
          <cell r="C21">
            <v>3375</v>
          </cell>
          <cell r="E21">
            <v>3375</v>
          </cell>
        </row>
        <row r="22">
          <cell r="C22">
            <v>73393</v>
          </cell>
          <cell r="D22">
            <v>0</v>
          </cell>
          <cell r="E22">
            <v>73393</v>
          </cell>
        </row>
        <row r="23">
          <cell r="C23">
            <v>2200000</v>
          </cell>
          <cell r="D23">
            <v>1168200</v>
          </cell>
          <cell r="E23">
            <v>1031800</v>
          </cell>
        </row>
        <row r="24">
          <cell r="C24">
            <v>1400000</v>
          </cell>
          <cell r="D24">
            <v>789700</v>
          </cell>
          <cell r="E24">
            <v>610300</v>
          </cell>
        </row>
        <row r="25">
          <cell r="C25">
            <v>800000</v>
          </cell>
          <cell r="D25">
            <v>378500</v>
          </cell>
          <cell r="E25">
            <v>421500</v>
          </cell>
        </row>
        <row r="26">
          <cell r="C26">
            <v>509000</v>
          </cell>
          <cell r="D26">
            <v>509000</v>
          </cell>
        </row>
        <row r="27">
          <cell r="C27">
            <v>0</v>
          </cell>
        </row>
        <row r="28">
          <cell r="C28">
            <v>75000</v>
          </cell>
          <cell r="D28">
            <v>75000</v>
          </cell>
          <cell r="E28">
            <v>0</v>
          </cell>
        </row>
        <row r="29">
          <cell r="C29">
            <v>11906555.252286</v>
          </cell>
          <cell r="D29">
            <v>4411192.2522860002</v>
          </cell>
          <cell r="E29">
            <v>7495363</v>
          </cell>
        </row>
        <row r="31">
          <cell r="C31">
            <v>188867</v>
          </cell>
          <cell r="D31">
            <v>72287</v>
          </cell>
          <cell r="E31">
            <v>116580</v>
          </cell>
        </row>
        <row r="32">
          <cell r="C32">
            <v>81121</v>
          </cell>
          <cell r="D32">
            <v>31010</v>
          </cell>
          <cell r="E32">
            <v>50111</v>
          </cell>
        </row>
        <row r="33">
          <cell r="C33">
            <v>4578569.4550000001</v>
          </cell>
          <cell r="D33">
            <v>1322750.4550000001</v>
          </cell>
          <cell r="E33">
            <v>3255819</v>
          </cell>
        </row>
        <row r="34">
          <cell r="C34">
            <v>1062320.7972860001</v>
          </cell>
          <cell r="D34">
            <v>967439.79728599999</v>
          </cell>
          <cell r="E34">
            <v>94881</v>
          </cell>
        </row>
        <row r="35">
          <cell r="C35">
            <v>40290</v>
          </cell>
          <cell r="D35">
            <v>33090</v>
          </cell>
          <cell r="E35">
            <v>7200</v>
          </cell>
        </row>
        <row r="36">
          <cell r="C36">
            <v>234381</v>
          </cell>
          <cell r="D36">
            <v>132429</v>
          </cell>
          <cell r="E36">
            <v>101952</v>
          </cell>
        </row>
        <row r="37">
          <cell r="C37">
            <v>51348</v>
          </cell>
          <cell r="D37">
            <v>22426</v>
          </cell>
          <cell r="E37">
            <v>28922</v>
          </cell>
        </row>
        <row r="38">
          <cell r="C38">
            <v>70880</v>
          </cell>
          <cell r="D38">
            <v>45505</v>
          </cell>
          <cell r="E38">
            <v>25375</v>
          </cell>
        </row>
        <row r="39">
          <cell r="C39">
            <v>1056808</v>
          </cell>
          <cell r="D39">
            <v>328028</v>
          </cell>
          <cell r="E39">
            <v>728780</v>
          </cell>
        </row>
        <row r="40">
          <cell r="C40">
            <v>2110266</v>
          </cell>
          <cell r="D40">
            <v>737942</v>
          </cell>
          <cell r="E40">
            <v>1372324</v>
          </cell>
        </row>
        <row r="41">
          <cell r="C41">
            <v>176327</v>
          </cell>
          <cell r="D41">
            <v>92041</v>
          </cell>
          <cell r="E41">
            <v>84286</v>
          </cell>
        </row>
        <row r="42">
          <cell r="C42">
            <v>2191304</v>
          </cell>
          <cell r="D42">
            <v>585405</v>
          </cell>
          <cell r="E42">
            <v>1605899</v>
          </cell>
        </row>
        <row r="43">
          <cell r="C43">
            <v>64073</v>
          </cell>
          <cell r="D43">
            <v>40839</v>
          </cell>
          <cell r="E43">
            <v>23234</v>
          </cell>
        </row>
        <row r="44">
          <cell r="C44">
            <v>13979</v>
          </cell>
          <cell r="D44">
            <v>13979</v>
          </cell>
        </row>
        <row r="45">
          <cell r="C45">
            <v>1450</v>
          </cell>
          <cell r="D45">
            <v>1450</v>
          </cell>
        </row>
        <row r="46">
          <cell r="C46">
            <v>576179</v>
          </cell>
          <cell r="D46">
            <v>466722</v>
          </cell>
          <cell r="E46">
            <v>109457</v>
          </cell>
        </row>
        <row r="47">
          <cell r="C47">
            <v>2729400</v>
          </cell>
          <cell r="D47">
            <v>2018032.4</v>
          </cell>
          <cell r="E47">
            <v>711367.6</v>
          </cell>
        </row>
        <row r="48">
          <cell r="C48">
            <v>2128083.4</v>
          </cell>
          <cell r="D48">
            <v>1893445.4</v>
          </cell>
          <cell r="E48">
            <v>234638</v>
          </cell>
        </row>
        <row r="49">
          <cell r="C49">
            <v>601316.6</v>
          </cell>
          <cell r="D49">
            <v>124587</v>
          </cell>
          <cell r="E49">
            <v>476729.59999999998</v>
          </cell>
        </row>
        <row r="50">
          <cell r="C50">
            <v>3088570</v>
          </cell>
          <cell r="D50">
            <v>3088570</v>
          </cell>
          <cell r="E50">
            <v>0</v>
          </cell>
        </row>
        <row r="51">
          <cell r="C51">
            <v>800732</v>
          </cell>
          <cell r="D51">
            <v>800732</v>
          </cell>
        </row>
        <row r="52">
          <cell r="C52">
            <v>387732</v>
          </cell>
          <cell r="D52">
            <v>387732</v>
          </cell>
        </row>
        <row r="53">
          <cell r="C53">
            <v>350122</v>
          </cell>
          <cell r="D53">
            <v>350122</v>
          </cell>
        </row>
        <row r="54">
          <cell r="C54">
            <v>37610</v>
          </cell>
          <cell r="D54">
            <v>37610</v>
          </cell>
        </row>
        <row r="55">
          <cell r="C55">
            <v>413000</v>
          </cell>
          <cell r="D55">
            <v>413000</v>
          </cell>
          <cell r="E55">
            <v>0</v>
          </cell>
        </row>
        <row r="56">
          <cell r="C56">
            <v>310300</v>
          </cell>
          <cell r="D56">
            <v>310300</v>
          </cell>
        </row>
        <row r="57">
          <cell r="C57">
            <v>102700</v>
          </cell>
          <cell r="D57">
            <v>102700</v>
          </cell>
        </row>
        <row r="58">
          <cell r="C58">
            <v>2287838</v>
          </cell>
          <cell r="D58">
            <v>2287838</v>
          </cell>
          <cell r="E58">
            <v>0</v>
          </cell>
        </row>
        <row r="59">
          <cell r="C59">
            <v>2121225</v>
          </cell>
          <cell r="D59">
            <v>2121225</v>
          </cell>
          <cell r="E59">
            <v>0</v>
          </cell>
        </row>
        <row r="60">
          <cell r="C60">
            <v>1339675</v>
          </cell>
          <cell r="D60">
            <v>1339675</v>
          </cell>
          <cell r="E60">
            <v>0</v>
          </cell>
        </row>
        <row r="61">
          <cell r="C61">
            <v>781550</v>
          </cell>
          <cell r="D61">
            <v>781550</v>
          </cell>
          <cell r="E61">
            <v>0</v>
          </cell>
        </row>
        <row r="62">
          <cell r="C62">
            <v>0</v>
          </cell>
        </row>
        <row r="63">
          <cell r="C63">
            <v>166613</v>
          </cell>
          <cell r="D63">
            <v>166613</v>
          </cell>
          <cell r="E63">
            <v>0</v>
          </cell>
        </row>
        <row r="64">
          <cell r="C64">
            <v>80086</v>
          </cell>
          <cell r="D64">
            <v>80086</v>
          </cell>
          <cell r="E64">
            <v>0</v>
          </cell>
        </row>
        <row r="65">
          <cell r="C65">
            <v>5303</v>
          </cell>
          <cell r="D65">
            <v>5303</v>
          </cell>
          <cell r="E65">
            <v>0</v>
          </cell>
        </row>
        <row r="66">
          <cell r="C66">
            <v>28000</v>
          </cell>
          <cell r="D66">
            <v>28000</v>
          </cell>
          <cell r="E66">
            <v>0</v>
          </cell>
        </row>
        <row r="67">
          <cell r="C67">
            <v>14395</v>
          </cell>
          <cell r="D67">
            <v>14395</v>
          </cell>
          <cell r="E67">
            <v>0</v>
          </cell>
        </row>
        <row r="68">
          <cell r="C68">
            <v>400</v>
          </cell>
          <cell r="D68">
            <v>400</v>
          </cell>
          <cell r="E68">
            <v>0</v>
          </cell>
        </row>
        <row r="69">
          <cell r="C69">
            <v>1500</v>
          </cell>
          <cell r="D69">
            <v>1500</v>
          </cell>
          <cell r="E69">
            <v>0</v>
          </cell>
        </row>
        <row r="70">
          <cell r="C70">
            <v>15600</v>
          </cell>
          <cell r="D70">
            <v>15600</v>
          </cell>
          <cell r="E70">
            <v>0</v>
          </cell>
        </row>
        <row r="71">
          <cell r="C71">
            <v>2000</v>
          </cell>
          <cell r="D71">
            <v>2000</v>
          </cell>
          <cell r="E71">
            <v>0</v>
          </cell>
        </row>
        <row r="72">
          <cell r="C72">
            <v>2243</v>
          </cell>
          <cell r="D72">
            <v>2243</v>
          </cell>
          <cell r="E72">
            <v>0</v>
          </cell>
        </row>
        <row r="73">
          <cell r="C73">
            <v>8255</v>
          </cell>
          <cell r="D73">
            <v>8255</v>
          </cell>
          <cell r="E73">
            <v>0</v>
          </cell>
        </row>
        <row r="74">
          <cell r="C74">
            <v>2390</v>
          </cell>
          <cell r="D74">
            <v>2390</v>
          </cell>
          <cell r="E74">
            <v>0</v>
          </cell>
        </row>
        <row r="75">
          <cell r="C75">
            <v>68879</v>
          </cell>
          <cell r="D75">
            <v>68879</v>
          </cell>
          <cell r="E75">
            <v>0</v>
          </cell>
        </row>
        <row r="76">
          <cell r="C76">
            <v>585</v>
          </cell>
          <cell r="D76">
            <v>585</v>
          </cell>
          <cell r="E76">
            <v>0</v>
          </cell>
        </row>
        <row r="77">
          <cell r="C77">
            <v>49549</v>
          </cell>
          <cell r="D77">
            <v>49549</v>
          </cell>
          <cell r="E77">
            <v>0</v>
          </cell>
        </row>
        <row r="78">
          <cell r="C78">
            <v>617</v>
          </cell>
          <cell r="D78">
            <v>617</v>
          </cell>
          <cell r="E78">
            <v>0</v>
          </cell>
        </row>
        <row r="79">
          <cell r="C79">
            <v>18128</v>
          </cell>
          <cell r="D79">
            <v>18128</v>
          </cell>
          <cell r="E79">
            <v>0</v>
          </cell>
        </row>
        <row r="80">
          <cell r="C80">
            <v>17648</v>
          </cell>
          <cell r="D80">
            <v>17648</v>
          </cell>
          <cell r="E80">
            <v>0</v>
          </cell>
        </row>
      </sheetData>
      <sheetData sheetId="13">
        <row r="7">
          <cell r="C7">
            <v>19223105</v>
          </cell>
        </row>
        <row r="8">
          <cell r="C8">
            <v>2871036</v>
          </cell>
        </row>
        <row r="9">
          <cell r="C9">
            <v>9477425.6522860005</v>
          </cell>
        </row>
        <row r="10">
          <cell r="C10">
            <v>2566050</v>
          </cell>
        </row>
        <row r="11">
          <cell r="C11">
            <v>2491050</v>
          </cell>
        </row>
        <row r="26">
          <cell r="C26">
            <v>75000</v>
          </cell>
        </row>
        <row r="27">
          <cell r="C27">
            <v>4411192.2522860002</v>
          </cell>
        </row>
        <row r="28">
          <cell r="C28">
            <v>72287</v>
          </cell>
        </row>
        <row r="29">
          <cell r="C29">
            <v>31010</v>
          </cell>
        </row>
        <row r="30">
          <cell r="C30">
            <v>1322750.4550000001</v>
          </cell>
        </row>
        <row r="31">
          <cell r="C31">
            <v>967439.79728599999</v>
          </cell>
        </row>
        <row r="32">
          <cell r="C32">
            <v>33090</v>
          </cell>
        </row>
        <row r="33">
          <cell r="C33">
            <v>132429</v>
          </cell>
        </row>
        <row r="34">
          <cell r="C34">
            <v>22426</v>
          </cell>
        </row>
        <row r="35">
          <cell r="C35">
            <v>45505</v>
          </cell>
        </row>
        <row r="36">
          <cell r="C36">
            <v>328028</v>
          </cell>
        </row>
        <row r="37">
          <cell r="C37">
            <v>737942</v>
          </cell>
        </row>
        <row r="38">
          <cell r="C38">
            <v>92041</v>
          </cell>
        </row>
        <row r="39">
          <cell r="C39">
            <v>585405</v>
          </cell>
        </row>
        <row r="40">
          <cell r="C40">
            <v>40839</v>
          </cell>
        </row>
        <row r="41">
          <cell r="C41">
            <v>13979</v>
          </cell>
        </row>
        <row r="42">
          <cell r="C42">
            <v>1450</v>
          </cell>
        </row>
        <row r="43">
          <cell r="C43">
            <v>466722</v>
          </cell>
        </row>
        <row r="44">
          <cell r="C44">
            <v>2018032.4</v>
          </cell>
        </row>
        <row r="45">
          <cell r="C45">
            <v>1893445.4</v>
          </cell>
        </row>
        <row r="46">
          <cell r="C46">
            <v>124587</v>
          </cell>
        </row>
      </sheetData>
      <sheetData sheetId="14"/>
      <sheetData sheetId="15">
        <row r="8">
          <cell r="D8">
            <v>2753760</v>
          </cell>
        </row>
        <row r="9">
          <cell r="F9">
            <v>16318</v>
          </cell>
          <cell r="G9">
            <v>0</v>
          </cell>
          <cell r="H9">
            <v>0</v>
          </cell>
          <cell r="J9">
            <v>0</v>
          </cell>
          <cell r="K9">
            <v>0</v>
          </cell>
          <cell r="L9">
            <v>0</v>
          </cell>
          <cell r="M9">
            <v>0</v>
          </cell>
          <cell r="N9">
            <v>0</v>
          </cell>
          <cell r="O9">
            <v>0</v>
          </cell>
          <cell r="P9">
            <v>27</v>
          </cell>
          <cell r="Q9">
            <v>0</v>
          </cell>
          <cell r="R9">
            <v>0</v>
          </cell>
          <cell r="S9">
            <v>0</v>
          </cell>
          <cell r="T9">
            <v>0</v>
          </cell>
        </row>
        <row r="10">
          <cell r="F10">
            <v>23450</v>
          </cell>
          <cell r="G10">
            <v>0</v>
          </cell>
          <cell r="H10">
            <v>0</v>
          </cell>
          <cell r="J10">
            <v>0</v>
          </cell>
          <cell r="K10">
            <v>0</v>
          </cell>
          <cell r="L10">
            <v>0</v>
          </cell>
          <cell r="M10">
            <v>0</v>
          </cell>
          <cell r="N10">
            <v>716</v>
          </cell>
          <cell r="O10">
            <v>2000</v>
          </cell>
          <cell r="P10">
            <v>27</v>
          </cell>
          <cell r="Q10">
            <v>0</v>
          </cell>
          <cell r="R10">
            <v>0</v>
          </cell>
          <cell r="S10">
            <v>0</v>
          </cell>
          <cell r="T10">
            <v>0</v>
          </cell>
        </row>
        <row r="11">
          <cell r="F11">
            <v>81871</v>
          </cell>
          <cell r="G11">
            <v>0</v>
          </cell>
          <cell r="H11">
            <v>0</v>
          </cell>
          <cell r="J11">
            <v>0</v>
          </cell>
          <cell r="K11">
            <v>0</v>
          </cell>
          <cell r="L11">
            <v>19206</v>
          </cell>
          <cell r="M11">
            <v>0</v>
          </cell>
          <cell r="N11">
            <v>0</v>
          </cell>
          <cell r="O11">
            <v>0</v>
          </cell>
          <cell r="P11">
            <v>27</v>
          </cell>
          <cell r="Q11">
            <v>0</v>
          </cell>
          <cell r="R11">
            <v>0</v>
          </cell>
          <cell r="S11">
            <v>0</v>
          </cell>
          <cell r="T11">
            <v>0</v>
          </cell>
        </row>
        <row r="12">
          <cell r="F12">
            <v>95821</v>
          </cell>
          <cell r="G12">
            <v>0</v>
          </cell>
          <cell r="H12">
            <v>0</v>
          </cell>
          <cell r="J12">
            <v>0</v>
          </cell>
          <cell r="K12">
            <v>0</v>
          </cell>
          <cell r="L12">
            <v>0</v>
          </cell>
          <cell r="M12">
            <v>0</v>
          </cell>
          <cell r="N12">
            <v>59901</v>
          </cell>
          <cell r="O12">
            <v>420</v>
          </cell>
          <cell r="P12">
            <v>41</v>
          </cell>
          <cell r="Q12">
            <v>0</v>
          </cell>
          <cell r="R12">
            <v>0</v>
          </cell>
          <cell r="S12">
            <v>0</v>
          </cell>
          <cell r="T12">
            <v>0</v>
          </cell>
        </row>
        <row r="13">
          <cell r="F13">
            <v>10716</v>
          </cell>
          <cell r="G13">
            <v>0</v>
          </cell>
          <cell r="H13">
            <v>30846</v>
          </cell>
          <cell r="J13">
            <v>0</v>
          </cell>
          <cell r="K13">
            <v>0</v>
          </cell>
          <cell r="L13">
            <v>0</v>
          </cell>
          <cell r="M13">
            <v>59459</v>
          </cell>
          <cell r="N13">
            <v>0</v>
          </cell>
          <cell r="O13">
            <v>0</v>
          </cell>
          <cell r="P13">
            <v>41</v>
          </cell>
          <cell r="Q13">
            <v>0</v>
          </cell>
          <cell r="R13">
            <v>0</v>
          </cell>
          <cell r="S13">
            <v>0</v>
          </cell>
          <cell r="T13">
            <v>19698</v>
          </cell>
        </row>
        <row r="14">
          <cell r="F14">
            <v>7595</v>
          </cell>
          <cell r="G14">
            <v>0</v>
          </cell>
          <cell r="H14">
            <v>250</v>
          </cell>
          <cell r="J14">
            <v>0</v>
          </cell>
          <cell r="K14">
            <v>0</v>
          </cell>
          <cell r="L14">
            <v>0</v>
          </cell>
          <cell r="M14">
            <v>0</v>
          </cell>
          <cell r="N14">
            <v>2778</v>
          </cell>
          <cell r="O14">
            <v>635</v>
          </cell>
          <cell r="P14">
            <v>0</v>
          </cell>
          <cell r="Q14">
            <v>0</v>
          </cell>
          <cell r="R14">
            <v>0</v>
          </cell>
          <cell r="S14">
            <v>0</v>
          </cell>
          <cell r="T14">
            <v>0</v>
          </cell>
        </row>
        <row r="15">
          <cell r="F15">
            <v>7293</v>
          </cell>
          <cell r="G15">
            <v>0</v>
          </cell>
          <cell r="H15">
            <v>0</v>
          </cell>
          <cell r="J15">
            <v>0</v>
          </cell>
          <cell r="K15">
            <v>0</v>
          </cell>
          <cell r="L15">
            <v>0</v>
          </cell>
          <cell r="M15">
            <v>0</v>
          </cell>
          <cell r="N15">
            <v>1626</v>
          </cell>
          <cell r="O15">
            <v>0</v>
          </cell>
          <cell r="P15">
            <v>27</v>
          </cell>
          <cell r="Q15">
            <v>0</v>
          </cell>
          <cell r="R15">
            <v>0</v>
          </cell>
          <cell r="S15">
            <v>0</v>
          </cell>
          <cell r="T15">
            <v>0</v>
          </cell>
        </row>
        <row r="16">
          <cell r="F16">
            <v>10054</v>
          </cell>
          <cell r="G16">
            <v>0</v>
          </cell>
          <cell r="H16">
            <v>0</v>
          </cell>
          <cell r="J16">
            <v>0</v>
          </cell>
          <cell r="K16">
            <v>0</v>
          </cell>
          <cell r="L16">
            <v>0</v>
          </cell>
          <cell r="M16">
            <v>0</v>
          </cell>
          <cell r="N16">
            <v>27563</v>
          </cell>
          <cell r="O16">
            <v>23360</v>
          </cell>
          <cell r="P16">
            <v>41</v>
          </cell>
          <cell r="Q16">
            <v>0</v>
          </cell>
          <cell r="R16">
            <v>0</v>
          </cell>
          <cell r="S16">
            <v>0</v>
          </cell>
          <cell r="T16">
            <v>400</v>
          </cell>
        </row>
        <row r="17">
          <cell r="F17">
            <v>11897</v>
          </cell>
          <cell r="G17">
            <v>0</v>
          </cell>
          <cell r="H17">
            <v>0</v>
          </cell>
          <cell r="J17">
            <v>506420</v>
          </cell>
          <cell r="K17">
            <v>300</v>
          </cell>
          <cell r="L17">
            <v>0</v>
          </cell>
          <cell r="M17">
            <v>0</v>
          </cell>
          <cell r="N17">
            <v>0</v>
          </cell>
          <cell r="O17">
            <v>6000</v>
          </cell>
          <cell r="P17">
            <v>41</v>
          </cell>
          <cell r="Q17">
            <v>0</v>
          </cell>
          <cell r="R17">
            <v>0</v>
          </cell>
          <cell r="S17">
            <v>0</v>
          </cell>
          <cell r="T17">
            <v>8255</v>
          </cell>
        </row>
        <row r="18">
          <cell r="F18">
            <v>6598</v>
          </cell>
          <cell r="G18">
            <v>0</v>
          </cell>
          <cell r="H18">
            <v>1423</v>
          </cell>
          <cell r="J18">
            <v>0</v>
          </cell>
          <cell r="K18">
            <v>210</v>
          </cell>
          <cell r="L18">
            <v>0</v>
          </cell>
          <cell r="M18">
            <v>0</v>
          </cell>
          <cell r="N18">
            <v>1955</v>
          </cell>
          <cell r="O18">
            <v>0</v>
          </cell>
          <cell r="P18">
            <v>0</v>
          </cell>
          <cell r="Q18">
            <v>0</v>
          </cell>
          <cell r="R18">
            <v>0</v>
          </cell>
          <cell r="S18">
            <v>0</v>
          </cell>
          <cell r="T18">
            <v>0</v>
          </cell>
        </row>
        <row r="19">
          <cell r="F19">
            <v>13397</v>
          </cell>
          <cell r="G19">
            <v>0</v>
          </cell>
          <cell r="H19">
            <v>0</v>
          </cell>
          <cell r="J19">
            <v>0</v>
          </cell>
          <cell r="K19">
            <v>0</v>
          </cell>
          <cell r="L19">
            <v>0</v>
          </cell>
          <cell r="M19">
            <v>0</v>
          </cell>
          <cell r="N19">
            <v>9323</v>
          </cell>
          <cell r="O19">
            <v>0</v>
          </cell>
          <cell r="P19">
            <v>27</v>
          </cell>
          <cell r="Q19">
            <v>0</v>
          </cell>
          <cell r="R19">
            <v>0</v>
          </cell>
          <cell r="S19">
            <v>0</v>
          </cell>
          <cell r="T19">
            <v>0</v>
          </cell>
        </row>
        <row r="20">
          <cell r="F20">
            <v>7119</v>
          </cell>
          <cell r="G20">
            <v>530661</v>
          </cell>
          <cell r="H20">
            <v>0</v>
          </cell>
          <cell r="J20">
            <v>0</v>
          </cell>
          <cell r="K20">
            <v>0</v>
          </cell>
          <cell r="L20">
            <v>0</v>
          </cell>
          <cell r="M20">
            <v>0</v>
          </cell>
          <cell r="N20">
            <v>0</v>
          </cell>
          <cell r="O20">
            <v>0</v>
          </cell>
          <cell r="P20">
            <v>27</v>
          </cell>
          <cell r="Q20">
            <v>0</v>
          </cell>
          <cell r="R20">
            <v>0</v>
          </cell>
          <cell r="S20">
            <v>0</v>
          </cell>
          <cell r="T20">
            <v>0</v>
          </cell>
        </row>
        <row r="21">
          <cell r="F21">
            <v>23870</v>
          </cell>
          <cell r="G21">
            <v>0</v>
          </cell>
          <cell r="H21">
            <v>500</v>
          </cell>
          <cell r="J21">
            <v>0</v>
          </cell>
          <cell r="K21">
            <v>0</v>
          </cell>
          <cell r="L21">
            <v>0</v>
          </cell>
          <cell r="M21">
            <v>0</v>
          </cell>
          <cell r="N21">
            <v>1127</v>
          </cell>
          <cell r="O21">
            <v>0</v>
          </cell>
          <cell r="P21">
            <v>27</v>
          </cell>
          <cell r="Q21">
            <v>0</v>
          </cell>
          <cell r="R21">
            <v>0</v>
          </cell>
          <cell r="S21">
            <v>0</v>
          </cell>
          <cell r="T21">
            <v>0</v>
          </cell>
        </row>
        <row r="22">
          <cell r="F22">
            <v>5651</v>
          </cell>
          <cell r="G22">
            <v>0</v>
          </cell>
          <cell r="H22">
            <v>0</v>
          </cell>
          <cell r="J22">
            <v>0</v>
          </cell>
          <cell r="K22">
            <v>24310</v>
          </cell>
          <cell r="L22">
            <v>0</v>
          </cell>
          <cell r="M22">
            <v>0</v>
          </cell>
          <cell r="N22">
            <v>0</v>
          </cell>
          <cell r="O22">
            <v>0</v>
          </cell>
          <cell r="P22">
            <v>27</v>
          </cell>
          <cell r="Q22">
            <v>0</v>
          </cell>
          <cell r="R22">
            <v>0</v>
          </cell>
          <cell r="S22">
            <v>0</v>
          </cell>
          <cell r="T22">
            <v>0</v>
          </cell>
        </row>
        <row r="23">
          <cell r="F23">
            <v>9423</v>
          </cell>
          <cell r="G23">
            <v>0</v>
          </cell>
          <cell r="H23">
            <v>0</v>
          </cell>
          <cell r="J23">
            <v>0</v>
          </cell>
          <cell r="K23">
            <v>0</v>
          </cell>
          <cell r="L23">
            <v>100</v>
          </cell>
          <cell r="M23">
            <v>0</v>
          </cell>
          <cell r="N23">
            <v>15307</v>
          </cell>
          <cell r="O23">
            <v>150</v>
          </cell>
          <cell r="P23">
            <v>41</v>
          </cell>
          <cell r="Q23">
            <v>0</v>
          </cell>
          <cell r="R23">
            <v>0</v>
          </cell>
          <cell r="S23">
            <v>0</v>
          </cell>
          <cell r="T23">
            <v>0</v>
          </cell>
        </row>
        <row r="24">
          <cell r="F24">
            <v>13544</v>
          </cell>
          <cell r="G24">
            <v>0</v>
          </cell>
          <cell r="H24">
            <v>0</v>
          </cell>
          <cell r="J24">
            <v>0</v>
          </cell>
          <cell r="K24">
            <v>0</v>
          </cell>
          <cell r="L24">
            <v>300</v>
          </cell>
          <cell r="M24">
            <v>0</v>
          </cell>
          <cell r="N24">
            <v>0</v>
          </cell>
          <cell r="O24">
            <v>0</v>
          </cell>
          <cell r="P24">
            <v>27</v>
          </cell>
          <cell r="Q24">
            <v>0</v>
          </cell>
          <cell r="R24">
            <v>0</v>
          </cell>
          <cell r="S24">
            <v>0</v>
          </cell>
          <cell r="T24">
            <v>0</v>
          </cell>
        </row>
        <row r="25">
          <cell r="F25">
            <v>10613</v>
          </cell>
          <cell r="G25">
            <v>0</v>
          </cell>
          <cell r="H25">
            <v>19153</v>
          </cell>
          <cell r="J25">
            <v>0</v>
          </cell>
          <cell r="K25">
            <v>0</v>
          </cell>
          <cell r="L25">
            <v>60240</v>
          </cell>
          <cell r="M25">
            <v>0</v>
          </cell>
          <cell r="N25">
            <v>6374</v>
          </cell>
          <cell r="O25">
            <v>3000</v>
          </cell>
          <cell r="P25">
            <v>41</v>
          </cell>
          <cell r="Q25">
            <v>0</v>
          </cell>
          <cell r="R25">
            <v>0</v>
          </cell>
          <cell r="S25">
            <v>0</v>
          </cell>
          <cell r="T25">
            <v>2243</v>
          </cell>
        </row>
        <row r="26">
          <cell r="F26">
            <v>10512</v>
          </cell>
          <cell r="G26">
            <v>0</v>
          </cell>
          <cell r="H26">
            <v>0</v>
          </cell>
          <cell r="J26">
            <v>0</v>
          </cell>
          <cell r="K26">
            <v>0</v>
          </cell>
          <cell r="L26">
            <v>0</v>
          </cell>
          <cell r="M26">
            <v>0</v>
          </cell>
          <cell r="N26">
            <v>1420</v>
          </cell>
          <cell r="O26">
            <v>0</v>
          </cell>
          <cell r="P26">
            <v>27</v>
          </cell>
          <cell r="Q26">
            <v>0</v>
          </cell>
          <cell r="R26">
            <v>0</v>
          </cell>
          <cell r="S26">
            <v>0</v>
          </cell>
          <cell r="T26">
            <v>0</v>
          </cell>
        </row>
        <row r="27">
          <cell r="F27">
            <v>5894</v>
          </cell>
          <cell r="G27">
            <v>0</v>
          </cell>
          <cell r="H27">
            <v>0</v>
          </cell>
          <cell r="J27">
            <v>0</v>
          </cell>
          <cell r="K27">
            <v>0</v>
          </cell>
          <cell r="L27">
            <v>0</v>
          </cell>
          <cell r="M27">
            <v>4886</v>
          </cell>
          <cell r="N27">
            <v>504</v>
          </cell>
          <cell r="O27">
            <v>0</v>
          </cell>
          <cell r="P27">
            <v>27</v>
          </cell>
          <cell r="Q27">
            <v>0</v>
          </cell>
          <cell r="R27">
            <v>0</v>
          </cell>
          <cell r="S27">
            <v>0</v>
          </cell>
          <cell r="T27">
            <v>0</v>
          </cell>
        </row>
        <row r="28">
          <cell r="F28">
            <v>8685</v>
          </cell>
          <cell r="G28">
            <v>0</v>
          </cell>
          <cell r="H28">
            <v>0</v>
          </cell>
          <cell r="J28">
            <v>0</v>
          </cell>
          <cell r="K28">
            <v>0</v>
          </cell>
          <cell r="L28">
            <v>0</v>
          </cell>
          <cell r="M28">
            <v>0</v>
          </cell>
          <cell r="N28">
            <v>0</v>
          </cell>
          <cell r="O28">
            <v>0</v>
          </cell>
          <cell r="P28">
            <v>27</v>
          </cell>
          <cell r="Q28">
            <v>0</v>
          </cell>
          <cell r="R28">
            <v>0</v>
          </cell>
          <cell r="S28">
            <v>0</v>
          </cell>
          <cell r="T28">
            <v>0</v>
          </cell>
        </row>
        <row r="29">
          <cell r="F29">
            <v>8507</v>
          </cell>
          <cell r="G29">
            <v>0</v>
          </cell>
          <cell r="H29">
            <v>0</v>
          </cell>
          <cell r="J29">
            <v>0</v>
          </cell>
          <cell r="K29">
            <v>0</v>
          </cell>
          <cell r="L29">
            <v>30</v>
          </cell>
          <cell r="M29">
            <v>0</v>
          </cell>
          <cell r="N29">
            <v>348</v>
          </cell>
          <cell r="O29">
            <v>0</v>
          </cell>
          <cell r="P29">
            <v>27</v>
          </cell>
          <cell r="Q29">
            <v>0</v>
          </cell>
          <cell r="R29">
            <v>0</v>
          </cell>
          <cell r="S29">
            <v>0</v>
          </cell>
          <cell r="T29">
            <v>0</v>
          </cell>
        </row>
        <row r="30">
          <cell r="F30">
            <v>4970</v>
          </cell>
          <cell r="G30">
            <v>0</v>
          </cell>
          <cell r="H30">
            <v>1385</v>
          </cell>
          <cell r="J30">
            <v>0</v>
          </cell>
          <cell r="K30">
            <v>0</v>
          </cell>
          <cell r="L30">
            <v>0</v>
          </cell>
          <cell r="M30">
            <v>0</v>
          </cell>
          <cell r="N30">
            <v>210</v>
          </cell>
          <cell r="O30">
            <v>0</v>
          </cell>
          <cell r="P30">
            <v>0</v>
          </cell>
          <cell r="Q30">
            <v>0</v>
          </cell>
          <cell r="R30">
            <v>0</v>
          </cell>
          <cell r="S30">
            <v>0</v>
          </cell>
          <cell r="T30">
            <v>0</v>
          </cell>
        </row>
        <row r="31">
          <cell r="F31">
            <v>12006</v>
          </cell>
          <cell r="G31">
            <v>0</v>
          </cell>
          <cell r="H31">
            <v>0</v>
          </cell>
          <cell r="J31">
            <v>0</v>
          </cell>
          <cell r="K31">
            <v>300</v>
          </cell>
          <cell r="L31">
            <v>0</v>
          </cell>
          <cell r="M31">
            <v>0</v>
          </cell>
          <cell r="N31">
            <v>0</v>
          </cell>
          <cell r="O31">
            <v>0</v>
          </cell>
          <cell r="P31">
            <v>0</v>
          </cell>
          <cell r="Q31">
            <v>0</v>
          </cell>
          <cell r="R31">
            <v>0</v>
          </cell>
          <cell r="S31">
            <v>0</v>
          </cell>
          <cell r="T31">
            <v>0</v>
          </cell>
        </row>
        <row r="32">
          <cell r="F32">
            <v>3786</v>
          </cell>
          <cell r="G32">
            <v>0</v>
          </cell>
          <cell r="H32">
            <v>0</v>
          </cell>
          <cell r="J32">
            <v>0</v>
          </cell>
          <cell r="K32">
            <v>0</v>
          </cell>
          <cell r="L32">
            <v>9953</v>
          </cell>
          <cell r="M32">
            <v>0</v>
          </cell>
          <cell r="N32">
            <v>0</v>
          </cell>
          <cell r="O32">
            <v>100</v>
          </cell>
          <cell r="P32">
            <v>27</v>
          </cell>
          <cell r="Q32">
            <v>0</v>
          </cell>
          <cell r="R32">
            <v>0</v>
          </cell>
          <cell r="S32">
            <v>0</v>
          </cell>
          <cell r="T32">
            <v>1500</v>
          </cell>
        </row>
        <row r="33">
          <cell r="F33">
            <v>5302</v>
          </cell>
          <cell r="G33">
            <v>0</v>
          </cell>
          <cell r="H33">
            <v>0</v>
          </cell>
          <cell r="J33">
            <v>0</v>
          </cell>
          <cell r="K33">
            <v>0</v>
          </cell>
          <cell r="L33">
            <v>0</v>
          </cell>
          <cell r="M33">
            <v>0</v>
          </cell>
          <cell r="N33">
            <v>0</v>
          </cell>
          <cell r="O33">
            <v>0</v>
          </cell>
          <cell r="P33">
            <v>0</v>
          </cell>
          <cell r="Q33">
            <v>0</v>
          </cell>
          <cell r="R33">
            <v>0</v>
          </cell>
          <cell r="S33">
            <v>0</v>
          </cell>
          <cell r="T33">
            <v>0</v>
          </cell>
        </row>
        <row r="34">
          <cell r="F34">
            <v>7234</v>
          </cell>
          <cell r="G34">
            <v>0</v>
          </cell>
          <cell r="H34">
            <v>0</v>
          </cell>
          <cell r="J34">
            <v>0</v>
          </cell>
          <cell r="K34">
            <v>100</v>
          </cell>
          <cell r="L34">
            <v>0</v>
          </cell>
          <cell r="M34">
            <v>0</v>
          </cell>
          <cell r="N34">
            <v>400</v>
          </cell>
          <cell r="O34">
            <v>0</v>
          </cell>
          <cell r="P34">
            <v>0</v>
          </cell>
          <cell r="Q34">
            <v>0</v>
          </cell>
          <cell r="R34">
            <v>0</v>
          </cell>
          <cell r="S34">
            <v>0</v>
          </cell>
          <cell r="T34">
            <v>617</v>
          </cell>
        </row>
        <row r="35">
          <cell r="F35">
            <v>2679</v>
          </cell>
          <cell r="G35">
            <v>0</v>
          </cell>
          <cell r="H35">
            <v>0</v>
          </cell>
          <cell r="J35">
            <v>0</v>
          </cell>
          <cell r="K35">
            <v>0</v>
          </cell>
          <cell r="L35">
            <v>0</v>
          </cell>
          <cell r="M35">
            <v>0</v>
          </cell>
          <cell r="N35">
            <v>0</v>
          </cell>
          <cell r="O35">
            <v>0</v>
          </cell>
          <cell r="P35">
            <v>0</v>
          </cell>
          <cell r="Q35">
            <v>0</v>
          </cell>
          <cell r="R35">
            <v>0</v>
          </cell>
          <cell r="S35">
            <v>0</v>
          </cell>
          <cell r="T35">
            <v>0</v>
          </cell>
        </row>
        <row r="36">
          <cell r="F36">
            <v>1049</v>
          </cell>
          <cell r="G36">
            <v>0</v>
          </cell>
          <cell r="H36">
            <v>0</v>
          </cell>
          <cell r="J36">
            <v>0</v>
          </cell>
          <cell r="K36">
            <v>0</v>
          </cell>
          <cell r="L36">
            <v>0</v>
          </cell>
          <cell r="M36">
            <v>0</v>
          </cell>
          <cell r="N36">
            <v>0</v>
          </cell>
          <cell r="O36">
            <v>0</v>
          </cell>
          <cell r="P36">
            <v>0</v>
          </cell>
          <cell r="Q36">
            <v>0</v>
          </cell>
          <cell r="R36">
            <v>0</v>
          </cell>
          <cell r="S36">
            <v>0</v>
          </cell>
          <cell r="T36">
            <v>0</v>
          </cell>
        </row>
        <row r="37">
          <cell r="F37">
            <v>0</v>
          </cell>
          <cell r="G37">
            <v>0</v>
          </cell>
          <cell r="H37">
            <v>32973</v>
          </cell>
          <cell r="J37">
            <v>0</v>
          </cell>
          <cell r="K37">
            <v>0</v>
          </cell>
          <cell r="L37">
            <v>0</v>
          </cell>
          <cell r="M37">
            <v>0</v>
          </cell>
          <cell r="N37">
            <v>0</v>
          </cell>
          <cell r="O37">
            <v>0</v>
          </cell>
          <cell r="P37">
            <v>41</v>
          </cell>
          <cell r="Q37">
            <v>0</v>
          </cell>
          <cell r="R37">
            <v>0</v>
          </cell>
          <cell r="S37">
            <v>0</v>
          </cell>
          <cell r="T37">
            <v>0</v>
          </cell>
        </row>
        <row r="38">
          <cell r="F38">
            <v>0</v>
          </cell>
          <cell r="G38">
            <v>0</v>
          </cell>
          <cell r="H38">
            <v>24537</v>
          </cell>
          <cell r="J38">
            <v>0</v>
          </cell>
          <cell r="K38">
            <v>0</v>
          </cell>
          <cell r="L38">
            <v>0</v>
          </cell>
          <cell r="M38">
            <v>0</v>
          </cell>
          <cell r="N38">
            <v>0</v>
          </cell>
          <cell r="O38">
            <v>0</v>
          </cell>
          <cell r="P38">
            <v>0</v>
          </cell>
          <cell r="Q38">
            <v>0</v>
          </cell>
          <cell r="R38">
            <v>0</v>
          </cell>
          <cell r="S38">
            <v>0</v>
          </cell>
          <cell r="T38">
            <v>0</v>
          </cell>
        </row>
        <row r="39">
          <cell r="F39">
            <v>0</v>
          </cell>
          <cell r="G39">
            <v>0</v>
          </cell>
          <cell r="H39">
            <v>24388</v>
          </cell>
          <cell r="J39">
            <v>0</v>
          </cell>
          <cell r="K39">
            <v>0</v>
          </cell>
          <cell r="L39">
            <v>0</v>
          </cell>
          <cell r="M39">
            <v>0</v>
          </cell>
          <cell r="N39">
            <v>0</v>
          </cell>
          <cell r="O39">
            <v>0</v>
          </cell>
          <cell r="P39">
            <v>41</v>
          </cell>
          <cell r="Q39">
            <v>0</v>
          </cell>
          <cell r="R39">
            <v>0</v>
          </cell>
          <cell r="S39">
            <v>0</v>
          </cell>
          <cell r="T39">
            <v>0</v>
          </cell>
        </row>
        <row r="40">
          <cell r="F40">
            <v>0</v>
          </cell>
          <cell r="G40">
            <v>0</v>
          </cell>
          <cell r="H40">
            <v>9200</v>
          </cell>
          <cell r="J40">
            <v>0</v>
          </cell>
          <cell r="K40">
            <v>0</v>
          </cell>
          <cell r="L40">
            <v>0</v>
          </cell>
          <cell r="M40">
            <v>0</v>
          </cell>
          <cell r="N40">
            <v>0</v>
          </cell>
          <cell r="O40">
            <v>0</v>
          </cell>
          <cell r="P40">
            <v>0</v>
          </cell>
          <cell r="Q40">
            <v>0</v>
          </cell>
          <cell r="R40">
            <v>0</v>
          </cell>
          <cell r="S40">
            <v>0</v>
          </cell>
          <cell r="T40">
            <v>0</v>
          </cell>
        </row>
        <row r="41">
          <cell r="F41">
            <v>0</v>
          </cell>
          <cell r="G41">
            <v>0</v>
          </cell>
          <cell r="H41">
            <v>11209</v>
          </cell>
          <cell r="J41">
            <v>0</v>
          </cell>
          <cell r="K41">
            <v>0</v>
          </cell>
          <cell r="L41">
            <v>0</v>
          </cell>
          <cell r="M41">
            <v>0</v>
          </cell>
          <cell r="N41">
            <v>0</v>
          </cell>
          <cell r="O41">
            <v>0</v>
          </cell>
          <cell r="P41">
            <v>27</v>
          </cell>
          <cell r="Q41">
            <v>0</v>
          </cell>
          <cell r="R41">
            <v>0</v>
          </cell>
          <cell r="S41">
            <v>0</v>
          </cell>
          <cell r="T41">
            <v>0</v>
          </cell>
        </row>
        <row r="42">
          <cell r="F42">
            <v>5923</v>
          </cell>
          <cell r="G42">
            <v>0</v>
          </cell>
          <cell r="H42">
            <v>0</v>
          </cell>
          <cell r="J42">
            <v>0</v>
          </cell>
          <cell r="K42">
            <v>0</v>
          </cell>
          <cell r="L42">
            <v>50</v>
          </cell>
          <cell r="M42">
            <v>0</v>
          </cell>
          <cell r="N42">
            <v>2140</v>
          </cell>
          <cell r="O42">
            <v>0</v>
          </cell>
          <cell r="P42">
            <v>0</v>
          </cell>
          <cell r="Q42">
            <v>0</v>
          </cell>
          <cell r="R42">
            <v>0</v>
          </cell>
          <cell r="S42">
            <v>0</v>
          </cell>
          <cell r="T42">
            <v>0</v>
          </cell>
        </row>
        <row r="43">
          <cell r="F43">
            <v>0</v>
          </cell>
          <cell r="G43">
            <v>0</v>
          </cell>
          <cell r="H43">
            <v>0</v>
          </cell>
          <cell r="J43">
            <v>0</v>
          </cell>
          <cell r="K43">
            <v>0</v>
          </cell>
          <cell r="L43">
            <v>19158</v>
          </cell>
          <cell r="M43">
            <v>0</v>
          </cell>
          <cell r="N43">
            <v>0</v>
          </cell>
          <cell r="O43">
            <v>0</v>
          </cell>
          <cell r="P43">
            <v>27</v>
          </cell>
          <cell r="Q43">
            <v>0</v>
          </cell>
          <cell r="R43">
            <v>0</v>
          </cell>
          <cell r="S43">
            <v>0</v>
          </cell>
          <cell r="T43">
            <v>0</v>
          </cell>
        </row>
        <row r="44">
          <cell r="F44">
            <v>0</v>
          </cell>
          <cell r="G44">
            <v>0</v>
          </cell>
          <cell r="H44">
            <v>0</v>
          </cell>
          <cell r="J44">
            <v>0</v>
          </cell>
          <cell r="K44">
            <v>0</v>
          </cell>
          <cell r="L44">
            <v>0</v>
          </cell>
          <cell r="M44">
            <v>0</v>
          </cell>
          <cell r="N44">
            <v>1642</v>
          </cell>
          <cell r="O44">
            <v>0</v>
          </cell>
          <cell r="P44">
            <v>0</v>
          </cell>
          <cell r="Q44">
            <v>0</v>
          </cell>
          <cell r="R44">
            <v>0</v>
          </cell>
          <cell r="S44">
            <v>0</v>
          </cell>
          <cell r="T44">
            <v>0</v>
          </cell>
        </row>
        <row r="45">
          <cell r="F45">
            <v>0</v>
          </cell>
          <cell r="G45">
            <v>0</v>
          </cell>
          <cell r="H45">
            <v>0</v>
          </cell>
          <cell r="J45">
            <v>0</v>
          </cell>
          <cell r="K45">
            <v>0</v>
          </cell>
          <cell r="L45">
            <v>0</v>
          </cell>
          <cell r="M45">
            <v>0</v>
          </cell>
          <cell r="N45">
            <v>350</v>
          </cell>
          <cell r="O45">
            <v>0</v>
          </cell>
          <cell r="P45">
            <v>11350</v>
          </cell>
          <cell r="Q45">
            <v>0</v>
          </cell>
          <cell r="R45">
            <v>0</v>
          </cell>
          <cell r="S45">
            <v>0</v>
          </cell>
          <cell r="T45">
            <v>0</v>
          </cell>
        </row>
        <row r="46">
          <cell r="F46">
            <v>0</v>
          </cell>
          <cell r="G46">
            <v>0</v>
          </cell>
          <cell r="H46">
            <v>3583</v>
          </cell>
          <cell r="J46">
            <v>0</v>
          </cell>
          <cell r="K46">
            <v>0</v>
          </cell>
          <cell r="L46">
            <v>0</v>
          </cell>
          <cell r="M46">
            <v>0</v>
          </cell>
          <cell r="N46">
            <v>0</v>
          </cell>
          <cell r="O46">
            <v>0</v>
          </cell>
          <cell r="P46">
            <v>47137</v>
          </cell>
          <cell r="Q46">
            <v>0</v>
          </cell>
          <cell r="R46">
            <v>0</v>
          </cell>
          <cell r="S46">
            <v>0</v>
          </cell>
          <cell r="T46">
            <v>0</v>
          </cell>
        </row>
        <row r="47">
          <cell r="F47">
            <v>0</v>
          </cell>
          <cell r="G47">
            <v>0</v>
          </cell>
          <cell r="H47">
            <v>0</v>
          </cell>
          <cell r="J47">
            <v>0</v>
          </cell>
          <cell r="K47">
            <v>0</v>
          </cell>
          <cell r="L47">
            <v>0</v>
          </cell>
          <cell r="M47">
            <v>0</v>
          </cell>
          <cell r="N47">
            <v>0</v>
          </cell>
          <cell r="O47">
            <v>0</v>
          </cell>
          <cell r="P47">
            <v>0</v>
          </cell>
          <cell r="Q47">
            <v>16510</v>
          </cell>
          <cell r="R47">
            <v>0</v>
          </cell>
          <cell r="S47">
            <v>0</v>
          </cell>
          <cell r="T47">
            <v>2390</v>
          </cell>
        </row>
        <row r="48">
          <cell r="F48">
            <v>0</v>
          </cell>
          <cell r="G48">
            <v>0</v>
          </cell>
          <cell r="H48">
            <v>0</v>
          </cell>
          <cell r="J48">
            <v>0</v>
          </cell>
          <cell r="K48">
            <v>0</v>
          </cell>
          <cell r="L48">
            <v>0</v>
          </cell>
          <cell r="M48">
            <v>0</v>
          </cell>
          <cell r="N48">
            <v>440</v>
          </cell>
          <cell r="O48">
            <v>0</v>
          </cell>
          <cell r="P48">
            <v>0</v>
          </cell>
          <cell r="Q48">
            <v>0</v>
          </cell>
          <cell r="R48">
            <v>0</v>
          </cell>
          <cell r="S48">
            <v>0</v>
          </cell>
          <cell r="T48">
            <v>0</v>
          </cell>
        </row>
        <row r="49">
          <cell r="F49">
            <v>0</v>
          </cell>
          <cell r="G49">
            <v>0</v>
          </cell>
          <cell r="H49">
            <v>0</v>
          </cell>
          <cell r="J49">
            <v>383723</v>
          </cell>
          <cell r="K49">
            <v>0</v>
          </cell>
          <cell r="L49">
            <v>0</v>
          </cell>
          <cell r="M49">
            <v>0</v>
          </cell>
          <cell r="N49">
            <v>0</v>
          </cell>
          <cell r="O49">
            <v>0</v>
          </cell>
          <cell r="P49">
            <v>0</v>
          </cell>
          <cell r="Q49">
            <v>0</v>
          </cell>
          <cell r="R49">
            <v>0</v>
          </cell>
          <cell r="S49">
            <v>0</v>
          </cell>
          <cell r="T49">
            <v>0</v>
          </cell>
        </row>
        <row r="50">
          <cell r="F50">
            <v>0</v>
          </cell>
          <cell r="G50">
            <v>0</v>
          </cell>
          <cell r="H50">
            <v>0</v>
          </cell>
          <cell r="J50">
            <v>0</v>
          </cell>
          <cell r="K50">
            <v>0</v>
          </cell>
          <cell r="L50">
            <v>0</v>
          </cell>
          <cell r="M50">
            <v>0</v>
          </cell>
          <cell r="N50">
            <v>46681</v>
          </cell>
          <cell r="O50">
            <v>0</v>
          </cell>
          <cell r="P50">
            <v>0</v>
          </cell>
          <cell r="Q50">
            <v>0</v>
          </cell>
          <cell r="R50">
            <v>0</v>
          </cell>
          <cell r="S50">
            <v>0</v>
          </cell>
          <cell r="T50">
            <v>0</v>
          </cell>
        </row>
        <row r="52">
          <cell r="F52">
            <v>0</v>
          </cell>
          <cell r="G52">
            <v>0</v>
          </cell>
          <cell r="H52">
            <v>0</v>
          </cell>
          <cell r="J52">
            <v>0</v>
          </cell>
          <cell r="K52">
            <v>0</v>
          </cell>
          <cell r="L52">
            <v>0</v>
          </cell>
          <cell r="M52">
            <v>0</v>
          </cell>
          <cell r="N52">
            <v>0</v>
          </cell>
          <cell r="O52">
            <v>0</v>
          </cell>
          <cell r="P52">
            <v>0</v>
          </cell>
          <cell r="Q52">
            <v>0</v>
          </cell>
          <cell r="R52">
            <v>0</v>
          </cell>
          <cell r="S52">
            <v>10000</v>
          </cell>
          <cell r="T52">
            <v>0</v>
          </cell>
        </row>
        <row r="53">
          <cell r="F53">
            <v>0</v>
          </cell>
          <cell r="G53">
            <v>0</v>
          </cell>
          <cell r="H53">
            <v>0</v>
          </cell>
          <cell r="J53">
            <v>0</v>
          </cell>
          <cell r="K53">
            <v>0</v>
          </cell>
          <cell r="L53">
            <v>0</v>
          </cell>
          <cell r="M53">
            <v>0</v>
          </cell>
          <cell r="N53">
            <v>0</v>
          </cell>
          <cell r="O53">
            <v>0</v>
          </cell>
          <cell r="P53">
            <v>0</v>
          </cell>
          <cell r="Q53">
            <v>0</v>
          </cell>
          <cell r="R53">
            <v>0</v>
          </cell>
          <cell r="S53">
            <v>10000</v>
          </cell>
          <cell r="T53">
            <v>0</v>
          </cell>
        </row>
        <row r="54">
          <cell r="F54">
            <v>0</v>
          </cell>
          <cell r="G54">
            <v>0</v>
          </cell>
          <cell r="H54">
            <v>0</v>
          </cell>
          <cell r="J54">
            <v>0</v>
          </cell>
          <cell r="K54">
            <v>0</v>
          </cell>
          <cell r="L54">
            <v>0</v>
          </cell>
          <cell r="M54">
            <v>0</v>
          </cell>
          <cell r="N54">
            <v>0</v>
          </cell>
          <cell r="O54">
            <v>0</v>
          </cell>
          <cell r="P54">
            <v>0</v>
          </cell>
          <cell r="Q54">
            <v>0</v>
          </cell>
          <cell r="R54">
            <v>0</v>
          </cell>
          <cell r="S54">
            <v>10000</v>
          </cell>
          <cell r="T54">
            <v>0</v>
          </cell>
        </row>
        <row r="55">
          <cell r="F55">
            <v>0</v>
          </cell>
          <cell r="G55">
            <v>0</v>
          </cell>
          <cell r="H55">
            <v>0</v>
          </cell>
          <cell r="J55">
            <v>0</v>
          </cell>
          <cell r="K55">
            <v>0</v>
          </cell>
          <cell r="L55">
            <v>0</v>
          </cell>
          <cell r="M55">
            <v>0</v>
          </cell>
          <cell r="N55">
            <v>0</v>
          </cell>
          <cell r="O55">
            <v>0</v>
          </cell>
          <cell r="P55">
            <v>0</v>
          </cell>
          <cell r="Q55">
            <v>0</v>
          </cell>
          <cell r="R55">
            <v>0</v>
          </cell>
          <cell r="S55">
            <v>45000</v>
          </cell>
          <cell r="T55">
            <v>0</v>
          </cell>
        </row>
        <row r="108">
          <cell r="N108">
            <v>50000</v>
          </cell>
          <cell r="T108">
            <v>49549</v>
          </cell>
        </row>
        <row r="109">
          <cell r="J109">
            <v>18791</v>
          </cell>
        </row>
        <row r="110">
          <cell r="M110">
            <v>698</v>
          </cell>
        </row>
        <row r="111">
          <cell r="G111">
            <v>270</v>
          </cell>
        </row>
        <row r="112">
          <cell r="N112">
            <v>400</v>
          </cell>
        </row>
        <row r="113">
          <cell r="F113">
            <v>0</v>
          </cell>
          <cell r="G113">
            <v>0</v>
          </cell>
          <cell r="H113">
            <v>965</v>
          </cell>
          <cell r="J113">
            <v>0</v>
          </cell>
          <cell r="K113">
            <v>0</v>
          </cell>
          <cell r="L113">
            <v>200</v>
          </cell>
          <cell r="M113">
            <v>0</v>
          </cell>
          <cell r="N113">
            <v>1050</v>
          </cell>
          <cell r="O113">
            <v>0</v>
          </cell>
          <cell r="P113">
            <v>0</v>
          </cell>
          <cell r="Q113">
            <v>0</v>
          </cell>
          <cell r="R113">
            <v>18292</v>
          </cell>
          <cell r="S113">
            <v>0</v>
          </cell>
          <cell r="T113">
            <v>585</v>
          </cell>
        </row>
        <row r="115">
          <cell r="F115">
            <v>0</v>
          </cell>
          <cell r="G115">
            <v>0</v>
          </cell>
          <cell r="H115">
            <v>965</v>
          </cell>
          <cell r="J115">
            <v>0</v>
          </cell>
          <cell r="K115">
            <v>0</v>
          </cell>
          <cell r="L115">
            <v>0</v>
          </cell>
          <cell r="M115">
            <v>0</v>
          </cell>
          <cell r="N115">
            <v>1050</v>
          </cell>
          <cell r="O115">
            <v>0</v>
          </cell>
          <cell r="P115">
            <v>0</v>
          </cell>
          <cell r="Q115">
            <v>0</v>
          </cell>
          <cell r="R115">
            <v>15842</v>
          </cell>
          <cell r="S115">
            <v>0</v>
          </cell>
          <cell r="T115">
            <v>585</v>
          </cell>
        </row>
        <row r="116">
          <cell r="R116">
            <v>2558</v>
          </cell>
        </row>
        <row r="117">
          <cell r="R117">
            <v>854</v>
          </cell>
        </row>
        <row r="118">
          <cell r="R118">
            <v>676</v>
          </cell>
        </row>
        <row r="119">
          <cell r="R119">
            <v>552</v>
          </cell>
        </row>
        <row r="120">
          <cell r="R120">
            <v>631</v>
          </cell>
        </row>
        <row r="121">
          <cell r="R121">
            <v>564</v>
          </cell>
        </row>
        <row r="122">
          <cell r="R122">
            <v>563</v>
          </cell>
        </row>
        <row r="123">
          <cell r="R123">
            <v>632</v>
          </cell>
          <cell r="T123">
            <v>100</v>
          </cell>
        </row>
        <row r="124">
          <cell r="R124">
            <v>1315</v>
          </cell>
          <cell r="T124">
            <v>485</v>
          </cell>
        </row>
        <row r="125">
          <cell r="R125">
            <v>1151</v>
          </cell>
        </row>
        <row r="126">
          <cell r="R126">
            <v>556</v>
          </cell>
        </row>
        <row r="127">
          <cell r="R127">
            <v>553</v>
          </cell>
        </row>
        <row r="128">
          <cell r="R128">
            <v>559</v>
          </cell>
        </row>
        <row r="129">
          <cell r="R129">
            <v>1470</v>
          </cell>
        </row>
        <row r="130">
          <cell r="R130">
            <v>647</v>
          </cell>
        </row>
        <row r="131">
          <cell r="H131">
            <v>965</v>
          </cell>
          <cell r="N131">
            <v>1050</v>
          </cell>
          <cell r="R131">
            <v>2561</v>
          </cell>
        </row>
        <row r="132">
          <cell r="F132">
            <v>0</v>
          </cell>
          <cell r="G132">
            <v>0</v>
          </cell>
          <cell r="H132">
            <v>0</v>
          </cell>
          <cell r="J132">
            <v>0</v>
          </cell>
          <cell r="K132">
            <v>0</v>
          </cell>
          <cell r="L132">
            <v>200</v>
          </cell>
          <cell r="M132">
            <v>0</v>
          </cell>
          <cell r="N132">
            <v>0</v>
          </cell>
          <cell r="O132">
            <v>0</v>
          </cell>
          <cell r="P132">
            <v>0</v>
          </cell>
          <cell r="Q132">
            <v>0</v>
          </cell>
          <cell r="R132">
            <v>750</v>
          </cell>
          <cell r="S132">
            <v>0</v>
          </cell>
          <cell r="T132">
            <v>0</v>
          </cell>
        </row>
        <row r="133">
          <cell r="R133">
            <v>330</v>
          </cell>
        </row>
        <row r="134">
          <cell r="R134">
            <v>140</v>
          </cell>
        </row>
        <row r="135">
          <cell r="R135">
            <v>100</v>
          </cell>
        </row>
        <row r="136">
          <cell r="R136">
            <v>20</v>
          </cell>
        </row>
        <row r="137">
          <cell r="R137">
            <v>160</v>
          </cell>
        </row>
        <row r="138">
          <cell r="L138">
            <v>200</v>
          </cell>
        </row>
        <row r="139">
          <cell r="F139">
            <v>0</v>
          </cell>
          <cell r="G139">
            <v>0</v>
          </cell>
          <cell r="H139">
            <v>0</v>
          </cell>
          <cell r="J139">
            <v>0</v>
          </cell>
          <cell r="K139">
            <v>0</v>
          </cell>
          <cell r="L139">
            <v>0</v>
          </cell>
          <cell r="M139">
            <v>0</v>
          </cell>
          <cell r="N139">
            <v>0</v>
          </cell>
          <cell r="O139">
            <v>0</v>
          </cell>
          <cell r="P139">
            <v>0</v>
          </cell>
          <cell r="Q139">
            <v>0</v>
          </cell>
          <cell r="R139">
            <v>1700</v>
          </cell>
        </row>
        <row r="140">
          <cell r="R140">
            <v>1700</v>
          </cell>
        </row>
      </sheetData>
      <sheetData sheetId="16">
        <row r="10">
          <cell r="C10">
            <v>10559347.600000001</v>
          </cell>
        </row>
      </sheetData>
      <sheetData sheetId="17">
        <row r="7">
          <cell r="C7">
            <v>3786073.6</v>
          </cell>
          <cell r="D7">
            <v>1192140</v>
          </cell>
          <cell r="E7">
            <v>2593933.5999999996</v>
          </cell>
          <cell r="F7">
            <v>0</v>
          </cell>
        </row>
        <row r="8">
          <cell r="C8">
            <v>205056</v>
          </cell>
          <cell r="D8">
            <v>79760</v>
          </cell>
          <cell r="E8">
            <v>125296</v>
          </cell>
        </row>
        <row r="9">
          <cell r="C9">
            <v>142157</v>
          </cell>
          <cell r="D9">
            <v>63510</v>
          </cell>
          <cell r="E9">
            <v>78647</v>
          </cell>
        </row>
        <row r="10">
          <cell r="C10">
            <v>305211</v>
          </cell>
          <cell r="D10">
            <v>120209</v>
          </cell>
          <cell r="E10">
            <v>185002</v>
          </cell>
        </row>
        <row r="11">
          <cell r="C11">
            <v>277048</v>
          </cell>
          <cell r="D11">
            <v>105570</v>
          </cell>
          <cell r="E11">
            <v>171478</v>
          </cell>
        </row>
        <row r="12">
          <cell r="C12">
            <v>291880.40000000002</v>
          </cell>
          <cell r="D12">
            <v>66449</v>
          </cell>
          <cell r="E12">
            <v>225431.4</v>
          </cell>
        </row>
        <row r="13">
          <cell r="C13">
            <v>302043</v>
          </cell>
          <cell r="D13">
            <v>129580</v>
          </cell>
          <cell r="E13">
            <v>172463</v>
          </cell>
        </row>
        <row r="14">
          <cell r="C14">
            <v>255408</v>
          </cell>
          <cell r="D14">
            <v>32480</v>
          </cell>
          <cell r="E14">
            <v>222928</v>
          </cell>
        </row>
        <row r="15">
          <cell r="C15">
            <v>162909.29999999999</v>
          </cell>
          <cell r="D15">
            <v>56371</v>
          </cell>
          <cell r="E15">
            <v>106538.3</v>
          </cell>
        </row>
        <row r="16">
          <cell r="C16">
            <v>239198</v>
          </cell>
          <cell r="D16">
            <v>57668</v>
          </cell>
          <cell r="E16">
            <v>181530</v>
          </cell>
        </row>
        <row r="17">
          <cell r="C17">
            <v>121961</v>
          </cell>
          <cell r="D17">
            <v>20500</v>
          </cell>
          <cell r="E17">
            <v>101461</v>
          </cell>
        </row>
        <row r="18">
          <cell r="C18">
            <v>233742.9</v>
          </cell>
          <cell r="D18">
            <v>82339</v>
          </cell>
          <cell r="E18">
            <v>151403.9</v>
          </cell>
        </row>
        <row r="19">
          <cell r="C19">
            <v>182925</v>
          </cell>
          <cell r="D19">
            <v>67608</v>
          </cell>
          <cell r="E19">
            <v>115317</v>
          </cell>
        </row>
        <row r="20">
          <cell r="C20">
            <v>205292</v>
          </cell>
          <cell r="D20">
            <v>89996</v>
          </cell>
          <cell r="E20">
            <v>115296</v>
          </cell>
        </row>
        <row r="21">
          <cell r="C21">
            <v>119003</v>
          </cell>
          <cell r="D21">
            <v>21264</v>
          </cell>
          <cell r="E21">
            <v>97739</v>
          </cell>
        </row>
        <row r="22">
          <cell r="C22">
            <v>143377</v>
          </cell>
          <cell r="D22">
            <v>30072</v>
          </cell>
          <cell r="E22">
            <v>113305</v>
          </cell>
        </row>
        <row r="23">
          <cell r="C23">
            <v>178062</v>
          </cell>
          <cell r="D23">
            <v>53291</v>
          </cell>
          <cell r="E23">
            <v>124771</v>
          </cell>
        </row>
        <row r="24">
          <cell r="C24">
            <v>221872</v>
          </cell>
          <cell r="D24">
            <v>54712</v>
          </cell>
          <cell r="E24">
            <v>167160</v>
          </cell>
        </row>
        <row r="25">
          <cell r="C25">
            <v>198928</v>
          </cell>
          <cell r="D25">
            <v>60761</v>
          </cell>
          <cell r="E25">
            <v>138167</v>
          </cell>
        </row>
      </sheetData>
      <sheetData sheetId="18">
        <row r="8">
          <cell r="C8">
            <v>16571341</v>
          </cell>
        </row>
      </sheetData>
      <sheetData sheetId="19">
        <row r="7">
          <cell r="C7">
            <v>16647640</v>
          </cell>
        </row>
      </sheetData>
      <sheetData sheetId="20"/>
      <sheetData sheetId="21"/>
      <sheetData sheetId="22"/>
      <sheetData sheetId="23"/>
      <sheetData sheetId="24"/>
      <sheetData sheetId="25"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C"/>
      <sheetName val="TH N"/>
      <sheetName val="TH Hoi"/>
      <sheetName val="HC"/>
      <sheetName val="GD 2017"/>
      <sheetName val="GD 2018"/>
      <sheetName val="ĐT"/>
      <sheetName val="YT"/>
      <sheetName val="KHCN"/>
      <sheetName val="VH,TT,TPTH"/>
      <sheetName val="XH"/>
      <sheetName val="KT"/>
      <sheetName val="MT"/>
      <sheetName val="Quy"/>
      <sheetName val="QP"/>
      <sheetName val="Các Hội"/>
      <sheetName val="TWBS mục tiêu"/>
      <sheetName val="Du nguon NS"/>
      <sheetName val="Sheet2"/>
    </sheetNames>
    <sheetDataSet>
      <sheetData sheetId="0" refreshError="1"/>
      <sheetData sheetId="1" refreshError="1"/>
      <sheetData sheetId="2" refreshError="1"/>
      <sheetData sheetId="3" refreshError="1">
        <row r="29">
          <cell r="J29">
            <v>12589</v>
          </cell>
        </row>
        <row r="42">
          <cell r="J42">
            <v>140</v>
          </cell>
        </row>
        <row r="46">
          <cell r="J46">
            <v>4925</v>
          </cell>
        </row>
        <row r="50">
          <cell r="J50">
            <v>6617</v>
          </cell>
        </row>
        <row r="55">
          <cell r="J55">
            <v>320</v>
          </cell>
        </row>
        <row r="62">
          <cell r="J62">
            <v>7000</v>
          </cell>
        </row>
        <row r="65">
          <cell r="J65">
            <v>62</v>
          </cell>
        </row>
        <row r="68">
          <cell r="J68">
            <v>670</v>
          </cell>
        </row>
        <row r="77">
          <cell r="J77">
            <v>28</v>
          </cell>
        </row>
        <row r="79">
          <cell r="J79">
            <v>1550</v>
          </cell>
        </row>
        <row r="80">
          <cell r="J80">
            <v>450</v>
          </cell>
        </row>
        <row r="81">
          <cell r="J81">
            <v>460</v>
          </cell>
        </row>
        <row r="82">
          <cell r="J82">
            <v>3500</v>
          </cell>
        </row>
        <row r="86">
          <cell r="J86">
            <v>45</v>
          </cell>
        </row>
      </sheetData>
      <sheetData sheetId="4" refreshError="1"/>
      <sheetData sheetId="5" refreshError="1"/>
      <sheetData sheetId="6" refreshError="1"/>
      <sheetData sheetId="7" refreshError="1">
        <row r="6">
          <cell r="O6">
            <v>280</v>
          </cell>
        </row>
      </sheetData>
      <sheetData sheetId="8" refreshError="1"/>
      <sheetData sheetId="9" refreshError="1"/>
      <sheetData sheetId="10" refreshError="1"/>
      <sheetData sheetId="11" refreshError="1">
        <row r="59">
          <cell r="I59">
            <v>80</v>
          </cell>
        </row>
      </sheetData>
      <sheetData sheetId="12" refreshError="1"/>
      <sheetData sheetId="13" refreshError="1"/>
      <sheetData sheetId="14" refreshError="1"/>
      <sheetData sheetId="15" refreshError="1"/>
      <sheetData sheetId="16" refreshError="1"/>
      <sheetData sheetId="17" refreshError="1"/>
      <sheetData sheetId="18"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G44"/>
  <sheetViews>
    <sheetView topLeftCell="A23" workbookViewId="0">
      <selection activeCell="M10" sqref="M10"/>
    </sheetView>
  </sheetViews>
  <sheetFormatPr defaultRowHeight="16.5"/>
  <cols>
    <col min="1" max="1" width="6.28515625" style="10" customWidth="1"/>
    <col min="2" max="2" width="63.140625" style="10" customWidth="1"/>
    <col min="3" max="3" width="17.7109375" style="10" hidden="1" customWidth="1"/>
    <col min="4" max="4" width="15.140625" style="10" hidden="1" customWidth="1"/>
    <col min="5" max="5" width="17.140625" style="10" customWidth="1"/>
    <col min="6" max="6" width="11.5703125" style="10" hidden="1" customWidth="1"/>
    <col min="7" max="7" width="10.5703125" style="10" hidden="1" customWidth="1"/>
    <col min="8" max="16384" width="9.140625" style="10"/>
  </cols>
  <sheetData>
    <row r="1" spans="1:7">
      <c r="A1" s="198" t="s">
        <v>329</v>
      </c>
      <c r="B1" s="198"/>
      <c r="C1" s="198"/>
      <c r="D1" s="198"/>
      <c r="E1" s="198"/>
      <c r="F1" s="198"/>
      <c r="G1" s="198"/>
    </row>
    <row r="2" spans="1:7" ht="18.75">
      <c r="A2" s="204" t="s">
        <v>220</v>
      </c>
      <c r="B2" s="204"/>
      <c r="C2" s="204"/>
      <c r="D2" s="204"/>
      <c r="E2" s="204"/>
      <c r="F2" s="204"/>
      <c r="G2" s="204"/>
    </row>
    <row r="3" spans="1:7">
      <c r="A3" s="199" t="s">
        <v>330</v>
      </c>
      <c r="B3" s="199"/>
      <c r="C3" s="199"/>
      <c r="D3" s="199"/>
      <c r="E3" s="199"/>
      <c r="F3" s="199"/>
      <c r="G3" s="199"/>
    </row>
    <row r="4" spans="1:7">
      <c r="A4" s="200" t="s">
        <v>16</v>
      </c>
      <c r="B4" s="200"/>
      <c r="C4" s="200"/>
      <c r="D4" s="200"/>
      <c r="E4" s="200"/>
      <c r="F4" s="200"/>
      <c r="G4" s="200"/>
    </row>
    <row r="5" spans="1:7">
      <c r="A5" s="201" t="s">
        <v>0</v>
      </c>
      <c r="B5" s="201" t="s">
        <v>331</v>
      </c>
      <c r="C5" s="201" t="s">
        <v>332</v>
      </c>
      <c r="D5" s="202" t="s">
        <v>221</v>
      </c>
      <c r="E5" s="202" t="s">
        <v>332</v>
      </c>
      <c r="F5" s="203" t="s">
        <v>155</v>
      </c>
      <c r="G5" s="203"/>
    </row>
    <row r="6" spans="1:7" ht="33">
      <c r="A6" s="201"/>
      <c r="B6" s="201"/>
      <c r="C6" s="201"/>
      <c r="D6" s="202"/>
      <c r="E6" s="202"/>
      <c r="F6" s="50" t="s">
        <v>42</v>
      </c>
      <c r="G6" s="50" t="s">
        <v>43</v>
      </c>
    </row>
    <row r="7" spans="1:7">
      <c r="A7" s="51" t="s">
        <v>1</v>
      </c>
      <c r="B7" s="51" t="s">
        <v>2</v>
      </c>
      <c r="C7" s="51">
        <v>1</v>
      </c>
      <c r="D7" s="51">
        <v>2</v>
      </c>
      <c r="E7" s="51">
        <v>3</v>
      </c>
      <c r="F7" s="51">
        <v>4</v>
      </c>
      <c r="G7" s="51">
        <v>5</v>
      </c>
    </row>
    <row r="8" spans="1:7" s="22" customFormat="1">
      <c r="A8" s="117" t="s">
        <v>1</v>
      </c>
      <c r="B8" s="118" t="s">
        <v>71</v>
      </c>
      <c r="C8" s="119">
        <f>'[1]Bieu 15'!C8</f>
        <v>19991570</v>
      </c>
      <c r="D8" s="119">
        <f>'[1]Bieu 15'!D8</f>
        <v>28523320</v>
      </c>
      <c r="E8" s="119">
        <f>'[1]Bieu 15'!E8</f>
        <v>22616343</v>
      </c>
      <c r="F8" s="119">
        <f>'[1]Bieu 15'!F8</f>
        <v>-5906977</v>
      </c>
      <c r="G8" s="23">
        <f>'[1]Bieu 15'!G8</f>
        <v>0.79290710197831105</v>
      </c>
    </row>
    <row r="9" spans="1:7" s="22" customFormat="1">
      <c r="A9" s="13" t="s">
        <v>3</v>
      </c>
      <c r="B9" s="14" t="s">
        <v>72</v>
      </c>
      <c r="C9" s="21">
        <f>'[1]Bieu 15'!C9</f>
        <v>13681572</v>
      </c>
      <c r="D9" s="21">
        <f>'[1]Bieu 15'!D9</f>
        <v>15360449</v>
      </c>
      <c r="E9" s="21">
        <f>'[1]Bieu 15'!E9</f>
        <v>16401773</v>
      </c>
      <c r="F9" s="21">
        <f>'[1]Bieu 15'!F9</f>
        <v>1041324</v>
      </c>
      <c r="G9" s="23">
        <f>'[1]Bieu 15'!G9</f>
        <v>1.0677925495537273</v>
      </c>
    </row>
    <row r="10" spans="1:7">
      <c r="A10" s="16" t="s">
        <v>17</v>
      </c>
      <c r="B10" s="15" t="s">
        <v>73</v>
      </c>
      <c r="C10" s="20">
        <f>'[1]Bieu 15'!C10</f>
        <v>1888800</v>
      </c>
      <c r="D10" s="20">
        <f>'[1]Bieu 15'!D10</f>
        <v>2717240</v>
      </c>
      <c r="E10" s="20">
        <f>'[1]Bieu 15'!E10</f>
        <v>2540612</v>
      </c>
      <c r="F10" s="20">
        <f>'[1]Bieu 15'!F10</f>
        <v>-176628</v>
      </c>
      <c r="G10" s="24">
        <f>'[1]Bieu 15'!G10</f>
        <v>0.93499727664836374</v>
      </c>
    </row>
    <row r="11" spans="1:7" s="46" customFormat="1" hidden="1">
      <c r="A11" s="42"/>
      <c r="B11" s="43"/>
      <c r="C11" s="44">
        <f>'[1]Bieu 15'!C11</f>
        <v>0</v>
      </c>
      <c r="D11" s="44">
        <f>'[1]Bieu 15'!D11</f>
        <v>0</v>
      </c>
      <c r="E11" s="44">
        <f>'[1]Bieu 15'!E11</f>
        <v>0</v>
      </c>
      <c r="F11" s="44">
        <f>'[1]Bieu 15'!F11</f>
        <v>0</v>
      </c>
      <c r="G11" s="45">
        <f>'[1]Bieu 15'!G11</f>
        <v>0</v>
      </c>
    </row>
    <row r="12" spans="1:7">
      <c r="A12" s="16" t="s">
        <v>17</v>
      </c>
      <c r="B12" s="15" t="s">
        <v>74</v>
      </c>
      <c r="C12" s="20">
        <f>'[1]Bieu 15'!C12</f>
        <v>11792772</v>
      </c>
      <c r="D12" s="20">
        <f>'[1]Bieu 15'!D12</f>
        <v>12643209</v>
      </c>
      <c r="E12" s="20">
        <f>'[1]Bieu 15'!E12</f>
        <v>13861161</v>
      </c>
      <c r="F12" s="20">
        <f>'[1]Bieu 15'!F12</f>
        <v>1217952</v>
      </c>
      <c r="G12" s="24">
        <f>'[1]Bieu 15'!G12</f>
        <v>1.0963325054580684</v>
      </c>
    </row>
    <row r="13" spans="1:7" ht="33" hidden="1">
      <c r="A13" s="16"/>
      <c r="B13" s="43" t="s">
        <v>223</v>
      </c>
      <c r="C13" s="44">
        <f>'[1]Bieu 15'!C13</f>
        <v>12905572</v>
      </c>
      <c r="D13" s="44">
        <f>'[1]Bieu 15'!D13</f>
        <v>14368699</v>
      </c>
      <c r="E13" s="44">
        <f>'[1]Bieu 15'!E13</f>
        <v>15516773</v>
      </c>
      <c r="F13" s="20">
        <f>'[1]Bieu 15'!F13</f>
        <v>1148074</v>
      </c>
      <c r="G13" s="24">
        <f>'[1]Bieu 15'!G13</f>
        <v>1.0799010404491041</v>
      </c>
    </row>
    <row r="14" spans="1:7" s="22" customFormat="1">
      <c r="A14" s="13" t="s">
        <v>4</v>
      </c>
      <c r="B14" s="14" t="s">
        <v>75</v>
      </c>
      <c r="C14" s="21">
        <f>'[1]Bieu 15'!C14</f>
        <v>2464674</v>
      </c>
      <c r="D14" s="21">
        <f>'[1]Bieu 15'!D14</f>
        <v>2618704</v>
      </c>
      <c r="E14" s="21">
        <f>'[1]Bieu 15'!E14</f>
        <v>3088570</v>
      </c>
      <c r="F14" s="21">
        <f>'[1]Bieu 15'!F14</f>
        <v>469866</v>
      </c>
      <c r="G14" s="23">
        <f>'[1]Bieu 15'!G14</f>
        <v>1.179426922630431</v>
      </c>
    </row>
    <row r="15" spans="1:7">
      <c r="A15" s="16">
        <v>1</v>
      </c>
      <c r="B15" s="15" t="s">
        <v>76</v>
      </c>
      <c r="C15" s="20">
        <f>'[1]Bieu 15'!C15</f>
        <v>0</v>
      </c>
      <c r="D15" s="20">
        <f>'[1]Bieu 15'!D15</f>
        <v>0</v>
      </c>
      <c r="E15" s="20">
        <f>'[1]Bieu 15'!E15</f>
        <v>0</v>
      </c>
      <c r="F15" s="20">
        <f>'[1]Bieu 15'!F15</f>
        <v>0</v>
      </c>
      <c r="G15" s="23"/>
    </row>
    <row r="16" spans="1:7">
      <c r="A16" s="16">
        <v>2</v>
      </c>
      <c r="B16" s="15" t="s">
        <v>77</v>
      </c>
      <c r="C16" s="20">
        <f>'[1]Bieu 15'!C16</f>
        <v>2464674</v>
      </c>
      <c r="D16" s="20">
        <f>'[1]Bieu 15'!D16</f>
        <v>2618704</v>
      </c>
      <c r="E16" s="20">
        <f>'[1]Bieu 15'!E16</f>
        <v>3088570</v>
      </c>
      <c r="F16" s="20">
        <f>'[1]Bieu 15'!F16</f>
        <v>469866</v>
      </c>
      <c r="G16" s="24">
        <f>'[1]Bieu 15'!G16</f>
        <v>1.179426922630431</v>
      </c>
    </row>
    <row r="17" spans="1:7">
      <c r="A17" s="13" t="s">
        <v>14</v>
      </c>
      <c r="B17" s="14" t="s">
        <v>78</v>
      </c>
      <c r="C17" s="20">
        <f>'[1]Bieu 15'!C17</f>
        <v>0</v>
      </c>
      <c r="D17" s="20">
        <f>'[1]Bieu 15'!D17</f>
        <v>0</v>
      </c>
      <c r="E17" s="20">
        <f>'[1]Bieu 15'!E17</f>
        <v>0</v>
      </c>
      <c r="F17" s="20">
        <f>'[1]Bieu 15'!F17</f>
        <v>0</v>
      </c>
      <c r="G17" s="23"/>
    </row>
    <row r="18" spans="1:7">
      <c r="A18" s="13" t="s">
        <v>15</v>
      </c>
      <c r="B18" s="14" t="s">
        <v>79</v>
      </c>
      <c r="C18" s="20">
        <f>'[1]Bieu 15'!C18</f>
        <v>0</v>
      </c>
      <c r="D18" s="20">
        <f>'[1]Bieu 15'!D18</f>
        <v>1187492</v>
      </c>
      <c r="E18" s="20">
        <f>'[1]Bieu 15'!E18</f>
        <v>0</v>
      </c>
      <c r="F18" s="21">
        <f>'[1]Bieu 15'!F18</f>
        <v>0</v>
      </c>
      <c r="G18" s="23"/>
    </row>
    <row r="19" spans="1:7" s="22" customFormat="1">
      <c r="A19" s="13" t="s">
        <v>34</v>
      </c>
      <c r="B19" s="14" t="s">
        <v>80</v>
      </c>
      <c r="C19" s="21">
        <f>'[1]Bieu 15'!C19</f>
        <v>3845325</v>
      </c>
      <c r="D19" s="21">
        <f>'[1]Bieu 15'!D19</f>
        <v>9356675</v>
      </c>
      <c r="E19" s="21">
        <f>'[1]Bieu 15'!E19</f>
        <v>3126000</v>
      </c>
      <c r="F19" s="21">
        <f>'[1]Bieu 15'!F19</f>
        <v>-6230675</v>
      </c>
      <c r="G19" s="23">
        <f>'[1]Bieu 15'!G19</f>
        <v>0.33409304052988908</v>
      </c>
    </row>
    <row r="20" spans="1:7">
      <c r="A20" s="13" t="s">
        <v>2</v>
      </c>
      <c r="B20" s="14" t="s">
        <v>23</v>
      </c>
      <c r="C20" s="21">
        <f>'[1]Bieu 15'!C20</f>
        <v>20067870</v>
      </c>
      <c r="D20" s="21">
        <f>'[1]Bieu 15'!D20</f>
        <v>25933251</v>
      </c>
      <c r="E20" s="21">
        <f>'[1]Bieu 15'!E20</f>
        <v>23125343.252286002</v>
      </c>
      <c r="F20" s="21">
        <f>'[1]Bieu 15'!F20</f>
        <v>3057473.252286002</v>
      </c>
      <c r="G20" s="23">
        <f>'[1]Bieu 15'!G20</f>
        <v>1.1523566403552545</v>
      </c>
    </row>
    <row r="21" spans="1:7" s="22" customFormat="1">
      <c r="A21" s="13" t="s">
        <v>3</v>
      </c>
      <c r="B21" s="14" t="s">
        <v>81</v>
      </c>
      <c r="C21" s="21">
        <f>'[1]Bieu 15'!C21</f>
        <v>17603196</v>
      </c>
      <c r="D21" s="21">
        <f>'[1]Bieu 15'!D21</f>
        <v>18917693</v>
      </c>
      <c r="E21" s="21">
        <f>'[1]Bieu 15'!E21</f>
        <v>20036773.252286002</v>
      </c>
      <c r="F21" s="21">
        <f>'[1]Bieu 15'!F21</f>
        <v>2433577.252286002</v>
      </c>
      <c r="G21" s="23">
        <f>'[1]Bieu 15'!G21</f>
        <v>1.1382463305121413</v>
      </c>
    </row>
    <row r="22" spans="1:7">
      <c r="A22" s="16">
        <v>1</v>
      </c>
      <c r="B22" s="15" t="s">
        <v>106</v>
      </c>
      <c r="C22" s="20">
        <f>'[1]Bieu 15'!C22</f>
        <v>2501387</v>
      </c>
      <c r="D22" s="20">
        <f>'[1]Bieu 15'!D22</f>
        <v>4419899</v>
      </c>
      <c r="E22" s="20">
        <f>'[1]Bieu 15'!E22</f>
        <v>4809210</v>
      </c>
      <c r="F22" s="20">
        <f>'[1]Bieu 15'!F22</f>
        <v>2307823</v>
      </c>
      <c r="G22" s="24">
        <f>'[1]Bieu 15'!G22</f>
        <v>1.9226173319042594</v>
      </c>
    </row>
    <row r="23" spans="1:7">
      <c r="A23" s="16">
        <v>2</v>
      </c>
      <c r="B23" s="15" t="s">
        <v>52</v>
      </c>
      <c r="C23" s="20">
        <f>'[1]Bieu 15'!C23</f>
        <v>11543671</v>
      </c>
      <c r="D23" s="20">
        <f>'[1]Bieu 15'!D23</f>
        <v>11738727</v>
      </c>
      <c r="E23" s="20">
        <f>'[1]Bieu 15'!E23</f>
        <v>11906555.252286</v>
      </c>
      <c r="F23" s="20">
        <f>'[1]Bieu 15'!F23</f>
        <v>362884.25228600018</v>
      </c>
      <c r="G23" s="24">
        <f>'[1]Bieu 15'!G23</f>
        <v>1.0314357756978694</v>
      </c>
    </row>
    <row r="24" spans="1:7">
      <c r="A24" s="16">
        <v>3</v>
      </c>
      <c r="B24" s="15" t="s">
        <v>152</v>
      </c>
      <c r="C24" s="20">
        <f>'[1]Bieu 15'!C24</f>
        <v>11901</v>
      </c>
      <c r="D24" s="20">
        <f>'[1]Bieu 15'!D24</f>
        <v>11901</v>
      </c>
      <c r="E24" s="20">
        <f>'[1]Bieu 15'!E24</f>
        <v>13979</v>
      </c>
      <c r="F24" s="20">
        <f>'[1]Bieu 15'!F24</f>
        <v>2078</v>
      </c>
      <c r="G24" s="24">
        <f>'[1]Bieu 15'!G24</f>
        <v>1.1746071758675742</v>
      </c>
    </row>
    <row r="25" spans="1:7">
      <c r="A25" s="16">
        <v>4</v>
      </c>
      <c r="B25" s="15" t="s">
        <v>69</v>
      </c>
      <c r="C25" s="20">
        <f>'[1]Bieu 15'!C25</f>
        <v>1450</v>
      </c>
      <c r="D25" s="20">
        <f>'[1]Bieu 15'!D25</f>
        <v>1450</v>
      </c>
      <c r="E25" s="20">
        <f>'[1]Bieu 15'!E25</f>
        <v>1450</v>
      </c>
      <c r="F25" s="20">
        <f>'[1]Bieu 15'!F25</f>
        <v>0</v>
      </c>
      <c r="G25" s="24">
        <f>'[1]Bieu 15'!G25</f>
        <v>1</v>
      </c>
    </row>
    <row r="26" spans="1:7">
      <c r="A26" s="16">
        <v>5</v>
      </c>
      <c r="B26" s="15" t="s">
        <v>53</v>
      </c>
      <c r="C26" s="20">
        <f>'[1]Bieu 15'!C26</f>
        <v>512325</v>
      </c>
      <c r="D26" s="20">
        <f>'[1]Bieu 15'!D26</f>
        <v>312325</v>
      </c>
      <c r="E26" s="20">
        <f>'[1]Bieu 15'!E26</f>
        <v>576179</v>
      </c>
      <c r="F26" s="20">
        <f>'[1]Bieu 15'!F26</f>
        <v>63854</v>
      </c>
      <c r="G26" s="24">
        <f>'[1]Bieu 15'!G26</f>
        <v>1.1246357292734104</v>
      </c>
    </row>
    <row r="27" spans="1:7">
      <c r="A27" s="16">
        <v>6</v>
      </c>
      <c r="B27" s="15" t="s">
        <v>150</v>
      </c>
      <c r="C27" s="20">
        <f>'[1]Bieu 15'!C27</f>
        <v>3032462</v>
      </c>
      <c r="D27" s="20">
        <f>'[1]Bieu 15'!D27</f>
        <v>2433391</v>
      </c>
      <c r="E27" s="20">
        <f>'[1]Bieu 15'!E27</f>
        <v>2729400</v>
      </c>
      <c r="F27" s="20">
        <f>'[1]Bieu 15'!F27</f>
        <v>-303062</v>
      </c>
      <c r="G27" s="24">
        <f>'[1]Bieu 15'!G27</f>
        <v>0.90006074272323944</v>
      </c>
    </row>
    <row r="28" spans="1:7" ht="32.25" hidden="1" customHeight="1">
      <c r="A28" s="16"/>
      <c r="B28" s="15"/>
      <c r="C28" s="20">
        <f>'[1]Bieu 15'!C28</f>
        <v>0</v>
      </c>
      <c r="D28" s="20">
        <f>'[1]Bieu 15'!D28</f>
        <v>0</v>
      </c>
      <c r="E28" s="20">
        <f>'[1]Bieu 15'!E28</f>
        <v>0</v>
      </c>
      <c r="F28" s="20">
        <f>'[1]Bieu 15'!F28</f>
        <v>0</v>
      </c>
      <c r="G28" s="24">
        <f>'[1]Bieu 15'!G28</f>
        <v>0</v>
      </c>
    </row>
    <row r="29" spans="1:7" s="22" customFormat="1">
      <c r="A29" s="13" t="s">
        <v>4</v>
      </c>
      <c r="B29" s="14" t="s">
        <v>82</v>
      </c>
      <c r="C29" s="21">
        <f>'[1]Bieu 15'!C29</f>
        <v>2464674</v>
      </c>
      <c r="D29" s="21">
        <f>'[1]Bieu 15'!D29</f>
        <v>3889558</v>
      </c>
      <c r="E29" s="21">
        <f>'[1]Bieu 15'!E29</f>
        <v>3088570</v>
      </c>
      <c r="F29" s="21">
        <f>'[1]Bieu 15'!F29</f>
        <v>623896</v>
      </c>
      <c r="G29" s="23">
        <f>'[1]Bieu 15'!G29</f>
        <v>1.2531353030867369</v>
      </c>
    </row>
    <row r="30" spans="1:7">
      <c r="A30" s="16">
        <v>1</v>
      </c>
      <c r="B30" s="15" t="s">
        <v>55</v>
      </c>
      <c r="C30" s="20">
        <f>'[1]Bieu 15'!C30</f>
        <v>472921</v>
      </c>
      <c r="D30" s="20">
        <f>'[1]Bieu 15'!D30</f>
        <v>499787</v>
      </c>
      <c r="E30" s="20">
        <f>'[1]Bieu 15'!E30</f>
        <v>800732</v>
      </c>
      <c r="F30" s="20">
        <f>'[1]Bieu 15'!F30</f>
        <v>327811</v>
      </c>
      <c r="G30" s="24">
        <f>'[1]Bieu 15'!G30</f>
        <v>1.6931622829182886</v>
      </c>
    </row>
    <row r="31" spans="1:7">
      <c r="A31" s="16">
        <v>2</v>
      </c>
      <c r="B31" s="15" t="s">
        <v>83</v>
      </c>
      <c r="C31" s="20">
        <f>'[1]Bieu 15'!C31</f>
        <v>1991753</v>
      </c>
      <c r="D31" s="20">
        <f>'[1]Bieu 15'!D31</f>
        <v>3389771</v>
      </c>
      <c r="E31" s="20">
        <f>'[1]Bieu 15'!E31</f>
        <v>2287838</v>
      </c>
      <c r="F31" s="20">
        <f>'[1]Bieu 15'!F31</f>
        <v>296085</v>
      </c>
      <c r="G31" s="24">
        <f>'[1]Bieu 15'!G31</f>
        <v>1.1486554808753897</v>
      </c>
    </row>
    <row r="32" spans="1:7" s="22" customFormat="1">
      <c r="A32" s="13" t="s">
        <v>14</v>
      </c>
      <c r="B32" s="14" t="s">
        <v>84</v>
      </c>
      <c r="C32" s="21">
        <f>'[1]Bieu 15'!C32</f>
        <v>0</v>
      </c>
      <c r="D32" s="21">
        <f>'[1]Bieu 15'!D32</f>
        <v>3126000</v>
      </c>
      <c r="E32" s="21">
        <f>'[1]Bieu 15'!E32</f>
        <v>0</v>
      </c>
      <c r="F32" s="20">
        <f>'[1]Bieu 15'!F32</f>
        <v>0</v>
      </c>
      <c r="G32" s="24"/>
    </row>
    <row r="33" spans="1:7" s="22" customFormat="1">
      <c r="A33" s="13" t="s">
        <v>20</v>
      </c>
      <c r="B33" s="14" t="s">
        <v>272</v>
      </c>
      <c r="C33" s="21">
        <f>'[1]Bieu 15'!C33</f>
        <v>76300</v>
      </c>
      <c r="D33" s="21">
        <f>'[1]Bieu 15'!D33</f>
        <v>76300</v>
      </c>
      <c r="E33" s="21">
        <f>'[1]Bieu 15'!E33</f>
        <v>509000</v>
      </c>
      <c r="F33" s="21">
        <f>'[1]Bieu 15'!F33</f>
        <v>432700</v>
      </c>
      <c r="G33" s="23">
        <f>'[1]Bieu 15'!G33</f>
        <v>6.6710353866317167</v>
      </c>
    </row>
    <row r="34" spans="1:7" s="22" customFormat="1">
      <c r="A34" s="13" t="s">
        <v>19</v>
      </c>
      <c r="B34" s="14" t="s">
        <v>153</v>
      </c>
      <c r="C34" s="21">
        <f>'[1]Bieu 15'!C34</f>
        <v>74653</v>
      </c>
      <c r="D34" s="21">
        <f>'[1]Bieu 15'!D34</f>
        <v>74653</v>
      </c>
      <c r="E34" s="21">
        <f>'[1]Bieu 15'!E34</f>
        <v>55691</v>
      </c>
      <c r="F34" s="21">
        <f>'[1]Bieu 15'!F34</f>
        <v>-18962</v>
      </c>
      <c r="G34" s="23">
        <f>'[1]Bieu 15'!G34</f>
        <v>0.74599815144736314</v>
      </c>
    </row>
    <row r="35" spans="1:7">
      <c r="A35" s="16">
        <v>1</v>
      </c>
      <c r="B35" s="15" t="s">
        <v>85</v>
      </c>
      <c r="C35" s="20">
        <f>'[1]Bieu 15'!C35</f>
        <v>0</v>
      </c>
      <c r="D35" s="20">
        <f>'[1]Bieu 15'!D35</f>
        <v>0</v>
      </c>
      <c r="E35" s="20">
        <f>'[1]Bieu 15'!E35</f>
        <v>0</v>
      </c>
      <c r="F35" s="20">
        <f>'[1]Bieu 15'!F35</f>
        <v>0</v>
      </c>
      <c r="G35" s="24"/>
    </row>
    <row r="36" spans="1:7" ht="33">
      <c r="A36" s="16">
        <v>2</v>
      </c>
      <c r="B36" s="15" t="s">
        <v>86</v>
      </c>
      <c r="C36" s="20">
        <f>'[1]Bieu 15'!C36</f>
        <v>74653</v>
      </c>
      <c r="D36" s="20">
        <f>'[1]Bieu 15'!D36</f>
        <v>74653</v>
      </c>
      <c r="E36" s="20">
        <f>'[1]Bieu 15'!E36</f>
        <v>55691</v>
      </c>
      <c r="F36" s="20">
        <f>'[1]Bieu 15'!F36</f>
        <v>-18962</v>
      </c>
      <c r="G36" s="24">
        <f>'[1]Bieu 15'!G36</f>
        <v>0.74599815144736314</v>
      </c>
    </row>
    <row r="37" spans="1:7" s="22" customFormat="1">
      <c r="A37" s="13" t="s">
        <v>18</v>
      </c>
      <c r="B37" s="14" t="s">
        <v>154</v>
      </c>
      <c r="C37" s="21">
        <f>'[1]Bieu 15'!C37</f>
        <v>76300</v>
      </c>
      <c r="D37" s="21">
        <f>'[1]Bieu 15'!D37</f>
        <v>76300</v>
      </c>
      <c r="E37" s="21">
        <f>'[1]Bieu 15'!E37</f>
        <v>509000</v>
      </c>
      <c r="F37" s="21">
        <f>'[1]Bieu 15'!F37</f>
        <v>432700</v>
      </c>
      <c r="G37" s="23">
        <f>'[1]Bieu 15'!G37</f>
        <v>6.6710353866317167</v>
      </c>
    </row>
    <row r="38" spans="1:7">
      <c r="A38" s="16">
        <v>1</v>
      </c>
      <c r="B38" s="15" t="s">
        <v>87</v>
      </c>
      <c r="C38" s="20">
        <f>'[1]Bieu 15'!C38</f>
        <v>76300</v>
      </c>
      <c r="D38" s="20">
        <f>'[1]Bieu 15'!D38</f>
        <v>76300</v>
      </c>
      <c r="E38" s="20">
        <f>'[1]Bieu 15'!E38</f>
        <v>509000</v>
      </c>
      <c r="F38" s="20">
        <f>'[1]Bieu 15'!F38</f>
        <v>432700</v>
      </c>
      <c r="G38" s="24">
        <f>'[1]Bieu 15'!G38</f>
        <v>6.6710353866317167</v>
      </c>
    </row>
    <row r="39" spans="1:7">
      <c r="A39" s="188">
        <v>2</v>
      </c>
      <c r="B39" s="189" t="s">
        <v>88</v>
      </c>
      <c r="C39" s="190">
        <f>'[1]Bieu 15'!C39</f>
        <v>0</v>
      </c>
      <c r="D39" s="190">
        <f>'[1]Bieu 15'!D39</f>
        <v>0</v>
      </c>
      <c r="E39" s="191">
        <f>'[1]Bieu 15'!E39</f>
        <v>0</v>
      </c>
      <c r="F39" s="190">
        <f>'[1]Bieu 15'!F39</f>
        <v>0</v>
      </c>
      <c r="G39" s="192"/>
    </row>
    <row r="40" spans="1:7" s="22" customFormat="1" ht="9" customHeight="1">
      <c r="A40" s="106"/>
      <c r="B40" s="107"/>
      <c r="C40" s="108"/>
      <c r="D40" s="108"/>
      <c r="E40" s="109"/>
      <c r="F40" s="108"/>
      <c r="G40" s="110"/>
    </row>
    <row r="41" spans="1:7" s="22" customFormat="1" ht="59.25" customHeight="1">
      <c r="A41" s="197"/>
      <c r="B41" s="197"/>
      <c r="C41" s="197"/>
      <c r="D41" s="197"/>
      <c r="E41" s="197"/>
      <c r="F41" s="197"/>
      <c r="G41" s="197"/>
    </row>
    <row r="43" spans="1:7" ht="19.5" customHeight="1"/>
    <row r="44" spans="1:7" ht="24.75" customHeight="1"/>
  </sheetData>
  <mergeCells count="11">
    <mergeCell ref="A41:G41"/>
    <mergeCell ref="A1:G1"/>
    <mergeCell ref="A3:G3"/>
    <mergeCell ref="A4:G4"/>
    <mergeCell ref="A5:A6"/>
    <mergeCell ref="B5:B6"/>
    <mergeCell ref="C5:C6"/>
    <mergeCell ref="D5:D6"/>
    <mergeCell ref="E5:E6"/>
    <mergeCell ref="F5:G5"/>
    <mergeCell ref="A2:G2"/>
  </mergeCells>
  <pageMargins left="0.972440945" right="0" top="0.74803149606299202" bottom="0.59055118110236204" header="0.31496062992126" footer="0.31496062992126"/>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G243"/>
  <sheetViews>
    <sheetView workbookViewId="0">
      <selection activeCell="A39" sqref="A39:XFD44"/>
    </sheetView>
  </sheetViews>
  <sheetFormatPr defaultColWidth="6.5703125" defaultRowHeight="16.5"/>
  <cols>
    <col min="1" max="1" width="6.5703125" style="7"/>
    <col min="2" max="2" width="62.42578125" style="7" customWidth="1"/>
    <col min="3" max="3" width="11" style="7" hidden="1" customWidth="1"/>
    <col min="4" max="4" width="11" style="41" hidden="1" customWidth="1"/>
    <col min="5" max="5" width="17.42578125" style="7" customWidth="1"/>
    <col min="6" max="6" width="11.5703125" style="7" hidden="1" customWidth="1"/>
    <col min="7" max="7" width="11" style="7" hidden="1" customWidth="1"/>
    <col min="8" max="16384" width="6.5703125" style="7"/>
  </cols>
  <sheetData>
    <row r="1" spans="1:7" ht="20.25" customHeight="1">
      <c r="A1" s="206" t="s">
        <v>333</v>
      </c>
      <c r="B1" s="206"/>
      <c r="C1" s="206"/>
      <c r="D1" s="206"/>
      <c r="E1" s="206"/>
      <c r="F1" s="206"/>
      <c r="G1" s="206"/>
    </row>
    <row r="2" spans="1:7" ht="39" customHeight="1">
      <c r="A2" s="207" t="s">
        <v>222</v>
      </c>
      <c r="B2" s="207"/>
      <c r="C2" s="207"/>
      <c r="D2" s="207"/>
      <c r="E2" s="207"/>
      <c r="F2" s="207"/>
      <c r="G2" s="207"/>
    </row>
    <row r="3" spans="1:7">
      <c r="A3" s="199" t="s">
        <v>334</v>
      </c>
      <c r="B3" s="199"/>
      <c r="C3" s="199"/>
      <c r="D3" s="199"/>
      <c r="E3" s="199"/>
      <c r="F3" s="199"/>
      <c r="G3" s="199"/>
    </row>
    <row r="4" spans="1:7" ht="16.5" customHeight="1">
      <c r="A4" s="208" t="s">
        <v>16</v>
      </c>
      <c r="B4" s="208"/>
      <c r="C4" s="208"/>
      <c r="D4" s="208"/>
      <c r="E4" s="208"/>
      <c r="F4" s="208"/>
      <c r="G4" s="208"/>
    </row>
    <row r="5" spans="1:7" ht="21.75" customHeight="1">
      <c r="A5" s="202" t="s">
        <v>0</v>
      </c>
      <c r="B5" s="202" t="s">
        <v>331</v>
      </c>
      <c r="C5" s="202" t="s">
        <v>40</v>
      </c>
      <c r="D5" s="209" t="s">
        <v>221</v>
      </c>
      <c r="E5" s="202" t="s">
        <v>332</v>
      </c>
      <c r="F5" s="202" t="s">
        <v>155</v>
      </c>
      <c r="G5" s="202"/>
    </row>
    <row r="6" spans="1:7" ht="48" customHeight="1">
      <c r="A6" s="202"/>
      <c r="B6" s="202"/>
      <c r="C6" s="202"/>
      <c r="D6" s="209"/>
      <c r="E6" s="202"/>
      <c r="F6" s="50" t="s">
        <v>42</v>
      </c>
      <c r="G6" s="50" t="s">
        <v>43</v>
      </c>
    </row>
    <row r="7" spans="1:7" ht="21" customHeight="1">
      <c r="A7" s="50" t="s">
        <v>1</v>
      </c>
      <c r="B7" s="50" t="s">
        <v>2</v>
      </c>
      <c r="C7" s="50">
        <v>1</v>
      </c>
      <c r="D7" s="143">
        <v>2</v>
      </c>
      <c r="E7" s="50">
        <v>3</v>
      </c>
      <c r="F7" s="97">
        <v>4</v>
      </c>
      <c r="G7" s="50">
        <v>5</v>
      </c>
    </row>
    <row r="8" spans="1:7">
      <c r="A8" s="25" t="s">
        <v>1</v>
      </c>
      <c r="B8" s="26" t="s">
        <v>127</v>
      </c>
      <c r="C8" s="100"/>
      <c r="D8" s="144"/>
      <c r="E8" s="100"/>
      <c r="F8" s="100"/>
      <c r="G8" s="101"/>
    </row>
    <row r="9" spans="1:7">
      <c r="A9" s="28" t="s">
        <v>3</v>
      </c>
      <c r="B9" s="29" t="s">
        <v>112</v>
      </c>
      <c r="C9" s="55">
        <f>'[1]Bieu 30'!C9</f>
        <v>16571341</v>
      </c>
      <c r="D9" s="55">
        <f>'[1]Bieu 30'!D9</f>
        <v>23543143</v>
      </c>
      <c r="E9" s="55">
        <f>'[1]Bieu 30'!E9</f>
        <v>18714106</v>
      </c>
      <c r="F9" s="55">
        <f>'[1]Bieu 30'!F9</f>
        <v>-4829037</v>
      </c>
      <c r="G9" s="56">
        <f>'[1]Bieu 30'!G9</f>
        <v>1.1293054677952739</v>
      </c>
    </row>
    <row r="10" spans="1:7">
      <c r="A10" s="31">
        <v>1</v>
      </c>
      <c r="B10" s="32" t="s">
        <v>113</v>
      </c>
      <c r="C10" s="53">
        <f>'[1]Bieu 30'!C10</f>
        <v>10261342</v>
      </c>
      <c r="D10" s="3">
        <f>'[1]Bieu 30'!D10</f>
        <v>11476572</v>
      </c>
      <c r="E10" s="53">
        <f>'[1]Bieu 30'!E10</f>
        <v>12499535</v>
      </c>
      <c r="F10" s="53">
        <f>'[1]Bieu 30'!F10</f>
        <v>1022963</v>
      </c>
      <c r="G10" s="54">
        <f>'[1]Bieu 30'!G10</f>
        <v>1.0891348914989598</v>
      </c>
    </row>
    <row r="11" spans="1:7" ht="20.25" customHeight="1">
      <c r="A11" s="31">
        <v>2</v>
      </c>
      <c r="B11" s="32" t="s">
        <v>114</v>
      </c>
      <c r="C11" s="53">
        <f>'[1]Bieu 30'!C11</f>
        <v>2464674</v>
      </c>
      <c r="D11" s="3">
        <f>'[1]Bieu 30'!D11</f>
        <v>2618704</v>
      </c>
      <c r="E11" s="53">
        <f>'[1]Bieu 30'!E11</f>
        <v>3088570</v>
      </c>
      <c r="F11" s="53">
        <f>'[1]Bieu 30'!F11</f>
        <v>469866</v>
      </c>
      <c r="G11" s="54">
        <f>'[1]Bieu 30'!G11</f>
        <v>1.179426922630431</v>
      </c>
    </row>
    <row r="12" spans="1:7" ht="16.5" customHeight="1">
      <c r="A12" s="31" t="s">
        <v>17</v>
      </c>
      <c r="B12" s="32" t="s">
        <v>76</v>
      </c>
      <c r="C12" s="53">
        <f>'[1]Bieu 30'!C12</f>
        <v>0</v>
      </c>
      <c r="D12" s="3">
        <f>'[1]Bieu 30'!D12</f>
        <v>0</v>
      </c>
      <c r="E12" s="53">
        <f>'[1]Bieu 30'!E12</f>
        <v>0</v>
      </c>
      <c r="F12" s="53">
        <f>'[1]Bieu 30'!F12</f>
        <v>0</v>
      </c>
      <c r="G12" s="54"/>
    </row>
    <row r="13" spans="1:7">
      <c r="A13" s="31" t="s">
        <v>17</v>
      </c>
      <c r="B13" s="32" t="s">
        <v>77</v>
      </c>
      <c r="C13" s="53">
        <f>'[1]Bieu 30'!C13</f>
        <v>2464674</v>
      </c>
      <c r="D13" s="3">
        <f>'[1]Bieu 30'!D13</f>
        <v>2618704</v>
      </c>
      <c r="E13" s="53">
        <f>'[1]Bieu 30'!E13</f>
        <v>3088570</v>
      </c>
      <c r="F13" s="53">
        <f>'[1]Bieu 30'!F13</f>
        <v>469866</v>
      </c>
      <c r="G13" s="54">
        <f>'[1]Bieu 30'!G13</f>
        <v>1.179426922630431</v>
      </c>
    </row>
    <row r="14" spans="1:7" ht="20.25" customHeight="1">
      <c r="A14" s="31">
        <v>3</v>
      </c>
      <c r="B14" s="32" t="s">
        <v>78</v>
      </c>
      <c r="C14" s="53">
        <f>'[1]Bieu 30'!C14</f>
        <v>0</v>
      </c>
      <c r="D14" s="3">
        <f>'[1]Bieu 30'!D14</f>
        <v>0</v>
      </c>
      <c r="E14" s="53">
        <f>'[1]Bieu 30'!E14</f>
        <v>0</v>
      </c>
      <c r="F14" s="53">
        <f>'[1]Bieu 30'!F14</f>
        <v>0</v>
      </c>
      <c r="G14" s="54"/>
    </row>
    <row r="15" spans="1:7" ht="20.25" customHeight="1">
      <c r="A15" s="31">
        <v>4</v>
      </c>
      <c r="B15" s="32" t="s">
        <v>79</v>
      </c>
      <c r="C15" s="53">
        <f>'[1]Bieu 30'!C15</f>
        <v>0</v>
      </c>
      <c r="D15" s="3">
        <f>'[1]Bieu 30'!D15</f>
        <v>91192</v>
      </c>
      <c r="E15" s="53">
        <f>'[1]Bieu 30'!E15</f>
        <v>0</v>
      </c>
      <c r="F15" s="53">
        <f>'[1]Bieu 30'!F15</f>
        <v>-91192</v>
      </c>
      <c r="G15" s="54"/>
    </row>
    <row r="16" spans="1:7">
      <c r="A16" s="31">
        <v>5</v>
      </c>
      <c r="B16" s="32" t="s">
        <v>80</v>
      </c>
      <c r="C16" s="53">
        <f>'[1]Bieu 30'!C16</f>
        <v>3845325</v>
      </c>
      <c r="D16" s="3">
        <f>'[1]Bieu 30'!D16</f>
        <v>9356675</v>
      </c>
      <c r="E16" s="53">
        <f>'[1]Bieu 30'!E16</f>
        <v>3126000</v>
      </c>
      <c r="F16" s="53">
        <f>'[1]Bieu 30'!F16</f>
        <v>-6230675</v>
      </c>
      <c r="G16" s="54">
        <f>'[1]Bieu 30'!G16</f>
        <v>0.33409304052988908</v>
      </c>
    </row>
    <row r="17" spans="1:7" ht="20.25" customHeight="1">
      <c r="A17" s="28" t="s">
        <v>4</v>
      </c>
      <c r="B17" s="29" t="s">
        <v>115</v>
      </c>
      <c r="C17" s="55">
        <f>'[1]Bieu 30'!C17</f>
        <v>16647640</v>
      </c>
      <c r="D17" s="4">
        <f>'[1]Bieu 30'!D17</f>
        <v>20953074</v>
      </c>
      <c r="E17" s="55">
        <f>'[1]Bieu 30'!E17</f>
        <v>19223105.252286002</v>
      </c>
      <c r="F17" s="55">
        <f>'[1]Bieu 30'!F17</f>
        <v>2575465.252286002</v>
      </c>
      <c r="G17" s="56">
        <f>'[1]Bieu 30'!G17</f>
        <v>1.1547045258238406</v>
      </c>
    </row>
    <row r="18" spans="1:7">
      <c r="A18" s="31">
        <v>1</v>
      </c>
      <c r="B18" s="32" t="s">
        <v>128</v>
      </c>
      <c r="C18" s="53">
        <f>'[1]Bieu 30'!C18</f>
        <v>11496917</v>
      </c>
      <c r="D18" s="3">
        <f>'[1]Bieu 30'!D18</f>
        <v>10274751</v>
      </c>
      <c r="E18" s="53">
        <f>'[1]Bieu 30'!E18</f>
        <v>12565994.652286001</v>
      </c>
      <c r="F18" s="53">
        <f>'[1]Bieu 30'!F18</f>
        <v>1069077.6522860005</v>
      </c>
      <c r="G18" s="54">
        <f>'[1]Bieu 30'!G18</f>
        <v>1.0929882030361706</v>
      </c>
    </row>
    <row r="19" spans="1:7" ht="20.25" customHeight="1">
      <c r="A19" s="31">
        <v>2</v>
      </c>
      <c r="B19" s="32" t="s">
        <v>116</v>
      </c>
      <c r="C19" s="53">
        <f>'[1]Bieu 30'!C19</f>
        <v>5150723</v>
      </c>
      <c r="D19" s="3">
        <f>'[1]Bieu 30'!D19</f>
        <v>7552323</v>
      </c>
      <c r="E19" s="53">
        <f>'[1]Bieu 30'!E19</f>
        <v>6657109.5999999996</v>
      </c>
      <c r="F19" s="53">
        <f>'[1]Bieu 30'!F19</f>
        <v>1506386.5999999996</v>
      </c>
      <c r="G19" s="54">
        <f>'[1]Bieu 30'!G19</f>
        <v>1.2924611942828219</v>
      </c>
    </row>
    <row r="20" spans="1:7" ht="20.25" customHeight="1">
      <c r="A20" s="31" t="s">
        <v>17</v>
      </c>
      <c r="B20" s="32" t="s">
        <v>117</v>
      </c>
      <c r="C20" s="53">
        <f>'[1]Bieu 30'!C20</f>
        <v>2775849</v>
      </c>
      <c r="D20" s="3">
        <f>'[1]Bieu 30'!D20</f>
        <v>2775849</v>
      </c>
      <c r="E20" s="53">
        <f>'[1]Bieu 30'!E20</f>
        <v>2871036</v>
      </c>
      <c r="F20" s="53">
        <f>'[1]Bieu 30'!F20</f>
        <v>95187</v>
      </c>
      <c r="G20" s="54">
        <f>'[1]Bieu 30'!G20</f>
        <v>1.0342911303892972</v>
      </c>
    </row>
    <row r="21" spans="1:7" ht="20.25" customHeight="1">
      <c r="A21" s="31" t="s">
        <v>17</v>
      </c>
      <c r="B21" s="32" t="s">
        <v>118</v>
      </c>
      <c r="C21" s="53">
        <f>'[1]Bieu 30'!C21</f>
        <v>2374874</v>
      </c>
      <c r="D21" s="3">
        <f>'[1]Bieu 30'!D21</f>
        <v>4776474</v>
      </c>
      <c r="E21" s="53">
        <f>'[1]Bieu 30'!E21</f>
        <v>3786073.5999999996</v>
      </c>
      <c r="F21" s="53">
        <f>'[1]Bieu 30'!F21</f>
        <v>1411199.5999999996</v>
      </c>
      <c r="G21" s="54">
        <f>'[1]Bieu 30'!G21</f>
        <v>1.5942208302419412</v>
      </c>
    </row>
    <row r="22" spans="1:7">
      <c r="A22" s="31">
        <v>3</v>
      </c>
      <c r="B22" s="32" t="s">
        <v>84</v>
      </c>
      <c r="C22" s="53">
        <f>'[1]Bieu 30'!C22</f>
        <v>0</v>
      </c>
      <c r="D22" s="3">
        <f>'[1]Bieu 30'!D22</f>
        <v>3126000</v>
      </c>
      <c r="E22" s="53">
        <f>'[1]Bieu 30'!E22</f>
        <v>0</v>
      </c>
      <c r="F22" s="53">
        <f>'[1]Bieu 30'!F22</f>
        <v>0</v>
      </c>
      <c r="G22" s="54"/>
    </row>
    <row r="23" spans="1:7" ht="16.5" customHeight="1">
      <c r="A23" s="28" t="s">
        <v>14</v>
      </c>
      <c r="B23" s="29" t="s">
        <v>129</v>
      </c>
      <c r="C23" s="55">
        <f>'[1]Bieu 30'!C23</f>
        <v>76300</v>
      </c>
      <c r="D23" s="4">
        <f>'[1]Bieu 30'!D23</f>
        <v>76300</v>
      </c>
      <c r="E23" s="4">
        <f>'[1]Bieu 30'!E23</f>
        <v>508999.25228600204</v>
      </c>
      <c r="F23" s="55">
        <f>'[1]Bieu 30'!F23</f>
        <v>432699.25228600204</v>
      </c>
      <c r="G23" s="56">
        <f>'[1]Bieu 30'!G23</f>
        <v>6.6710255869725037</v>
      </c>
    </row>
    <row r="24" spans="1:7">
      <c r="A24" s="28" t="s">
        <v>2</v>
      </c>
      <c r="B24" s="29" t="s">
        <v>125</v>
      </c>
      <c r="C24" s="53">
        <f>'[1]Bieu 30'!C24</f>
        <v>0</v>
      </c>
      <c r="D24" s="3">
        <f>'[1]Bieu 30'!D24</f>
        <v>0</v>
      </c>
      <c r="E24" s="53">
        <f>'[1]Bieu 30'!E24</f>
        <v>0</v>
      </c>
      <c r="F24" s="53">
        <f>'[1]Bieu 30'!F24</f>
        <v>0</v>
      </c>
      <c r="G24" s="54"/>
    </row>
    <row r="25" spans="1:7">
      <c r="A25" s="28" t="s">
        <v>3</v>
      </c>
      <c r="B25" s="29" t="s">
        <v>112</v>
      </c>
      <c r="C25" s="55">
        <f>'[1]Bieu 30'!C25</f>
        <v>8570953</v>
      </c>
      <c r="D25" s="4">
        <f>'[1]Bieu 30'!D25</f>
        <v>12532500</v>
      </c>
      <c r="E25" s="55">
        <f>'[1]Bieu 30'!E25</f>
        <v>10559347.6</v>
      </c>
      <c r="F25" s="55">
        <f>'[1]Bieu 30'!F25</f>
        <v>-1973152.4000000004</v>
      </c>
      <c r="G25" s="56">
        <f>'[1]Bieu 30'!G25</f>
        <v>1.231992241702877</v>
      </c>
    </row>
    <row r="26" spans="1:7">
      <c r="A26" s="31">
        <v>1</v>
      </c>
      <c r="B26" s="32" t="s">
        <v>113</v>
      </c>
      <c r="C26" s="53">
        <f>'[1]Bieu 30'!C26</f>
        <v>3420230</v>
      </c>
      <c r="D26" s="3">
        <f>'[1]Bieu 30'!D26</f>
        <v>3883877</v>
      </c>
      <c r="E26" s="53">
        <f>'[1]Bieu 30'!E26</f>
        <v>3902238</v>
      </c>
      <c r="F26" s="53">
        <f>'[1]Bieu 30'!F26</f>
        <v>18361</v>
      </c>
      <c r="G26" s="54">
        <f>'[1]Bieu 30'!G26</f>
        <v>1.0047274926574656</v>
      </c>
    </row>
    <row r="27" spans="1:7">
      <c r="A27" s="31">
        <v>2</v>
      </c>
      <c r="B27" s="32" t="s">
        <v>114</v>
      </c>
      <c r="C27" s="53">
        <f>'[1]Bieu 30'!C27</f>
        <v>5150723</v>
      </c>
      <c r="D27" s="3">
        <f>'[1]Bieu 30'!D27</f>
        <v>7552323</v>
      </c>
      <c r="E27" s="53">
        <f>'[1]Bieu 30'!E27</f>
        <v>6657109.5999999996</v>
      </c>
      <c r="F27" s="53">
        <f>'[1]Bieu 30'!F27</f>
        <v>-895213.40000000037</v>
      </c>
      <c r="G27" s="54">
        <f>'[1]Bieu 30'!G27</f>
        <v>0.88146515979255646</v>
      </c>
    </row>
    <row r="28" spans="1:7" ht="20.25" customHeight="1">
      <c r="A28" s="31" t="s">
        <v>17</v>
      </c>
      <c r="B28" s="32" t="s">
        <v>76</v>
      </c>
      <c r="C28" s="53">
        <f>'[1]Bieu 30'!C28</f>
        <v>2775849</v>
      </c>
      <c r="D28" s="3">
        <f>'[1]Bieu 30'!D28</f>
        <v>2775849</v>
      </c>
      <c r="E28" s="53">
        <f>'[1]Bieu 30'!E28</f>
        <v>2871036</v>
      </c>
      <c r="F28" s="53">
        <f>'[1]Bieu 30'!F28</f>
        <v>95187</v>
      </c>
      <c r="G28" s="54">
        <f>'[1]Bieu 30'!G28</f>
        <v>1.0342911303892972</v>
      </c>
    </row>
    <row r="29" spans="1:7" ht="20.25" customHeight="1">
      <c r="A29" s="31" t="s">
        <v>17</v>
      </c>
      <c r="B29" s="32" t="s">
        <v>77</v>
      </c>
      <c r="C29" s="53">
        <f>'[1]Bieu 30'!C29</f>
        <v>2374874</v>
      </c>
      <c r="D29" s="3">
        <f>'[1]Bieu 30'!D29</f>
        <v>4776474</v>
      </c>
      <c r="E29" s="53">
        <f>'[1]Bieu 30'!E29</f>
        <v>3786073.5999999996</v>
      </c>
      <c r="F29" s="53">
        <f>'[1]Bieu 30'!F29</f>
        <v>-990400.40000000037</v>
      </c>
      <c r="G29" s="54">
        <f>'[1]Bieu 30'!G29</f>
        <v>0.79265031066849723</v>
      </c>
    </row>
    <row r="30" spans="1:7" s="115" customFormat="1">
      <c r="A30" s="111">
        <v>3</v>
      </c>
      <c r="B30" s="112" t="s">
        <v>79</v>
      </c>
      <c r="C30" s="113">
        <f>'[1]Bieu 30'!C30</f>
        <v>0</v>
      </c>
      <c r="D30" s="113">
        <f>'[1]Bieu 30'!D30</f>
        <v>1096300</v>
      </c>
      <c r="E30" s="113">
        <f>'[1]Bieu 30'!E30</f>
        <v>0</v>
      </c>
      <c r="F30" s="113">
        <f>'[1]Bieu 30'!F30</f>
        <v>-1096300</v>
      </c>
      <c r="G30" s="114"/>
    </row>
    <row r="31" spans="1:7">
      <c r="A31" s="31">
        <v>4</v>
      </c>
      <c r="B31" s="32" t="s">
        <v>80</v>
      </c>
      <c r="C31" s="53">
        <f>'[1]Bieu 30'!C31</f>
        <v>0</v>
      </c>
      <c r="D31" s="3">
        <f>'[1]Bieu 30'!D31</f>
        <v>0</v>
      </c>
      <c r="E31" s="53">
        <f>'[1]Bieu 30'!E31</f>
        <v>0</v>
      </c>
      <c r="F31" s="53">
        <f>'[1]Bieu 30'!F31</f>
        <v>0</v>
      </c>
      <c r="G31" s="54"/>
    </row>
    <row r="32" spans="1:7" ht="20.25" customHeight="1">
      <c r="A32" s="52" t="s">
        <v>4</v>
      </c>
      <c r="B32" s="68" t="s">
        <v>119</v>
      </c>
      <c r="C32" s="102">
        <f>'[1]Bieu 30'!C32</f>
        <v>8570953</v>
      </c>
      <c r="D32" s="145">
        <f>'[1]Bieu 30'!D32</f>
        <v>12532500</v>
      </c>
      <c r="E32" s="102">
        <f>'[1]Bieu 30'!E32</f>
        <v>10559347.6</v>
      </c>
      <c r="F32" s="102">
        <f>'[1]Bieu 30'!F32</f>
        <v>1988394.5999999996</v>
      </c>
      <c r="G32" s="103">
        <f>'[1]Bieu 30'!G32</f>
        <v>1.231992241702877</v>
      </c>
    </row>
    <row r="33" spans="1:7" hidden="1">
      <c r="A33" s="98">
        <v>1</v>
      </c>
      <c r="B33" s="99" t="s">
        <v>126</v>
      </c>
      <c r="C33" s="63">
        <f>C25</f>
        <v>8570953</v>
      </c>
      <c r="D33" s="64">
        <f>D25</f>
        <v>12532500</v>
      </c>
      <c r="E33" s="63">
        <f>'49'!E8</f>
        <v>10559347.6</v>
      </c>
      <c r="F33" s="63">
        <f>E33-C33</f>
        <v>1988394.5999999996</v>
      </c>
      <c r="G33" s="65">
        <f>E33/C33</f>
        <v>1.231992241702877</v>
      </c>
    </row>
    <row r="34" spans="1:7" ht="19.5" hidden="1" customHeight="1">
      <c r="A34" s="31">
        <v>2</v>
      </c>
      <c r="B34" s="32" t="s">
        <v>120</v>
      </c>
      <c r="C34" s="53"/>
      <c r="D34" s="5"/>
      <c r="E34" s="53"/>
      <c r="F34" s="53">
        <f t="shared" ref="F34:F37" si="0">E34-C34</f>
        <v>0</v>
      </c>
      <c r="G34" s="54"/>
    </row>
    <row r="35" spans="1:7" ht="16.5" hidden="1" customHeight="1">
      <c r="A35" s="31" t="s">
        <v>17</v>
      </c>
      <c r="B35" s="32" t="s">
        <v>117</v>
      </c>
      <c r="C35" s="53"/>
      <c r="D35" s="5"/>
      <c r="E35" s="53"/>
      <c r="F35" s="53">
        <f t="shared" si="0"/>
        <v>0</v>
      </c>
      <c r="G35" s="54"/>
    </row>
    <row r="36" spans="1:7" ht="23.25" hidden="1" customHeight="1">
      <c r="A36" s="31" t="s">
        <v>17</v>
      </c>
      <c r="B36" s="32" t="s">
        <v>118</v>
      </c>
      <c r="C36" s="53"/>
      <c r="D36" s="5"/>
      <c r="E36" s="53"/>
      <c r="F36" s="53">
        <f t="shared" si="0"/>
        <v>0</v>
      </c>
      <c r="G36" s="54"/>
    </row>
    <row r="37" spans="1:7" ht="23.25" hidden="1" customHeight="1">
      <c r="A37" s="57">
        <v>3</v>
      </c>
      <c r="B37" s="58" t="s">
        <v>84</v>
      </c>
      <c r="C37" s="59"/>
      <c r="D37" s="60"/>
      <c r="E37" s="59"/>
      <c r="F37" s="59">
        <f t="shared" si="0"/>
        <v>0</v>
      </c>
      <c r="G37" s="61"/>
    </row>
    <row r="38" spans="1:7" ht="54.75" customHeight="1">
      <c r="A38" s="205"/>
      <c r="B38" s="205"/>
      <c r="C38" s="205"/>
      <c r="D38" s="205"/>
      <c r="E38" s="205"/>
      <c r="F38" s="205"/>
      <c r="G38" s="205"/>
    </row>
    <row r="39" spans="1:7" ht="21" customHeight="1"/>
    <row r="40" spans="1:7" ht="21" hidden="1" customHeight="1"/>
    <row r="41" spans="1:7" ht="21" hidden="1" customHeight="1"/>
    <row r="42" spans="1:7" ht="16.5" hidden="1" customHeight="1"/>
    <row r="48" spans="1:7" ht="21" hidden="1" customHeight="1"/>
    <row r="49" ht="21" hidden="1" customHeight="1"/>
    <row r="50" ht="16.5" hidden="1" customHeight="1"/>
    <row r="51" ht="16.5" hidden="1" customHeight="1"/>
    <row r="52" ht="16.5" hidden="1" customHeight="1"/>
    <row r="53" ht="16.5" hidden="1" customHeight="1"/>
    <row r="54" ht="16.5" hidden="1" customHeight="1"/>
    <row r="55" ht="16.5" hidden="1" customHeight="1"/>
    <row r="56" ht="16.5" hidden="1" customHeight="1"/>
    <row r="57" ht="16.5" hidden="1" customHeight="1"/>
    <row r="58" ht="16.5" hidden="1" customHeight="1"/>
    <row r="59" ht="16.5" hidden="1" customHeight="1"/>
    <row r="60" ht="31.5" hidden="1" customHeight="1"/>
    <row r="61" ht="16.5" hidden="1" customHeight="1"/>
    <row r="64" ht="16.5" hidden="1" customHeight="1"/>
    <row r="70" ht="16.5" hidden="1" customHeight="1"/>
    <row r="74" ht="16.5" hidden="1" customHeight="1"/>
    <row r="75" ht="16.5" hidden="1" customHeight="1"/>
    <row r="92" ht="16.5" hidden="1" customHeight="1"/>
    <row r="97" ht="16.5" hidden="1" customHeight="1"/>
    <row r="101" ht="16.5" hidden="1" customHeight="1"/>
    <row r="102" ht="16.5" hidden="1" customHeight="1"/>
    <row r="103" ht="16.5" hidden="1" customHeight="1"/>
    <row r="105" ht="16.5" hidden="1" customHeight="1"/>
    <row r="112" ht="16.5" hidden="1" customHeight="1"/>
    <row r="116" ht="16.5" hidden="1" customHeight="1"/>
    <row r="117" ht="16.5" hidden="1" customHeight="1"/>
    <row r="118" ht="16.5" hidden="1" customHeight="1"/>
    <row r="120" ht="16.5" hidden="1" customHeight="1"/>
    <row r="121" ht="16.5" hidden="1" customHeight="1"/>
    <row r="125" ht="16.5" hidden="1" customHeight="1"/>
    <row r="126" ht="16.5" hidden="1" customHeight="1"/>
    <row r="127" ht="16.5" hidden="1" customHeight="1"/>
    <row r="129" ht="16.5" hidden="1" customHeight="1"/>
    <row r="130" ht="16.5" hidden="1" customHeight="1"/>
    <row r="134" ht="16.5" hidden="1" customHeight="1"/>
    <row r="135" ht="16.5" hidden="1" customHeight="1"/>
    <row r="136" ht="16.5" hidden="1" customHeight="1"/>
    <row r="137" ht="16.5" hidden="1" customHeight="1"/>
    <row r="138" ht="16.5" hidden="1" customHeight="1"/>
    <row r="139" ht="31.5" hidden="1" customHeight="1"/>
    <row r="140" ht="31.5" hidden="1" customHeight="1"/>
    <row r="141" ht="33.75" hidden="1" customHeight="1"/>
    <row r="142" ht="33.75" hidden="1" customHeight="1"/>
    <row r="143" ht="33.75" hidden="1" customHeight="1"/>
    <row r="144" ht="31.5" hidden="1" customHeight="1"/>
    <row r="146" ht="16.5" hidden="1" customHeight="1"/>
    <row r="152" ht="16.5" hidden="1" customHeight="1"/>
    <row r="157" ht="16.5" hidden="1" customHeight="1"/>
    <row r="158" ht="16.5" hidden="1" customHeight="1"/>
    <row r="159" ht="16.5" hidden="1" customHeight="1"/>
    <row r="160" ht="16.5" hidden="1" customHeight="1"/>
    <row r="161" ht="16.5" hidden="1" customHeight="1"/>
    <row r="162" ht="16.5" hidden="1" customHeight="1"/>
    <row r="163" ht="16.5" hidden="1" customHeight="1"/>
    <row r="165" ht="16.5" hidden="1" customHeight="1"/>
    <row r="170" ht="26.25" customHeight="1"/>
    <row r="186" ht="16.5" hidden="1" customHeight="1"/>
    <row r="192" ht="16.5" hidden="1" customHeight="1"/>
    <row r="193" ht="16.5" hidden="1" customHeight="1"/>
    <row r="194" ht="16.5" hidden="1" customHeight="1"/>
    <row r="197" ht="16.5" hidden="1" customHeight="1"/>
    <row r="198" ht="16.5" hidden="1" customHeight="1"/>
    <row r="201" ht="16.5" hidden="1" customHeight="1"/>
    <row r="202" ht="16.5" hidden="1" customHeight="1"/>
    <row r="203" ht="16.5" hidden="1" customHeight="1"/>
    <row r="205" ht="16.5" hidden="1" customHeight="1"/>
    <row r="216" ht="16.5" hidden="1" customHeight="1"/>
    <row r="219" ht="16.5" hidden="1" customHeight="1"/>
    <row r="221" ht="16.5" hidden="1" customHeight="1"/>
    <row r="222" ht="16.5" hidden="1" customHeight="1"/>
    <row r="223" ht="16.5" hidden="1" customHeight="1"/>
    <row r="225" ht="16.5" hidden="1" customHeight="1"/>
    <row r="226" ht="16.5" hidden="1" customHeight="1"/>
    <row r="229" ht="16.5" hidden="1" customHeight="1"/>
    <row r="230" ht="16.5" hidden="1" customHeight="1"/>
    <row r="231" ht="16.5" hidden="1" customHeight="1"/>
    <row r="232" ht="47.25" hidden="1" customHeight="1"/>
    <row r="233" ht="16.5" hidden="1" customHeight="1"/>
    <row r="234" ht="47.25" hidden="1" customHeight="1"/>
    <row r="235" ht="31.5" hidden="1" customHeight="1"/>
    <row r="236" ht="31.5" hidden="1" customHeight="1"/>
    <row r="237" ht="16.5" hidden="1" customHeight="1"/>
    <row r="238" ht="16.5" hidden="1" customHeight="1"/>
    <row r="239" ht="16.5" hidden="1" customHeight="1"/>
    <row r="240" ht="16.5" hidden="1" customHeight="1"/>
    <row r="241" ht="16.5" hidden="1" customHeight="1"/>
    <row r="242" ht="16.5" hidden="1" customHeight="1"/>
    <row r="243" ht="16.5" hidden="1" customHeight="1"/>
  </sheetData>
  <mergeCells count="11">
    <mergeCell ref="A38:G38"/>
    <mergeCell ref="A1:G1"/>
    <mergeCell ref="A2:G2"/>
    <mergeCell ref="A3:G3"/>
    <mergeCell ref="A4:G4"/>
    <mergeCell ref="A5:A6"/>
    <mergeCell ref="B5:B6"/>
    <mergeCell ref="C5:C6"/>
    <mergeCell ref="D5:D6"/>
    <mergeCell ref="E5:E6"/>
    <mergeCell ref="F5:G5"/>
  </mergeCells>
  <pageMargins left="1.0649606300000001" right="0" top="0.74803149606299202" bottom="0.35433070866141703" header="0.31496062992126" footer="0.31496062992126"/>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75"/>
  <sheetViews>
    <sheetView workbookViewId="0">
      <pane xSplit="2" ySplit="6" topLeftCell="C59" activePane="bottomRight" state="frozen"/>
      <selection pane="topRight" activeCell="C1" sqref="C1"/>
      <selection pane="bottomLeft" activeCell="A7" sqref="A7"/>
      <selection pane="bottomRight" activeCell="D66" sqref="D66"/>
    </sheetView>
  </sheetViews>
  <sheetFormatPr defaultRowHeight="16.5"/>
  <cols>
    <col min="1" max="1" width="5.85546875" style="7" customWidth="1"/>
    <col min="2" max="2" width="53.7109375" style="7" customWidth="1"/>
    <col min="3" max="5" width="13.28515625" style="7" customWidth="1"/>
    <col min="6" max="6" width="10.28515625" style="7" bestFit="1" customWidth="1"/>
    <col min="7" max="7" width="14.5703125" style="7" customWidth="1"/>
    <col min="8" max="8" width="9.140625" style="7"/>
    <col min="9" max="9" width="9.5703125" style="7" bestFit="1" customWidth="1"/>
    <col min="10" max="12" width="14.5703125" style="7" bestFit="1" customWidth="1"/>
    <col min="13" max="16384" width="9.140625" style="7"/>
  </cols>
  <sheetData>
    <row r="1" spans="1:7">
      <c r="A1" s="206" t="s">
        <v>335</v>
      </c>
      <c r="B1" s="206"/>
      <c r="C1" s="206"/>
      <c r="D1" s="206"/>
      <c r="E1" s="206"/>
    </row>
    <row r="2" spans="1:7" ht="43.5" customHeight="1">
      <c r="A2" s="207" t="s">
        <v>219</v>
      </c>
      <c r="B2" s="207"/>
      <c r="C2" s="207"/>
      <c r="D2" s="207"/>
      <c r="E2" s="207"/>
    </row>
    <row r="3" spans="1:7">
      <c r="A3" s="199" t="s">
        <v>336</v>
      </c>
      <c r="B3" s="199"/>
      <c r="C3" s="199"/>
      <c r="D3" s="199"/>
      <c r="E3" s="199"/>
      <c r="F3" s="49"/>
    </row>
    <row r="4" spans="1:7">
      <c r="A4" s="208" t="s">
        <v>16</v>
      </c>
      <c r="B4" s="208"/>
      <c r="C4" s="208"/>
      <c r="D4" s="208"/>
      <c r="E4" s="208"/>
    </row>
    <row r="5" spans="1:7" ht="18" customHeight="1">
      <c r="A5" s="202" t="s">
        <v>0</v>
      </c>
      <c r="B5" s="202" t="s">
        <v>21</v>
      </c>
      <c r="C5" s="202" t="s">
        <v>89</v>
      </c>
      <c r="D5" s="202" t="s">
        <v>90</v>
      </c>
      <c r="E5" s="202"/>
    </row>
    <row r="6" spans="1:7" ht="36.75" customHeight="1">
      <c r="A6" s="202"/>
      <c r="B6" s="202"/>
      <c r="C6" s="202"/>
      <c r="D6" s="50" t="s">
        <v>121</v>
      </c>
      <c r="E6" s="50" t="s">
        <v>122</v>
      </c>
    </row>
    <row r="7" spans="1:7">
      <c r="A7" s="50" t="s">
        <v>1</v>
      </c>
      <c r="B7" s="50" t="s">
        <v>2</v>
      </c>
      <c r="C7" s="50" t="s">
        <v>91</v>
      </c>
      <c r="D7" s="50">
        <v>2</v>
      </c>
      <c r="E7" s="50">
        <v>3</v>
      </c>
    </row>
    <row r="8" spans="1:7">
      <c r="A8" s="25"/>
      <c r="B8" s="26" t="s">
        <v>23</v>
      </c>
      <c r="C8" s="27">
        <f>'[1]Bieu 33'!C8</f>
        <v>23125343.252286002</v>
      </c>
      <c r="D8" s="27">
        <f>'[1]Bieu 33'!D8</f>
        <v>12565994.652286001</v>
      </c>
      <c r="E8" s="27">
        <f>'[1]Bieu 33'!E8</f>
        <v>10559347.6</v>
      </c>
      <c r="G8" s="19" t="e">
        <f>D8-#REF!</f>
        <v>#REF!</v>
      </c>
    </row>
    <row r="9" spans="1:7">
      <c r="A9" s="28" t="s">
        <v>1</v>
      </c>
      <c r="B9" s="29" t="s">
        <v>44</v>
      </c>
      <c r="C9" s="30">
        <f>'[1]Bieu 33'!C9</f>
        <v>20036773.252286002</v>
      </c>
      <c r="D9" s="30">
        <f>'[1]Bieu 33'!D9</f>
        <v>9477424.6522860005</v>
      </c>
      <c r="E9" s="30">
        <f>'[1]Bieu 33'!E9</f>
        <v>10559347.6</v>
      </c>
    </row>
    <row r="10" spans="1:7">
      <c r="A10" s="28" t="s">
        <v>3</v>
      </c>
      <c r="B10" s="29" t="s">
        <v>92</v>
      </c>
      <c r="C10" s="30">
        <f>'[1]Bieu 33'!C10</f>
        <v>4809210</v>
      </c>
      <c r="D10" s="30">
        <f>'[1]Bieu 33'!D10</f>
        <v>2566050</v>
      </c>
      <c r="E10" s="30">
        <f>'[1]Bieu 33'!E10</f>
        <v>2243160</v>
      </c>
      <c r="F10" s="19" t="e">
        <f>D8-#REF!</f>
        <v>#REF!</v>
      </c>
      <c r="G10" s="19" t="e">
        <f>E8-#REF!</f>
        <v>#REF!</v>
      </c>
    </row>
    <row r="11" spans="1:7">
      <c r="A11" s="31">
        <v>1</v>
      </c>
      <c r="B11" s="32" t="s">
        <v>93</v>
      </c>
      <c r="C11" s="33">
        <f>'[1]Bieu 33'!C11</f>
        <v>4734210</v>
      </c>
      <c r="D11" s="33">
        <f>'[1]Bieu 33'!D11</f>
        <v>2491050</v>
      </c>
      <c r="E11" s="33">
        <f>'[1]Bieu 33'!E11</f>
        <v>2243160</v>
      </c>
      <c r="G11" s="19"/>
    </row>
    <row r="12" spans="1:7" hidden="1">
      <c r="A12" s="31"/>
      <c r="B12" s="32" t="s">
        <v>45</v>
      </c>
      <c r="C12" s="33">
        <f>'[1]Bieu 33'!C12</f>
        <v>0</v>
      </c>
      <c r="D12" s="33">
        <f>'[1]Bieu 33'!D12</f>
        <v>0</v>
      </c>
      <c r="E12" s="33">
        <f>'[1]Bieu 33'!E12</f>
        <v>0</v>
      </c>
    </row>
    <row r="13" spans="1:7" hidden="1">
      <c r="A13" s="31" t="s">
        <v>17</v>
      </c>
      <c r="B13" s="34" t="s">
        <v>46</v>
      </c>
      <c r="C13" s="33">
        <f>'[1]Bieu 33'!C13</f>
        <v>0</v>
      </c>
      <c r="D13" s="33">
        <f>'[1]Bieu 33'!D13</f>
        <v>0</v>
      </c>
      <c r="E13" s="33">
        <f>'[1]Bieu 33'!E13</f>
        <v>0</v>
      </c>
    </row>
    <row r="14" spans="1:7" hidden="1">
      <c r="A14" s="31" t="s">
        <v>17</v>
      </c>
      <c r="B14" s="34" t="s">
        <v>47</v>
      </c>
      <c r="C14" s="33">
        <f>'[1]Bieu 33'!C14</f>
        <v>0</v>
      </c>
      <c r="D14" s="33">
        <f>'[1]Bieu 33'!D14</f>
        <v>0</v>
      </c>
      <c r="E14" s="33">
        <f>'[1]Bieu 33'!E14</f>
        <v>0</v>
      </c>
    </row>
    <row r="15" spans="1:7" hidden="1">
      <c r="A15" s="31"/>
      <c r="B15" s="34" t="s">
        <v>205</v>
      </c>
      <c r="C15" s="33">
        <f>'[1]Bieu 33'!C15</f>
        <v>0</v>
      </c>
      <c r="D15" s="33">
        <f>'[1]Bieu 33'!D15</f>
        <v>0</v>
      </c>
      <c r="E15" s="33">
        <f>'[1]Bieu 33'!E15</f>
        <v>0</v>
      </c>
    </row>
    <row r="16" spans="1:7">
      <c r="A16" s="31"/>
      <c r="B16" s="32" t="s">
        <v>48</v>
      </c>
      <c r="C16" s="33">
        <f>'[1]Bieu 33'!C16</f>
        <v>0</v>
      </c>
      <c r="D16" s="33">
        <f>'[1]Bieu 33'!D16</f>
        <v>0</v>
      </c>
      <c r="E16" s="33">
        <f>'[1]Bieu 33'!E16</f>
        <v>0</v>
      </c>
    </row>
    <row r="17" spans="1:7">
      <c r="A17" s="31" t="s">
        <v>37</v>
      </c>
      <c r="B17" s="34" t="s">
        <v>33</v>
      </c>
      <c r="C17" s="33">
        <f>'[1]Bieu 33'!C17</f>
        <v>982942</v>
      </c>
      <c r="D17" s="33">
        <f>'[1]Bieu 33'!D17</f>
        <v>563750</v>
      </c>
      <c r="E17" s="33">
        <f>'[1]Bieu 33'!E17</f>
        <v>419192</v>
      </c>
    </row>
    <row r="18" spans="1:7">
      <c r="A18" s="31" t="s">
        <v>17</v>
      </c>
      <c r="B18" s="34" t="s">
        <v>49</v>
      </c>
      <c r="C18" s="33">
        <f>'[1]Bieu 33'!C18</f>
        <v>800000</v>
      </c>
      <c r="D18" s="33">
        <f>'[1]Bieu 33'!D18</f>
        <v>214400</v>
      </c>
      <c r="E18" s="33">
        <f>'[1]Bieu 33'!E18</f>
        <v>585600</v>
      </c>
    </row>
    <row r="19" spans="1:7">
      <c r="A19" s="31" t="s">
        <v>17</v>
      </c>
      <c r="B19" s="34" t="s">
        <v>50</v>
      </c>
      <c r="C19" s="33">
        <f>'[1]Bieu 33'!C19</f>
        <v>85000</v>
      </c>
      <c r="D19" s="33">
        <f>'[1]Bieu 33'!D19</f>
        <v>35700</v>
      </c>
      <c r="E19" s="33">
        <f>'[1]Bieu 33'!E19</f>
        <v>49300</v>
      </c>
    </row>
    <row r="20" spans="1:7">
      <c r="A20" s="31" t="s">
        <v>37</v>
      </c>
      <c r="B20" s="34" t="s">
        <v>202</v>
      </c>
      <c r="C20" s="33">
        <f>'[1]Bieu 33'!C20</f>
        <v>80500</v>
      </c>
      <c r="D20" s="33">
        <f>'[1]Bieu 33'!D20</f>
        <v>0</v>
      </c>
      <c r="E20" s="33">
        <f>'[1]Bieu 33'!E20</f>
        <v>80500</v>
      </c>
    </row>
    <row r="21" spans="1:7">
      <c r="A21" s="31" t="s">
        <v>37</v>
      </c>
      <c r="B21" s="34" t="s">
        <v>233</v>
      </c>
      <c r="C21" s="33">
        <f>'[1]Bieu 33'!C21</f>
        <v>3375</v>
      </c>
      <c r="D21" s="33">
        <f>'[1]Bieu 33'!D21</f>
        <v>0</v>
      </c>
      <c r="E21" s="33">
        <f>'[1]Bieu 33'!E21</f>
        <v>3375</v>
      </c>
    </row>
    <row r="22" spans="1:7">
      <c r="A22" s="31" t="s">
        <v>37</v>
      </c>
      <c r="B22" s="34" t="s">
        <v>226</v>
      </c>
      <c r="C22" s="33">
        <f>'[1]Bieu 33'!C22</f>
        <v>73393</v>
      </c>
      <c r="D22" s="33">
        <f>'[1]Bieu 33'!D22</f>
        <v>0</v>
      </c>
      <c r="E22" s="33">
        <f>'[1]Bieu 33'!E22</f>
        <v>73393</v>
      </c>
    </row>
    <row r="23" spans="1:7">
      <c r="A23" s="31" t="s">
        <v>37</v>
      </c>
      <c r="B23" s="34" t="s">
        <v>232</v>
      </c>
      <c r="C23" s="33">
        <f>'[1]Bieu 33'!C23</f>
        <v>2200000</v>
      </c>
      <c r="D23" s="33">
        <f>'[1]Bieu 33'!D23</f>
        <v>1168200</v>
      </c>
      <c r="E23" s="33">
        <f>'[1]Bieu 33'!E23</f>
        <v>1031800</v>
      </c>
    </row>
    <row r="24" spans="1:7" s="105" customFormat="1" ht="15.75">
      <c r="A24" s="35"/>
      <c r="B24" s="104" t="s">
        <v>230</v>
      </c>
      <c r="C24" s="136">
        <f>'[1]Bieu 33'!C24</f>
        <v>1400000</v>
      </c>
      <c r="D24" s="136">
        <f>'[1]Bieu 33'!D24</f>
        <v>789700</v>
      </c>
      <c r="E24" s="136">
        <f>'[1]Bieu 33'!E24</f>
        <v>610300</v>
      </c>
    </row>
    <row r="25" spans="1:7" s="105" customFormat="1" ht="15.75">
      <c r="A25" s="35"/>
      <c r="B25" s="104" t="s">
        <v>231</v>
      </c>
      <c r="C25" s="136">
        <f>'[1]Bieu 33'!C25</f>
        <v>800000</v>
      </c>
      <c r="D25" s="136">
        <f>'[1]Bieu 33'!D25</f>
        <v>378500</v>
      </c>
      <c r="E25" s="136">
        <f>'[1]Bieu 33'!E25</f>
        <v>421500</v>
      </c>
    </row>
    <row r="26" spans="1:7">
      <c r="A26" s="31" t="s">
        <v>38</v>
      </c>
      <c r="B26" s="34" t="s">
        <v>70</v>
      </c>
      <c r="C26" s="33">
        <f>'[1]Bieu 33'!C26</f>
        <v>509000</v>
      </c>
      <c r="D26" s="33">
        <f>'[1]Bieu 33'!D26</f>
        <v>509000</v>
      </c>
      <c r="E26" s="33">
        <f>'[1]Bieu 33'!E26</f>
        <v>0</v>
      </c>
    </row>
    <row r="27" spans="1:7" ht="66" hidden="1">
      <c r="A27" s="31"/>
      <c r="B27" s="32" t="s">
        <v>51</v>
      </c>
      <c r="C27" s="33">
        <f>'[1]Bieu 33'!C27</f>
        <v>0</v>
      </c>
      <c r="D27" s="33">
        <f>'[1]Bieu 33'!D27</f>
        <v>0</v>
      </c>
      <c r="E27" s="33">
        <f>'[1]Bieu 33'!E27</f>
        <v>0</v>
      </c>
    </row>
    <row r="28" spans="1:7">
      <c r="A28" s="31">
        <v>2</v>
      </c>
      <c r="B28" s="32" t="s">
        <v>131</v>
      </c>
      <c r="C28" s="33">
        <f>'[1]Bieu 33'!C28</f>
        <v>75000</v>
      </c>
      <c r="D28" s="33">
        <f>'[1]Bieu 33'!D28</f>
        <v>75000</v>
      </c>
      <c r="E28" s="33">
        <f>'[1]Bieu 33'!E28</f>
        <v>0</v>
      </c>
    </row>
    <row r="29" spans="1:7">
      <c r="A29" s="28" t="s">
        <v>4</v>
      </c>
      <c r="B29" s="29" t="s">
        <v>52</v>
      </c>
      <c r="C29" s="30">
        <f>'[1]Bieu 33'!C29</f>
        <v>11906555.252286</v>
      </c>
      <c r="D29" s="30">
        <f>'[1]Bieu 33'!D29</f>
        <v>4411192.2522860002</v>
      </c>
      <c r="E29" s="30">
        <f>'[1]Bieu 33'!E29</f>
        <v>7495363</v>
      </c>
    </row>
    <row r="30" spans="1:7">
      <c r="A30" s="31"/>
      <c r="B30" s="34" t="s">
        <v>13</v>
      </c>
      <c r="C30" s="33">
        <f>'[1]Bieu 33'!C30</f>
        <v>0</v>
      </c>
      <c r="D30" s="33">
        <f>'[1]Bieu 33'!D30</f>
        <v>0</v>
      </c>
      <c r="E30" s="33">
        <f>'[1]Bieu 33'!E30</f>
        <v>0</v>
      </c>
    </row>
    <row r="31" spans="1:7" hidden="1">
      <c r="A31" s="35">
        <v>1</v>
      </c>
      <c r="B31" s="39" t="s">
        <v>11</v>
      </c>
      <c r="C31" s="33">
        <f>'[1]Bieu 33'!C31</f>
        <v>188867</v>
      </c>
      <c r="D31" s="33">
        <f>'[1]Bieu 33'!D31</f>
        <v>72287</v>
      </c>
      <c r="E31" s="33">
        <f>'[1]Bieu 33'!E31</f>
        <v>116580</v>
      </c>
      <c r="F31" s="7">
        <v>113568</v>
      </c>
      <c r="G31" s="19">
        <f>F31-E31</f>
        <v>-3012</v>
      </c>
    </row>
    <row r="32" spans="1:7" hidden="1">
      <c r="A32" s="35">
        <v>2</v>
      </c>
      <c r="B32" s="40" t="s">
        <v>24</v>
      </c>
      <c r="C32" s="33">
        <f>'[1]Bieu 33'!C32</f>
        <v>81121</v>
      </c>
      <c r="D32" s="33">
        <f>'[1]Bieu 33'!D32</f>
        <v>31010</v>
      </c>
      <c r="E32" s="33">
        <f>'[1]Bieu 33'!E32</f>
        <v>50111</v>
      </c>
      <c r="F32" s="7">
        <f>42101+6680</f>
        <v>48781</v>
      </c>
      <c r="G32" s="19">
        <f t="shared" ref="G32:G47" si="0">F32-E32</f>
        <v>-1330</v>
      </c>
    </row>
    <row r="33" spans="1:12">
      <c r="A33" s="35">
        <v>1</v>
      </c>
      <c r="B33" s="40" t="s">
        <v>25</v>
      </c>
      <c r="C33" s="33">
        <f>'[1]Bieu 33'!C33</f>
        <v>4578569.4550000001</v>
      </c>
      <c r="D33" s="33">
        <f>'[1]Bieu 33'!D33</f>
        <v>1322750.4550000001</v>
      </c>
      <c r="E33" s="33">
        <f>'[1]Bieu 33'!E33</f>
        <v>3255819</v>
      </c>
      <c r="F33" s="7">
        <v>3083718</v>
      </c>
      <c r="G33" s="19">
        <f t="shared" si="0"/>
        <v>-172101</v>
      </c>
      <c r="J33" s="48">
        <f>D33*8%</f>
        <v>105820.03640000001</v>
      </c>
      <c r="K33" s="48">
        <f>E33*8%</f>
        <v>260465.52000000002</v>
      </c>
      <c r="L33" s="48">
        <f>J33+K33</f>
        <v>366285.5564</v>
      </c>
    </row>
    <row r="34" spans="1:12" hidden="1">
      <c r="A34" s="35">
        <v>4</v>
      </c>
      <c r="B34" s="40" t="s">
        <v>7</v>
      </c>
      <c r="C34" s="33">
        <f>'[1]Bieu 33'!C34</f>
        <v>1062320.7972860001</v>
      </c>
      <c r="D34" s="33">
        <f>'[1]Bieu 33'!D34</f>
        <v>967439.79728599999</v>
      </c>
      <c r="E34" s="33">
        <f>'[1]Bieu 33'!E34</f>
        <v>94881</v>
      </c>
      <c r="F34" s="7">
        <v>65240</v>
      </c>
      <c r="G34" s="19">
        <f t="shared" si="0"/>
        <v>-29641</v>
      </c>
    </row>
    <row r="35" spans="1:12">
      <c r="A35" s="35">
        <v>2</v>
      </c>
      <c r="B35" s="40" t="s">
        <v>26</v>
      </c>
      <c r="C35" s="33">
        <f>'[1]Bieu 33'!C35</f>
        <v>40290</v>
      </c>
      <c r="D35" s="33">
        <f>'[1]Bieu 33'!D35</f>
        <v>33090</v>
      </c>
      <c r="E35" s="33">
        <f>'[1]Bieu 33'!E35</f>
        <v>7200</v>
      </c>
      <c r="F35" s="7">
        <v>2550</v>
      </c>
      <c r="G35" s="19">
        <f t="shared" si="0"/>
        <v>-4650</v>
      </c>
    </row>
    <row r="36" spans="1:12" hidden="1">
      <c r="A36" s="35">
        <v>6</v>
      </c>
      <c r="B36" s="40" t="s">
        <v>27</v>
      </c>
      <c r="C36" s="33">
        <f>'[1]Bieu 33'!C36</f>
        <v>234381</v>
      </c>
      <c r="D36" s="33">
        <f>'[1]Bieu 33'!D36</f>
        <v>132429</v>
      </c>
      <c r="E36" s="33">
        <f>'[1]Bieu 33'!E36</f>
        <v>101952</v>
      </c>
      <c r="F36" s="7">
        <v>76222</v>
      </c>
      <c r="G36" s="19">
        <f t="shared" si="0"/>
        <v>-25730</v>
      </c>
    </row>
    <row r="37" spans="1:12" hidden="1">
      <c r="A37" s="35">
        <v>7</v>
      </c>
      <c r="B37" s="40" t="s">
        <v>28</v>
      </c>
      <c r="C37" s="33">
        <f>'[1]Bieu 33'!C37</f>
        <v>51348</v>
      </c>
      <c r="D37" s="33">
        <f>'[1]Bieu 33'!D37</f>
        <v>22426</v>
      </c>
      <c r="E37" s="33">
        <f>'[1]Bieu 33'!E37</f>
        <v>28922</v>
      </c>
      <c r="F37" s="7">
        <v>28922</v>
      </c>
      <c r="G37" s="19">
        <f t="shared" si="0"/>
        <v>0</v>
      </c>
    </row>
    <row r="38" spans="1:12" hidden="1">
      <c r="A38" s="35">
        <v>8</v>
      </c>
      <c r="B38" s="40" t="s">
        <v>29</v>
      </c>
      <c r="C38" s="33">
        <f>'[1]Bieu 33'!C38</f>
        <v>70880</v>
      </c>
      <c r="D38" s="33">
        <f>'[1]Bieu 33'!D38</f>
        <v>45505</v>
      </c>
      <c r="E38" s="33">
        <f>'[1]Bieu 33'!E38</f>
        <v>25375</v>
      </c>
      <c r="F38" s="7">
        <v>25727</v>
      </c>
      <c r="G38" s="19">
        <f t="shared" si="0"/>
        <v>352</v>
      </c>
    </row>
    <row r="39" spans="1:12" hidden="1">
      <c r="A39" s="35">
        <v>9</v>
      </c>
      <c r="B39" s="40" t="s">
        <v>30</v>
      </c>
      <c r="C39" s="33">
        <f>'[1]Bieu 33'!C39</f>
        <v>1056808</v>
      </c>
      <c r="D39" s="33">
        <f>'[1]Bieu 33'!D39</f>
        <v>328028</v>
      </c>
      <c r="E39" s="33">
        <f>'[1]Bieu 33'!E39</f>
        <v>728780</v>
      </c>
      <c r="F39" s="7">
        <v>661172</v>
      </c>
      <c r="G39" s="19">
        <f t="shared" si="0"/>
        <v>-67608</v>
      </c>
    </row>
    <row r="40" spans="1:12" hidden="1">
      <c r="A40" s="35">
        <v>10</v>
      </c>
      <c r="B40" s="40" t="s">
        <v>5</v>
      </c>
      <c r="C40" s="33">
        <f>'[1]Bieu 33'!C40</f>
        <v>2110266</v>
      </c>
      <c r="D40" s="6">
        <f>'[1]Bieu 33'!D40</f>
        <v>737942</v>
      </c>
      <c r="E40" s="33">
        <f>'[1]Bieu 33'!E40</f>
        <v>1372324</v>
      </c>
      <c r="F40" s="7">
        <v>1098110</v>
      </c>
      <c r="G40" s="19">
        <f t="shared" si="0"/>
        <v>-274214</v>
      </c>
    </row>
    <row r="41" spans="1:12" hidden="1">
      <c r="A41" s="35">
        <v>11</v>
      </c>
      <c r="B41" s="40" t="s">
        <v>12</v>
      </c>
      <c r="C41" s="33">
        <f>'[1]Bieu 33'!C41</f>
        <v>176327</v>
      </c>
      <c r="D41" s="33">
        <f>'[1]Bieu 33'!D41</f>
        <v>92041</v>
      </c>
      <c r="E41" s="33">
        <f>'[1]Bieu 33'!E41</f>
        <v>84286</v>
      </c>
      <c r="F41" s="7">
        <v>68904</v>
      </c>
      <c r="G41" s="19">
        <f t="shared" si="0"/>
        <v>-15382</v>
      </c>
    </row>
    <row r="42" spans="1:12" hidden="1">
      <c r="A42" s="35">
        <v>12</v>
      </c>
      <c r="B42" s="40" t="s">
        <v>130</v>
      </c>
      <c r="C42" s="33">
        <f>'[1]Bieu 33'!C42</f>
        <v>2191304</v>
      </c>
      <c r="D42" s="33">
        <f>'[1]Bieu 33'!D42</f>
        <v>585405</v>
      </c>
      <c r="E42" s="33">
        <f>'[1]Bieu 33'!E42</f>
        <v>1605899</v>
      </c>
      <c r="F42" s="7">
        <v>1536770</v>
      </c>
      <c r="G42" s="19">
        <f t="shared" si="0"/>
        <v>-69129</v>
      </c>
    </row>
    <row r="43" spans="1:12" hidden="1">
      <c r="A43" s="35">
        <v>13</v>
      </c>
      <c r="B43" s="40" t="s">
        <v>31</v>
      </c>
      <c r="C43" s="33">
        <f>'[1]Bieu 33'!C43</f>
        <v>64073</v>
      </c>
      <c r="D43" s="33">
        <f>'[1]Bieu 33'!D43</f>
        <v>40839</v>
      </c>
      <c r="E43" s="33">
        <f>'[1]Bieu 33'!E43</f>
        <v>23234</v>
      </c>
      <c r="F43" s="7">
        <v>23234</v>
      </c>
      <c r="G43" s="19">
        <f t="shared" si="0"/>
        <v>0</v>
      </c>
    </row>
    <row r="44" spans="1:12" ht="33">
      <c r="A44" s="28" t="s">
        <v>14</v>
      </c>
      <c r="B44" s="29" t="s">
        <v>151</v>
      </c>
      <c r="C44" s="30">
        <f>'[1]Bieu 33'!C44</f>
        <v>13979</v>
      </c>
      <c r="D44" s="30">
        <f>'[1]Bieu 33'!D44</f>
        <v>13979</v>
      </c>
      <c r="E44" s="30">
        <f>'[1]Bieu 33'!E44</f>
        <v>0</v>
      </c>
      <c r="G44" s="19">
        <f t="shared" si="0"/>
        <v>0</v>
      </c>
    </row>
    <row r="45" spans="1:12">
      <c r="A45" s="28" t="s">
        <v>15</v>
      </c>
      <c r="B45" s="29" t="s">
        <v>206</v>
      </c>
      <c r="C45" s="30">
        <f>'[1]Bieu 33'!C45</f>
        <v>1450</v>
      </c>
      <c r="D45" s="30">
        <f>'[1]Bieu 33'!D45</f>
        <v>1450</v>
      </c>
      <c r="E45" s="30">
        <f>'[1]Bieu 33'!E45</f>
        <v>0</v>
      </c>
      <c r="G45" s="19">
        <f t="shared" si="0"/>
        <v>0</v>
      </c>
    </row>
    <row r="46" spans="1:12">
      <c r="A46" s="28" t="s">
        <v>34</v>
      </c>
      <c r="B46" s="29" t="s">
        <v>53</v>
      </c>
      <c r="C46" s="30">
        <f>'[1]Bieu 33'!C46</f>
        <v>576179</v>
      </c>
      <c r="D46" s="30">
        <f>'[1]Bieu 33'!D46</f>
        <v>466722</v>
      </c>
      <c r="E46" s="30">
        <f>'[1]Bieu 33'!E46</f>
        <v>109457</v>
      </c>
      <c r="G46" s="19"/>
    </row>
    <row r="47" spans="1:12">
      <c r="A47" s="28" t="s">
        <v>35</v>
      </c>
      <c r="B47" s="29" t="s">
        <v>227</v>
      </c>
      <c r="C47" s="30">
        <f>'[1]Bieu 33'!C47</f>
        <v>2729400</v>
      </c>
      <c r="D47" s="30">
        <f>'[1]Bieu 33'!D47</f>
        <v>2018032.4</v>
      </c>
      <c r="E47" s="30">
        <f>'[1]Bieu 33'!E47</f>
        <v>711367.6</v>
      </c>
      <c r="F47" s="7">
        <v>154404</v>
      </c>
      <c r="G47" s="19">
        <f t="shared" si="0"/>
        <v>-556963.6</v>
      </c>
      <c r="H47" s="7">
        <f>74545</f>
        <v>74545</v>
      </c>
      <c r="I47" s="19">
        <f>G47+H47</f>
        <v>-482418.6</v>
      </c>
    </row>
    <row r="48" spans="1:12">
      <c r="A48" s="31">
        <v>1</v>
      </c>
      <c r="B48" s="32" t="s">
        <v>228</v>
      </c>
      <c r="C48" s="33">
        <f>'[1]Bieu 33'!C48</f>
        <v>2128083.4</v>
      </c>
      <c r="D48" s="33">
        <f>'[1]Bieu 33'!D48</f>
        <v>1893445.4</v>
      </c>
      <c r="E48" s="33">
        <f>'[1]Bieu 33'!E48</f>
        <v>234638</v>
      </c>
      <c r="G48" s="19"/>
      <c r="I48" s="19"/>
    </row>
    <row r="49" spans="1:9" ht="33">
      <c r="A49" s="31">
        <v>2</v>
      </c>
      <c r="B49" s="32" t="s">
        <v>229</v>
      </c>
      <c r="C49" s="33">
        <f>'[1]Bieu 33'!C49</f>
        <v>601316.6</v>
      </c>
      <c r="D49" s="33">
        <f>'[1]Bieu 33'!D49</f>
        <v>124587</v>
      </c>
      <c r="E49" s="33">
        <f>'[1]Bieu 33'!E49</f>
        <v>476729.59999999998</v>
      </c>
      <c r="G49" s="19"/>
      <c r="I49" s="19"/>
    </row>
    <row r="50" spans="1:9">
      <c r="A50" s="28" t="s">
        <v>2</v>
      </c>
      <c r="B50" s="36" t="s">
        <v>54</v>
      </c>
      <c r="C50" s="30">
        <f>'[1]Bieu 33'!C50</f>
        <v>3088570</v>
      </c>
      <c r="D50" s="30">
        <f>'[1]Bieu 33'!D50</f>
        <v>3088570</v>
      </c>
      <c r="E50" s="30">
        <f>'[1]Bieu 33'!E50</f>
        <v>0</v>
      </c>
    </row>
    <row r="51" spans="1:9">
      <c r="A51" s="28" t="s">
        <v>3</v>
      </c>
      <c r="B51" s="29" t="s">
        <v>55</v>
      </c>
      <c r="C51" s="30">
        <f>'[1]Bieu 33'!C51</f>
        <v>800732</v>
      </c>
      <c r="D51" s="30">
        <f>'[1]Bieu 33'!D51</f>
        <v>800732</v>
      </c>
      <c r="E51" s="30">
        <f>'[1]Bieu 33'!E51</f>
        <v>0</v>
      </c>
    </row>
    <row r="52" spans="1:9">
      <c r="A52" s="28">
        <v>1</v>
      </c>
      <c r="B52" s="32" t="s">
        <v>203</v>
      </c>
      <c r="C52" s="33">
        <f>'[1]Bieu 33'!C52</f>
        <v>387732</v>
      </c>
      <c r="D52" s="33">
        <f>'[1]Bieu 33'!D52</f>
        <v>387732</v>
      </c>
      <c r="E52" s="33">
        <f>'[1]Bieu 33'!E52</f>
        <v>0</v>
      </c>
    </row>
    <row r="53" spans="1:9">
      <c r="A53" s="28"/>
      <c r="B53" s="34" t="s">
        <v>58</v>
      </c>
      <c r="C53" s="33">
        <f>'[1]Bieu 33'!C53</f>
        <v>350122</v>
      </c>
      <c r="D53" s="33">
        <f>'[1]Bieu 33'!D53</f>
        <v>350122</v>
      </c>
      <c r="E53" s="33">
        <f>'[1]Bieu 33'!E53</f>
        <v>0</v>
      </c>
    </row>
    <row r="54" spans="1:9">
      <c r="A54" s="28"/>
      <c r="B54" s="34" t="s">
        <v>59</v>
      </c>
      <c r="C54" s="33">
        <f>'[1]Bieu 33'!C54</f>
        <v>37610</v>
      </c>
      <c r="D54" s="33">
        <f>'[1]Bieu 33'!D54</f>
        <v>37610</v>
      </c>
      <c r="E54" s="33">
        <f>'[1]Bieu 33'!E54</f>
        <v>0</v>
      </c>
    </row>
    <row r="55" spans="1:9">
      <c r="A55" s="28">
        <v>2</v>
      </c>
      <c r="B55" s="32" t="s">
        <v>204</v>
      </c>
      <c r="C55" s="33">
        <f>'[1]Bieu 33'!C55</f>
        <v>413000</v>
      </c>
      <c r="D55" s="33">
        <f>'[1]Bieu 33'!D55</f>
        <v>413000</v>
      </c>
      <c r="E55" s="33">
        <f>'[1]Bieu 33'!E55</f>
        <v>0</v>
      </c>
    </row>
    <row r="56" spans="1:9">
      <c r="A56" s="28"/>
      <c r="B56" s="34" t="s">
        <v>58</v>
      </c>
      <c r="C56" s="33">
        <f>'[1]Bieu 33'!C56</f>
        <v>310300</v>
      </c>
      <c r="D56" s="33">
        <f>'[1]Bieu 33'!D56</f>
        <v>310300</v>
      </c>
      <c r="E56" s="33">
        <f>'[1]Bieu 33'!E56</f>
        <v>0</v>
      </c>
    </row>
    <row r="57" spans="1:9">
      <c r="A57" s="28"/>
      <c r="B57" s="34" t="s">
        <v>59</v>
      </c>
      <c r="C57" s="33">
        <f>'[1]Bieu 33'!C57</f>
        <v>102700</v>
      </c>
      <c r="D57" s="33">
        <f>'[1]Bieu 33'!D57</f>
        <v>102700</v>
      </c>
      <c r="E57" s="33">
        <f>'[1]Bieu 33'!E57</f>
        <v>0</v>
      </c>
    </row>
    <row r="58" spans="1:9">
      <c r="A58" s="28" t="s">
        <v>4</v>
      </c>
      <c r="B58" s="29" t="s">
        <v>56</v>
      </c>
      <c r="C58" s="30">
        <f>'[1]Bieu 33'!C58</f>
        <v>2287838</v>
      </c>
      <c r="D58" s="30">
        <f>'[1]Bieu 33'!D58</f>
        <v>2287838</v>
      </c>
      <c r="E58" s="30">
        <f>'[1]Bieu 33'!E58</f>
        <v>0</v>
      </c>
    </row>
    <row r="59" spans="1:9">
      <c r="A59" s="28">
        <v>1</v>
      </c>
      <c r="B59" s="32" t="s">
        <v>60</v>
      </c>
      <c r="C59" s="33">
        <f>'[1]Bieu 33'!C59</f>
        <v>2121225</v>
      </c>
      <c r="D59" s="33">
        <f>'[1]Bieu 33'!D59</f>
        <v>2121225</v>
      </c>
      <c r="E59" s="33">
        <f>'[1]Bieu 33'!E59</f>
        <v>0</v>
      </c>
    </row>
    <row r="60" spans="1:9">
      <c r="A60" s="28"/>
      <c r="B60" s="34" t="s">
        <v>61</v>
      </c>
      <c r="C60" s="33">
        <f>'[1]Bieu 33'!C60</f>
        <v>1339675</v>
      </c>
      <c r="D60" s="33">
        <f>'[1]Bieu 33'!D60</f>
        <v>1339675</v>
      </c>
      <c r="E60" s="33">
        <f>'[1]Bieu 33'!E60</f>
        <v>0</v>
      </c>
    </row>
    <row r="61" spans="1:9">
      <c r="A61" s="28"/>
      <c r="B61" s="34" t="s">
        <v>62</v>
      </c>
      <c r="C61" s="33">
        <f>'[1]Bieu 33'!C61</f>
        <v>781550</v>
      </c>
      <c r="D61" s="33">
        <f>'[1]Bieu 33'!D61</f>
        <v>781550</v>
      </c>
      <c r="E61" s="33">
        <f>'[1]Bieu 33'!E61</f>
        <v>0</v>
      </c>
    </row>
    <row r="62" spans="1:9" hidden="1">
      <c r="A62" s="28"/>
      <c r="B62" s="34" t="s">
        <v>63</v>
      </c>
      <c r="C62" s="33">
        <f>'[1]Bieu 33'!C62</f>
        <v>0</v>
      </c>
      <c r="D62" s="33">
        <f>'[1]Bieu 33'!D62</f>
        <v>0</v>
      </c>
      <c r="E62" s="33">
        <f>'[1]Bieu 33'!E62</f>
        <v>0</v>
      </c>
    </row>
    <row r="63" spans="1:9">
      <c r="A63" s="28">
        <v>2</v>
      </c>
      <c r="B63" s="32" t="s">
        <v>64</v>
      </c>
      <c r="C63" s="33">
        <f>'[1]Bieu 33'!C63</f>
        <v>166613</v>
      </c>
      <c r="D63" s="33">
        <f>'[1]Bieu 33'!D63</f>
        <v>166613</v>
      </c>
      <c r="E63" s="33">
        <f>'[1]Bieu 33'!E63</f>
        <v>0</v>
      </c>
    </row>
    <row r="64" spans="1:9">
      <c r="A64" s="28" t="s">
        <v>8</v>
      </c>
      <c r="B64" s="32" t="s">
        <v>41</v>
      </c>
      <c r="C64" s="33">
        <f>'[1]Bieu 33'!C64</f>
        <v>80086</v>
      </c>
      <c r="D64" s="33">
        <f>'[1]Bieu 33'!D64</f>
        <v>80086</v>
      </c>
      <c r="E64" s="33">
        <f>'[1]Bieu 33'!E64</f>
        <v>0</v>
      </c>
    </row>
    <row r="65" spans="1:5">
      <c r="A65" s="28"/>
      <c r="B65" s="104" t="s">
        <v>66</v>
      </c>
      <c r="C65" s="33">
        <f>'[1]Bieu 33'!C65</f>
        <v>5303</v>
      </c>
      <c r="D65" s="33">
        <f>'[1]Bieu 33'!D65</f>
        <v>5303</v>
      </c>
      <c r="E65" s="33">
        <f>'[1]Bieu 33'!E65</f>
        <v>0</v>
      </c>
    </row>
    <row r="66" spans="1:5">
      <c r="A66" s="28"/>
      <c r="B66" s="104" t="s">
        <v>286</v>
      </c>
      <c r="C66" s="33">
        <f>'[1]Bieu 33'!C66</f>
        <v>28000</v>
      </c>
      <c r="D66" s="33">
        <f>'[1]Bieu 33'!D66</f>
        <v>28000</v>
      </c>
      <c r="E66" s="33">
        <f>'[1]Bieu 33'!E66</f>
        <v>0</v>
      </c>
    </row>
    <row r="67" spans="1:5" ht="31.5">
      <c r="A67" s="28"/>
      <c r="B67" s="104" t="s">
        <v>287</v>
      </c>
      <c r="C67" s="33">
        <f>'[1]Bieu 33'!C67</f>
        <v>14395</v>
      </c>
      <c r="D67" s="33">
        <f>'[1]Bieu 33'!D67</f>
        <v>14395</v>
      </c>
      <c r="E67" s="33">
        <f>'[1]Bieu 33'!E67</f>
        <v>0</v>
      </c>
    </row>
    <row r="68" spans="1:5">
      <c r="A68" s="28"/>
      <c r="B68" s="96" t="s">
        <v>283</v>
      </c>
      <c r="C68" s="33">
        <f>'[1]Bieu 33'!C68</f>
        <v>400</v>
      </c>
      <c r="D68" s="33">
        <f>'[1]Bieu 33'!D68</f>
        <v>400</v>
      </c>
      <c r="E68" s="33">
        <f>'[1]Bieu 33'!E68</f>
        <v>0</v>
      </c>
    </row>
    <row r="69" spans="1:5">
      <c r="A69" s="28"/>
      <c r="B69" s="96" t="s">
        <v>284</v>
      </c>
      <c r="C69" s="33">
        <f>'[1]Bieu 33'!C69</f>
        <v>1500</v>
      </c>
      <c r="D69" s="33">
        <f>'[1]Bieu 33'!D69</f>
        <v>1500</v>
      </c>
      <c r="E69" s="33">
        <f>'[1]Bieu 33'!E69</f>
        <v>0</v>
      </c>
    </row>
    <row r="70" spans="1:5" ht="31.5">
      <c r="A70" s="28"/>
      <c r="B70" s="96" t="s">
        <v>285</v>
      </c>
      <c r="C70" s="33">
        <f>'[1]Bieu 33'!C70</f>
        <v>15600</v>
      </c>
      <c r="D70" s="33">
        <f>'[1]Bieu 33'!D70</f>
        <v>15600</v>
      </c>
      <c r="E70" s="33">
        <f>'[1]Bieu 33'!E70</f>
        <v>0</v>
      </c>
    </row>
    <row r="71" spans="1:5" ht="31.5">
      <c r="A71" s="28"/>
      <c r="B71" s="104" t="s">
        <v>288</v>
      </c>
      <c r="C71" s="33">
        <f>'[1]Bieu 33'!C71</f>
        <v>2000</v>
      </c>
      <c r="D71" s="33">
        <f>'[1]Bieu 33'!D71</f>
        <v>2000</v>
      </c>
      <c r="E71" s="33">
        <f>'[1]Bieu 33'!E71</f>
        <v>0</v>
      </c>
    </row>
    <row r="72" spans="1:5">
      <c r="A72" s="28"/>
      <c r="B72" s="104" t="s">
        <v>67</v>
      </c>
      <c r="C72" s="33">
        <f>'[1]Bieu 33'!C72</f>
        <v>2243</v>
      </c>
      <c r="D72" s="33">
        <f>'[1]Bieu 33'!D72</f>
        <v>2243</v>
      </c>
      <c r="E72" s="33">
        <f>'[1]Bieu 33'!E72</f>
        <v>0</v>
      </c>
    </row>
    <row r="73" spans="1:5">
      <c r="A73" s="28"/>
      <c r="B73" s="104" t="s">
        <v>68</v>
      </c>
      <c r="C73" s="33">
        <f>'[1]Bieu 33'!C73</f>
        <v>8255</v>
      </c>
      <c r="D73" s="33">
        <f>'[1]Bieu 33'!D73</f>
        <v>8255</v>
      </c>
      <c r="E73" s="33">
        <f>'[1]Bieu 33'!E73</f>
        <v>0</v>
      </c>
    </row>
    <row r="74" spans="1:5" ht="31.5">
      <c r="A74" s="28"/>
      <c r="B74" s="104" t="s">
        <v>289</v>
      </c>
      <c r="C74" s="33">
        <f>'[1]Bieu 33'!C74</f>
        <v>2390</v>
      </c>
      <c r="D74" s="33">
        <f>'[1]Bieu 33'!D74</f>
        <v>2390</v>
      </c>
      <c r="E74" s="33">
        <f>'[1]Bieu 33'!E74</f>
        <v>0</v>
      </c>
    </row>
    <row r="75" spans="1:5">
      <c r="A75" s="31" t="s">
        <v>9</v>
      </c>
      <c r="B75" s="32" t="s">
        <v>65</v>
      </c>
      <c r="C75" s="33">
        <f>'[1]Bieu 33'!C75</f>
        <v>68879</v>
      </c>
      <c r="D75" s="33">
        <f>'[1]Bieu 33'!D75</f>
        <v>68879</v>
      </c>
      <c r="E75" s="33">
        <f>'[1]Bieu 33'!E75</f>
        <v>0</v>
      </c>
    </row>
    <row r="76" spans="1:5" s="8" customFormat="1">
      <c r="A76" s="69"/>
      <c r="B76" s="2" t="s">
        <v>282</v>
      </c>
      <c r="C76" s="33">
        <f>'[1]Bieu 33'!C76</f>
        <v>585</v>
      </c>
      <c r="D76" s="38">
        <f>'[1]Bieu 33'!D76</f>
        <v>585</v>
      </c>
      <c r="E76" s="38">
        <f>'[1]Bieu 33'!E76</f>
        <v>0</v>
      </c>
    </row>
    <row r="77" spans="1:5" s="8" customFormat="1">
      <c r="A77" s="69"/>
      <c r="B77" s="2" t="s">
        <v>217</v>
      </c>
      <c r="C77" s="33">
        <f>'[1]Bieu 33'!C77</f>
        <v>49549</v>
      </c>
      <c r="D77" s="38">
        <f>'[1]Bieu 33'!D77</f>
        <v>49549</v>
      </c>
      <c r="E77" s="38">
        <f>'[1]Bieu 33'!E77</f>
        <v>0</v>
      </c>
    </row>
    <row r="78" spans="1:5" s="8" customFormat="1">
      <c r="A78" s="69"/>
      <c r="B78" s="96" t="s">
        <v>280</v>
      </c>
      <c r="C78" s="33">
        <f>'[1]Bieu 33'!C78</f>
        <v>617</v>
      </c>
      <c r="D78" s="38">
        <f>'[1]Bieu 33'!D78</f>
        <v>617</v>
      </c>
      <c r="E78" s="38">
        <f>'[1]Bieu 33'!E78</f>
        <v>0</v>
      </c>
    </row>
    <row r="79" spans="1:5" s="8" customFormat="1">
      <c r="A79" s="69"/>
      <c r="B79" s="2" t="s">
        <v>218</v>
      </c>
      <c r="C79" s="33">
        <f>'[1]Bieu 33'!C79</f>
        <v>18128</v>
      </c>
      <c r="D79" s="38">
        <f>'[1]Bieu 33'!D79</f>
        <v>18128</v>
      </c>
      <c r="E79" s="38">
        <f>'[1]Bieu 33'!E79</f>
        <v>0</v>
      </c>
    </row>
    <row r="80" spans="1:5">
      <c r="A80" s="31" t="s">
        <v>10</v>
      </c>
      <c r="B80" s="32" t="s">
        <v>61</v>
      </c>
      <c r="C80" s="33">
        <f>'[1]Bieu 33'!C80</f>
        <v>17648</v>
      </c>
      <c r="D80" s="33">
        <f>'[1]Bieu 33'!D80</f>
        <v>17648</v>
      </c>
      <c r="E80" s="33">
        <f>'[1]Bieu 33'!E80</f>
        <v>0</v>
      </c>
    </row>
    <row r="81" spans="1:5" hidden="1">
      <c r="A81" s="28" t="s">
        <v>20</v>
      </c>
      <c r="B81" s="1" t="s">
        <v>57</v>
      </c>
      <c r="C81" s="30" t="e">
        <f t="shared" ref="C81" si="1">D81+E81</f>
        <v>#REF!</v>
      </c>
      <c r="D81" s="30"/>
      <c r="E81" s="30" t="e">
        <f>#REF!</f>
        <v>#REF!</v>
      </c>
    </row>
    <row r="82" spans="1:5">
      <c r="A82" s="37"/>
      <c r="B82" s="37"/>
      <c r="C82" s="37"/>
      <c r="D82" s="37"/>
      <c r="E82" s="37"/>
    </row>
    <row r="106" ht="66.75" customHeight="1"/>
    <row r="141" ht="33.75" customHeight="1"/>
    <row r="154" ht="18" customHeight="1"/>
    <row r="155" ht="18" customHeight="1"/>
    <row r="156" ht="18" customHeight="1"/>
    <row r="159" ht="18" customHeight="1"/>
    <row r="168" ht="19.5" customHeight="1"/>
    <row r="169" ht="19.5" customHeight="1"/>
    <row r="170" ht="19.5" customHeight="1"/>
    <row r="171" ht="19.5" customHeight="1"/>
    <row r="172" ht="19.5" customHeight="1"/>
    <row r="173" ht="19.5" customHeight="1"/>
    <row r="174" ht="19.5" customHeight="1"/>
    <row r="175" ht="24.75" customHeight="1"/>
  </sheetData>
  <mergeCells count="8">
    <mergeCell ref="A1:E1"/>
    <mergeCell ref="A2:E2"/>
    <mergeCell ref="A3:E3"/>
    <mergeCell ref="A4:E4"/>
    <mergeCell ref="A5:A6"/>
    <mergeCell ref="B5:B6"/>
    <mergeCell ref="C5:C6"/>
    <mergeCell ref="D5:E5"/>
  </mergeCells>
  <pageMargins left="0.39370078740157499" right="0" top="0.80118110200000003" bottom="0.5" header="0.31496062992126" footer="0.31496062992126"/>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E51"/>
  <sheetViews>
    <sheetView showZeros="0" workbookViewId="0">
      <selection activeCell="F52" sqref="F52"/>
    </sheetView>
  </sheetViews>
  <sheetFormatPr defaultRowHeight="16.5"/>
  <cols>
    <col min="1" max="1" width="5.28515625" style="10" customWidth="1"/>
    <col min="2" max="2" width="69.28515625" style="10" customWidth="1"/>
    <col min="3" max="3" width="16.140625" style="10" customWidth="1"/>
    <col min="4" max="4" width="10" style="10" bestFit="1" customWidth="1"/>
    <col min="5" max="16384" width="9.140625" style="10"/>
  </cols>
  <sheetData>
    <row r="1" spans="1:5">
      <c r="A1" s="198" t="s">
        <v>337</v>
      </c>
      <c r="B1" s="198"/>
      <c r="C1" s="198"/>
    </row>
    <row r="2" spans="1:5" ht="28.5" customHeight="1">
      <c r="A2" s="210" t="s">
        <v>224</v>
      </c>
      <c r="B2" s="210"/>
      <c r="C2" s="210"/>
    </row>
    <row r="3" spans="1:5">
      <c r="A3" s="199" t="s">
        <v>338</v>
      </c>
      <c r="B3" s="199"/>
      <c r="C3" s="199"/>
      <c r="D3" s="49"/>
      <c r="E3" s="49"/>
    </row>
    <row r="4" spans="1:5" ht="17.25" thickBot="1">
      <c r="A4" s="211" t="s">
        <v>16</v>
      </c>
      <c r="B4" s="211"/>
      <c r="C4" s="211"/>
    </row>
    <row r="5" spans="1:5" ht="37.5" customHeight="1" thickBot="1">
      <c r="A5" s="12" t="s">
        <v>0</v>
      </c>
      <c r="B5" s="9" t="s">
        <v>331</v>
      </c>
      <c r="C5" s="9" t="s">
        <v>332</v>
      </c>
    </row>
    <row r="6" spans="1:5">
      <c r="A6" s="120" t="s">
        <v>1</v>
      </c>
      <c r="B6" s="121" t="s">
        <v>2</v>
      </c>
      <c r="C6" s="121">
        <v>1</v>
      </c>
    </row>
    <row r="7" spans="1:5">
      <c r="A7" s="117"/>
      <c r="B7" s="118" t="s">
        <v>23</v>
      </c>
      <c r="C7" s="122">
        <f>'[1]Bieu 34'!C7</f>
        <v>19223105</v>
      </c>
    </row>
    <row r="8" spans="1:5">
      <c r="A8" s="13" t="s">
        <v>1</v>
      </c>
      <c r="B8" s="14" t="s">
        <v>156</v>
      </c>
      <c r="C8" s="123">
        <f>'[1]Bieu 34'!C8</f>
        <v>2871036</v>
      </c>
    </row>
    <row r="9" spans="1:5">
      <c r="A9" s="13" t="s">
        <v>2</v>
      </c>
      <c r="B9" s="14" t="s">
        <v>124</v>
      </c>
      <c r="C9" s="123">
        <f>'[1]Bieu 34'!C9</f>
        <v>9477425.6522860005</v>
      </c>
      <c r="D9" s="47"/>
    </row>
    <row r="10" spans="1:5">
      <c r="A10" s="13" t="s">
        <v>3</v>
      </c>
      <c r="B10" s="14" t="s">
        <v>157</v>
      </c>
      <c r="C10" s="123">
        <f>'[1]Bieu 34'!C10</f>
        <v>2566050</v>
      </c>
    </row>
    <row r="11" spans="1:5">
      <c r="A11" s="16">
        <v>1</v>
      </c>
      <c r="B11" s="15" t="s">
        <v>93</v>
      </c>
      <c r="C11" s="116">
        <f>'[1]Bieu 34'!C11</f>
        <v>2491050</v>
      </c>
    </row>
    <row r="12" spans="1:5" hidden="1">
      <c r="A12" s="16" t="s">
        <v>17</v>
      </c>
      <c r="B12" s="15" t="s">
        <v>46</v>
      </c>
      <c r="C12" s="116">
        <f>'[1]Bieu 34'!C12</f>
        <v>0</v>
      </c>
    </row>
    <row r="13" spans="1:5" hidden="1">
      <c r="A13" s="16" t="s">
        <v>17</v>
      </c>
      <c r="B13" s="15" t="s">
        <v>94</v>
      </c>
      <c r="C13" s="116">
        <f>'[1]Bieu 34'!C13</f>
        <v>0</v>
      </c>
    </row>
    <row r="14" spans="1:5" hidden="1">
      <c r="A14" s="16" t="s">
        <v>17</v>
      </c>
      <c r="B14" s="15" t="s">
        <v>11</v>
      </c>
      <c r="C14" s="116">
        <f>'[1]Bieu 34'!C14</f>
        <v>0</v>
      </c>
    </row>
    <row r="15" spans="1:5" hidden="1">
      <c r="A15" s="16" t="s">
        <v>17</v>
      </c>
      <c r="B15" s="15" t="s">
        <v>95</v>
      </c>
      <c r="C15" s="116">
        <f>'[1]Bieu 34'!C15</f>
        <v>0</v>
      </c>
    </row>
    <row r="16" spans="1:5" hidden="1">
      <c r="A16" s="16" t="s">
        <v>17</v>
      </c>
      <c r="B16" s="15" t="s">
        <v>96</v>
      </c>
      <c r="C16" s="116">
        <f>'[1]Bieu 34'!C16</f>
        <v>0</v>
      </c>
    </row>
    <row r="17" spans="1:3" hidden="1">
      <c r="A17" s="16" t="s">
        <v>17</v>
      </c>
      <c r="B17" s="15" t="s">
        <v>97</v>
      </c>
      <c r="C17" s="116">
        <f>'[1]Bieu 34'!C17</f>
        <v>0</v>
      </c>
    </row>
    <row r="18" spans="1:3" hidden="1">
      <c r="A18" s="16" t="s">
        <v>17</v>
      </c>
      <c r="B18" s="15" t="s">
        <v>98</v>
      </c>
      <c r="C18" s="116">
        <f>'[1]Bieu 34'!C18</f>
        <v>0</v>
      </c>
    </row>
    <row r="19" spans="1:3" hidden="1">
      <c r="A19" s="16" t="s">
        <v>17</v>
      </c>
      <c r="B19" s="15" t="s">
        <v>99</v>
      </c>
      <c r="C19" s="116">
        <f>'[1]Bieu 34'!C19</f>
        <v>0</v>
      </c>
    </row>
    <row r="20" spans="1:3" hidden="1">
      <c r="A20" s="16" t="s">
        <v>17</v>
      </c>
      <c r="B20" s="15" t="s">
        <v>100</v>
      </c>
      <c r="C20" s="116">
        <f>'[1]Bieu 34'!C20</f>
        <v>0</v>
      </c>
    </row>
    <row r="21" spans="1:3" hidden="1">
      <c r="A21" s="16" t="s">
        <v>17</v>
      </c>
      <c r="B21" s="15" t="s">
        <v>101</v>
      </c>
      <c r="C21" s="116">
        <f>'[1]Bieu 34'!C21</f>
        <v>0</v>
      </c>
    </row>
    <row r="22" spans="1:3" hidden="1">
      <c r="A22" s="16" t="s">
        <v>17</v>
      </c>
      <c r="B22" s="15" t="s">
        <v>102</v>
      </c>
      <c r="C22" s="116">
        <f>'[1]Bieu 34'!C22</f>
        <v>0</v>
      </c>
    </row>
    <row r="23" spans="1:3" hidden="1">
      <c r="A23" s="16" t="s">
        <v>17</v>
      </c>
      <c r="B23" s="15" t="s">
        <v>103</v>
      </c>
      <c r="C23" s="116">
        <f>'[1]Bieu 34'!C23</f>
        <v>0</v>
      </c>
    </row>
    <row r="24" spans="1:3" hidden="1">
      <c r="A24" s="16" t="s">
        <v>17</v>
      </c>
      <c r="B24" s="15" t="s">
        <v>104</v>
      </c>
      <c r="C24" s="116">
        <f>'[1]Bieu 34'!C24</f>
        <v>0</v>
      </c>
    </row>
    <row r="25" spans="1:3" ht="33">
      <c r="A25" s="16">
        <v>2</v>
      </c>
      <c r="B25" s="15" t="s">
        <v>123</v>
      </c>
      <c r="C25" s="116">
        <f>'[1]Bieu 34'!C25</f>
        <v>0</v>
      </c>
    </row>
    <row r="26" spans="1:3">
      <c r="A26" s="16">
        <v>3</v>
      </c>
      <c r="B26" s="15" t="s">
        <v>36</v>
      </c>
      <c r="C26" s="116">
        <f>'[1]Bieu 34'!C26</f>
        <v>75000</v>
      </c>
    </row>
    <row r="27" spans="1:3">
      <c r="A27" s="13" t="s">
        <v>4</v>
      </c>
      <c r="B27" s="14" t="s">
        <v>52</v>
      </c>
      <c r="C27" s="123">
        <f>'[1]Bieu 34'!C27</f>
        <v>4411192.2522860002</v>
      </c>
    </row>
    <row r="28" spans="1:3" s="46" customFormat="1" ht="17.25">
      <c r="A28" s="193"/>
      <c r="B28" s="43" t="s">
        <v>13</v>
      </c>
      <c r="C28" s="194"/>
    </row>
    <row r="29" spans="1:3" hidden="1">
      <c r="A29" s="35">
        <v>1</v>
      </c>
      <c r="B29" s="39" t="s">
        <v>11</v>
      </c>
      <c r="C29" s="116">
        <f>'[1]Bieu 34'!C28</f>
        <v>72287</v>
      </c>
    </row>
    <row r="30" spans="1:3" hidden="1">
      <c r="A30" s="35">
        <v>2</v>
      </c>
      <c r="B30" s="40" t="s">
        <v>24</v>
      </c>
      <c r="C30" s="116">
        <f>'[1]Bieu 34'!C29</f>
        <v>31010</v>
      </c>
    </row>
    <row r="31" spans="1:3">
      <c r="A31" s="35">
        <v>1</v>
      </c>
      <c r="B31" s="40" t="s">
        <v>25</v>
      </c>
      <c r="C31" s="116">
        <f>'[1]Bieu 34'!C30</f>
        <v>1322750.4550000001</v>
      </c>
    </row>
    <row r="32" spans="1:3">
      <c r="A32" s="35">
        <v>2</v>
      </c>
      <c r="B32" s="40" t="s">
        <v>7</v>
      </c>
      <c r="C32" s="116">
        <f>'[1]Bieu 34'!C31</f>
        <v>967439.79728599999</v>
      </c>
    </row>
    <row r="33" spans="1:3">
      <c r="A33" s="35">
        <v>3</v>
      </c>
      <c r="B33" s="40" t="s">
        <v>26</v>
      </c>
      <c r="C33" s="116">
        <f>'[1]Bieu 34'!C32</f>
        <v>33090</v>
      </c>
    </row>
    <row r="34" spans="1:3">
      <c r="A34" s="35">
        <v>4</v>
      </c>
      <c r="B34" s="40" t="s">
        <v>27</v>
      </c>
      <c r="C34" s="116">
        <f>'[1]Bieu 34'!C33</f>
        <v>132429</v>
      </c>
    </row>
    <row r="35" spans="1:3">
      <c r="A35" s="35">
        <v>5</v>
      </c>
      <c r="B35" s="40" t="s">
        <v>28</v>
      </c>
      <c r="C35" s="116">
        <f>'[1]Bieu 34'!C34</f>
        <v>22426</v>
      </c>
    </row>
    <row r="36" spans="1:3">
      <c r="A36" s="35">
        <v>6</v>
      </c>
      <c r="B36" s="40" t="s">
        <v>29</v>
      </c>
      <c r="C36" s="116">
        <f>'[1]Bieu 34'!C35</f>
        <v>45505</v>
      </c>
    </row>
    <row r="37" spans="1:3">
      <c r="A37" s="35">
        <v>7</v>
      </c>
      <c r="B37" s="40" t="s">
        <v>30</v>
      </c>
      <c r="C37" s="116">
        <f>'[1]Bieu 34'!C36</f>
        <v>328028</v>
      </c>
    </row>
    <row r="38" spans="1:3">
      <c r="A38" s="35">
        <v>8</v>
      </c>
      <c r="B38" s="40" t="s">
        <v>5</v>
      </c>
      <c r="C38" s="116">
        <f>'[1]Bieu 34'!C37</f>
        <v>737942</v>
      </c>
    </row>
    <row r="39" spans="1:3">
      <c r="A39" s="35">
        <v>9</v>
      </c>
      <c r="B39" s="40" t="s">
        <v>12</v>
      </c>
      <c r="C39" s="116">
        <f>'[1]Bieu 34'!C38</f>
        <v>92041</v>
      </c>
    </row>
    <row r="40" spans="1:3">
      <c r="A40" s="35">
        <v>10</v>
      </c>
      <c r="B40" s="40" t="s">
        <v>130</v>
      </c>
      <c r="C40" s="116">
        <f>'[1]Bieu 34'!C39</f>
        <v>585405</v>
      </c>
    </row>
    <row r="41" spans="1:3" hidden="1">
      <c r="A41" s="35">
        <v>13</v>
      </c>
      <c r="B41" s="40" t="s">
        <v>31</v>
      </c>
      <c r="C41" s="116">
        <f>'[1]Bieu 34'!C40</f>
        <v>40839</v>
      </c>
    </row>
    <row r="42" spans="1:3">
      <c r="A42" s="13" t="s">
        <v>14</v>
      </c>
      <c r="B42" s="14" t="s">
        <v>151</v>
      </c>
      <c r="C42" s="123">
        <f>'[1]Bieu 34'!C41</f>
        <v>13979</v>
      </c>
    </row>
    <row r="43" spans="1:3">
      <c r="A43" s="13" t="s">
        <v>15</v>
      </c>
      <c r="B43" s="14" t="s">
        <v>69</v>
      </c>
      <c r="C43" s="123">
        <f>'[1]Bieu 34'!C42</f>
        <v>1450</v>
      </c>
    </row>
    <row r="44" spans="1:3">
      <c r="A44" s="13" t="s">
        <v>34</v>
      </c>
      <c r="B44" s="14" t="s">
        <v>53</v>
      </c>
      <c r="C44" s="123">
        <f>'[1]Bieu 34'!C43</f>
        <v>466722</v>
      </c>
    </row>
    <row r="45" spans="1:3">
      <c r="A45" s="13" t="s">
        <v>35</v>
      </c>
      <c r="B45" s="14" t="s">
        <v>227</v>
      </c>
      <c r="C45" s="123">
        <f>'[1]Bieu 34'!C44</f>
        <v>2018032.4</v>
      </c>
    </row>
    <row r="46" spans="1:3">
      <c r="A46" s="16">
        <v>1</v>
      </c>
      <c r="B46" s="32" t="s">
        <v>228</v>
      </c>
      <c r="C46" s="116">
        <f>'[1]Bieu 34'!C45</f>
        <v>1893445.4</v>
      </c>
    </row>
    <row r="47" spans="1:3">
      <c r="A47" s="16">
        <v>2</v>
      </c>
      <c r="B47" s="32" t="s">
        <v>281</v>
      </c>
      <c r="C47" s="116">
        <f>'[1]Bieu 34'!C46</f>
        <v>124587</v>
      </c>
    </row>
    <row r="48" spans="1:3">
      <c r="A48" s="17" t="s">
        <v>20</v>
      </c>
      <c r="B48" s="18" t="s">
        <v>57</v>
      </c>
      <c r="C48" s="124">
        <f>'49'!D81</f>
        <v>0</v>
      </c>
    </row>
    <row r="49" spans="1:3" ht="38.25" customHeight="1">
      <c r="A49" s="197"/>
      <c r="B49" s="197"/>
      <c r="C49" s="197"/>
    </row>
    <row r="50" spans="1:3" ht="19.5" customHeight="1"/>
    <row r="51" spans="1:3" ht="24.75" customHeight="1"/>
  </sheetData>
  <mergeCells count="5">
    <mergeCell ref="A1:C1"/>
    <mergeCell ref="A2:C2"/>
    <mergeCell ref="A3:C3"/>
    <mergeCell ref="A4:C4"/>
    <mergeCell ref="A49:C49"/>
  </mergeCells>
  <pageMargins left="0.70866141732283505" right="0" top="0.74803149606299202" bottom="0.55118110236220497" header="0.31496062992126" footer="0.31496062992126"/>
  <pageSetup paperSize="9" orientation="portrait" verticalDpi="0" r:id="rId1"/>
  <headerFooter>
    <oddFooter>&amp;C&amp;P/&amp;N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O107"/>
  <sheetViews>
    <sheetView workbookViewId="0">
      <selection activeCell="E22" sqref="E22"/>
    </sheetView>
  </sheetViews>
  <sheetFormatPr defaultRowHeight="12.75"/>
  <cols>
    <col min="1" max="1" width="4.85546875" customWidth="1"/>
    <col min="2" max="2" width="32.42578125" customWidth="1"/>
    <col min="3" max="12" width="11.42578125" customWidth="1"/>
    <col min="13" max="13" width="9.85546875" customWidth="1"/>
    <col min="15" max="15" width="11.28515625" bestFit="1" customWidth="1"/>
  </cols>
  <sheetData>
    <row r="1" spans="1:15" ht="15.75">
      <c r="K1" s="213" t="s">
        <v>339</v>
      </c>
      <c r="L1" s="213"/>
      <c r="M1" s="213"/>
    </row>
    <row r="2" spans="1:15" ht="21" customHeight="1">
      <c r="A2" s="214" t="s">
        <v>340</v>
      </c>
      <c r="B2" s="214"/>
      <c r="C2" s="214"/>
      <c r="D2" s="214"/>
      <c r="E2" s="214"/>
      <c r="F2" s="214"/>
      <c r="G2" s="214"/>
      <c r="H2" s="214"/>
      <c r="I2" s="214"/>
      <c r="J2" s="214"/>
      <c r="K2" s="214"/>
      <c r="L2" s="214"/>
      <c r="M2" s="214"/>
    </row>
    <row r="3" spans="1:15" ht="15.75">
      <c r="A3" s="199" t="s">
        <v>348</v>
      </c>
      <c r="B3" s="199"/>
      <c r="C3" s="199"/>
      <c r="D3" s="199"/>
      <c r="E3" s="199"/>
      <c r="F3" s="199"/>
      <c r="G3" s="199"/>
      <c r="H3" s="199"/>
      <c r="I3" s="199"/>
      <c r="J3" s="199"/>
      <c r="K3" s="199"/>
      <c r="L3" s="199"/>
      <c r="M3" s="199"/>
    </row>
    <row r="4" spans="1:15" ht="15.75">
      <c r="B4" s="157"/>
      <c r="C4" s="157"/>
      <c r="K4" s="215" t="s">
        <v>211</v>
      </c>
      <c r="L4" s="215"/>
      <c r="M4" s="215"/>
    </row>
    <row r="5" spans="1:15" ht="9" customHeight="1"/>
    <row r="6" spans="1:15" ht="27.75" customHeight="1">
      <c r="A6" s="212" t="s">
        <v>0</v>
      </c>
      <c r="B6" s="212" t="s">
        <v>290</v>
      </c>
      <c r="C6" s="212" t="s">
        <v>105</v>
      </c>
      <c r="D6" s="212" t="s">
        <v>291</v>
      </c>
      <c r="E6" s="212" t="s">
        <v>292</v>
      </c>
      <c r="F6" s="212" t="s">
        <v>293</v>
      </c>
      <c r="G6" s="212" t="s">
        <v>294</v>
      </c>
      <c r="H6" s="212" t="s">
        <v>295</v>
      </c>
      <c r="I6" s="212" t="s">
        <v>296</v>
      </c>
      <c r="J6" s="212" t="s">
        <v>297</v>
      </c>
      <c r="K6" s="212"/>
      <c r="L6" s="212"/>
      <c r="M6" s="212" t="s">
        <v>298</v>
      </c>
      <c r="N6" s="147"/>
    </row>
    <row r="7" spans="1:15" ht="110.25" customHeight="1">
      <c r="A7" s="212"/>
      <c r="B7" s="212"/>
      <c r="C7" s="212"/>
      <c r="D7" s="212"/>
      <c r="E7" s="212"/>
      <c r="F7" s="212"/>
      <c r="G7" s="212"/>
      <c r="H7" s="212"/>
      <c r="I7" s="212"/>
      <c r="J7" s="184" t="s">
        <v>105</v>
      </c>
      <c r="K7" s="184" t="s">
        <v>106</v>
      </c>
      <c r="L7" s="184" t="s">
        <v>52</v>
      </c>
      <c r="M7" s="212"/>
      <c r="N7" s="147"/>
    </row>
    <row r="8" spans="1:15" ht="15.75">
      <c r="A8" s="172" t="s">
        <v>1</v>
      </c>
      <c r="B8" s="172" t="s">
        <v>2</v>
      </c>
      <c r="C8" s="185">
        <v>1</v>
      </c>
      <c r="D8" s="185">
        <v>2</v>
      </c>
      <c r="E8" s="185">
        <v>3</v>
      </c>
      <c r="F8" s="185">
        <v>4</v>
      </c>
      <c r="G8" s="185">
        <v>5</v>
      </c>
      <c r="H8" s="185">
        <v>6</v>
      </c>
      <c r="I8" s="185">
        <v>7</v>
      </c>
      <c r="J8" s="185" t="s">
        <v>299</v>
      </c>
      <c r="K8" s="185">
        <v>9</v>
      </c>
      <c r="L8" s="185">
        <v>10</v>
      </c>
      <c r="M8" s="185">
        <v>11</v>
      </c>
      <c r="N8" s="147"/>
    </row>
    <row r="9" spans="1:15" s="153" customFormat="1" ht="15.75">
      <c r="A9" s="148"/>
      <c r="B9" s="149" t="s">
        <v>109</v>
      </c>
      <c r="C9" s="150">
        <f t="shared" ref="C9:M9" si="0">C10+C101+C102+C103+C104+C105+C106</f>
        <v>16352069.252286</v>
      </c>
      <c r="D9" s="150">
        <f t="shared" si="0"/>
        <v>5879415</v>
      </c>
      <c r="E9" s="150">
        <f t="shared" si="0"/>
        <v>7171738.8522859998</v>
      </c>
      <c r="F9" s="150">
        <f t="shared" si="0"/>
        <v>13979</v>
      </c>
      <c r="G9" s="150">
        <f t="shared" si="0"/>
        <v>1450</v>
      </c>
      <c r="H9" s="150">
        <f t="shared" si="0"/>
        <v>466722</v>
      </c>
      <c r="I9" s="150">
        <f t="shared" si="0"/>
        <v>2018032.4</v>
      </c>
      <c r="J9" s="150">
        <f t="shared" si="0"/>
        <v>800732</v>
      </c>
      <c r="K9" s="150">
        <f t="shared" si="0"/>
        <v>660422</v>
      </c>
      <c r="L9" s="150">
        <f t="shared" si="0"/>
        <v>140310</v>
      </c>
      <c r="M9" s="150">
        <f t="shared" si="0"/>
        <v>0</v>
      </c>
      <c r="N9" s="151"/>
      <c r="O9" s="152"/>
    </row>
    <row r="10" spans="1:15" ht="15.75">
      <c r="A10" s="154" t="s">
        <v>3</v>
      </c>
      <c r="B10" s="155" t="s">
        <v>300</v>
      </c>
      <c r="C10" s="123">
        <f>SUM(D10:J10)+M10</f>
        <v>10065812.252286</v>
      </c>
      <c r="D10" s="123">
        <f>'49'!D10+'49'!D59</f>
        <v>4687275</v>
      </c>
      <c r="E10" s="123">
        <f>'49'!D29+'49'!D63</f>
        <v>4577805.2522860002</v>
      </c>
      <c r="F10" s="177"/>
      <c r="G10" s="177"/>
      <c r="H10" s="177"/>
      <c r="I10" s="177"/>
      <c r="J10" s="123">
        <f>K10+L10</f>
        <v>800732</v>
      </c>
      <c r="K10" s="123">
        <f>'[1]Bieu 33'!D53+'[1]Bieu 33'!D56</f>
        <v>660422</v>
      </c>
      <c r="L10" s="123">
        <f>'[1]Bieu 33'!D54+'[1]Bieu 33'!D57</f>
        <v>140310</v>
      </c>
      <c r="M10" s="177"/>
      <c r="N10" s="147"/>
      <c r="O10" s="157"/>
    </row>
    <row r="11" spans="1:15" ht="15.75">
      <c r="A11" s="79">
        <v>1</v>
      </c>
      <c r="B11" s="80" t="s">
        <v>167</v>
      </c>
      <c r="C11" s="116">
        <f>D11+E11</f>
        <v>16345</v>
      </c>
      <c r="D11" s="116"/>
      <c r="E11" s="116">
        <f>'53'!E10+'53'!T10</f>
        <v>16345</v>
      </c>
      <c r="F11" s="177"/>
      <c r="G11" s="177"/>
      <c r="H11" s="177"/>
      <c r="I11" s="177"/>
      <c r="J11" s="123"/>
      <c r="K11" s="123"/>
      <c r="L11" s="123"/>
      <c r="M11" s="177"/>
      <c r="N11" s="147"/>
      <c r="O11" s="157"/>
    </row>
    <row r="12" spans="1:15" ht="15.75">
      <c r="A12" s="79">
        <v>2</v>
      </c>
      <c r="B12" s="80" t="s">
        <v>168</v>
      </c>
      <c r="C12" s="116">
        <f t="shared" ref="C12:C67" si="1">D12+E12</f>
        <v>26193</v>
      </c>
      <c r="D12" s="116"/>
      <c r="E12" s="116">
        <f>'53'!E11+'53'!T11</f>
        <v>26193</v>
      </c>
      <c r="F12" s="177"/>
      <c r="G12" s="177"/>
      <c r="H12" s="177"/>
      <c r="I12" s="177"/>
      <c r="J12" s="123"/>
      <c r="K12" s="123"/>
      <c r="L12" s="123"/>
      <c r="M12" s="177"/>
      <c r="N12" s="147"/>
      <c r="O12" s="157"/>
    </row>
    <row r="13" spans="1:15" ht="15.75">
      <c r="A13" s="79">
        <v>3</v>
      </c>
      <c r="B13" s="80" t="s">
        <v>275</v>
      </c>
      <c r="C13" s="116">
        <f t="shared" si="1"/>
        <v>101104</v>
      </c>
      <c r="D13" s="116"/>
      <c r="E13" s="116">
        <f>'53'!E12+'53'!T12</f>
        <v>101104</v>
      </c>
      <c r="F13" s="177"/>
      <c r="G13" s="177"/>
      <c r="H13" s="177"/>
      <c r="I13" s="177"/>
      <c r="J13" s="123"/>
      <c r="K13" s="123"/>
      <c r="L13" s="123"/>
      <c r="M13" s="177"/>
      <c r="N13" s="147"/>
      <c r="O13" s="157"/>
    </row>
    <row r="14" spans="1:15" ht="31.5">
      <c r="A14" s="79">
        <v>4</v>
      </c>
      <c r="B14" s="80" t="s">
        <v>268</v>
      </c>
      <c r="C14" s="116">
        <f t="shared" si="1"/>
        <v>174933</v>
      </c>
      <c r="D14" s="116">
        <v>18750</v>
      </c>
      <c r="E14" s="116">
        <f>'53'!E13+'53'!T13</f>
        <v>156183</v>
      </c>
      <c r="F14" s="177"/>
      <c r="G14" s="177"/>
      <c r="H14" s="177"/>
      <c r="I14" s="177"/>
      <c r="J14" s="123"/>
      <c r="K14" s="123"/>
      <c r="L14" s="123"/>
      <c r="M14" s="177"/>
      <c r="N14" s="147"/>
      <c r="O14" s="157"/>
    </row>
    <row r="15" spans="1:15" ht="31.5">
      <c r="A15" s="79">
        <v>5</v>
      </c>
      <c r="B15" s="80" t="s">
        <v>169</v>
      </c>
      <c r="C15" s="116">
        <f t="shared" si="1"/>
        <v>120760</v>
      </c>
      <c r="D15" s="116"/>
      <c r="E15" s="116">
        <f>'53'!E14+'53'!T14</f>
        <v>120760</v>
      </c>
      <c r="F15" s="177"/>
      <c r="G15" s="177"/>
      <c r="H15" s="177"/>
      <c r="I15" s="177"/>
      <c r="J15" s="123"/>
      <c r="K15" s="123"/>
      <c r="L15" s="123"/>
      <c r="M15" s="177"/>
      <c r="N15" s="147"/>
      <c r="O15" s="157"/>
    </row>
    <row r="16" spans="1:15" ht="15.75">
      <c r="A16" s="79">
        <v>6</v>
      </c>
      <c r="B16" s="80" t="s">
        <v>170</v>
      </c>
      <c r="C16" s="116">
        <f t="shared" si="1"/>
        <v>492166</v>
      </c>
      <c r="D16" s="116">
        <v>480908</v>
      </c>
      <c r="E16" s="116">
        <f>'53'!E15+'53'!T15</f>
        <v>11258</v>
      </c>
      <c r="F16" s="177"/>
      <c r="G16" s="177"/>
      <c r="H16" s="177"/>
      <c r="I16" s="177"/>
      <c r="J16" s="123"/>
      <c r="K16" s="123"/>
      <c r="L16" s="123"/>
      <c r="M16" s="177"/>
      <c r="N16" s="147"/>
      <c r="O16" s="157"/>
    </row>
    <row r="17" spans="1:15" ht="15.75">
      <c r="A17" s="79">
        <v>7</v>
      </c>
      <c r="B17" s="80" t="s">
        <v>171</v>
      </c>
      <c r="C17" s="116">
        <f t="shared" si="1"/>
        <v>8946</v>
      </c>
      <c r="D17" s="116"/>
      <c r="E17" s="116">
        <f>'53'!E16+'53'!T16</f>
        <v>8946</v>
      </c>
      <c r="F17" s="177"/>
      <c r="G17" s="177"/>
      <c r="H17" s="177"/>
      <c r="I17" s="177"/>
      <c r="J17" s="123"/>
      <c r="K17" s="123"/>
      <c r="L17" s="123"/>
      <c r="M17" s="177"/>
      <c r="N17" s="147"/>
      <c r="O17" s="157"/>
    </row>
    <row r="18" spans="1:15" ht="15.75">
      <c r="A18" s="79">
        <v>8</v>
      </c>
      <c r="B18" s="80" t="s">
        <v>172</v>
      </c>
      <c r="C18" s="116">
        <f t="shared" si="1"/>
        <v>62418</v>
      </c>
      <c r="D18" s="116">
        <v>1000</v>
      </c>
      <c r="E18" s="116">
        <f>'53'!E17+'53'!T17</f>
        <v>61418</v>
      </c>
      <c r="F18" s="177"/>
      <c r="G18" s="177"/>
      <c r="H18" s="177"/>
      <c r="I18" s="177"/>
      <c r="J18" s="123"/>
      <c r="K18" s="123"/>
      <c r="L18" s="123"/>
      <c r="M18" s="177"/>
      <c r="N18" s="147"/>
      <c r="O18" s="157"/>
    </row>
    <row r="19" spans="1:15" ht="15.75">
      <c r="A19" s="79">
        <v>9</v>
      </c>
      <c r="B19" s="80" t="s">
        <v>173</v>
      </c>
      <c r="C19" s="116">
        <f t="shared" si="1"/>
        <v>544613</v>
      </c>
      <c r="D19" s="116">
        <v>11700</v>
      </c>
      <c r="E19" s="116">
        <f>'53'!E18+'53'!T18</f>
        <v>532913</v>
      </c>
      <c r="F19" s="177"/>
      <c r="G19" s="177"/>
      <c r="H19" s="177"/>
      <c r="I19" s="177"/>
      <c r="J19" s="123"/>
      <c r="K19" s="123"/>
      <c r="L19" s="123"/>
      <c r="M19" s="177"/>
      <c r="N19" s="147"/>
      <c r="O19" s="157"/>
    </row>
    <row r="20" spans="1:15" ht="15.75">
      <c r="A20" s="79">
        <v>10</v>
      </c>
      <c r="B20" s="80" t="s">
        <v>174</v>
      </c>
      <c r="C20" s="116">
        <f t="shared" si="1"/>
        <v>10186</v>
      </c>
      <c r="D20" s="116"/>
      <c r="E20" s="116">
        <f>'53'!E19+'53'!T19</f>
        <v>10186</v>
      </c>
      <c r="F20" s="177"/>
      <c r="G20" s="177"/>
      <c r="H20" s="177"/>
      <c r="I20" s="177"/>
      <c r="J20" s="123"/>
      <c r="K20" s="123"/>
      <c r="L20" s="123"/>
      <c r="M20" s="177"/>
      <c r="N20" s="147"/>
      <c r="O20" s="157"/>
    </row>
    <row r="21" spans="1:15" ht="15.75">
      <c r="A21" s="79">
        <v>11</v>
      </c>
      <c r="B21" s="80" t="s">
        <v>175</v>
      </c>
      <c r="C21" s="116">
        <f t="shared" si="1"/>
        <v>28747</v>
      </c>
      <c r="D21" s="116">
        <v>6000</v>
      </c>
      <c r="E21" s="116">
        <f>'53'!E20+'53'!T20</f>
        <v>22747</v>
      </c>
      <c r="F21" s="177"/>
      <c r="G21" s="177"/>
      <c r="H21" s="177"/>
      <c r="I21" s="177"/>
      <c r="J21" s="123"/>
      <c r="K21" s="123"/>
      <c r="L21" s="123"/>
      <c r="M21" s="177"/>
      <c r="N21" s="147"/>
      <c r="O21" s="157"/>
    </row>
    <row r="22" spans="1:15" ht="15.75">
      <c r="A22" s="79">
        <v>12</v>
      </c>
      <c r="B22" s="80" t="s">
        <v>176</v>
      </c>
      <c r="C22" s="116">
        <f t="shared" si="1"/>
        <v>539807</v>
      </c>
      <c r="D22" s="116">
        <v>2000</v>
      </c>
      <c r="E22" s="116">
        <f>'53'!E21+'53'!T21</f>
        <v>537807</v>
      </c>
      <c r="F22" s="177"/>
      <c r="G22" s="177"/>
      <c r="H22" s="177"/>
      <c r="I22" s="177"/>
      <c r="J22" s="123"/>
      <c r="K22" s="123"/>
      <c r="L22" s="123"/>
      <c r="M22" s="177"/>
      <c r="N22" s="147"/>
      <c r="O22" s="157"/>
    </row>
    <row r="23" spans="1:15" ht="15.75">
      <c r="A23" s="79">
        <v>13</v>
      </c>
      <c r="B23" s="80" t="s">
        <v>177</v>
      </c>
      <c r="C23" s="116">
        <f t="shared" si="1"/>
        <v>25524</v>
      </c>
      <c r="D23" s="116"/>
      <c r="E23" s="116">
        <f>'53'!E22+'53'!T22</f>
        <v>25524</v>
      </c>
      <c r="F23" s="177"/>
      <c r="G23" s="177"/>
      <c r="H23" s="177"/>
      <c r="I23" s="177"/>
      <c r="J23" s="123"/>
      <c r="K23" s="123"/>
      <c r="L23" s="123"/>
      <c r="M23" s="177"/>
      <c r="N23" s="147"/>
      <c r="O23" s="157"/>
    </row>
    <row r="24" spans="1:15" ht="15.75">
      <c r="A24" s="79">
        <v>14</v>
      </c>
      <c r="B24" s="80" t="s">
        <v>178</v>
      </c>
      <c r="C24" s="116">
        <f t="shared" si="1"/>
        <v>29988</v>
      </c>
      <c r="D24" s="116"/>
      <c r="E24" s="116">
        <f>'53'!E23+'53'!T23</f>
        <v>29988</v>
      </c>
      <c r="F24" s="177"/>
      <c r="G24" s="177"/>
      <c r="H24" s="177"/>
      <c r="I24" s="177"/>
      <c r="J24" s="123"/>
      <c r="K24" s="123"/>
      <c r="L24" s="123"/>
      <c r="M24" s="177"/>
      <c r="N24" s="147"/>
      <c r="O24" s="157"/>
    </row>
    <row r="25" spans="1:15" ht="15.75">
      <c r="A25" s="79">
        <v>15</v>
      </c>
      <c r="B25" s="80" t="s">
        <v>179</v>
      </c>
      <c r="C25" s="116">
        <f t="shared" si="1"/>
        <v>25021</v>
      </c>
      <c r="D25" s="116"/>
      <c r="E25" s="116">
        <f>'53'!E24+'53'!T24</f>
        <v>25021</v>
      </c>
      <c r="F25" s="177"/>
      <c r="G25" s="177"/>
      <c r="H25" s="177"/>
      <c r="I25" s="177"/>
      <c r="J25" s="123"/>
      <c r="K25" s="123"/>
      <c r="L25" s="123"/>
      <c r="M25" s="177"/>
      <c r="N25" s="147"/>
      <c r="O25" s="157"/>
    </row>
    <row r="26" spans="1:15" ht="15.75">
      <c r="A26" s="79">
        <v>16</v>
      </c>
      <c r="B26" s="80" t="s">
        <v>180</v>
      </c>
      <c r="C26" s="116">
        <f t="shared" si="1"/>
        <v>13871</v>
      </c>
      <c r="D26" s="116"/>
      <c r="E26" s="116">
        <f>'53'!E25+'53'!T25</f>
        <v>13871</v>
      </c>
      <c r="F26" s="177"/>
      <c r="G26" s="177"/>
      <c r="H26" s="177"/>
      <c r="I26" s="177"/>
      <c r="J26" s="123"/>
      <c r="K26" s="123"/>
      <c r="L26" s="123"/>
      <c r="M26" s="177"/>
      <c r="N26" s="147"/>
      <c r="O26" s="157"/>
    </row>
    <row r="27" spans="1:15" ht="15.75">
      <c r="A27" s="79">
        <v>17</v>
      </c>
      <c r="B27" s="80" t="s">
        <v>181</v>
      </c>
      <c r="C27" s="116">
        <f t="shared" si="1"/>
        <v>114964</v>
      </c>
      <c r="D27" s="116">
        <v>13300</v>
      </c>
      <c r="E27" s="116">
        <f>'53'!E26+'53'!T26</f>
        <v>101664</v>
      </c>
      <c r="F27" s="177"/>
      <c r="G27" s="177"/>
      <c r="H27" s="177"/>
      <c r="I27" s="177"/>
      <c r="J27" s="123"/>
      <c r="K27" s="123"/>
      <c r="L27" s="123"/>
      <c r="M27" s="177"/>
      <c r="N27" s="147"/>
      <c r="O27" s="157"/>
    </row>
    <row r="28" spans="1:15" ht="15.75">
      <c r="A28" s="79">
        <v>18</v>
      </c>
      <c r="B28" s="80" t="s">
        <v>182</v>
      </c>
      <c r="C28" s="116">
        <f t="shared" si="1"/>
        <v>17459</v>
      </c>
      <c r="D28" s="116">
        <v>5500</v>
      </c>
      <c r="E28" s="116">
        <f>'53'!E27+'53'!T27</f>
        <v>11959</v>
      </c>
      <c r="F28" s="177"/>
      <c r="G28" s="177"/>
      <c r="H28" s="177"/>
      <c r="I28" s="177"/>
      <c r="J28" s="123"/>
      <c r="K28" s="123"/>
      <c r="L28" s="123"/>
      <c r="M28" s="177"/>
      <c r="N28" s="147"/>
      <c r="O28" s="157"/>
    </row>
    <row r="29" spans="1:15" ht="15.75">
      <c r="A29" s="79">
        <v>19</v>
      </c>
      <c r="B29" s="80" t="s">
        <v>183</v>
      </c>
      <c r="C29" s="116">
        <f t="shared" si="1"/>
        <v>11311</v>
      </c>
      <c r="D29" s="116"/>
      <c r="E29" s="116">
        <f>'53'!E28+'53'!T28</f>
        <v>11311</v>
      </c>
      <c r="F29" s="177"/>
      <c r="G29" s="177"/>
      <c r="H29" s="177"/>
      <c r="I29" s="177"/>
      <c r="J29" s="123"/>
      <c r="K29" s="123"/>
      <c r="L29" s="123"/>
      <c r="M29" s="177"/>
      <c r="N29" s="147"/>
      <c r="O29" s="157"/>
    </row>
    <row r="30" spans="1:15" ht="15.75">
      <c r="A30" s="79">
        <v>20</v>
      </c>
      <c r="B30" s="80" t="s">
        <v>184</v>
      </c>
      <c r="C30" s="116">
        <f t="shared" si="1"/>
        <v>8712</v>
      </c>
      <c r="D30" s="116"/>
      <c r="E30" s="116">
        <f>'53'!E29+'53'!T29</f>
        <v>8712</v>
      </c>
      <c r="F30" s="177"/>
      <c r="G30" s="177"/>
      <c r="H30" s="177"/>
      <c r="I30" s="177"/>
      <c r="J30" s="123"/>
      <c r="K30" s="123"/>
      <c r="L30" s="123"/>
      <c r="M30" s="177"/>
      <c r="N30" s="147"/>
      <c r="O30" s="157"/>
    </row>
    <row r="31" spans="1:15" ht="15.75">
      <c r="A31" s="79">
        <v>21</v>
      </c>
      <c r="B31" s="80" t="s">
        <v>185</v>
      </c>
      <c r="C31" s="116">
        <f t="shared" si="1"/>
        <v>8912</v>
      </c>
      <c r="D31" s="116"/>
      <c r="E31" s="116">
        <f>'53'!E30+'53'!T30</f>
        <v>8912</v>
      </c>
      <c r="F31" s="177"/>
      <c r="G31" s="177"/>
      <c r="H31" s="177"/>
      <c r="I31" s="177"/>
      <c r="J31" s="123"/>
      <c r="K31" s="123"/>
      <c r="L31" s="123"/>
      <c r="M31" s="177"/>
      <c r="N31" s="147"/>
      <c r="O31" s="157"/>
    </row>
    <row r="32" spans="1:15" ht="15.75">
      <c r="A32" s="79">
        <v>22</v>
      </c>
      <c r="B32" s="80" t="s">
        <v>186</v>
      </c>
      <c r="C32" s="116">
        <f t="shared" si="1"/>
        <v>6565</v>
      </c>
      <c r="D32" s="116"/>
      <c r="E32" s="116">
        <f>'53'!E31+'53'!T31</f>
        <v>6565</v>
      </c>
      <c r="F32" s="177"/>
      <c r="G32" s="177"/>
      <c r="H32" s="177"/>
      <c r="I32" s="177"/>
      <c r="J32" s="123"/>
      <c r="K32" s="123"/>
      <c r="L32" s="123"/>
      <c r="M32" s="177"/>
      <c r="N32" s="147"/>
      <c r="O32" s="157"/>
    </row>
    <row r="33" spans="1:15" ht="15.75">
      <c r="A33" s="79">
        <v>23</v>
      </c>
      <c r="B33" s="80" t="s">
        <v>210</v>
      </c>
      <c r="C33" s="116">
        <f t="shared" si="1"/>
        <v>12306</v>
      </c>
      <c r="D33" s="116"/>
      <c r="E33" s="116">
        <f>'53'!E32+'53'!T32</f>
        <v>12306</v>
      </c>
      <c r="F33" s="177"/>
      <c r="G33" s="177"/>
      <c r="H33" s="177"/>
      <c r="I33" s="177"/>
      <c r="J33" s="123"/>
      <c r="K33" s="123"/>
      <c r="L33" s="123"/>
      <c r="M33" s="177"/>
      <c r="N33" s="147"/>
      <c r="O33" s="157"/>
    </row>
    <row r="34" spans="1:15" ht="15.75">
      <c r="A34" s="79">
        <v>24</v>
      </c>
      <c r="B34" s="80" t="s">
        <v>187</v>
      </c>
      <c r="C34" s="116">
        <f t="shared" si="1"/>
        <v>40366</v>
      </c>
      <c r="D34" s="116">
        <v>25000</v>
      </c>
      <c r="E34" s="116">
        <f>'53'!E33+'53'!T33</f>
        <v>15366</v>
      </c>
      <c r="F34" s="177"/>
      <c r="G34" s="177"/>
      <c r="H34" s="177"/>
      <c r="I34" s="177"/>
      <c r="J34" s="123"/>
      <c r="K34" s="123"/>
      <c r="L34" s="123"/>
      <c r="M34" s="177"/>
      <c r="N34" s="147"/>
      <c r="O34" s="157"/>
    </row>
    <row r="35" spans="1:15" ht="15.75">
      <c r="A35" s="79">
        <v>25</v>
      </c>
      <c r="B35" s="80" t="s">
        <v>188</v>
      </c>
      <c r="C35" s="116">
        <f t="shared" si="1"/>
        <v>5302</v>
      </c>
      <c r="D35" s="116"/>
      <c r="E35" s="116">
        <f>'53'!E34+'53'!T34</f>
        <v>5302</v>
      </c>
      <c r="F35" s="177"/>
      <c r="G35" s="177"/>
      <c r="H35" s="177"/>
      <c r="I35" s="177"/>
      <c r="J35" s="123"/>
      <c r="K35" s="123"/>
      <c r="L35" s="123"/>
      <c r="M35" s="177"/>
      <c r="N35" s="147"/>
      <c r="O35" s="157"/>
    </row>
    <row r="36" spans="1:15" ht="15.75">
      <c r="A36" s="79">
        <v>26</v>
      </c>
      <c r="B36" s="80" t="s">
        <v>189</v>
      </c>
      <c r="C36" s="116">
        <f t="shared" si="1"/>
        <v>8351</v>
      </c>
      <c r="D36" s="116"/>
      <c r="E36" s="116">
        <f>'53'!E35+'53'!T35</f>
        <v>8351</v>
      </c>
      <c r="F36" s="177"/>
      <c r="G36" s="177"/>
      <c r="H36" s="177"/>
      <c r="I36" s="177"/>
      <c r="J36" s="123"/>
      <c r="K36" s="123"/>
      <c r="L36" s="123"/>
      <c r="M36" s="177"/>
      <c r="N36" s="147"/>
      <c r="O36" s="157"/>
    </row>
    <row r="37" spans="1:15" ht="15.75">
      <c r="A37" s="79">
        <v>27</v>
      </c>
      <c r="B37" s="80" t="s">
        <v>207</v>
      </c>
      <c r="C37" s="116">
        <f t="shared" si="1"/>
        <v>2679</v>
      </c>
      <c r="D37" s="116"/>
      <c r="E37" s="116">
        <f>'53'!E36+'53'!T36</f>
        <v>2679</v>
      </c>
      <c r="F37" s="177"/>
      <c r="G37" s="177"/>
      <c r="H37" s="177"/>
      <c r="I37" s="177"/>
      <c r="J37" s="123"/>
      <c r="K37" s="123"/>
      <c r="L37" s="123"/>
      <c r="M37" s="177"/>
      <c r="N37" s="147"/>
      <c r="O37" s="157"/>
    </row>
    <row r="38" spans="1:15" ht="31.5">
      <c r="A38" s="79">
        <v>28</v>
      </c>
      <c r="B38" s="80" t="s">
        <v>190</v>
      </c>
      <c r="C38" s="116">
        <f t="shared" si="1"/>
        <v>1049</v>
      </c>
      <c r="D38" s="116"/>
      <c r="E38" s="116">
        <f>'53'!E37+'53'!T37</f>
        <v>1049</v>
      </c>
      <c r="F38" s="177"/>
      <c r="G38" s="177"/>
      <c r="H38" s="177"/>
      <c r="I38" s="177"/>
      <c r="J38" s="123"/>
      <c r="K38" s="123"/>
      <c r="L38" s="123"/>
      <c r="M38" s="177"/>
      <c r="N38" s="147"/>
      <c r="O38" s="157"/>
    </row>
    <row r="39" spans="1:15" ht="15.75">
      <c r="A39" s="79">
        <v>29</v>
      </c>
      <c r="B39" s="80" t="s">
        <v>191</v>
      </c>
      <c r="C39" s="116">
        <f t="shared" si="1"/>
        <v>33014</v>
      </c>
      <c r="D39" s="116"/>
      <c r="E39" s="116">
        <f>'53'!E38+'53'!T38</f>
        <v>33014</v>
      </c>
      <c r="F39" s="177"/>
      <c r="G39" s="177"/>
      <c r="H39" s="177"/>
      <c r="I39" s="177"/>
      <c r="J39" s="123"/>
      <c r="K39" s="123"/>
      <c r="L39" s="123"/>
      <c r="M39" s="177"/>
      <c r="N39" s="147"/>
      <c r="O39" s="157"/>
    </row>
    <row r="40" spans="1:15" ht="15.75">
      <c r="A40" s="79">
        <v>30</v>
      </c>
      <c r="B40" s="80" t="s">
        <v>192</v>
      </c>
      <c r="C40" s="116">
        <f t="shared" si="1"/>
        <v>24537</v>
      </c>
      <c r="D40" s="116"/>
      <c r="E40" s="116">
        <f>'53'!E39+'53'!T39</f>
        <v>24537</v>
      </c>
      <c r="F40" s="177"/>
      <c r="G40" s="177"/>
      <c r="H40" s="177"/>
      <c r="I40" s="177"/>
      <c r="J40" s="123"/>
      <c r="K40" s="123"/>
      <c r="L40" s="123"/>
      <c r="M40" s="177"/>
      <c r="N40" s="147"/>
      <c r="O40" s="157"/>
    </row>
    <row r="41" spans="1:15" ht="15.75">
      <c r="A41" s="79">
        <v>31</v>
      </c>
      <c r="B41" s="80" t="s">
        <v>193</v>
      </c>
      <c r="C41" s="116">
        <f t="shared" si="1"/>
        <v>24429</v>
      </c>
      <c r="D41" s="116"/>
      <c r="E41" s="116">
        <f>'53'!E40+'53'!T40</f>
        <v>24429</v>
      </c>
      <c r="F41" s="177"/>
      <c r="G41" s="177"/>
      <c r="H41" s="177"/>
      <c r="I41" s="177"/>
      <c r="J41" s="123"/>
      <c r="K41" s="123"/>
      <c r="L41" s="123"/>
      <c r="M41" s="177"/>
      <c r="N41" s="147"/>
      <c r="O41" s="157"/>
    </row>
    <row r="42" spans="1:15" ht="15.75">
      <c r="A42" s="79">
        <v>32</v>
      </c>
      <c r="B42" s="80" t="s">
        <v>194</v>
      </c>
      <c r="C42" s="116">
        <f t="shared" si="1"/>
        <v>9200</v>
      </c>
      <c r="D42" s="116"/>
      <c r="E42" s="116">
        <f>'53'!E41+'53'!T41</f>
        <v>9200</v>
      </c>
      <c r="F42" s="177"/>
      <c r="G42" s="177"/>
      <c r="H42" s="177"/>
      <c r="I42" s="177"/>
      <c r="J42" s="123"/>
      <c r="K42" s="123"/>
      <c r="L42" s="123"/>
      <c r="M42" s="177"/>
      <c r="N42" s="147"/>
      <c r="O42" s="157"/>
    </row>
    <row r="43" spans="1:15" ht="15.75">
      <c r="A43" s="79">
        <v>33</v>
      </c>
      <c r="B43" s="80" t="s">
        <v>235</v>
      </c>
      <c r="C43" s="116">
        <f t="shared" si="1"/>
        <v>11236</v>
      </c>
      <c r="D43" s="116"/>
      <c r="E43" s="116">
        <f>'53'!E42+'53'!T42</f>
        <v>11236</v>
      </c>
      <c r="F43" s="177"/>
      <c r="G43" s="177"/>
      <c r="H43" s="177"/>
      <c r="I43" s="177"/>
      <c r="J43" s="123"/>
      <c r="K43" s="123"/>
      <c r="L43" s="123"/>
      <c r="M43" s="177"/>
      <c r="N43" s="147"/>
      <c r="O43" s="157"/>
    </row>
    <row r="44" spans="1:15" ht="31.5">
      <c r="A44" s="79">
        <v>34</v>
      </c>
      <c r="B44" s="80" t="s">
        <v>195</v>
      </c>
      <c r="C44" s="116">
        <f t="shared" si="1"/>
        <v>8113</v>
      </c>
      <c r="D44" s="116"/>
      <c r="E44" s="116">
        <f>'53'!E43+'53'!T43</f>
        <v>8113</v>
      </c>
      <c r="F44" s="177"/>
      <c r="G44" s="177"/>
      <c r="H44" s="177"/>
      <c r="I44" s="177"/>
      <c r="J44" s="123"/>
      <c r="K44" s="123"/>
      <c r="L44" s="123"/>
      <c r="M44" s="177"/>
      <c r="N44" s="147"/>
      <c r="O44" s="157"/>
    </row>
    <row r="45" spans="1:15" ht="15.75">
      <c r="A45" s="79">
        <v>35</v>
      </c>
      <c r="B45" s="87" t="s">
        <v>208</v>
      </c>
      <c r="C45" s="116">
        <f t="shared" si="1"/>
        <v>24185</v>
      </c>
      <c r="D45" s="116">
        <v>5000</v>
      </c>
      <c r="E45" s="116">
        <f>'53'!E44+'53'!T44</f>
        <v>19185</v>
      </c>
      <c r="F45" s="177"/>
      <c r="G45" s="177"/>
      <c r="H45" s="177"/>
      <c r="I45" s="177"/>
      <c r="J45" s="123"/>
      <c r="K45" s="123"/>
      <c r="L45" s="123"/>
      <c r="M45" s="177"/>
      <c r="N45" s="147"/>
      <c r="O45" s="157"/>
    </row>
    <row r="46" spans="1:15" ht="15.75">
      <c r="A46" s="79">
        <v>36</v>
      </c>
      <c r="B46" s="89" t="s">
        <v>216</v>
      </c>
      <c r="C46" s="116">
        <f t="shared" si="1"/>
        <v>1642</v>
      </c>
      <c r="D46" s="116"/>
      <c r="E46" s="116">
        <f>'53'!E45+'53'!T45</f>
        <v>1642</v>
      </c>
      <c r="F46" s="177"/>
      <c r="G46" s="177"/>
      <c r="H46" s="177"/>
      <c r="I46" s="177"/>
      <c r="J46" s="123"/>
      <c r="K46" s="123"/>
      <c r="L46" s="123"/>
      <c r="M46" s="177"/>
      <c r="N46" s="147"/>
      <c r="O46" s="157"/>
    </row>
    <row r="47" spans="1:15" ht="15.75" hidden="1">
      <c r="A47" s="79">
        <v>37</v>
      </c>
      <c r="B47" s="80" t="s">
        <v>196</v>
      </c>
      <c r="C47" s="116">
        <f t="shared" si="1"/>
        <v>15700</v>
      </c>
      <c r="D47" s="116">
        <v>4000</v>
      </c>
      <c r="E47" s="116">
        <f>'53'!E46+'53'!T46</f>
        <v>11700</v>
      </c>
      <c r="F47" s="177"/>
      <c r="G47" s="177"/>
      <c r="H47" s="177"/>
      <c r="I47" s="177"/>
      <c r="J47" s="123"/>
      <c r="K47" s="123"/>
      <c r="L47" s="123"/>
      <c r="M47" s="177"/>
      <c r="N47" s="147"/>
      <c r="O47" s="157"/>
    </row>
    <row r="48" spans="1:15" ht="15.75" hidden="1">
      <c r="A48" s="79">
        <v>38</v>
      </c>
      <c r="B48" s="80" t="s">
        <v>197</v>
      </c>
      <c r="C48" s="116">
        <f t="shared" si="1"/>
        <v>54720</v>
      </c>
      <c r="D48" s="116">
        <v>4000</v>
      </c>
      <c r="E48" s="116">
        <f>'53'!E47+'53'!T47</f>
        <v>50720</v>
      </c>
      <c r="F48" s="177"/>
      <c r="G48" s="177"/>
      <c r="H48" s="177"/>
      <c r="I48" s="177"/>
      <c r="J48" s="123"/>
      <c r="K48" s="123"/>
      <c r="L48" s="123"/>
      <c r="M48" s="177"/>
      <c r="N48" s="147"/>
      <c r="O48" s="157"/>
    </row>
    <row r="49" spans="1:15" ht="15.75" hidden="1">
      <c r="A49" s="79">
        <v>39</v>
      </c>
      <c r="B49" s="80" t="s">
        <v>209</v>
      </c>
      <c r="C49" s="116">
        <f t="shared" si="1"/>
        <v>18900</v>
      </c>
      <c r="D49" s="116"/>
      <c r="E49" s="116">
        <f>'53'!E48+'53'!T48</f>
        <v>18900</v>
      </c>
      <c r="F49" s="177"/>
      <c r="G49" s="177"/>
      <c r="H49" s="177"/>
      <c r="I49" s="177"/>
      <c r="J49" s="123"/>
      <c r="K49" s="123"/>
      <c r="L49" s="123"/>
      <c r="M49" s="177"/>
      <c r="N49" s="147"/>
      <c r="O49" s="157"/>
    </row>
    <row r="50" spans="1:15" ht="15.75">
      <c r="A50" s="79">
        <v>37</v>
      </c>
      <c r="B50" s="80" t="s">
        <v>198</v>
      </c>
      <c r="C50" s="116">
        <f t="shared" si="1"/>
        <v>440</v>
      </c>
      <c r="D50" s="116"/>
      <c r="E50" s="116">
        <f>'53'!E49+'53'!T49</f>
        <v>440</v>
      </c>
      <c r="F50" s="177"/>
      <c r="G50" s="177"/>
      <c r="H50" s="177"/>
      <c r="I50" s="177"/>
      <c r="J50" s="123"/>
      <c r="K50" s="123"/>
      <c r="L50" s="123"/>
      <c r="M50" s="177"/>
      <c r="N50" s="147"/>
      <c r="O50" s="157"/>
    </row>
    <row r="51" spans="1:15" ht="15.75">
      <c r="A51" s="79">
        <v>38</v>
      </c>
      <c r="B51" s="80" t="s">
        <v>199</v>
      </c>
      <c r="C51" s="116">
        <f t="shared" si="1"/>
        <v>383723</v>
      </c>
      <c r="D51" s="116"/>
      <c r="E51" s="116">
        <f>'53'!E50+'53'!T50</f>
        <v>383723</v>
      </c>
      <c r="F51" s="177"/>
      <c r="G51" s="177"/>
      <c r="H51" s="177"/>
      <c r="I51" s="177"/>
      <c r="J51" s="123"/>
      <c r="K51" s="123"/>
      <c r="L51" s="123"/>
      <c r="M51" s="177"/>
      <c r="N51" s="147"/>
      <c r="O51" s="157"/>
    </row>
    <row r="52" spans="1:15" ht="31.5">
      <c r="A52" s="79">
        <v>39</v>
      </c>
      <c r="B52" s="90" t="s">
        <v>200</v>
      </c>
      <c r="C52" s="116">
        <f t="shared" si="1"/>
        <v>53881</v>
      </c>
      <c r="D52" s="116">
        <v>7200</v>
      </c>
      <c r="E52" s="116">
        <f>'53'!E51+'53'!T51</f>
        <v>46681</v>
      </c>
      <c r="F52" s="177"/>
      <c r="G52" s="177"/>
      <c r="H52" s="177"/>
      <c r="I52" s="177"/>
      <c r="J52" s="123"/>
      <c r="K52" s="123"/>
      <c r="L52" s="123"/>
      <c r="M52" s="177"/>
      <c r="N52" s="147"/>
      <c r="O52" s="157"/>
    </row>
    <row r="53" spans="1:15" ht="15.75">
      <c r="A53" s="79">
        <v>40</v>
      </c>
      <c r="B53" s="90" t="s">
        <v>359</v>
      </c>
      <c r="C53" s="116">
        <f t="shared" si="1"/>
        <v>346993</v>
      </c>
      <c r="D53" s="116">
        <v>346993</v>
      </c>
      <c r="E53" s="116"/>
      <c r="F53" s="177"/>
      <c r="G53" s="177"/>
      <c r="H53" s="177"/>
      <c r="I53" s="177"/>
      <c r="J53" s="123"/>
      <c r="K53" s="123"/>
      <c r="L53" s="123"/>
      <c r="M53" s="177"/>
      <c r="N53" s="147"/>
      <c r="O53" s="157"/>
    </row>
    <row r="54" spans="1:15" ht="31.5">
      <c r="A54" s="79">
        <v>41</v>
      </c>
      <c r="B54" s="90" t="s">
        <v>358</v>
      </c>
      <c r="C54" s="116">
        <f t="shared" si="1"/>
        <v>93000</v>
      </c>
      <c r="D54" s="116">
        <v>93000</v>
      </c>
      <c r="E54" s="116"/>
      <c r="F54" s="177"/>
      <c r="G54" s="177"/>
      <c r="H54" s="177"/>
      <c r="I54" s="177"/>
      <c r="J54" s="123"/>
      <c r="K54" s="123"/>
      <c r="L54" s="123"/>
      <c r="M54" s="177"/>
      <c r="N54" s="147"/>
      <c r="O54" s="157"/>
    </row>
    <row r="55" spans="1:15" ht="31.5">
      <c r="A55" s="79">
        <v>42</v>
      </c>
      <c r="B55" s="90" t="s">
        <v>360</v>
      </c>
      <c r="C55" s="116">
        <f t="shared" si="1"/>
        <v>363349</v>
      </c>
      <c r="D55" s="116">
        <v>363349</v>
      </c>
      <c r="E55" s="116"/>
      <c r="F55" s="177"/>
      <c r="G55" s="177"/>
      <c r="H55" s="177"/>
      <c r="I55" s="177"/>
      <c r="J55" s="123"/>
      <c r="K55" s="123"/>
      <c r="L55" s="123"/>
      <c r="M55" s="177"/>
      <c r="N55" s="147"/>
      <c r="O55" s="157"/>
    </row>
    <row r="56" spans="1:15" ht="31.5">
      <c r="A56" s="79">
        <v>43</v>
      </c>
      <c r="B56" s="195" t="s">
        <v>349</v>
      </c>
      <c r="C56" s="116">
        <f t="shared" si="1"/>
        <v>1000</v>
      </c>
      <c r="D56" s="116">
        <v>1000</v>
      </c>
      <c r="E56" s="116"/>
      <c r="F56" s="177"/>
      <c r="G56" s="177"/>
      <c r="H56" s="177"/>
      <c r="I56" s="177"/>
      <c r="J56" s="123"/>
      <c r="K56" s="123"/>
      <c r="L56" s="123"/>
      <c r="M56" s="177"/>
      <c r="N56" s="147"/>
      <c r="O56" s="157"/>
    </row>
    <row r="57" spans="1:15" ht="15.75">
      <c r="A57" s="79">
        <v>44</v>
      </c>
      <c r="B57" s="195" t="s">
        <v>350</v>
      </c>
      <c r="C57" s="116">
        <f t="shared" si="1"/>
        <v>1000</v>
      </c>
      <c r="D57" s="116">
        <v>1000</v>
      </c>
      <c r="E57" s="116"/>
      <c r="F57" s="177"/>
      <c r="G57" s="177"/>
      <c r="H57" s="177"/>
      <c r="I57" s="177"/>
      <c r="J57" s="123"/>
      <c r="K57" s="123"/>
      <c r="L57" s="123"/>
      <c r="M57" s="177"/>
      <c r="N57" s="147"/>
      <c r="O57" s="157"/>
    </row>
    <row r="58" spans="1:15" ht="15.75">
      <c r="A58" s="79">
        <v>45</v>
      </c>
      <c r="B58" s="195" t="s">
        <v>351</v>
      </c>
      <c r="C58" s="116">
        <f t="shared" si="1"/>
        <v>7000</v>
      </c>
      <c r="D58" s="116">
        <v>7000</v>
      </c>
      <c r="E58" s="116"/>
      <c r="F58" s="177"/>
      <c r="G58" s="177"/>
      <c r="H58" s="177"/>
      <c r="I58" s="177"/>
      <c r="J58" s="123"/>
      <c r="K58" s="123"/>
      <c r="L58" s="123"/>
      <c r="M58" s="177"/>
      <c r="N58" s="147"/>
      <c r="O58" s="157"/>
    </row>
    <row r="59" spans="1:15" ht="31.5">
      <c r="A59" s="79">
        <v>46</v>
      </c>
      <c r="B59" s="196" t="s">
        <v>352</v>
      </c>
      <c r="C59" s="116">
        <f t="shared" si="1"/>
        <v>16000</v>
      </c>
      <c r="D59" s="116">
        <v>16000</v>
      </c>
      <c r="E59" s="116"/>
      <c r="F59" s="177"/>
      <c r="G59" s="177"/>
      <c r="H59" s="177"/>
      <c r="I59" s="177"/>
      <c r="J59" s="123"/>
      <c r="K59" s="123"/>
      <c r="L59" s="123"/>
      <c r="M59" s="177"/>
      <c r="N59" s="147"/>
      <c r="O59" s="157"/>
    </row>
    <row r="60" spans="1:15" ht="15.75">
      <c r="A60" s="79">
        <v>47</v>
      </c>
      <c r="B60" s="195" t="s">
        <v>355</v>
      </c>
      <c r="C60" s="116">
        <f t="shared" si="1"/>
        <v>49000</v>
      </c>
      <c r="D60" s="116">
        <v>49000</v>
      </c>
      <c r="E60" s="116"/>
      <c r="F60" s="177"/>
      <c r="G60" s="177"/>
      <c r="H60" s="177"/>
      <c r="I60" s="177"/>
      <c r="J60" s="123"/>
      <c r="K60" s="123"/>
      <c r="L60" s="123"/>
      <c r="M60" s="177"/>
      <c r="N60" s="147"/>
      <c r="O60" s="157"/>
    </row>
    <row r="61" spans="1:15" ht="15.75">
      <c r="A61" s="79">
        <v>48</v>
      </c>
      <c r="B61" s="195" t="s">
        <v>353</v>
      </c>
      <c r="C61" s="116">
        <f t="shared" si="1"/>
        <v>30000</v>
      </c>
      <c r="D61" s="116">
        <v>30000</v>
      </c>
      <c r="E61" s="116"/>
      <c r="F61" s="177"/>
      <c r="G61" s="177"/>
      <c r="H61" s="177"/>
      <c r="I61" s="177"/>
      <c r="J61" s="123"/>
      <c r="K61" s="123"/>
      <c r="L61" s="123"/>
      <c r="M61" s="177"/>
      <c r="N61" s="147"/>
      <c r="O61" s="157"/>
    </row>
    <row r="62" spans="1:15" ht="31.5">
      <c r="A62" s="79">
        <v>49</v>
      </c>
      <c r="B62" s="195" t="s">
        <v>354</v>
      </c>
      <c r="C62" s="116">
        <f t="shared" si="1"/>
        <v>2000</v>
      </c>
      <c r="D62" s="116">
        <v>2000</v>
      </c>
      <c r="E62" s="116"/>
      <c r="F62" s="177"/>
      <c r="G62" s="177"/>
      <c r="H62" s="177"/>
      <c r="I62" s="177"/>
      <c r="J62" s="123"/>
      <c r="K62" s="123"/>
      <c r="L62" s="123"/>
      <c r="M62" s="177"/>
      <c r="N62" s="147"/>
      <c r="O62" s="157"/>
    </row>
    <row r="63" spans="1:15" ht="15.75">
      <c r="A63" s="79">
        <v>50</v>
      </c>
      <c r="B63" s="89" t="s">
        <v>212</v>
      </c>
      <c r="C63" s="116">
        <f t="shared" si="1"/>
        <v>75000</v>
      </c>
      <c r="D63" s="116">
        <f>'53'!S52</f>
        <v>75000</v>
      </c>
      <c r="E63" s="116">
        <f>'53'!E52+'53'!T52</f>
        <v>0</v>
      </c>
      <c r="F63" s="177"/>
      <c r="G63" s="177"/>
      <c r="H63" s="177"/>
      <c r="I63" s="177"/>
      <c r="J63" s="123"/>
      <c r="K63" s="123"/>
      <c r="L63" s="123"/>
      <c r="M63" s="177"/>
      <c r="N63" s="147"/>
      <c r="O63" s="157"/>
    </row>
    <row r="64" spans="1:15" ht="31.5">
      <c r="A64" s="85" t="s">
        <v>37</v>
      </c>
      <c r="B64" s="128" t="s">
        <v>237</v>
      </c>
      <c r="C64" s="116">
        <f t="shared" si="1"/>
        <v>10000</v>
      </c>
      <c r="D64" s="116">
        <f>'53'!S53</f>
        <v>10000</v>
      </c>
      <c r="E64" s="116">
        <f>'53'!E53+'53'!T53</f>
        <v>0</v>
      </c>
      <c r="F64" s="177"/>
      <c r="G64" s="177"/>
      <c r="H64" s="177"/>
      <c r="I64" s="177"/>
      <c r="J64" s="123"/>
      <c r="K64" s="123"/>
      <c r="L64" s="123"/>
      <c r="M64" s="177"/>
      <c r="N64" s="147"/>
      <c r="O64" s="157"/>
    </row>
    <row r="65" spans="1:15" ht="31.5">
      <c r="A65" s="85" t="s">
        <v>37</v>
      </c>
      <c r="B65" s="128" t="s">
        <v>276</v>
      </c>
      <c r="C65" s="116">
        <f t="shared" si="1"/>
        <v>10000</v>
      </c>
      <c r="D65" s="116">
        <f>'53'!S54</f>
        <v>10000</v>
      </c>
      <c r="E65" s="116">
        <f>'53'!E54+'53'!T54</f>
        <v>0</v>
      </c>
      <c r="F65" s="177"/>
      <c r="G65" s="177"/>
      <c r="H65" s="177"/>
      <c r="I65" s="177"/>
      <c r="J65" s="123"/>
      <c r="K65" s="123"/>
      <c r="L65" s="123"/>
      <c r="M65" s="177"/>
      <c r="N65" s="147"/>
      <c r="O65" s="157"/>
    </row>
    <row r="66" spans="1:15" ht="31.5">
      <c r="A66" s="85" t="s">
        <v>37</v>
      </c>
      <c r="B66" s="128" t="s">
        <v>277</v>
      </c>
      <c r="C66" s="116">
        <f t="shared" si="1"/>
        <v>10000</v>
      </c>
      <c r="D66" s="116">
        <f>'53'!S55</f>
        <v>10000</v>
      </c>
      <c r="E66" s="116">
        <f>'53'!E55+'53'!T55</f>
        <v>0</v>
      </c>
      <c r="F66" s="177"/>
      <c r="G66" s="177"/>
      <c r="H66" s="177"/>
      <c r="I66" s="177"/>
      <c r="J66" s="123"/>
      <c r="K66" s="123"/>
      <c r="L66" s="123"/>
      <c r="M66" s="177"/>
      <c r="N66" s="147"/>
      <c r="O66" s="157"/>
    </row>
    <row r="67" spans="1:15" ht="31.5">
      <c r="A67" s="85" t="s">
        <v>37</v>
      </c>
      <c r="B67" s="128" t="s">
        <v>238</v>
      </c>
      <c r="C67" s="116">
        <f t="shared" si="1"/>
        <v>45000</v>
      </c>
      <c r="D67" s="116">
        <f>'53'!S56</f>
        <v>45000</v>
      </c>
      <c r="E67" s="116">
        <f>'53'!E56+'53'!T56</f>
        <v>0</v>
      </c>
      <c r="F67" s="177"/>
      <c r="G67" s="177"/>
      <c r="H67" s="177"/>
      <c r="I67" s="177"/>
      <c r="J67" s="123"/>
      <c r="K67" s="123"/>
      <c r="L67" s="123"/>
      <c r="M67" s="177"/>
      <c r="N67" s="147"/>
      <c r="O67" s="157"/>
    </row>
    <row r="68" spans="1:15" s="183" customFormat="1" ht="31.5">
      <c r="A68" s="79">
        <v>53</v>
      </c>
      <c r="B68" s="89" t="s">
        <v>239</v>
      </c>
      <c r="C68" s="179">
        <f t="shared" ref="C68:C97" si="2">D68+E68</f>
        <v>99549</v>
      </c>
      <c r="D68" s="179"/>
      <c r="E68" s="116">
        <f>'53'!E57+'53'!T57</f>
        <v>99549</v>
      </c>
      <c r="F68" s="180"/>
      <c r="G68" s="180"/>
      <c r="H68" s="180"/>
      <c r="I68" s="180"/>
      <c r="J68" s="179"/>
      <c r="K68" s="179"/>
      <c r="L68" s="179"/>
      <c r="M68" s="180"/>
      <c r="N68" s="181"/>
      <c r="O68" s="182"/>
    </row>
    <row r="69" spans="1:15" ht="15.75">
      <c r="A69" s="79">
        <v>54</v>
      </c>
      <c r="B69" s="90" t="s">
        <v>213</v>
      </c>
      <c r="C69" s="116">
        <f t="shared" si="2"/>
        <v>18791</v>
      </c>
      <c r="D69" s="116"/>
      <c r="E69" s="116">
        <f>'53'!E58+'53'!T58</f>
        <v>18791</v>
      </c>
      <c r="F69" s="156"/>
      <c r="G69" s="156"/>
      <c r="H69" s="156"/>
      <c r="I69" s="156"/>
      <c r="J69" s="116"/>
      <c r="K69" s="116"/>
      <c r="L69" s="116"/>
      <c r="M69" s="156"/>
      <c r="N69" s="147"/>
      <c r="O69" s="157"/>
    </row>
    <row r="70" spans="1:15" ht="15.75">
      <c r="A70" s="79">
        <v>55</v>
      </c>
      <c r="B70" s="88" t="s">
        <v>214</v>
      </c>
      <c r="C70" s="116">
        <f t="shared" si="2"/>
        <v>698</v>
      </c>
      <c r="D70" s="116"/>
      <c r="E70" s="116">
        <f>'53'!E59+'53'!T59</f>
        <v>698</v>
      </c>
      <c r="F70" s="156"/>
      <c r="G70" s="156"/>
      <c r="H70" s="156"/>
      <c r="I70" s="156"/>
      <c r="J70" s="116"/>
      <c r="K70" s="116"/>
      <c r="L70" s="116"/>
      <c r="M70" s="156"/>
      <c r="N70" s="147"/>
      <c r="O70" s="157"/>
    </row>
    <row r="71" spans="1:15" ht="15.75">
      <c r="A71" s="79">
        <v>56</v>
      </c>
      <c r="B71" s="88" t="s">
        <v>215</v>
      </c>
      <c r="C71" s="116">
        <f t="shared" si="2"/>
        <v>270</v>
      </c>
      <c r="D71" s="116"/>
      <c r="E71" s="116">
        <f>'53'!E60+'53'!T60</f>
        <v>270</v>
      </c>
      <c r="F71" s="156"/>
      <c r="G71" s="156"/>
      <c r="H71" s="156"/>
      <c r="I71" s="156"/>
      <c r="J71" s="116"/>
      <c r="K71" s="116"/>
      <c r="L71" s="116"/>
      <c r="M71" s="156"/>
      <c r="N71" s="147"/>
      <c r="O71" s="157"/>
    </row>
    <row r="72" spans="1:15" ht="31.5">
      <c r="A72" s="79">
        <v>57</v>
      </c>
      <c r="B72" s="89" t="s">
        <v>240</v>
      </c>
      <c r="C72" s="116">
        <f t="shared" si="2"/>
        <v>400</v>
      </c>
      <c r="D72" s="116"/>
      <c r="E72" s="116">
        <f>'53'!E61+'53'!T61</f>
        <v>400</v>
      </c>
      <c r="F72" s="156"/>
      <c r="G72" s="156"/>
      <c r="H72" s="156"/>
      <c r="I72" s="156"/>
      <c r="J72" s="116"/>
      <c r="K72" s="116"/>
      <c r="L72" s="116"/>
      <c r="M72" s="156"/>
      <c r="N72" s="147"/>
      <c r="O72" s="157"/>
    </row>
    <row r="73" spans="1:15" ht="15.75">
      <c r="A73" s="79">
        <v>58</v>
      </c>
      <c r="B73" s="80" t="s">
        <v>236</v>
      </c>
      <c r="C73" s="116">
        <f t="shared" si="2"/>
        <v>21092</v>
      </c>
      <c r="D73" s="116"/>
      <c r="E73" s="116">
        <f>'53'!E62+'53'!T62</f>
        <v>21092</v>
      </c>
      <c r="F73" s="156"/>
      <c r="G73" s="156"/>
      <c r="H73" s="156"/>
      <c r="I73" s="156"/>
      <c r="J73" s="116"/>
      <c r="K73" s="116"/>
      <c r="L73" s="116"/>
      <c r="M73" s="156"/>
      <c r="N73" s="147"/>
      <c r="O73" s="157"/>
    </row>
    <row r="74" spans="1:15" ht="15.75">
      <c r="A74" s="79"/>
      <c r="B74" s="77" t="s">
        <v>234</v>
      </c>
      <c r="C74" s="116">
        <f t="shared" si="2"/>
        <v>0</v>
      </c>
      <c r="D74" s="116"/>
      <c r="E74" s="116">
        <f>'53'!E63+'53'!T63</f>
        <v>0</v>
      </c>
      <c r="F74" s="156"/>
      <c r="G74" s="156"/>
      <c r="H74" s="156"/>
      <c r="I74" s="156"/>
      <c r="J74" s="116"/>
      <c r="K74" s="116"/>
      <c r="L74" s="116"/>
      <c r="M74" s="156"/>
      <c r="N74" s="147"/>
      <c r="O74" s="157"/>
    </row>
    <row r="75" spans="1:15" ht="15.75">
      <c r="A75" s="79" t="s">
        <v>361</v>
      </c>
      <c r="B75" s="134" t="s">
        <v>241</v>
      </c>
      <c r="C75" s="116">
        <f t="shared" si="2"/>
        <v>18442</v>
      </c>
      <c r="D75" s="116"/>
      <c r="E75" s="116">
        <f>'53'!E64+'53'!T64</f>
        <v>18442</v>
      </c>
      <c r="F75" s="156"/>
      <c r="G75" s="156"/>
      <c r="H75" s="156"/>
      <c r="I75" s="156"/>
      <c r="J75" s="116"/>
      <c r="K75" s="116"/>
      <c r="L75" s="116"/>
      <c r="M75" s="156"/>
      <c r="N75" s="147"/>
      <c r="O75" s="157"/>
    </row>
    <row r="76" spans="1:15" ht="15.75">
      <c r="A76" s="129">
        <v>1</v>
      </c>
      <c r="B76" s="130" t="s">
        <v>242</v>
      </c>
      <c r="C76" s="116">
        <f t="shared" si="2"/>
        <v>2558</v>
      </c>
      <c r="D76" s="116"/>
      <c r="E76" s="116">
        <f>'53'!E65+'53'!T65</f>
        <v>2558</v>
      </c>
      <c r="F76" s="156"/>
      <c r="G76" s="156"/>
      <c r="H76" s="156"/>
      <c r="I76" s="156"/>
      <c r="J76" s="116"/>
      <c r="K76" s="116"/>
      <c r="L76" s="116"/>
      <c r="M76" s="156"/>
      <c r="N76" s="147"/>
      <c r="O76" s="157"/>
    </row>
    <row r="77" spans="1:15" s="183" customFormat="1" ht="15.75">
      <c r="A77" s="129">
        <v>2</v>
      </c>
      <c r="B77" s="130" t="s">
        <v>243</v>
      </c>
      <c r="C77" s="179">
        <f t="shared" si="2"/>
        <v>854</v>
      </c>
      <c r="D77" s="179"/>
      <c r="E77" s="116">
        <f>'53'!E66+'53'!T66</f>
        <v>854</v>
      </c>
      <c r="F77" s="180"/>
      <c r="G77" s="180"/>
      <c r="H77" s="180"/>
      <c r="I77" s="180"/>
      <c r="J77" s="179"/>
      <c r="K77" s="179"/>
      <c r="L77" s="179"/>
      <c r="M77" s="180"/>
      <c r="N77" s="181"/>
      <c r="O77" s="182"/>
    </row>
    <row r="78" spans="1:15" s="183" customFormat="1" ht="15.75">
      <c r="A78" s="129">
        <v>3</v>
      </c>
      <c r="B78" s="130" t="s">
        <v>244</v>
      </c>
      <c r="C78" s="179">
        <f t="shared" si="2"/>
        <v>676</v>
      </c>
      <c r="D78" s="179"/>
      <c r="E78" s="116">
        <f>'53'!E67+'53'!T67</f>
        <v>676</v>
      </c>
      <c r="F78" s="180"/>
      <c r="G78" s="180"/>
      <c r="H78" s="180"/>
      <c r="I78" s="180"/>
      <c r="J78" s="179"/>
      <c r="K78" s="179"/>
      <c r="L78" s="179"/>
      <c r="M78" s="180"/>
      <c r="N78" s="181"/>
      <c r="O78" s="182"/>
    </row>
    <row r="79" spans="1:15" s="183" customFormat="1" ht="15.75">
      <c r="A79" s="129">
        <v>4</v>
      </c>
      <c r="B79" s="130" t="s">
        <v>266</v>
      </c>
      <c r="C79" s="179">
        <f t="shared" si="2"/>
        <v>552</v>
      </c>
      <c r="D79" s="179"/>
      <c r="E79" s="116">
        <f>'53'!E68+'53'!T68</f>
        <v>552</v>
      </c>
      <c r="F79" s="180"/>
      <c r="G79" s="180"/>
      <c r="H79" s="180"/>
      <c r="I79" s="180"/>
      <c r="J79" s="179"/>
      <c r="K79" s="179"/>
      <c r="L79" s="179"/>
      <c r="M79" s="180"/>
      <c r="N79" s="181"/>
      <c r="O79" s="182"/>
    </row>
    <row r="80" spans="1:15" s="183" customFormat="1" ht="15.75">
      <c r="A80" s="129">
        <v>5</v>
      </c>
      <c r="B80" s="130" t="s">
        <v>246</v>
      </c>
      <c r="C80" s="179">
        <f t="shared" si="2"/>
        <v>631</v>
      </c>
      <c r="D80" s="179"/>
      <c r="E80" s="116">
        <f>'53'!E69+'53'!T69</f>
        <v>631</v>
      </c>
      <c r="F80" s="180"/>
      <c r="G80" s="180"/>
      <c r="H80" s="180"/>
      <c r="I80" s="180"/>
      <c r="J80" s="179"/>
      <c r="K80" s="179"/>
      <c r="L80" s="179"/>
      <c r="M80" s="180"/>
      <c r="N80" s="181"/>
      <c r="O80" s="182"/>
    </row>
    <row r="81" spans="1:15" s="183" customFormat="1" ht="15.75">
      <c r="A81" s="129">
        <v>6</v>
      </c>
      <c r="B81" s="128" t="s">
        <v>247</v>
      </c>
      <c r="C81" s="179">
        <f t="shared" si="2"/>
        <v>564</v>
      </c>
      <c r="D81" s="179"/>
      <c r="E81" s="116">
        <f>'53'!E70+'53'!T70</f>
        <v>564</v>
      </c>
      <c r="F81" s="180"/>
      <c r="G81" s="180"/>
      <c r="H81" s="180"/>
      <c r="I81" s="180"/>
      <c r="J81" s="179"/>
      <c r="K81" s="179"/>
      <c r="L81" s="179"/>
      <c r="M81" s="180"/>
      <c r="N81" s="181"/>
      <c r="O81" s="182"/>
    </row>
    <row r="82" spans="1:15" s="183" customFormat="1" ht="15.75">
      <c r="A82" s="129">
        <v>7</v>
      </c>
      <c r="B82" s="130" t="s">
        <v>248</v>
      </c>
      <c r="C82" s="179">
        <f t="shared" si="2"/>
        <v>563</v>
      </c>
      <c r="D82" s="179"/>
      <c r="E82" s="116">
        <f>'53'!E71+'53'!T71</f>
        <v>563</v>
      </c>
      <c r="F82" s="180"/>
      <c r="G82" s="180"/>
      <c r="H82" s="180"/>
      <c r="I82" s="180"/>
      <c r="J82" s="179"/>
      <c r="K82" s="179"/>
      <c r="L82" s="179"/>
      <c r="M82" s="180"/>
      <c r="N82" s="181"/>
      <c r="O82" s="182"/>
    </row>
    <row r="83" spans="1:15" s="183" customFormat="1" ht="15.75">
      <c r="A83" s="129">
        <v>8</v>
      </c>
      <c r="B83" s="130" t="s">
        <v>249</v>
      </c>
      <c r="C83" s="179">
        <f t="shared" si="2"/>
        <v>732</v>
      </c>
      <c r="D83" s="179"/>
      <c r="E83" s="116">
        <f>'53'!E72+'53'!T72</f>
        <v>732</v>
      </c>
      <c r="F83" s="180"/>
      <c r="G83" s="180"/>
      <c r="H83" s="180"/>
      <c r="I83" s="180"/>
      <c r="J83" s="179"/>
      <c r="K83" s="179"/>
      <c r="L83" s="179"/>
      <c r="M83" s="180"/>
      <c r="N83" s="181"/>
      <c r="O83" s="182"/>
    </row>
    <row r="84" spans="1:15" s="183" customFormat="1" ht="15.75">
      <c r="A84" s="129">
        <v>9</v>
      </c>
      <c r="B84" s="130" t="s">
        <v>250</v>
      </c>
      <c r="C84" s="179">
        <f t="shared" si="2"/>
        <v>1800</v>
      </c>
      <c r="D84" s="179"/>
      <c r="E84" s="116">
        <f>'53'!E73+'53'!T73</f>
        <v>1800</v>
      </c>
      <c r="F84" s="180"/>
      <c r="G84" s="180"/>
      <c r="H84" s="180"/>
      <c r="I84" s="180"/>
      <c r="J84" s="179"/>
      <c r="K84" s="179"/>
      <c r="L84" s="179"/>
      <c r="M84" s="180"/>
      <c r="N84" s="181"/>
      <c r="O84" s="182"/>
    </row>
    <row r="85" spans="1:15" s="183" customFormat="1" ht="15.75">
      <c r="A85" s="129">
        <v>10</v>
      </c>
      <c r="B85" s="130" t="s">
        <v>251</v>
      </c>
      <c r="C85" s="179">
        <f t="shared" si="2"/>
        <v>1151</v>
      </c>
      <c r="D85" s="179"/>
      <c r="E85" s="116">
        <f>'53'!E74+'53'!T74</f>
        <v>1151</v>
      </c>
      <c r="F85" s="180"/>
      <c r="G85" s="180"/>
      <c r="H85" s="180"/>
      <c r="I85" s="180"/>
      <c r="J85" s="179"/>
      <c r="K85" s="179"/>
      <c r="L85" s="179"/>
      <c r="M85" s="180"/>
      <c r="N85" s="181"/>
      <c r="O85" s="182"/>
    </row>
    <row r="86" spans="1:15" s="183" customFormat="1" ht="31.5">
      <c r="A86" s="129">
        <v>11</v>
      </c>
      <c r="B86" s="131" t="s">
        <v>252</v>
      </c>
      <c r="C86" s="179">
        <f t="shared" si="2"/>
        <v>556</v>
      </c>
      <c r="D86" s="179"/>
      <c r="E86" s="116">
        <f>'53'!E75+'53'!T75</f>
        <v>556</v>
      </c>
      <c r="F86" s="180"/>
      <c r="G86" s="180"/>
      <c r="H86" s="180"/>
      <c r="I86" s="180"/>
      <c r="J86" s="179"/>
      <c r="K86" s="179"/>
      <c r="L86" s="179"/>
      <c r="M86" s="180"/>
      <c r="N86" s="181"/>
      <c r="O86" s="182"/>
    </row>
    <row r="87" spans="1:15" s="183" customFormat="1" ht="15.75">
      <c r="A87" s="129">
        <v>12</v>
      </c>
      <c r="B87" s="130" t="s">
        <v>267</v>
      </c>
      <c r="C87" s="179">
        <f t="shared" si="2"/>
        <v>553</v>
      </c>
      <c r="D87" s="179"/>
      <c r="E87" s="116">
        <f>'53'!E76+'53'!T76</f>
        <v>553</v>
      </c>
      <c r="F87" s="180"/>
      <c r="G87" s="180"/>
      <c r="H87" s="180"/>
      <c r="I87" s="180"/>
      <c r="J87" s="179"/>
      <c r="K87" s="179"/>
      <c r="L87" s="179"/>
      <c r="M87" s="180"/>
      <c r="N87" s="181"/>
      <c r="O87" s="182"/>
    </row>
    <row r="88" spans="1:15" s="183" customFormat="1" ht="15.75">
      <c r="A88" s="129">
        <v>13</v>
      </c>
      <c r="B88" s="130" t="s">
        <v>254</v>
      </c>
      <c r="C88" s="179">
        <f t="shared" si="2"/>
        <v>559</v>
      </c>
      <c r="D88" s="179"/>
      <c r="E88" s="116">
        <f>'53'!E77+'53'!T77</f>
        <v>559</v>
      </c>
      <c r="F88" s="180"/>
      <c r="G88" s="180"/>
      <c r="H88" s="180"/>
      <c r="I88" s="180"/>
      <c r="J88" s="179"/>
      <c r="K88" s="179"/>
      <c r="L88" s="179"/>
      <c r="M88" s="180"/>
      <c r="N88" s="181"/>
      <c r="O88" s="182"/>
    </row>
    <row r="89" spans="1:15" s="183" customFormat="1" ht="31.5">
      <c r="A89" s="129">
        <v>14</v>
      </c>
      <c r="B89" s="130" t="s">
        <v>255</v>
      </c>
      <c r="C89" s="179">
        <f t="shared" si="2"/>
        <v>1470</v>
      </c>
      <c r="D89" s="179"/>
      <c r="E89" s="116">
        <f>'53'!E78+'53'!T78</f>
        <v>1470</v>
      </c>
      <c r="F89" s="180"/>
      <c r="G89" s="180"/>
      <c r="H89" s="180"/>
      <c r="I89" s="180"/>
      <c r="J89" s="179"/>
      <c r="K89" s="179"/>
      <c r="L89" s="179"/>
      <c r="M89" s="180"/>
      <c r="N89" s="181"/>
      <c r="O89" s="182"/>
    </row>
    <row r="90" spans="1:15" s="183" customFormat="1" ht="15.75">
      <c r="A90" s="129">
        <v>15</v>
      </c>
      <c r="B90" s="132" t="s">
        <v>256</v>
      </c>
      <c r="C90" s="179">
        <f t="shared" si="2"/>
        <v>647</v>
      </c>
      <c r="D90" s="179"/>
      <c r="E90" s="116">
        <f>'53'!E79+'53'!T79</f>
        <v>647</v>
      </c>
      <c r="F90" s="180"/>
      <c r="G90" s="180"/>
      <c r="H90" s="180"/>
      <c r="I90" s="180"/>
      <c r="J90" s="179"/>
      <c r="K90" s="179"/>
      <c r="L90" s="179"/>
      <c r="M90" s="180"/>
      <c r="N90" s="181"/>
      <c r="O90" s="182"/>
    </row>
    <row r="91" spans="1:15" s="183" customFormat="1" ht="15.75">
      <c r="A91" s="129">
        <v>16</v>
      </c>
      <c r="B91" s="133" t="s">
        <v>257</v>
      </c>
      <c r="C91" s="179">
        <f t="shared" si="2"/>
        <v>4576</v>
      </c>
      <c r="D91" s="179"/>
      <c r="E91" s="116">
        <f>'53'!E80+'53'!T80</f>
        <v>4576</v>
      </c>
      <c r="F91" s="180"/>
      <c r="G91" s="180"/>
      <c r="H91" s="180"/>
      <c r="I91" s="180"/>
      <c r="J91" s="179"/>
      <c r="K91" s="179"/>
      <c r="L91" s="179"/>
      <c r="M91" s="180"/>
      <c r="N91" s="181"/>
      <c r="O91" s="182"/>
    </row>
    <row r="92" spans="1:15" s="183" customFormat="1" ht="15.75">
      <c r="A92" s="79" t="s">
        <v>362</v>
      </c>
      <c r="B92" s="134" t="s">
        <v>258</v>
      </c>
      <c r="C92" s="179">
        <f t="shared" si="2"/>
        <v>950</v>
      </c>
      <c r="D92" s="179"/>
      <c r="E92" s="116">
        <f>'53'!E81+'53'!T81</f>
        <v>950</v>
      </c>
      <c r="F92" s="180"/>
      <c r="G92" s="180"/>
      <c r="H92" s="180"/>
      <c r="I92" s="180"/>
      <c r="J92" s="179"/>
      <c r="K92" s="179"/>
      <c r="L92" s="179"/>
      <c r="M92" s="180"/>
      <c r="N92" s="181"/>
      <c r="O92" s="182"/>
    </row>
    <row r="93" spans="1:15" ht="15.75">
      <c r="A93" s="129">
        <v>1</v>
      </c>
      <c r="B93" s="130" t="s">
        <v>259</v>
      </c>
      <c r="C93" s="116">
        <f t="shared" si="2"/>
        <v>330</v>
      </c>
      <c r="D93" s="116"/>
      <c r="E93" s="116">
        <f>'53'!E82+'53'!T82</f>
        <v>330</v>
      </c>
      <c r="F93" s="156"/>
      <c r="G93" s="156"/>
      <c r="H93" s="156"/>
      <c r="I93" s="156"/>
      <c r="J93" s="116"/>
      <c r="K93" s="116"/>
      <c r="L93" s="116"/>
      <c r="M93" s="156"/>
      <c r="N93" s="147"/>
      <c r="O93" s="157"/>
    </row>
    <row r="94" spans="1:15" s="183" customFormat="1" ht="15.75">
      <c r="A94" s="129">
        <v>2</v>
      </c>
      <c r="B94" s="130" t="s">
        <v>260</v>
      </c>
      <c r="C94" s="179">
        <f t="shared" si="2"/>
        <v>140</v>
      </c>
      <c r="D94" s="179"/>
      <c r="E94" s="116">
        <f>'53'!E83+'53'!T83</f>
        <v>140</v>
      </c>
      <c r="F94" s="180"/>
      <c r="G94" s="180"/>
      <c r="H94" s="180"/>
      <c r="I94" s="180"/>
      <c r="J94" s="179"/>
      <c r="K94" s="179"/>
      <c r="L94" s="179"/>
      <c r="M94" s="180"/>
      <c r="N94" s="181"/>
      <c r="O94" s="182"/>
    </row>
    <row r="95" spans="1:15" s="183" customFormat="1" ht="15.75">
      <c r="A95" s="129">
        <v>3</v>
      </c>
      <c r="B95" s="130" t="s">
        <v>271</v>
      </c>
      <c r="C95" s="179">
        <f t="shared" si="2"/>
        <v>100</v>
      </c>
      <c r="D95" s="179"/>
      <c r="E95" s="116">
        <f>'53'!E84+'53'!T84</f>
        <v>100</v>
      </c>
      <c r="F95" s="180"/>
      <c r="G95" s="180"/>
      <c r="H95" s="180"/>
      <c r="I95" s="180"/>
      <c r="J95" s="179"/>
      <c r="K95" s="179"/>
      <c r="L95" s="179"/>
      <c r="M95" s="180"/>
      <c r="N95" s="181"/>
      <c r="O95" s="182"/>
    </row>
    <row r="96" spans="1:15" s="183" customFormat="1" ht="15.75">
      <c r="A96" s="129">
        <v>4</v>
      </c>
      <c r="B96" s="130" t="s">
        <v>270</v>
      </c>
      <c r="C96" s="179">
        <f t="shared" si="2"/>
        <v>20</v>
      </c>
      <c r="D96" s="179"/>
      <c r="E96" s="116">
        <f>'53'!E85+'53'!T85</f>
        <v>20</v>
      </c>
      <c r="F96" s="180"/>
      <c r="G96" s="180"/>
      <c r="H96" s="180"/>
      <c r="I96" s="180"/>
      <c r="J96" s="179"/>
      <c r="K96" s="179"/>
      <c r="L96" s="179"/>
      <c r="M96" s="180"/>
      <c r="N96" s="181"/>
      <c r="O96" s="182"/>
    </row>
    <row r="97" spans="1:15" s="183" customFormat="1" ht="15.75">
      <c r="A97" s="129">
        <v>5</v>
      </c>
      <c r="B97" s="130" t="s">
        <v>262</v>
      </c>
      <c r="C97" s="179">
        <f t="shared" si="2"/>
        <v>160</v>
      </c>
      <c r="D97" s="179"/>
      <c r="E97" s="116">
        <f>'53'!E86+'53'!T86</f>
        <v>160</v>
      </c>
      <c r="F97" s="180"/>
      <c r="G97" s="180"/>
      <c r="H97" s="180"/>
      <c r="I97" s="180"/>
      <c r="J97" s="179"/>
      <c r="K97" s="179"/>
      <c r="L97" s="179"/>
      <c r="M97" s="180"/>
      <c r="N97" s="181"/>
      <c r="O97" s="182"/>
    </row>
    <row r="98" spans="1:15" s="183" customFormat="1" ht="15.75">
      <c r="A98" s="129">
        <v>6</v>
      </c>
      <c r="B98" s="130" t="s">
        <v>265</v>
      </c>
      <c r="C98" s="179">
        <f t="shared" ref="C98:C100" si="3">D98+E98</f>
        <v>200</v>
      </c>
      <c r="D98" s="179"/>
      <c r="E98" s="116">
        <f>'53'!E87+'53'!T87</f>
        <v>200</v>
      </c>
      <c r="F98" s="180"/>
      <c r="G98" s="180"/>
      <c r="H98" s="180"/>
      <c r="I98" s="180"/>
      <c r="J98" s="179"/>
      <c r="K98" s="179"/>
      <c r="L98" s="179"/>
      <c r="M98" s="180"/>
      <c r="N98" s="181"/>
      <c r="O98" s="182"/>
    </row>
    <row r="99" spans="1:15" s="183" customFormat="1" ht="15.75">
      <c r="A99" s="79" t="s">
        <v>363</v>
      </c>
      <c r="B99" s="135" t="s">
        <v>201</v>
      </c>
      <c r="C99" s="179">
        <f t="shared" si="3"/>
        <v>1700</v>
      </c>
      <c r="D99" s="179"/>
      <c r="E99" s="116">
        <f>'53'!E88+'53'!T88</f>
        <v>1700</v>
      </c>
      <c r="F99" s="180"/>
      <c r="G99" s="180"/>
      <c r="H99" s="180"/>
      <c r="I99" s="180"/>
      <c r="J99" s="179"/>
      <c r="K99" s="179"/>
      <c r="L99" s="179"/>
      <c r="M99" s="180"/>
      <c r="N99" s="181"/>
      <c r="O99" s="182"/>
    </row>
    <row r="100" spans="1:15" ht="15.75">
      <c r="A100" s="129">
        <v>1</v>
      </c>
      <c r="B100" s="130" t="s">
        <v>264</v>
      </c>
      <c r="C100" s="116">
        <f t="shared" si="3"/>
        <v>1700</v>
      </c>
      <c r="D100" s="116"/>
      <c r="E100" s="116">
        <f>'53'!E89+'53'!T89</f>
        <v>1700</v>
      </c>
      <c r="F100" s="156"/>
      <c r="G100" s="156"/>
      <c r="H100" s="156"/>
      <c r="I100" s="156"/>
      <c r="J100" s="116"/>
      <c r="K100" s="116"/>
      <c r="L100" s="116"/>
      <c r="M100" s="156"/>
      <c r="N100" s="147"/>
      <c r="O100" s="157"/>
    </row>
    <row r="101" spans="1:15" ht="47.25">
      <c r="A101" s="154" t="s">
        <v>4</v>
      </c>
      <c r="B101" s="155" t="s">
        <v>303</v>
      </c>
      <c r="C101" s="178">
        <f>D101+E101+F101+G101+H101+I101+J101+M101</f>
        <v>13979</v>
      </c>
      <c r="D101" s="178"/>
      <c r="E101" s="178"/>
      <c r="F101" s="178">
        <f>'[1]Bieu 33'!D44</f>
        <v>13979</v>
      </c>
      <c r="G101" s="178"/>
      <c r="H101" s="178"/>
      <c r="I101" s="178"/>
      <c r="J101" s="178"/>
      <c r="K101" s="178"/>
      <c r="L101" s="178"/>
      <c r="M101" s="178"/>
      <c r="N101" s="147"/>
    </row>
    <row r="102" spans="1:15" ht="31.5">
      <c r="A102" s="154" t="s">
        <v>14</v>
      </c>
      <c r="B102" s="155" t="s">
        <v>304</v>
      </c>
      <c r="C102" s="178">
        <f t="shared" ref="C102:C106" si="4">D102+E102+F102+G102+H102+I102+J102+M102</f>
        <v>1450</v>
      </c>
      <c r="D102" s="178"/>
      <c r="E102" s="178"/>
      <c r="F102" s="178"/>
      <c r="G102" s="178">
        <f>'[1]Bieu 33'!D45</f>
        <v>1450</v>
      </c>
      <c r="H102" s="178"/>
      <c r="I102" s="178"/>
      <c r="J102" s="178"/>
      <c r="K102" s="178"/>
      <c r="L102" s="178"/>
      <c r="M102" s="178"/>
      <c r="N102" s="147"/>
    </row>
    <row r="103" spans="1:15" ht="31.5">
      <c r="A103" s="154" t="s">
        <v>15</v>
      </c>
      <c r="B103" s="155" t="s">
        <v>305</v>
      </c>
      <c r="C103" s="178">
        <f t="shared" si="4"/>
        <v>466722</v>
      </c>
      <c r="D103" s="178"/>
      <c r="E103" s="178"/>
      <c r="F103" s="178"/>
      <c r="G103" s="178"/>
      <c r="H103" s="178">
        <f>'[1]Bieu 33'!D46</f>
        <v>466722</v>
      </c>
      <c r="I103" s="178"/>
      <c r="J103" s="178"/>
      <c r="K103" s="178"/>
      <c r="L103" s="178"/>
      <c r="M103" s="178"/>
      <c r="N103" s="147"/>
    </row>
    <row r="104" spans="1:15" ht="31.5">
      <c r="A104" s="154" t="s">
        <v>34</v>
      </c>
      <c r="B104" s="155" t="s">
        <v>328</v>
      </c>
      <c r="C104" s="178">
        <f t="shared" si="4"/>
        <v>2018032.4</v>
      </c>
      <c r="D104" s="178"/>
      <c r="E104" s="178"/>
      <c r="F104" s="178"/>
      <c r="G104" s="178"/>
      <c r="H104" s="178"/>
      <c r="I104" s="178">
        <f>'49'!D47</f>
        <v>2018032.4</v>
      </c>
      <c r="J104" s="178"/>
      <c r="K104" s="178"/>
      <c r="L104" s="178"/>
      <c r="M104" s="178"/>
      <c r="N104" s="147"/>
    </row>
    <row r="105" spans="1:15" ht="47.25">
      <c r="A105" s="154" t="s">
        <v>35</v>
      </c>
      <c r="B105" s="155" t="s">
        <v>306</v>
      </c>
      <c r="C105" s="178">
        <f t="shared" si="4"/>
        <v>3786073.5999999996</v>
      </c>
      <c r="D105" s="178">
        <f>'[1]Bieu 42'!D7</f>
        <v>1192140</v>
      </c>
      <c r="E105" s="178">
        <f>'[1]Bieu 42'!E7</f>
        <v>2593933.5999999996</v>
      </c>
      <c r="F105" s="178"/>
      <c r="G105" s="178"/>
      <c r="H105" s="178"/>
      <c r="I105" s="178"/>
      <c r="J105" s="178"/>
      <c r="K105" s="178"/>
      <c r="L105" s="178"/>
      <c r="M105" s="178"/>
      <c r="N105" s="147"/>
    </row>
    <row r="106" spans="1:15" ht="31.5">
      <c r="A106" s="158" t="s">
        <v>307</v>
      </c>
      <c r="B106" s="159" t="s">
        <v>308</v>
      </c>
      <c r="C106" s="160">
        <f t="shared" si="4"/>
        <v>0</v>
      </c>
      <c r="D106" s="160"/>
      <c r="E106" s="160"/>
      <c r="F106" s="160"/>
      <c r="G106" s="160"/>
      <c r="H106" s="160"/>
      <c r="I106" s="160"/>
      <c r="J106" s="160"/>
      <c r="K106" s="160"/>
      <c r="L106" s="160"/>
      <c r="M106" s="160"/>
      <c r="N106" s="147"/>
    </row>
    <row r="107" spans="1:15" ht="15.75">
      <c r="A107" s="147"/>
      <c r="B107" s="147"/>
      <c r="C107" s="161"/>
      <c r="D107" s="161"/>
      <c r="E107" s="161"/>
      <c r="F107" s="161"/>
      <c r="G107" s="161"/>
      <c r="H107" s="161"/>
      <c r="I107" s="161"/>
      <c r="J107" s="161"/>
      <c r="K107" s="161"/>
      <c r="L107" s="161"/>
      <c r="M107" s="161"/>
      <c r="N107" s="147"/>
    </row>
  </sheetData>
  <mergeCells count="15">
    <mergeCell ref="I6:I7"/>
    <mergeCell ref="J6:L6"/>
    <mergeCell ref="M6:M7"/>
    <mergeCell ref="K1:M1"/>
    <mergeCell ref="A2:M2"/>
    <mergeCell ref="A3:M3"/>
    <mergeCell ref="A6:A7"/>
    <mergeCell ref="B6:B7"/>
    <mergeCell ref="C6:C7"/>
    <mergeCell ref="D6:D7"/>
    <mergeCell ref="E6:E7"/>
    <mergeCell ref="F6:F7"/>
    <mergeCell ref="G6:G7"/>
    <mergeCell ref="H6:H7"/>
    <mergeCell ref="K4:M4"/>
  </mergeCells>
  <pageMargins left="0.31496062992125984" right="0" top="0.74803149606299213" bottom="0.55118110236220474" header="0.31496062992125984" footer="0.31496062992125984"/>
  <pageSetup paperSize="9" scale="90" orientation="landscape"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T106"/>
  <sheetViews>
    <sheetView showZeros="0" tabSelected="1" workbookViewId="0">
      <selection activeCell="J9" sqref="J9"/>
    </sheetView>
  </sheetViews>
  <sheetFormatPr defaultRowHeight="12"/>
  <cols>
    <col min="1" max="1" width="4.28515625" style="70" customWidth="1"/>
    <col min="2" max="2" width="31.140625" style="70" customWidth="1"/>
    <col min="3" max="3" width="10.28515625" style="70" hidden="1" customWidth="1"/>
    <col min="4" max="4" width="12.28515625" style="70" customWidth="1"/>
    <col min="5" max="5" width="10.140625" style="70" customWidth="1"/>
    <col min="6" max="6" width="11" style="70" customWidth="1"/>
    <col min="7" max="12" width="9.140625" style="70"/>
    <col min="13" max="13" width="8.7109375" style="70" customWidth="1"/>
    <col min="14" max="14" width="8.85546875" style="70" customWidth="1"/>
    <col min="15" max="15" width="8" style="70" customWidth="1"/>
    <col min="16" max="16" width="7.7109375" style="70" hidden="1" customWidth="1"/>
    <col min="17" max="17" width="8.5703125" style="70" hidden="1" customWidth="1"/>
    <col min="18" max="18" width="8.42578125" style="70" hidden="1" customWidth="1"/>
    <col min="19" max="19" width="9.5703125" style="70" customWidth="1"/>
    <col min="20" max="20" width="10.140625" style="70" customWidth="1"/>
    <col min="21" max="16384" width="9.140625" style="70"/>
  </cols>
  <sheetData>
    <row r="1" spans="1:20" ht="20.25" customHeight="1">
      <c r="O1" s="216" t="s">
        <v>364</v>
      </c>
      <c r="P1" s="216"/>
      <c r="Q1" s="216"/>
      <c r="R1" s="216"/>
      <c r="S1" s="216"/>
      <c r="T1" s="216"/>
    </row>
    <row r="2" spans="1:20" s="71" customFormat="1" ht="16.5">
      <c r="A2" s="216" t="s">
        <v>269</v>
      </c>
      <c r="B2" s="216"/>
      <c r="C2" s="216"/>
      <c r="D2" s="216"/>
      <c r="E2" s="216"/>
      <c r="F2" s="216"/>
      <c r="G2" s="216"/>
      <c r="H2" s="216"/>
      <c r="I2" s="216"/>
      <c r="J2" s="216"/>
      <c r="K2" s="216"/>
      <c r="L2" s="216"/>
      <c r="M2" s="216"/>
      <c r="N2" s="216"/>
      <c r="O2" s="216"/>
      <c r="P2" s="216"/>
      <c r="Q2" s="216"/>
      <c r="R2" s="216"/>
      <c r="S2" s="216"/>
      <c r="T2" s="216"/>
    </row>
    <row r="3" spans="1:20" s="71" customFormat="1" ht="16.5">
      <c r="A3" s="217" t="s">
        <v>365</v>
      </c>
      <c r="B3" s="217"/>
      <c r="C3" s="217"/>
      <c r="D3" s="217"/>
      <c r="E3" s="217"/>
      <c r="F3" s="217"/>
      <c r="G3" s="217"/>
      <c r="H3" s="217"/>
      <c r="I3" s="217"/>
      <c r="J3" s="217"/>
      <c r="K3" s="217"/>
      <c r="L3" s="217"/>
      <c r="M3" s="217"/>
      <c r="N3" s="217"/>
      <c r="O3" s="217"/>
      <c r="P3" s="217"/>
      <c r="Q3" s="217"/>
      <c r="R3" s="217"/>
      <c r="S3" s="217"/>
      <c r="T3" s="217"/>
    </row>
    <row r="4" spans="1:20" ht="19.5" customHeight="1">
      <c r="S4" s="218" t="s">
        <v>211</v>
      </c>
      <c r="T4" s="218"/>
    </row>
    <row r="5" spans="1:20" ht="21" customHeight="1">
      <c r="A5" s="219" t="s">
        <v>22</v>
      </c>
      <c r="B5" s="219" t="s">
        <v>159</v>
      </c>
      <c r="C5" s="219" t="s">
        <v>160</v>
      </c>
      <c r="D5" s="219" t="s">
        <v>279</v>
      </c>
      <c r="E5" s="220" t="s">
        <v>13</v>
      </c>
      <c r="F5" s="221"/>
      <c r="G5" s="221"/>
      <c r="H5" s="221"/>
      <c r="I5" s="221"/>
      <c r="J5" s="221"/>
      <c r="K5" s="221"/>
      <c r="L5" s="221"/>
      <c r="M5" s="221"/>
      <c r="N5" s="221"/>
      <c r="O5" s="221"/>
      <c r="P5" s="221"/>
      <c r="Q5" s="221"/>
      <c r="R5" s="222"/>
      <c r="S5" s="219" t="s">
        <v>164</v>
      </c>
      <c r="T5" s="219" t="s">
        <v>165</v>
      </c>
    </row>
    <row r="6" spans="1:20" ht="35.25" customHeight="1">
      <c r="A6" s="219"/>
      <c r="B6" s="219"/>
      <c r="C6" s="219"/>
      <c r="D6" s="219"/>
      <c r="E6" s="223" t="s">
        <v>6</v>
      </c>
      <c r="F6" s="219" t="s">
        <v>161</v>
      </c>
      <c r="G6" s="219" t="s">
        <v>46</v>
      </c>
      <c r="H6" s="219"/>
      <c r="I6" s="219"/>
      <c r="J6" s="225" t="s">
        <v>96</v>
      </c>
      <c r="K6" s="219" t="s">
        <v>162</v>
      </c>
      <c r="L6" s="219" t="s">
        <v>163</v>
      </c>
      <c r="M6" s="219" t="s">
        <v>103</v>
      </c>
      <c r="N6" s="219" t="s">
        <v>101</v>
      </c>
      <c r="O6" s="219" t="s">
        <v>100</v>
      </c>
      <c r="P6" s="219" t="s">
        <v>11</v>
      </c>
      <c r="Q6" s="219" t="s">
        <v>95</v>
      </c>
      <c r="R6" s="220" t="s">
        <v>31</v>
      </c>
      <c r="S6" s="219"/>
      <c r="T6" s="219"/>
    </row>
    <row r="7" spans="1:20" ht="113.25" customHeight="1">
      <c r="A7" s="219"/>
      <c r="B7" s="219"/>
      <c r="C7" s="219"/>
      <c r="D7" s="219"/>
      <c r="E7" s="224"/>
      <c r="F7" s="219"/>
      <c r="G7" s="186" t="s">
        <v>273</v>
      </c>
      <c r="H7" s="186" t="s">
        <v>274</v>
      </c>
      <c r="I7" s="186" t="s">
        <v>166</v>
      </c>
      <c r="J7" s="225"/>
      <c r="K7" s="219"/>
      <c r="L7" s="219"/>
      <c r="M7" s="219"/>
      <c r="N7" s="219"/>
      <c r="O7" s="219"/>
      <c r="P7" s="219"/>
      <c r="Q7" s="219"/>
      <c r="R7" s="220" t="s">
        <v>31</v>
      </c>
      <c r="S7" s="219"/>
      <c r="T7" s="219"/>
    </row>
    <row r="8" spans="1:20" ht="28.5" customHeight="1">
      <c r="A8" s="187" t="s">
        <v>1</v>
      </c>
      <c r="B8" s="187" t="s">
        <v>2</v>
      </c>
      <c r="C8" s="187"/>
      <c r="D8" s="140" t="s">
        <v>356</v>
      </c>
      <c r="E8" s="140" t="s">
        <v>357</v>
      </c>
      <c r="F8" s="137">
        <v>3</v>
      </c>
      <c r="G8" s="137">
        <v>4</v>
      </c>
      <c r="H8" s="137">
        <v>5</v>
      </c>
      <c r="I8" s="137" t="s">
        <v>278</v>
      </c>
      <c r="J8" s="138">
        <v>7</v>
      </c>
      <c r="K8" s="137">
        <v>8</v>
      </c>
      <c r="L8" s="137">
        <v>9</v>
      </c>
      <c r="M8" s="137">
        <v>10</v>
      </c>
      <c r="N8" s="137">
        <v>11</v>
      </c>
      <c r="O8" s="137">
        <v>12</v>
      </c>
      <c r="P8" s="137">
        <v>13</v>
      </c>
      <c r="Q8" s="137">
        <v>14</v>
      </c>
      <c r="R8" s="139">
        <v>13</v>
      </c>
      <c r="S8" s="137">
        <v>13</v>
      </c>
      <c r="T8" s="137">
        <v>14</v>
      </c>
    </row>
    <row r="9" spans="1:20" s="76" customFormat="1" ht="15.75" customHeight="1">
      <c r="A9" s="72"/>
      <c r="B9" s="73" t="s">
        <v>32</v>
      </c>
      <c r="C9" s="74" t="e">
        <f>#REF!+#REF!</f>
        <v>#REF!</v>
      </c>
      <c r="D9" s="75">
        <v>4571429</v>
      </c>
      <c r="E9" s="75">
        <v>4411192</v>
      </c>
      <c r="F9" s="75">
        <v>585405</v>
      </c>
      <c r="G9" s="75">
        <v>1127338</v>
      </c>
      <c r="H9" s="75">
        <v>195412</v>
      </c>
      <c r="I9" s="75">
        <v>1322750</v>
      </c>
      <c r="J9" s="75">
        <v>967440</v>
      </c>
      <c r="K9" s="75">
        <v>33090</v>
      </c>
      <c r="L9" s="75">
        <v>200360</v>
      </c>
      <c r="M9" s="75">
        <v>328028</v>
      </c>
      <c r="N9" s="75">
        <v>737942</v>
      </c>
      <c r="O9" s="75">
        <v>92041</v>
      </c>
      <c r="P9" s="75">
        <v>72287</v>
      </c>
      <c r="Q9" s="75">
        <v>31010</v>
      </c>
      <c r="R9" s="75">
        <v>40839</v>
      </c>
      <c r="S9" s="75">
        <v>75000</v>
      </c>
      <c r="T9" s="75">
        <v>85237</v>
      </c>
    </row>
    <row r="10" spans="1:20" s="83" customFormat="1" ht="15.75">
      <c r="A10" s="79">
        <v>1</v>
      </c>
      <c r="B10" s="80" t="s">
        <v>167</v>
      </c>
      <c r="C10" s="81"/>
      <c r="D10" s="82">
        <f>E10+S10+T10</f>
        <v>16345</v>
      </c>
      <c r="E10" s="82">
        <f>SUM(F10:R10)-I10</f>
        <v>16345</v>
      </c>
      <c r="F10" s="82">
        <f>'[1]Bieu 37'!F9</f>
        <v>16318</v>
      </c>
      <c r="G10" s="82">
        <f>'[1]Bieu 37'!G9</f>
        <v>0</v>
      </c>
      <c r="H10" s="82">
        <f>'[1]Bieu 37'!H9</f>
        <v>0</v>
      </c>
      <c r="I10" s="82">
        <f>G10+H10</f>
        <v>0</v>
      </c>
      <c r="J10" s="82">
        <f>'[1]Bieu 37'!J9</f>
        <v>0</v>
      </c>
      <c r="K10" s="82">
        <f>'[1]Bieu 37'!K9</f>
        <v>0</v>
      </c>
      <c r="L10" s="82">
        <f>'[1]Bieu 37'!L9</f>
        <v>0</v>
      </c>
      <c r="M10" s="82">
        <f>'[1]Bieu 37'!M9</f>
        <v>0</v>
      </c>
      <c r="N10" s="82">
        <f>'[1]Bieu 37'!N9</f>
        <v>0</v>
      </c>
      <c r="O10" s="82">
        <f>'[1]Bieu 37'!O9</f>
        <v>0</v>
      </c>
      <c r="P10" s="82">
        <f>'[1]Bieu 37'!P9</f>
        <v>27</v>
      </c>
      <c r="Q10" s="82">
        <f>'[1]Bieu 37'!Q9</f>
        <v>0</v>
      </c>
      <c r="R10" s="82">
        <f>'[1]Bieu 37'!R9</f>
        <v>0</v>
      </c>
      <c r="S10" s="82">
        <f>'[1]Bieu 37'!S9</f>
        <v>0</v>
      </c>
      <c r="T10" s="82">
        <f>'[1]Bieu 37'!T9</f>
        <v>0</v>
      </c>
    </row>
    <row r="11" spans="1:20" s="83" customFormat="1" ht="15.75">
      <c r="A11" s="79">
        <v>2</v>
      </c>
      <c r="B11" s="80" t="s">
        <v>168</v>
      </c>
      <c r="C11" s="84"/>
      <c r="D11" s="82">
        <f t="shared" ref="D11:D74" si="0">E11+S11+T11</f>
        <v>26193</v>
      </c>
      <c r="E11" s="82">
        <f t="shared" ref="E11:E74" si="1">SUM(F11:R11)-I11</f>
        <v>26193</v>
      </c>
      <c r="F11" s="82">
        <f>'[1]Bieu 37'!F10</f>
        <v>23450</v>
      </c>
      <c r="G11" s="82">
        <f>'[1]Bieu 37'!G10</f>
        <v>0</v>
      </c>
      <c r="H11" s="82">
        <f>'[1]Bieu 37'!H10</f>
        <v>0</v>
      </c>
      <c r="I11" s="82">
        <f t="shared" ref="I11:I56" si="2">G11+H11</f>
        <v>0</v>
      </c>
      <c r="J11" s="82">
        <f>'[1]Bieu 37'!J10</f>
        <v>0</v>
      </c>
      <c r="K11" s="82">
        <f>'[1]Bieu 37'!K10</f>
        <v>0</v>
      </c>
      <c r="L11" s="82">
        <f>'[1]Bieu 37'!L10</f>
        <v>0</v>
      </c>
      <c r="M11" s="82">
        <f>'[1]Bieu 37'!M10</f>
        <v>0</v>
      </c>
      <c r="N11" s="82">
        <f>'[1]Bieu 37'!N10</f>
        <v>716</v>
      </c>
      <c r="O11" s="82">
        <f>'[1]Bieu 37'!O10</f>
        <v>2000</v>
      </c>
      <c r="P11" s="82">
        <f>'[1]Bieu 37'!P10</f>
        <v>27</v>
      </c>
      <c r="Q11" s="82">
        <f>'[1]Bieu 37'!Q10</f>
        <v>0</v>
      </c>
      <c r="R11" s="82">
        <f>'[1]Bieu 37'!R10</f>
        <v>0</v>
      </c>
      <c r="S11" s="82">
        <f>'[1]Bieu 37'!S10</f>
        <v>0</v>
      </c>
      <c r="T11" s="82">
        <f>'[1]Bieu 37'!T10</f>
        <v>0</v>
      </c>
    </row>
    <row r="12" spans="1:20" s="83" customFormat="1" ht="15.75">
      <c r="A12" s="79">
        <v>3</v>
      </c>
      <c r="B12" s="80" t="s">
        <v>275</v>
      </c>
      <c r="C12" s="84"/>
      <c r="D12" s="82">
        <f t="shared" si="0"/>
        <v>101104</v>
      </c>
      <c r="E12" s="82">
        <f t="shared" si="1"/>
        <v>101104</v>
      </c>
      <c r="F12" s="82">
        <f>'[1]Bieu 37'!F11</f>
        <v>81871</v>
      </c>
      <c r="G12" s="82">
        <f>'[1]Bieu 37'!G11</f>
        <v>0</v>
      </c>
      <c r="H12" s="82">
        <f>'[1]Bieu 37'!H11</f>
        <v>0</v>
      </c>
      <c r="I12" s="82">
        <f t="shared" si="2"/>
        <v>0</v>
      </c>
      <c r="J12" s="82">
        <f>'[1]Bieu 37'!J11</f>
        <v>0</v>
      </c>
      <c r="K12" s="82">
        <f>'[1]Bieu 37'!K11</f>
        <v>0</v>
      </c>
      <c r="L12" s="82">
        <f>'[1]Bieu 37'!L11</f>
        <v>19206</v>
      </c>
      <c r="M12" s="82">
        <f>'[1]Bieu 37'!M11</f>
        <v>0</v>
      </c>
      <c r="N12" s="82">
        <f>'[1]Bieu 37'!N11</f>
        <v>0</v>
      </c>
      <c r="O12" s="82">
        <f>'[1]Bieu 37'!O11</f>
        <v>0</v>
      </c>
      <c r="P12" s="82">
        <f>'[1]Bieu 37'!P11</f>
        <v>27</v>
      </c>
      <c r="Q12" s="82">
        <f>'[1]Bieu 37'!Q11</f>
        <v>0</v>
      </c>
      <c r="R12" s="82">
        <f>'[1]Bieu 37'!R11</f>
        <v>0</v>
      </c>
      <c r="S12" s="82">
        <f>'[1]Bieu 37'!S11</f>
        <v>0</v>
      </c>
      <c r="T12" s="82">
        <f>'[1]Bieu 37'!T11</f>
        <v>0</v>
      </c>
    </row>
    <row r="13" spans="1:20" s="83" customFormat="1" ht="31.5">
      <c r="A13" s="79">
        <v>4</v>
      </c>
      <c r="B13" s="80" t="s">
        <v>268</v>
      </c>
      <c r="C13" s="84">
        <f>[2]HC!J29</f>
        <v>12589</v>
      </c>
      <c r="D13" s="82">
        <f t="shared" si="0"/>
        <v>156183</v>
      </c>
      <c r="E13" s="82">
        <f t="shared" si="1"/>
        <v>156183</v>
      </c>
      <c r="F13" s="82">
        <f>'[1]Bieu 37'!F12</f>
        <v>95821</v>
      </c>
      <c r="G13" s="82">
        <f>'[1]Bieu 37'!G12</f>
        <v>0</v>
      </c>
      <c r="H13" s="82">
        <f>'[1]Bieu 37'!H12</f>
        <v>0</v>
      </c>
      <c r="I13" s="82">
        <f t="shared" si="2"/>
        <v>0</v>
      </c>
      <c r="J13" s="82">
        <f>'[1]Bieu 37'!J12</f>
        <v>0</v>
      </c>
      <c r="K13" s="82">
        <f>'[1]Bieu 37'!K12</f>
        <v>0</v>
      </c>
      <c r="L13" s="82">
        <f>'[1]Bieu 37'!L12</f>
        <v>0</v>
      </c>
      <c r="M13" s="82">
        <f>'[1]Bieu 37'!M12</f>
        <v>0</v>
      </c>
      <c r="N13" s="82">
        <f>'[1]Bieu 37'!N12</f>
        <v>59901</v>
      </c>
      <c r="O13" s="82">
        <f>'[1]Bieu 37'!O12</f>
        <v>420</v>
      </c>
      <c r="P13" s="82">
        <f>'[1]Bieu 37'!P12</f>
        <v>41</v>
      </c>
      <c r="Q13" s="82">
        <f>'[1]Bieu 37'!Q12</f>
        <v>0</v>
      </c>
      <c r="R13" s="82">
        <f>'[1]Bieu 37'!R12</f>
        <v>0</v>
      </c>
      <c r="S13" s="82">
        <f>'[1]Bieu 37'!S12</f>
        <v>0</v>
      </c>
      <c r="T13" s="82">
        <f>'[1]Bieu 37'!T12</f>
        <v>0</v>
      </c>
    </row>
    <row r="14" spans="1:20" s="83" customFormat="1" ht="31.5">
      <c r="A14" s="79">
        <v>5</v>
      </c>
      <c r="B14" s="80" t="s">
        <v>169</v>
      </c>
      <c r="C14" s="84">
        <f>[2]HC!J42</f>
        <v>140</v>
      </c>
      <c r="D14" s="82">
        <f t="shared" si="0"/>
        <v>120760</v>
      </c>
      <c r="E14" s="82">
        <f t="shared" si="1"/>
        <v>101062</v>
      </c>
      <c r="F14" s="82">
        <f>'[1]Bieu 37'!F13</f>
        <v>10716</v>
      </c>
      <c r="G14" s="82">
        <f>'[1]Bieu 37'!G13</f>
        <v>0</v>
      </c>
      <c r="H14" s="82">
        <f>'[1]Bieu 37'!H13</f>
        <v>30846</v>
      </c>
      <c r="I14" s="82">
        <f t="shared" si="2"/>
        <v>30846</v>
      </c>
      <c r="J14" s="82">
        <f>'[1]Bieu 37'!J13</f>
        <v>0</v>
      </c>
      <c r="K14" s="82">
        <f>'[1]Bieu 37'!K13</f>
        <v>0</v>
      </c>
      <c r="L14" s="82">
        <f>'[1]Bieu 37'!L13</f>
        <v>0</v>
      </c>
      <c r="M14" s="82">
        <f>'[1]Bieu 37'!M13</f>
        <v>59459</v>
      </c>
      <c r="N14" s="82">
        <f>'[1]Bieu 37'!N13</f>
        <v>0</v>
      </c>
      <c r="O14" s="82">
        <f>'[1]Bieu 37'!O13</f>
        <v>0</v>
      </c>
      <c r="P14" s="82">
        <f>'[1]Bieu 37'!P13</f>
        <v>41</v>
      </c>
      <c r="Q14" s="82">
        <f>'[1]Bieu 37'!Q13</f>
        <v>0</v>
      </c>
      <c r="R14" s="82">
        <f>'[1]Bieu 37'!R13</f>
        <v>0</v>
      </c>
      <c r="S14" s="82">
        <f>'[1]Bieu 37'!S13</f>
        <v>0</v>
      </c>
      <c r="T14" s="82">
        <f>'[1]Bieu 37'!T13</f>
        <v>19698</v>
      </c>
    </row>
    <row r="15" spans="1:20" s="83" customFormat="1" ht="15.75">
      <c r="A15" s="79">
        <v>6</v>
      </c>
      <c r="B15" s="80" t="s">
        <v>170</v>
      </c>
      <c r="C15" s="84">
        <f>[2]HC!J77</f>
        <v>28</v>
      </c>
      <c r="D15" s="82">
        <f t="shared" si="0"/>
        <v>11258</v>
      </c>
      <c r="E15" s="82">
        <f t="shared" si="1"/>
        <v>11258</v>
      </c>
      <c r="F15" s="82">
        <f>'[1]Bieu 37'!F14</f>
        <v>7595</v>
      </c>
      <c r="G15" s="82">
        <f>'[1]Bieu 37'!G14</f>
        <v>0</v>
      </c>
      <c r="H15" s="82">
        <f>'[1]Bieu 37'!H14</f>
        <v>250</v>
      </c>
      <c r="I15" s="82">
        <f t="shared" si="2"/>
        <v>250</v>
      </c>
      <c r="J15" s="82">
        <f>'[1]Bieu 37'!J14</f>
        <v>0</v>
      </c>
      <c r="K15" s="82">
        <f>'[1]Bieu 37'!K14</f>
        <v>0</v>
      </c>
      <c r="L15" s="82">
        <f>'[1]Bieu 37'!L14</f>
        <v>0</v>
      </c>
      <c r="M15" s="82">
        <f>'[1]Bieu 37'!M14</f>
        <v>0</v>
      </c>
      <c r="N15" s="82">
        <f>'[1]Bieu 37'!N14</f>
        <v>2778</v>
      </c>
      <c r="O15" s="82">
        <f>'[1]Bieu 37'!O14</f>
        <v>635</v>
      </c>
      <c r="P15" s="82">
        <f>'[1]Bieu 37'!P14</f>
        <v>0</v>
      </c>
      <c r="Q15" s="82">
        <f>'[1]Bieu 37'!Q14</f>
        <v>0</v>
      </c>
      <c r="R15" s="82">
        <f>'[1]Bieu 37'!R14</f>
        <v>0</v>
      </c>
      <c r="S15" s="82">
        <f>'[1]Bieu 37'!S14</f>
        <v>0</v>
      </c>
      <c r="T15" s="82">
        <f>'[1]Bieu 37'!T14</f>
        <v>0</v>
      </c>
    </row>
    <row r="16" spans="1:20" s="83" customFormat="1" ht="15.75">
      <c r="A16" s="79">
        <v>7</v>
      </c>
      <c r="B16" s="80" t="s">
        <v>171</v>
      </c>
      <c r="C16" s="84">
        <f>[2]HC!J68</f>
        <v>670</v>
      </c>
      <c r="D16" s="82">
        <f t="shared" si="0"/>
        <v>8946</v>
      </c>
      <c r="E16" s="82">
        <f t="shared" si="1"/>
        <v>8946</v>
      </c>
      <c r="F16" s="82">
        <f>'[1]Bieu 37'!F15</f>
        <v>7293</v>
      </c>
      <c r="G16" s="82">
        <f>'[1]Bieu 37'!G15</f>
        <v>0</v>
      </c>
      <c r="H16" s="82">
        <f>'[1]Bieu 37'!H15</f>
        <v>0</v>
      </c>
      <c r="I16" s="82">
        <f t="shared" si="2"/>
        <v>0</v>
      </c>
      <c r="J16" s="82">
        <f>'[1]Bieu 37'!J15</f>
        <v>0</v>
      </c>
      <c r="K16" s="82">
        <f>'[1]Bieu 37'!K15</f>
        <v>0</v>
      </c>
      <c r="L16" s="82">
        <f>'[1]Bieu 37'!L15</f>
        <v>0</v>
      </c>
      <c r="M16" s="82">
        <f>'[1]Bieu 37'!M15</f>
        <v>0</v>
      </c>
      <c r="N16" s="82">
        <f>'[1]Bieu 37'!N15</f>
        <v>1626</v>
      </c>
      <c r="O16" s="82">
        <f>'[1]Bieu 37'!O15</f>
        <v>0</v>
      </c>
      <c r="P16" s="82">
        <f>'[1]Bieu 37'!P15</f>
        <v>27</v>
      </c>
      <c r="Q16" s="82">
        <f>'[1]Bieu 37'!Q15</f>
        <v>0</v>
      </c>
      <c r="R16" s="82">
        <f>'[1]Bieu 37'!R15</f>
        <v>0</v>
      </c>
      <c r="S16" s="82">
        <f>'[1]Bieu 37'!S15</f>
        <v>0</v>
      </c>
      <c r="T16" s="82">
        <f>'[1]Bieu 37'!T15</f>
        <v>0</v>
      </c>
    </row>
    <row r="17" spans="1:20" s="83" customFormat="1" ht="15.75">
      <c r="A17" s="79">
        <v>8</v>
      </c>
      <c r="B17" s="80" t="s">
        <v>172</v>
      </c>
      <c r="C17" s="84">
        <f>[2]HC!J50</f>
        <v>6617</v>
      </c>
      <c r="D17" s="82">
        <f t="shared" si="0"/>
        <v>61418</v>
      </c>
      <c r="E17" s="82">
        <f t="shared" si="1"/>
        <v>61018</v>
      </c>
      <c r="F17" s="82">
        <f>'[1]Bieu 37'!F16</f>
        <v>10054</v>
      </c>
      <c r="G17" s="82">
        <f>'[1]Bieu 37'!G16</f>
        <v>0</v>
      </c>
      <c r="H17" s="82">
        <f>'[1]Bieu 37'!H16</f>
        <v>0</v>
      </c>
      <c r="I17" s="82">
        <f t="shared" si="2"/>
        <v>0</v>
      </c>
      <c r="J17" s="82">
        <f>'[1]Bieu 37'!J16</f>
        <v>0</v>
      </c>
      <c r="K17" s="82">
        <f>'[1]Bieu 37'!K16</f>
        <v>0</v>
      </c>
      <c r="L17" s="82">
        <f>'[1]Bieu 37'!L16</f>
        <v>0</v>
      </c>
      <c r="M17" s="82">
        <f>'[1]Bieu 37'!M16</f>
        <v>0</v>
      </c>
      <c r="N17" s="82">
        <f>'[1]Bieu 37'!N16</f>
        <v>27563</v>
      </c>
      <c r="O17" s="82">
        <f>'[1]Bieu 37'!O16</f>
        <v>23360</v>
      </c>
      <c r="P17" s="82">
        <f>'[1]Bieu 37'!P16</f>
        <v>41</v>
      </c>
      <c r="Q17" s="82">
        <f>'[1]Bieu 37'!Q16</f>
        <v>0</v>
      </c>
      <c r="R17" s="82">
        <f>'[1]Bieu 37'!R16</f>
        <v>0</v>
      </c>
      <c r="S17" s="82">
        <f>'[1]Bieu 37'!S16</f>
        <v>0</v>
      </c>
      <c r="T17" s="82">
        <f>'[1]Bieu 37'!T16</f>
        <v>400</v>
      </c>
    </row>
    <row r="18" spans="1:20" s="83" customFormat="1" ht="15.75">
      <c r="A18" s="79">
        <v>9</v>
      </c>
      <c r="B18" s="80" t="s">
        <v>173</v>
      </c>
      <c r="C18" s="84">
        <f>[2]HC!J55+[2]YT!O6</f>
        <v>600</v>
      </c>
      <c r="D18" s="82">
        <f t="shared" si="0"/>
        <v>532913</v>
      </c>
      <c r="E18" s="82">
        <f t="shared" si="1"/>
        <v>524658</v>
      </c>
      <c r="F18" s="82">
        <f>'[1]Bieu 37'!F17</f>
        <v>11897</v>
      </c>
      <c r="G18" s="82">
        <f>'[1]Bieu 37'!G17</f>
        <v>0</v>
      </c>
      <c r="H18" s="82">
        <f>'[1]Bieu 37'!H17</f>
        <v>0</v>
      </c>
      <c r="I18" s="82">
        <f t="shared" si="2"/>
        <v>0</v>
      </c>
      <c r="J18" s="82">
        <f>'[1]Bieu 37'!J17</f>
        <v>506420</v>
      </c>
      <c r="K18" s="82">
        <f>'[1]Bieu 37'!K17</f>
        <v>300</v>
      </c>
      <c r="L18" s="82">
        <f>'[1]Bieu 37'!L17</f>
        <v>0</v>
      </c>
      <c r="M18" s="82">
        <f>'[1]Bieu 37'!M17</f>
        <v>0</v>
      </c>
      <c r="N18" s="82">
        <f>'[1]Bieu 37'!N17</f>
        <v>0</v>
      </c>
      <c r="O18" s="82">
        <f>'[1]Bieu 37'!O17</f>
        <v>6000</v>
      </c>
      <c r="P18" s="82">
        <f>'[1]Bieu 37'!P17</f>
        <v>41</v>
      </c>
      <c r="Q18" s="82">
        <f>'[1]Bieu 37'!Q17</f>
        <v>0</v>
      </c>
      <c r="R18" s="82">
        <f>'[1]Bieu 37'!R17</f>
        <v>0</v>
      </c>
      <c r="S18" s="82">
        <f>'[1]Bieu 37'!S17</f>
        <v>0</v>
      </c>
      <c r="T18" s="82">
        <f>'[1]Bieu 37'!T17</f>
        <v>8255</v>
      </c>
    </row>
    <row r="19" spans="1:20" s="83" customFormat="1" ht="15.75">
      <c r="A19" s="79">
        <v>10</v>
      </c>
      <c r="B19" s="80" t="s">
        <v>174</v>
      </c>
      <c r="C19" s="84"/>
      <c r="D19" s="82">
        <f t="shared" si="0"/>
        <v>10186</v>
      </c>
      <c r="E19" s="82">
        <f t="shared" si="1"/>
        <v>10186</v>
      </c>
      <c r="F19" s="82">
        <f>'[1]Bieu 37'!F18</f>
        <v>6598</v>
      </c>
      <c r="G19" s="82">
        <f>'[1]Bieu 37'!G18</f>
        <v>0</v>
      </c>
      <c r="H19" s="82">
        <f>'[1]Bieu 37'!H18</f>
        <v>1423</v>
      </c>
      <c r="I19" s="82">
        <f t="shared" si="2"/>
        <v>1423</v>
      </c>
      <c r="J19" s="82">
        <f>'[1]Bieu 37'!J18</f>
        <v>0</v>
      </c>
      <c r="K19" s="82">
        <f>'[1]Bieu 37'!K18</f>
        <v>210</v>
      </c>
      <c r="L19" s="82">
        <f>'[1]Bieu 37'!L18</f>
        <v>0</v>
      </c>
      <c r="M19" s="82">
        <f>'[1]Bieu 37'!M18</f>
        <v>0</v>
      </c>
      <c r="N19" s="82">
        <f>'[1]Bieu 37'!N18</f>
        <v>1955</v>
      </c>
      <c r="O19" s="82">
        <f>'[1]Bieu 37'!O18</f>
        <v>0</v>
      </c>
      <c r="P19" s="82">
        <f>'[1]Bieu 37'!P18</f>
        <v>0</v>
      </c>
      <c r="Q19" s="82">
        <f>'[1]Bieu 37'!Q18</f>
        <v>0</v>
      </c>
      <c r="R19" s="82">
        <f>'[1]Bieu 37'!R18</f>
        <v>0</v>
      </c>
      <c r="S19" s="82">
        <f>'[1]Bieu 37'!S18</f>
        <v>0</v>
      </c>
      <c r="T19" s="82">
        <f>'[1]Bieu 37'!T18</f>
        <v>0</v>
      </c>
    </row>
    <row r="20" spans="1:20" s="83" customFormat="1" ht="15.75">
      <c r="A20" s="79">
        <v>11</v>
      </c>
      <c r="B20" s="80" t="s">
        <v>175</v>
      </c>
      <c r="C20" s="84">
        <f>[2]HC!J62</f>
        <v>7000</v>
      </c>
      <c r="D20" s="82">
        <f t="shared" si="0"/>
        <v>22747</v>
      </c>
      <c r="E20" s="82">
        <f t="shared" si="1"/>
        <v>22747</v>
      </c>
      <c r="F20" s="82">
        <f>'[1]Bieu 37'!F19</f>
        <v>13397</v>
      </c>
      <c r="G20" s="82">
        <f>'[1]Bieu 37'!G19</f>
        <v>0</v>
      </c>
      <c r="H20" s="82">
        <f>'[1]Bieu 37'!H19</f>
        <v>0</v>
      </c>
      <c r="I20" s="82">
        <f t="shared" si="2"/>
        <v>0</v>
      </c>
      <c r="J20" s="82">
        <f>'[1]Bieu 37'!J19</f>
        <v>0</v>
      </c>
      <c r="K20" s="82">
        <f>'[1]Bieu 37'!K19</f>
        <v>0</v>
      </c>
      <c r="L20" s="82">
        <f>'[1]Bieu 37'!L19</f>
        <v>0</v>
      </c>
      <c r="M20" s="82">
        <f>'[1]Bieu 37'!M19</f>
        <v>0</v>
      </c>
      <c r="N20" s="82">
        <f>'[1]Bieu 37'!N19</f>
        <v>9323</v>
      </c>
      <c r="O20" s="82">
        <f>'[1]Bieu 37'!O19</f>
        <v>0</v>
      </c>
      <c r="P20" s="82">
        <f>'[1]Bieu 37'!P19</f>
        <v>27</v>
      </c>
      <c r="Q20" s="82">
        <f>'[1]Bieu 37'!Q19</f>
        <v>0</v>
      </c>
      <c r="R20" s="82">
        <f>'[1]Bieu 37'!R19</f>
        <v>0</v>
      </c>
      <c r="S20" s="82">
        <f>'[1]Bieu 37'!S19</f>
        <v>0</v>
      </c>
      <c r="T20" s="82">
        <f>'[1]Bieu 37'!T19</f>
        <v>0</v>
      </c>
    </row>
    <row r="21" spans="1:20" s="83" customFormat="1" ht="15.75">
      <c r="A21" s="79">
        <v>12</v>
      </c>
      <c r="B21" s="80" t="s">
        <v>176</v>
      </c>
      <c r="C21" s="84"/>
      <c r="D21" s="82">
        <f t="shared" si="0"/>
        <v>537807</v>
      </c>
      <c r="E21" s="82">
        <f t="shared" si="1"/>
        <v>537807</v>
      </c>
      <c r="F21" s="82">
        <f>'[1]Bieu 37'!F20</f>
        <v>7119</v>
      </c>
      <c r="G21" s="82">
        <f>'[1]Bieu 37'!G20</f>
        <v>530661</v>
      </c>
      <c r="H21" s="82">
        <f>'[1]Bieu 37'!H20</f>
        <v>0</v>
      </c>
      <c r="I21" s="82">
        <f t="shared" si="2"/>
        <v>530661</v>
      </c>
      <c r="J21" s="82">
        <f>'[1]Bieu 37'!J20</f>
        <v>0</v>
      </c>
      <c r="K21" s="82">
        <f>'[1]Bieu 37'!K20</f>
        <v>0</v>
      </c>
      <c r="L21" s="82">
        <f>'[1]Bieu 37'!L20</f>
        <v>0</v>
      </c>
      <c r="M21" s="82">
        <f>'[1]Bieu 37'!M20</f>
        <v>0</v>
      </c>
      <c r="N21" s="82">
        <f>'[1]Bieu 37'!N20</f>
        <v>0</v>
      </c>
      <c r="O21" s="82">
        <f>'[1]Bieu 37'!O20</f>
        <v>0</v>
      </c>
      <c r="P21" s="82">
        <f>'[1]Bieu 37'!P20</f>
        <v>27</v>
      </c>
      <c r="Q21" s="82">
        <f>'[1]Bieu 37'!Q20</f>
        <v>0</v>
      </c>
      <c r="R21" s="82">
        <f>'[1]Bieu 37'!R20</f>
        <v>0</v>
      </c>
      <c r="S21" s="82">
        <f>'[1]Bieu 37'!S20</f>
        <v>0</v>
      </c>
      <c r="T21" s="82">
        <f>'[1]Bieu 37'!T20</f>
        <v>0</v>
      </c>
    </row>
    <row r="22" spans="1:20" s="83" customFormat="1" ht="16.5" customHeight="1">
      <c r="A22" s="79">
        <v>13</v>
      </c>
      <c r="B22" s="80" t="s">
        <v>177</v>
      </c>
      <c r="C22" s="84"/>
      <c r="D22" s="82">
        <f t="shared" si="0"/>
        <v>25524</v>
      </c>
      <c r="E22" s="82">
        <f t="shared" si="1"/>
        <v>25524</v>
      </c>
      <c r="F22" s="82">
        <f>'[1]Bieu 37'!F21</f>
        <v>23870</v>
      </c>
      <c r="G22" s="82">
        <f>'[1]Bieu 37'!G21</f>
        <v>0</v>
      </c>
      <c r="H22" s="82">
        <f>'[1]Bieu 37'!H21</f>
        <v>500</v>
      </c>
      <c r="I22" s="82">
        <f t="shared" si="2"/>
        <v>500</v>
      </c>
      <c r="J22" s="82">
        <f>'[1]Bieu 37'!J21</f>
        <v>0</v>
      </c>
      <c r="K22" s="82">
        <f>'[1]Bieu 37'!K21</f>
        <v>0</v>
      </c>
      <c r="L22" s="82">
        <f>'[1]Bieu 37'!L21</f>
        <v>0</v>
      </c>
      <c r="M22" s="82">
        <f>'[1]Bieu 37'!M21</f>
        <v>0</v>
      </c>
      <c r="N22" s="82">
        <f>'[1]Bieu 37'!N21</f>
        <v>1127</v>
      </c>
      <c r="O22" s="82">
        <f>'[1]Bieu 37'!O21</f>
        <v>0</v>
      </c>
      <c r="P22" s="82">
        <f>'[1]Bieu 37'!P21</f>
        <v>27</v>
      </c>
      <c r="Q22" s="82">
        <f>'[1]Bieu 37'!Q21</f>
        <v>0</v>
      </c>
      <c r="R22" s="82">
        <f>'[1]Bieu 37'!R21</f>
        <v>0</v>
      </c>
      <c r="S22" s="82">
        <f>'[1]Bieu 37'!S21</f>
        <v>0</v>
      </c>
      <c r="T22" s="82">
        <f>'[1]Bieu 37'!T21</f>
        <v>0</v>
      </c>
    </row>
    <row r="23" spans="1:20" s="83" customFormat="1" ht="16.5" customHeight="1">
      <c r="A23" s="79">
        <v>14</v>
      </c>
      <c r="B23" s="80" t="s">
        <v>178</v>
      </c>
      <c r="C23" s="84">
        <f>[2]HC!J65</f>
        <v>62</v>
      </c>
      <c r="D23" s="82">
        <f t="shared" si="0"/>
        <v>29988</v>
      </c>
      <c r="E23" s="82">
        <f t="shared" si="1"/>
        <v>29988</v>
      </c>
      <c r="F23" s="82">
        <f>'[1]Bieu 37'!F22</f>
        <v>5651</v>
      </c>
      <c r="G23" s="82">
        <f>'[1]Bieu 37'!G22</f>
        <v>0</v>
      </c>
      <c r="H23" s="82">
        <f>'[1]Bieu 37'!H22</f>
        <v>0</v>
      </c>
      <c r="I23" s="82">
        <f t="shared" si="2"/>
        <v>0</v>
      </c>
      <c r="J23" s="82">
        <f>'[1]Bieu 37'!J22</f>
        <v>0</v>
      </c>
      <c r="K23" s="82">
        <f>'[1]Bieu 37'!K22</f>
        <v>24310</v>
      </c>
      <c r="L23" s="82">
        <f>'[1]Bieu 37'!L22</f>
        <v>0</v>
      </c>
      <c r="M23" s="82">
        <f>'[1]Bieu 37'!M22</f>
        <v>0</v>
      </c>
      <c r="N23" s="82">
        <f>'[1]Bieu 37'!N22</f>
        <v>0</v>
      </c>
      <c r="O23" s="82">
        <f>'[1]Bieu 37'!O22</f>
        <v>0</v>
      </c>
      <c r="P23" s="82">
        <f>'[1]Bieu 37'!P22</f>
        <v>27</v>
      </c>
      <c r="Q23" s="82">
        <f>'[1]Bieu 37'!Q22</f>
        <v>0</v>
      </c>
      <c r="R23" s="82">
        <f>'[1]Bieu 37'!R22</f>
        <v>0</v>
      </c>
      <c r="S23" s="82">
        <f>'[1]Bieu 37'!S22</f>
        <v>0</v>
      </c>
      <c r="T23" s="82">
        <f>'[1]Bieu 37'!T22</f>
        <v>0</v>
      </c>
    </row>
    <row r="24" spans="1:20" s="83" customFormat="1" ht="15.75">
      <c r="A24" s="79">
        <v>15</v>
      </c>
      <c r="B24" s="80" t="s">
        <v>179</v>
      </c>
      <c r="C24" s="84">
        <f>[2]HC!J46</f>
        <v>4925</v>
      </c>
      <c r="D24" s="82">
        <f t="shared" si="0"/>
        <v>25021</v>
      </c>
      <c r="E24" s="82">
        <f t="shared" si="1"/>
        <v>25021</v>
      </c>
      <c r="F24" s="82">
        <f>'[1]Bieu 37'!F23</f>
        <v>9423</v>
      </c>
      <c r="G24" s="82">
        <f>'[1]Bieu 37'!G23</f>
        <v>0</v>
      </c>
      <c r="H24" s="82">
        <f>'[1]Bieu 37'!H23</f>
        <v>0</v>
      </c>
      <c r="I24" s="82">
        <f t="shared" si="2"/>
        <v>0</v>
      </c>
      <c r="J24" s="82">
        <f>'[1]Bieu 37'!J23</f>
        <v>0</v>
      </c>
      <c r="K24" s="82">
        <f>'[1]Bieu 37'!K23</f>
        <v>0</v>
      </c>
      <c r="L24" s="82">
        <f>'[1]Bieu 37'!L23</f>
        <v>100</v>
      </c>
      <c r="M24" s="82">
        <f>'[1]Bieu 37'!M23</f>
        <v>0</v>
      </c>
      <c r="N24" s="82">
        <f>'[1]Bieu 37'!N23</f>
        <v>15307</v>
      </c>
      <c r="O24" s="82">
        <f>'[1]Bieu 37'!O23</f>
        <v>150</v>
      </c>
      <c r="P24" s="82">
        <f>'[1]Bieu 37'!P23</f>
        <v>41</v>
      </c>
      <c r="Q24" s="82">
        <f>'[1]Bieu 37'!Q23</f>
        <v>0</v>
      </c>
      <c r="R24" s="82">
        <f>'[1]Bieu 37'!R23</f>
        <v>0</v>
      </c>
      <c r="S24" s="82">
        <f>'[1]Bieu 37'!S23</f>
        <v>0</v>
      </c>
      <c r="T24" s="82">
        <f>'[1]Bieu 37'!T23</f>
        <v>0</v>
      </c>
    </row>
    <row r="25" spans="1:20" s="83" customFormat="1" ht="15.75">
      <c r="A25" s="79">
        <v>16</v>
      </c>
      <c r="B25" s="80" t="s">
        <v>180</v>
      </c>
      <c r="C25" s="84"/>
      <c r="D25" s="82">
        <f t="shared" si="0"/>
        <v>13871</v>
      </c>
      <c r="E25" s="82">
        <f t="shared" si="1"/>
        <v>13871</v>
      </c>
      <c r="F25" s="82">
        <f>'[1]Bieu 37'!F24</f>
        <v>13544</v>
      </c>
      <c r="G25" s="82">
        <f>'[1]Bieu 37'!G24</f>
        <v>0</v>
      </c>
      <c r="H25" s="82">
        <f>'[1]Bieu 37'!H24</f>
        <v>0</v>
      </c>
      <c r="I25" s="82">
        <f t="shared" si="2"/>
        <v>0</v>
      </c>
      <c r="J25" s="82">
        <f>'[1]Bieu 37'!J24</f>
        <v>0</v>
      </c>
      <c r="K25" s="82">
        <f>'[1]Bieu 37'!K24</f>
        <v>0</v>
      </c>
      <c r="L25" s="82">
        <f>'[1]Bieu 37'!L24</f>
        <v>300</v>
      </c>
      <c r="M25" s="82">
        <f>'[1]Bieu 37'!M24</f>
        <v>0</v>
      </c>
      <c r="N25" s="82">
        <f>'[1]Bieu 37'!N24</f>
        <v>0</v>
      </c>
      <c r="O25" s="82">
        <f>'[1]Bieu 37'!O24</f>
        <v>0</v>
      </c>
      <c r="P25" s="82">
        <f>'[1]Bieu 37'!P24</f>
        <v>27</v>
      </c>
      <c r="Q25" s="82">
        <f>'[1]Bieu 37'!Q24</f>
        <v>0</v>
      </c>
      <c r="R25" s="82">
        <f>'[1]Bieu 37'!R24</f>
        <v>0</v>
      </c>
      <c r="S25" s="82">
        <f>'[1]Bieu 37'!S24</f>
        <v>0</v>
      </c>
      <c r="T25" s="82">
        <f>'[1]Bieu 37'!T24</f>
        <v>0</v>
      </c>
    </row>
    <row r="26" spans="1:20" s="83" customFormat="1" ht="15.75">
      <c r="A26" s="79">
        <v>17</v>
      </c>
      <c r="B26" s="80" t="s">
        <v>181</v>
      </c>
      <c r="C26" s="84">
        <f>[2]HC!J80</f>
        <v>450</v>
      </c>
      <c r="D26" s="82">
        <f t="shared" si="0"/>
        <v>101664</v>
      </c>
      <c r="E26" s="82">
        <f t="shared" si="1"/>
        <v>99421</v>
      </c>
      <c r="F26" s="82">
        <f>'[1]Bieu 37'!F25</f>
        <v>10613</v>
      </c>
      <c r="G26" s="82">
        <f>'[1]Bieu 37'!G25</f>
        <v>0</v>
      </c>
      <c r="H26" s="82">
        <f>'[1]Bieu 37'!H25</f>
        <v>19153</v>
      </c>
      <c r="I26" s="82">
        <f t="shared" si="2"/>
        <v>19153</v>
      </c>
      <c r="J26" s="82">
        <f>'[1]Bieu 37'!J25</f>
        <v>0</v>
      </c>
      <c r="K26" s="82">
        <f>'[1]Bieu 37'!K25</f>
        <v>0</v>
      </c>
      <c r="L26" s="82">
        <f>'[1]Bieu 37'!L25</f>
        <v>60240</v>
      </c>
      <c r="M26" s="82">
        <f>'[1]Bieu 37'!M25</f>
        <v>0</v>
      </c>
      <c r="N26" s="82">
        <f>'[1]Bieu 37'!N25</f>
        <v>6374</v>
      </c>
      <c r="O26" s="82">
        <f>'[1]Bieu 37'!O25</f>
        <v>3000</v>
      </c>
      <c r="P26" s="82">
        <f>'[1]Bieu 37'!P25</f>
        <v>41</v>
      </c>
      <c r="Q26" s="82">
        <f>'[1]Bieu 37'!Q25</f>
        <v>0</v>
      </c>
      <c r="R26" s="82">
        <f>'[1]Bieu 37'!R25</f>
        <v>0</v>
      </c>
      <c r="S26" s="82">
        <f>'[1]Bieu 37'!S25</f>
        <v>0</v>
      </c>
      <c r="T26" s="82">
        <f>'[1]Bieu 37'!T25</f>
        <v>2243</v>
      </c>
    </row>
    <row r="27" spans="1:20" s="83" customFormat="1" ht="16.5" customHeight="1">
      <c r="A27" s="79">
        <v>18</v>
      </c>
      <c r="B27" s="80" t="s">
        <v>182</v>
      </c>
      <c r="C27" s="84">
        <f>[2]HC!J81</f>
        <v>460</v>
      </c>
      <c r="D27" s="82">
        <f t="shared" si="0"/>
        <v>11959</v>
      </c>
      <c r="E27" s="82">
        <f t="shared" si="1"/>
        <v>11959</v>
      </c>
      <c r="F27" s="82">
        <f>'[1]Bieu 37'!F26</f>
        <v>10512</v>
      </c>
      <c r="G27" s="82">
        <f>'[1]Bieu 37'!G26</f>
        <v>0</v>
      </c>
      <c r="H27" s="82">
        <f>'[1]Bieu 37'!H26</f>
        <v>0</v>
      </c>
      <c r="I27" s="82">
        <f t="shared" si="2"/>
        <v>0</v>
      </c>
      <c r="J27" s="82">
        <f>'[1]Bieu 37'!J26</f>
        <v>0</v>
      </c>
      <c r="K27" s="82">
        <f>'[1]Bieu 37'!K26</f>
        <v>0</v>
      </c>
      <c r="L27" s="82">
        <f>'[1]Bieu 37'!L26</f>
        <v>0</v>
      </c>
      <c r="M27" s="82">
        <f>'[1]Bieu 37'!M26</f>
        <v>0</v>
      </c>
      <c r="N27" s="82">
        <f>'[1]Bieu 37'!N26</f>
        <v>1420</v>
      </c>
      <c r="O27" s="82">
        <f>'[1]Bieu 37'!O26</f>
        <v>0</v>
      </c>
      <c r="P27" s="82">
        <f>'[1]Bieu 37'!P26</f>
        <v>27</v>
      </c>
      <c r="Q27" s="82">
        <f>'[1]Bieu 37'!Q26</f>
        <v>0</v>
      </c>
      <c r="R27" s="82">
        <f>'[1]Bieu 37'!R26</f>
        <v>0</v>
      </c>
      <c r="S27" s="82">
        <f>'[1]Bieu 37'!S26</f>
        <v>0</v>
      </c>
      <c r="T27" s="82">
        <f>'[1]Bieu 37'!T26</f>
        <v>0</v>
      </c>
    </row>
    <row r="28" spans="1:20" s="83" customFormat="1" ht="16.5" customHeight="1">
      <c r="A28" s="79">
        <v>19</v>
      </c>
      <c r="B28" s="80" t="s">
        <v>183</v>
      </c>
      <c r="C28" s="84">
        <f>[2]HC!J79+[2]KT!I59</f>
        <v>1630</v>
      </c>
      <c r="D28" s="82">
        <f t="shared" si="0"/>
        <v>11311</v>
      </c>
      <c r="E28" s="82">
        <f t="shared" si="1"/>
        <v>11311</v>
      </c>
      <c r="F28" s="82">
        <f>'[1]Bieu 37'!F27</f>
        <v>5894</v>
      </c>
      <c r="G28" s="82">
        <f>'[1]Bieu 37'!G27</f>
        <v>0</v>
      </c>
      <c r="H28" s="82">
        <f>'[1]Bieu 37'!H27</f>
        <v>0</v>
      </c>
      <c r="I28" s="82">
        <f t="shared" si="2"/>
        <v>0</v>
      </c>
      <c r="J28" s="82">
        <f>'[1]Bieu 37'!J27</f>
        <v>0</v>
      </c>
      <c r="K28" s="82">
        <f>'[1]Bieu 37'!K27</f>
        <v>0</v>
      </c>
      <c r="L28" s="82">
        <f>'[1]Bieu 37'!L27</f>
        <v>0</v>
      </c>
      <c r="M28" s="82">
        <f>'[1]Bieu 37'!M27</f>
        <v>4886</v>
      </c>
      <c r="N28" s="82">
        <f>'[1]Bieu 37'!N27</f>
        <v>504</v>
      </c>
      <c r="O28" s="82">
        <f>'[1]Bieu 37'!O27</f>
        <v>0</v>
      </c>
      <c r="P28" s="82">
        <f>'[1]Bieu 37'!P27</f>
        <v>27</v>
      </c>
      <c r="Q28" s="82">
        <f>'[1]Bieu 37'!Q27</f>
        <v>0</v>
      </c>
      <c r="R28" s="82">
        <f>'[1]Bieu 37'!R27</f>
        <v>0</v>
      </c>
      <c r="S28" s="82">
        <f>'[1]Bieu 37'!S27</f>
        <v>0</v>
      </c>
      <c r="T28" s="82">
        <f>'[1]Bieu 37'!T27</f>
        <v>0</v>
      </c>
    </row>
    <row r="29" spans="1:20" s="83" customFormat="1" ht="16.5" customHeight="1">
      <c r="A29" s="79">
        <v>20</v>
      </c>
      <c r="B29" s="80" t="s">
        <v>184</v>
      </c>
      <c r="C29" s="84">
        <f>[2]HC!J82</f>
        <v>3500</v>
      </c>
      <c r="D29" s="82">
        <f t="shared" si="0"/>
        <v>8712</v>
      </c>
      <c r="E29" s="82">
        <f t="shared" si="1"/>
        <v>8712</v>
      </c>
      <c r="F29" s="82">
        <f>'[1]Bieu 37'!F28</f>
        <v>8685</v>
      </c>
      <c r="G29" s="82">
        <f>'[1]Bieu 37'!G28</f>
        <v>0</v>
      </c>
      <c r="H29" s="82">
        <f>'[1]Bieu 37'!H28</f>
        <v>0</v>
      </c>
      <c r="I29" s="82">
        <f t="shared" si="2"/>
        <v>0</v>
      </c>
      <c r="J29" s="82">
        <f>'[1]Bieu 37'!J28</f>
        <v>0</v>
      </c>
      <c r="K29" s="82">
        <f>'[1]Bieu 37'!K28</f>
        <v>0</v>
      </c>
      <c r="L29" s="82">
        <f>'[1]Bieu 37'!L28</f>
        <v>0</v>
      </c>
      <c r="M29" s="82">
        <f>'[1]Bieu 37'!M28</f>
        <v>0</v>
      </c>
      <c r="N29" s="82">
        <f>'[1]Bieu 37'!N28</f>
        <v>0</v>
      </c>
      <c r="O29" s="82">
        <f>'[1]Bieu 37'!O28</f>
        <v>0</v>
      </c>
      <c r="P29" s="82">
        <f>'[1]Bieu 37'!P28</f>
        <v>27</v>
      </c>
      <c r="Q29" s="82">
        <f>'[1]Bieu 37'!Q28</f>
        <v>0</v>
      </c>
      <c r="R29" s="82">
        <f>'[1]Bieu 37'!R28</f>
        <v>0</v>
      </c>
      <c r="S29" s="82">
        <f>'[1]Bieu 37'!S28</f>
        <v>0</v>
      </c>
      <c r="T29" s="82">
        <f>'[1]Bieu 37'!T28</f>
        <v>0</v>
      </c>
    </row>
    <row r="30" spans="1:20" s="83" customFormat="1" ht="15.75">
      <c r="A30" s="79">
        <v>21</v>
      </c>
      <c r="B30" s="80" t="s">
        <v>185</v>
      </c>
      <c r="C30" s="84" t="e">
        <f>[2]HC!J83</f>
        <v>#REF!</v>
      </c>
      <c r="D30" s="82">
        <f t="shared" si="0"/>
        <v>8912</v>
      </c>
      <c r="E30" s="82">
        <f t="shared" si="1"/>
        <v>8912</v>
      </c>
      <c r="F30" s="82">
        <f>'[1]Bieu 37'!F29</f>
        <v>8507</v>
      </c>
      <c r="G30" s="82">
        <f>'[1]Bieu 37'!G29</f>
        <v>0</v>
      </c>
      <c r="H30" s="82">
        <f>'[1]Bieu 37'!H29</f>
        <v>0</v>
      </c>
      <c r="I30" s="82">
        <f t="shared" si="2"/>
        <v>0</v>
      </c>
      <c r="J30" s="82">
        <f>'[1]Bieu 37'!J29</f>
        <v>0</v>
      </c>
      <c r="K30" s="82">
        <f>'[1]Bieu 37'!K29</f>
        <v>0</v>
      </c>
      <c r="L30" s="82">
        <f>'[1]Bieu 37'!L29</f>
        <v>30</v>
      </c>
      <c r="M30" s="82">
        <f>'[1]Bieu 37'!M29</f>
        <v>0</v>
      </c>
      <c r="N30" s="82">
        <f>'[1]Bieu 37'!N29</f>
        <v>348</v>
      </c>
      <c r="O30" s="82">
        <f>'[1]Bieu 37'!O29</f>
        <v>0</v>
      </c>
      <c r="P30" s="82">
        <f>'[1]Bieu 37'!P29</f>
        <v>27</v>
      </c>
      <c r="Q30" s="82">
        <f>'[1]Bieu 37'!Q29</f>
        <v>0</v>
      </c>
      <c r="R30" s="82">
        <f>'[1]Bieu 37'!R29</f>
        <v>0</v>
      </c>
      <c r="S30" s="82">
        <f>'[1]Bieu 37'!S29</f>
        <v>0</v>
      </c>
      <c r="T30" s="82">
        <f>'[1]Bieu 37'!T29</f>
        <v>0</v>
      </c>
    </row>
    <row r="31" spans="1:20" s="83" customFormat="1" ht="15.75">
      <c r="A31" s="79">
        <v>22</v>
      </c>
      <c r="B31" s="80" t="s">
        <v>186</v>
      </c>
      <c r="C31" s="84"/>
      <c r="D31" s="82">
        <f t="shared" si="0"/>
        <v>6565</v>
      </c>
      <c r="E31" s="82">
        <f t="shared" si="1"/>
        <v>6565</v>
      </c>
      <c r="F31" s="82">
        <f>'[1]Bieu 37'!F30</f>
        <v>4970</v>
      </c>
      <c r="G31" s="82">
        <f>'[1]Bieu 37'!G30</f>
        <v>0</v>
      </c>
      <c r="H31" s="82">
        <f>'[1]Bieu 37'!H30</f>
        <v>1385</v>
      </c>
      <c r="I31" s="82">
        <f t="shared" si="2"/>
        <v>1385</v>
      </c>
      <c r="J31" s="82">
        <f>'[1]Bieu 37'!J30</f>
        <v>0</v>
      </c>
      <c r="K31" s="82">
        <f>'[1]Bieu 37'!K30</f>
        <v>0</v>
      </c>
      <c r="L31" s="82">
        <f>'[1]Bieu 37'!L30</f>
        <v>0</v>
      </c>
      <c r="M31" s="82">
        <f>'[1]Bieu 37'!M30</f>
        <v>0</v>
      </c>
      <c r="N31" s="82">
        <f>'[1]Bieu 37'!N30</f>
        <v>210</v>
      </c>
      <c r="O31" s="82">
        <f>'[1]Bieu 37'!O30</f>
        <v>0</v>
      </c>
      <c r="P31" s="82">
        <f>'[1]Bieu 37'!P30</f>
        <v>0</v>
      </c>
      <c r="Q31" s="82">
        <f>'[1]Bieu 37'!Q30</f>
        <v>0</v>
      </c>
      <c r="R31" s="82">
        <f>'[1]Bieu 37'!R30</f>
        <v>0</v>
      </c>
      <c r="S31" s="82">
        <f>'[1]Bieu 37'!S30</f>
        <v>0</v>
      </c>
      <c r="T31" s="82">
        <f>'[1]Bieu 37'!T30</f>
        <v>0</v>
      </c>
    </row>
    <row r="32" spans="1:20" s="83" customFormat="1" ht="15.75">
      <c r="A32" s="79">
        <v>23</v>
      </c>
      <c r="B32" s="80" t="s">
        <v>210</v>
      </c>
      <c r="C32" s="84"/>
      <c r="D32" s="82">
        <f t="shared" si="0"/>
        <v>12306</v>
      </c>
      <c r="E32" s="82">
        <f t="shared" si="1"/>
        <v>12306</v>
      </c>
      <c r="F32" s="82">
        <f>'[1]Bieu 37'!F31</f>
        <v>12006</v>
      </c>
      <c r="G32" s="82">
        <f>'[1]Bieu 37'!G31</f>
        <v>0</v>
      </c>
      <c r="H32" s="82">
        <f>'[1]Bieu 37'!H31</f>
        <v>0</v>
      </c>
      <c r="I32" s="82">
        <f t="shared" si="2"/>
        <v>0</v>
      </c>
      <c r="J32" s="82">
        <f>'[1]Bieu 37'!J31</f>
        <v>0</v>
      </c>
      <c r="K32" s="82">
        <f>'[1]Bieu 37'!K31</f>
        <v>300</v>
      </c>
      <c r="L32" s="82">
        <f>'[1]Bieu 37'!L31</f>
        <v>0</v>
      </c>
      <c r="M32" s="82">
        <f>'[1]Bieu 37'!M31</f>
        <v>0</v>
      </c>
      <c r="N32" s="82">
        <f>'[1]Bieu 37'!N31</f>
        <v>0</v>
      </c>
      <c r="O32" s="82">
        <f>'[1]Bieu 37'!O31</f>
        <v>0</v>
      </c>
      <c r="P32" s="82">
        <f>'[1]Bieu 37'!P31</f>
        <v>0</v>
      </c>
      <c r="Q32" s="82">
        <f>'[1]Bieu 37'!Q31</f>
        <v>0</v>
      </c>
      <c r="R32" s="82">
        <f>'[1]Bieu 37'!R31</f>
        <v>0</v>
      </c>
      <c r="S32" s="82">
        <f>'[1]Bieu 37'!S31</f>
        <v>0</v>
      </c>
      <c r="T32" s="82">
        <f>'[1]Bieu 37'!T31</f>
        <v>0</v>
      </c>
    </row>
    <row r="33" spans="1:20" s="83" customFormat="1" ht="31.5" customHeight="1">
      <c r="A33" s="79">
        <v>24</v>
      </c>
      <c r="B33" s="80" t="s">
        <v>187</v>
      </c>
      <c r="C33" s="84">
        <f>[2]HC!J86</f>
        <v>45</v>
      </c>
      <c r="D33" s="82">
        <f t="shared" si="0"/>
        <v>15366</v>
      </c>
      <c r="E33" s="82">
        <f t="shared" si="1"/>
        <v>13866</v>
      </c>
      <c r="F33" s="82">
        <f>'[1]Bieu 37'!F32</f>
        <v>3786</v>
      </c>
      <c r="G33" s="82">
        <f>'[1]Bieu 37'!G32</f>
        <v>0</v>
      </c>
      <c r="H33" s="82">
        <f>'[1]Bieu 37'!H32</f>
        <v>0</v>
      </c>
      <c r="I33" s="82">
        <f t="shared" si="2"/>
        <v>0</v>
      </c>
      <c r="J33" s="82">
        <f>'[1]Bieu 37'!J32</f>
        <v>0</v>
      </c>
      <c r="K33" s="82">
        <f>'[1]Bieu 37'!K32</f>
        <v>0</v>
      </c>
      <c r="L33" s="82">
        <f>'[1]Bieu 37'!L32</f>
        <v>9953</v>
      </c>
      <c r="M33" s="82">
        <f>'[1]Bieu 37'!M32</f>
        <v>0</v>
      </c>
      <c r="N33" s="82">
        <f>'[1]Bieu 37'!N32</f>
        <v>0</v>
      </c>
      <c r="O33" s="82">
        <f>'[1]Bieu 37'!O32</f>
        <v>100</v>
      </c>
      <c r="P33" s="82">
        <f>'[1]Bieu 37'!P32</f>
        <v>27</v>
      </c>
      <c r="Q33" s="82">
        <f>'[1]Bieu 37'!Q32</f>
        <v>0</v>
      </c>
      <c r="R33" s="82">
        <f>'[1]Bieu 37'!R32</f>
        <v>0</v>
      </c>
      <c r="S33" s="82">
        <f>'[1]Bieu 37'!S32</f>
        <v>0</v>
      </c>
      <c r="T33" s="82">
        <f>'[1]Bieu 37'!T32</f>
        <v>1500</v>
      </c>
    </row>
    <row r="34" spans="1:20" s="83" customFormat="1" ht="15.75">
      <c r="A34" s="79">
        <v>25</v>
      </c>
      <c r="B34" s="80" t="s">
        <v>188</v>
      </c>
      <c r="C34" s="84"/>
      <c r="D34" s="82">
        <f t="shared" si="0"/>
        <v>5302</v>
      </c>
      <c r="E34" s="82">
        <f t="shared" si="1"/>
        <v>5302</v>
      </c>
      <c r="F34" s="82">
        <f>'[1]Bieu 37'!F33</f>
        <v>5302</v>
      </c>
      <c r="G34" s="82">
        <f>'[1]Bieu 37'!G33</f>
        <v>0</v>
      </c>
      <c r="H34" s="82">
        <f>'[1]Bieu 37'!H33</f>
        <v>0</v>
      </c>
      <c r="I34" s="82">
        <f t="shared" si="2"/>
        <v>0</v>
      </c>
      <c r="J34" s="82">
        <f>'[1]Bieu 37'!J33</f>
        <v>0</v>
      </c>
      <c r="K34" s="82">
        <f>'[1]Bieu 37'!K33</f>
        <v>0</v>
      </c>
      <c r="L34" s="82">
        <f>'[1]Bieu 37'!L33</f>
        <v>0</v>
      </c>
      <c r="M34" s="82">
        <f>'[1]Bieu 37'!M33</f>
        <v>0</v>
      </c>
      <c r="N34" s="82">
        <f>'[1]Bieu 37'!N33</f>
        <v>0</v>
      </c>
      <c r="O34" s="82">
        <f>'[1]Bieu 37'!O33</f>
        <v>0</v>
      </c>
      <c r="P34" s="82">
        <f>'[1]Bieu 37'!P33</f>
        <v>0</v>
      </c>
      <c r="Q34" s="82">
        <f>'[1]Bieu 37'!Q33</f>
        <v>0</v>
      </c>
      <c r="R34" s="82">
        <f>'[1]Bieu 37'!R33</f>
        <v>0</v>
      </c>
      <c r="S34" s="82">
        <f>'[1]Bieu 37'!S33</f>
        <v>0</v>
      </c>
      <c r="T34" s="82">
        <f>'[1]Bieu 37'!T33</f>
        <v>0</v>
      </c>
    </row>
    <row r="35" spans="1:20" s="83" customFormat="1" ht="15.75">
      <c r="A35" s="79">
        <v>26</v>
      </c>
      <c r="B35" s="80" t="s">
        <v>189</v>
      </c>
      <c r="C35" s="84"/>
      <c r="D35" s="82">
        <f t="shared" si="0"/>
        <v>8351</v>
      </c>
      <c r="E35" s="82">
        <f t="shared" si="1"/>
        <v>7734</v>
      </c>
      <c r="F35" s="82">
        <f>'[1]Bieu 37'!F34</f>
        <v>7234</v>
      </c>
      <c r="G35" s="82">
        <f>'[1]Bieu 37'!G34</f>
        <v>0</v>
      </c>
      <c r="H35" s="82">
        <f>'[1]Bieu 37'!H34</f>
        <v>0</v>
      </c>
      <c r="I35" s="82">
        <f t="shared" si="2"/>
        <v>0</v>
      </c>
      <c r="J35" s="82">
        <f>'[1]Bieu 37'!J34</f>
        <v>0</v>
      </c>
      <c r="K35" s="82">
        <f>'[1]Bieu 37'!K34</f>
        <v>100</v>
      </c>
      <c r="L35" s="82">
        <f>'[1]Bieu 37'!L34</f>
        <v>0</v>
      </c>
      <c r="M35" s="82">
        <f>'[1]Bieu 37'!M34</f>
        <v>0</v>
      </c>
      <c r="N35" s="82">
        <f>'[1]Bieu 37'!N34</f>
        <v>400</v>
      </c>
      <c r="O35" s="82">
        <f>'[1]Bieu 37'!O34</f>
        <v>0</v>
      </c>
      <c r="P35" s="82">
        <f>'[1]Bieu 37'!P34</f>
        <v>0</v>
      </c>
      <c r="Q35" s="82">
        <f>'[1]Bieu 37'!Q34</f>
        <v>0</v>
      </c>
      <c r="R35" s="82">
        <f>'[1]Bieu 37'!R34</f>
        <v>0</v>
      </c>
      <c r="S35" s="82">
        <f>'[1]Bieu 37'!S34</f>
        <v>0</v>
      </c>
      <c r="T35" s="82">
        <f>'[1]Bieu 37'!T34</f>
        <v>617</v>
      </c>
    </row>
    <row r="36" spans="1:20" s="83" customFormat="1" ht="15.75">
      <c r="A36" s="79">
        <v>27</v>
      </c>
      <c r="B36" s="80" t="s">
        <v>207</v>
      </c>
      <c r="C36" s="84"/>
      <c r="D36" s="82">
        <f t="shared" si="0"/>
        <v>2679</v>
      </c>
      <c r="E36" s="82">
        <f t="shared" si="1"/>
        <v>2679</v>
      </c>
      <c r="F36" s="82">
        <f>'[1]Bieu 37'!F35</f>
        <v>2679</v>
      </c>
      <c r="G36" s="82">
        <f>'[1]Bieu 37'!G35</f>
        <v>0</v>
      </c>
      <c r="H36" s="82">
        <f>'[1]Bieu 37'!H35</f>
        <v>0</v>
      </c>
      <c r="I36" s="82">
        <f t="shared" si="2"/>
        <v>0</v>
      </c>
      <c r="J36" s="82">
        <f>'[1]Bieu 37'!J35</f>
        <v>0</v>
      </c>
      <c r="K36" s="82">
        <f>'[1]Bieu 37'!K35</f>
        <v>0</v>
      </c>
      <c r="L36" s="82">
        <f>'[1]Bieu 37'!L35</f>
        <v>0</v>
      </c>
      <c r="M36" s="82">
        <f>'[1]Bieu 37'!M35</f>
        <v>0</v>
      </c>
      <c r="N36" s="82">
        <f>'[1]Bieu 37'!N35</f>
        <v>0</v>
      </c>
      <c r="O36" s="82">
        <f>'[1]Bieu 37'!O35</f>
        <v>0</v>
      </c>
      <c r="P36" s="82">
        <f>'[1]Bieu 37'!P35</f>
        <v>0</v>
      </c>
      <c r="Q36" s="82">
        <f>'[1]Bieu 37'!Q35</f>
        <v>0</v>
      </c>
      <c r="R36" s="82">
        <f>'[1]Bieu 37'!R35</f>
        <v>0</v>
      </c>
      <c r="S36" s="82">
        <f>'[1]Bieu 37'!S35</f>
        <v>0</v>
      </c>
      <c r="T36" s="82">
        <f>'[1]Bieu 37'!T35</f>
        <v>0</v>
      </c>
    </row>
    <row r="37" spans="1:20" s="83" customFormat="1" ht="31.5" customHeight="1">
      <c r="A37" s="79">
        <v>28</v>
      </c>
      <c r="B37" s="80" t="s">
        <v>190</v>
      </c>
      <c r="C37" s="84"/>
      <c r="D37" s="82">
        <f t="shared" si="0"/>
        <v>1049</v>
      </c>
      <c r="E37" s="82">
        <f t="shared" si="1"/>
        <v>1049</v>
      </c>
      <c r="F37" s="82">
        <f>'[1]Bieu 37'!F36</f>
        <v>1049</v>
      </c>
      <c r="G37" s="82">
        <f>'[1]Bieu 37'!G36</f>
        <v>0</v>
      </c>
      <c r="H37" s="82">
        <f>'[1]Bieu 37'!H36</f>
        <v>0</v>
      </c>
      <c r="I37" s="82">
        <f t="shared" si="2"/>
        <v>0</v>
      </c>
      <c r="J37" s="82">
        <f>'[1]Bieu 37'!J36</f>
        <v>0</v>
      </c>
      <c r="K37" s="82">
        <f>'[1]Bieu 37'!K36</f>
        <v>0</v>
      </c>
      <c r="L37" s="82">
        <f>'[1]Bieu 37'!L36</f>
        <v>0</v>
      </c>
      <c r="M37" s="82">
        <f>'[1]Bieu 37'!M36</f>
        <v>0</v>
      </c>
      <c r="N37" s="82">
        <f>'[1]Bieu 37'!N36</f>
        <v>0</v>
      </c>
      <c r="O37" s="82">
        <f>'[1]Bieu 37'!O36</f>
        <v>0</v>
      </c>
      <c r="P37" s="82">
        <f>'[1]Bieu 37'!P36</f>
        <v>0</v>
      </c>
      <c r="Q37" s="82">
        <f>'[1]Bieu 37'!Q36</f>
        <v>0</v>
      </c>
      <c r="R37" s="82">
        <f>'[1]Bieu 37'!R36</f>
        <v>0</v>
      </c>
      <c r="S37" s="82">
        <f>'[1]Bieu 37'!S36</f>
        <v>0</v>
      </c>
      <c r="T37" s="82">
        <f>'[1]Bieu 37'!T36</f>
        <v>0</v>
      </c>
    </row>
    <row r="38" spans="1:20" s="83" customFormat="1" ht="15.75">
      <c r="A38" s="79">
        <v>29</v>
      </c>
      <c r="B38" s="80" t="s">
        <v>191</v>
      </c>
      <c r="C38" s="84"/>
      <c r="D38" s="82">
        <f t="shared" si="0"/>
        <v>33014</v>
      </c>
      <c r="E38" s="82">
        <f t="shared" si="1"/>
        <v>33014</v>
      </c>
      <c r="F38" s="82">
        <f>'[1]Bieu 37'!F37</f>
        <v>0</v>
      </c>
      <c r="G38" s="82">
        <f>'[1]Bieu 37'!G37</f>
        <v>0</v>
      </c>
      <c r="H38" s="82">
        <f>'[1]Bieu 37'!H37</f>
        <v>32973</v>
      </c>
      <c r="I38" s="82">
        <f t="shared" si="2"/>
        <v>32973</v>
      </c>
      <c r="J38" s="82">
        <f>'[1]Bieu 37'!J37</f>
        <v>0</v>
      </c>
      <c r="K38" s="82">
        <f>'[1]Bieu 37'!K37</f>
        <v>0</v>
      </c>
      <c r="L38" s="82">
        <f>'[1]Bieu 37'!L37</f>
        <v>0</v>
      </c>
      <c r="M38" s="82">
        <f>'[1]Bieu 37'!M37</f>
        <v>0</v>
      </c>
      <c r="N38" s="82">
        <f>'[1]Bieu 37'!N37</f>
        <v>0</v>
      </c>
      <c r="O38" s="82">
        <f>'[1]Bieu 37'!O37</f>
        <v>0</v>
      </c>
      <c r="P38" s="82">
        <f>'[1]Bieu 37'!P37</f>
        <v>41</v>
      </c>
      <c r="Q38" s="82">
        <f>'[1]Bieu 37'!Q37</f>
        <v>0</v>
      </c>
      <c r="R38" s="82">
        <f>'[1]Bieu 37'!R37</f>
        <v>0</v>
      </c>
      <c r="S38" s="82">
        <f>'[1]Bieu 37'!S37</f>
        <v>0</v>
      </c>
      <c r="T38" s="82">
        <f>'[1]Bieu 37'!T37</f>
        <v>0</v>
      </c>
    </row>
    <row r="39" spans="1:20" s="83" customFormat="1" ht="16.5" customHeight="1">
      <c r="A39" s="79">
        <v>30</v>
      </c>
      <c r="B39" s="80" t="s">
        <v>192</v>
      </c>
      <c r="C39" s="84"/>
      <c r="D39" s="82">
        <f t="shared" si="0"/>
        <v>24537</v>
      </c>
      <c r="E39" s="82">
        <f t="shared" si="1"/>
        <v>24537</v>
      </c>
      <c r="F39" s="82">
        <f>'[1]Bieu 37'!F38</f>
        <v>0</v>
      </c>
      <c r="G39" s="82">
        <f>'[1]Bieu 37'!G38</f>
        <v>0</v>
      </c>
      <c r="H39" s="82">
        <f>'[1]Bieu 37'!H38</f>
        <v>24537</v>
      </c>
      <c r="I39" s="82">
        <f t="shared" si="2"/>
        <v>24537</v>
      </c>
      <c r="J39" s="82">
        <f>'[1]Bieu 37'!J38</f>
        <v>0</v>
      </c>
      <c r="K39" s="82">
        <f>'[1]Bieu 37'!K38</f>
        <v>0</v>
      </c>
      <c r="L39" s="82">
        <f>'[1]Bieu 37'!L38</f>
        <v>0</v>
      </c>
      <c r="M39" s="82">
        <f>'[1]Bieu 37'!M38</f>
        <v>0</v>
      </c>
      <c r="N39" s="82">
        <f>'[1]Bieu 37'!N38</f>
        <v>0</v>
      </c>
      <c r="O39" s="82">
        <f>'[1]Bieu 37'!O38</f>
        <v>0</v>
      </c>
      <c r="P39" s="82">
        <f>'[1]Bieu 37'!P38</f>
        <v>0</v>
      </c>
      <c r="Q39" s="82">
        <f>'[1]Bieu 37'!Q38</f>
        <v>0</v>
      </c>
      <c r="R39" s="82">
        <f>'[1]Bieu 37'!R38</f>
        <v>0</v>
      </c>
      <c r="S39" s="82">
        <f>'[1]Bieu 37'!S38</f>
        <v>0</v>
      </c>
      <c r="T39" s="82">
        <f>'[1]Bieu 37'!T38</f>
        <v>0</v>
      </c>
    </row>
    <row r="40" spans="1:20" s="83" customFormat="1" ht="31.5">
      <c r="A40" s="79">
        <v>31</v>
      </c>
      <c r="B40" s="80" t="s">
        <v>193</v>
      </c>
      <c r="C40" s="84"/>
      <c r="D40" s="82">
        <f t="shared" si="0"/>
        <v>24429</v>
      </c>
      <c r="E40" s="82">
        <f t="shared" si="1"/>
        <v>24429</v>
      </c>
      <c r="F40" s="82">
        <f>'[1]Bieu 37'!F39</f>
        <v>0</v>
      </c>
      <c r="G40" s="82">
        <f>'[1]Bieu 37'!G39</f>
        <v>0</v>
      </c>
      <c r="H40" s="82">
        <f>'[1]Bieu 37'!H39</f>
        <v>24388</v>
      </c>
      <c r="I40" s="82">
        <f t="shared" si="2"/>
        <v>24388</v>
      </c>
      <c r="J40" s="82">
        <f>'[1]Bieu 37'!J39</f>
        <v>0</v>
      </c>
      <c r="K40" s="82">
        <f>'[1]Bieu 37'!K39</f>
        <v>0</v>
      </c>
      <c r="L40" s="82">
        <f>'[1]Bieu 37'!L39</f>
        <v>0</v>
      </c>
      <c r="M40" s="82">
        <f>'[1]Bieu 37'!M39</f>
        <v>0</v>
      </c>
      <c r="N40" s="82">
        <f>'[1]Bieu 37'!N39</f>
        <v>0</v>
      </c>
      <c r="O40" s="82">
        <f>'[1]Bieu 37'!O39</f>
        <v>0</v>
      </c>
      <c r="P40" s="82">
        <f>'[1]Bieu 37'!P39</f>
        <v>41</v>
      </c>
      <c r="Q40" s="82">
        <f>'[1]Bieu 37'!Q39</f>
        <v>0</v>
      </c>
      <c r="R40" s="82">
        <f>'[1]Bieu 37'!R39</f>
        <v>0</v>
      </c>
      <c r="S40" s="82">
        <f>'[1]Bieu 37'!S39</f>
        <v>0</v>
      </c>
      <c r="T40" s="82">
        <f>'[1]Bieu 37'!T39</f>
        <v>0</v>
      </c>
    </row>
    <row r="41" spans="1:20" s="83" customFormat="1" ht="15.75">
      <c r="A41" s="79">
        <v>32</v>
      </c>
      <c r="B41" s="80" t="s">
        <v>194</v>
      </c>
      <c r="C41" s="84"/>
      <c r="D41" s="82">
        <f t="shared" si="0"/>
        <v>9200</v>
      </c>
      <c r="E41" s="82">
        <f t="shared" si="1"/>
        <v>9200</v>
      </c>
      <c r="F41" s="82">
        <f>'[1]Bieu 37'!F40</f>
        <v>0</v>
      </c>
      <c r="G41" s="82">
        <f>'[1]Bieu 37'!G40</f>
        <v>0</v>
      </c>
      <c r="H41" s="82">
        <f>'[1]Bieu 37'!H40</f>
        <v>9200</v>
      </c>
      <c r="I41" s="82">
        <f t="shared" si="2"/>
        <v>9200</v>
      </c>
      <c r="J41" s="82">
        <f>'[1]Bieu 37'!J40</f>
        <v>0</v>
      </c>
      <c r="K41" s="82">
        <f>'[1]Bieu 37'!K40</f>
        <v>0</v>
      </c>
      <c r="L41" s="82">
        <f>'[1]Bieu 37'!L40</f>
        <v>0</v>
      </c>
      <c r="M41" s="82">
        <f>'[1]Bieu 37'!M40</f>
        <v>0</v>
      </c>
      <c r="N41" s="82">
        <f>'[1]Bieu 37'!N40</f>
        <v>0</v>
      </c>
      <c r="O41" s="82">
        <f>'[1]Bieu 37'!O40</f>
        <v>0</v>
      </c>
      <c r="P41" s="82">
        <f>'[1]Bieu 37'!P40</f>
        <v>0</v>
      </c>
      <c r="Q41" s="82">
        <f>'[1]Bieu 37'!Q40</f>
        <v>0</v>
      </c>
      <c r="R41" s="82">
        <f>'[1]Bieu 37'!R40</f>
        <v>0</v>
      </c>
      <c r="S41" s="82">
        <f>'[1]Bieu 37'!S40</f>
        <v>0</v>
      </c>
      <c r="T41" s="82">
        <f>'[1]Bieu 37'!T40</f>
        <v>0</v>
      </c>
    </row>
    <row r="42" spans="1:20" s="83" customFormat="1" ht="15.75">
      <c r="A42" s="79">
        <v>33</v>
      </c>
      <c r="B42" s="80" t="s">
        <v>235</v>
      </c>
      <c r="C42" s="84"/>
      <c r="D42" s="82">
        <f t="shared" si="0"/>
        <v>11236</v>
      </c>
      <c r="E42" s="82">
        <f t="shared" si="1"/>
        <v>11236</v>
      </c>
      <c r="F42" s="82">
        <f>'[1]Bieu 37'!F41</f>
        <v>0</v>
      </c>
      <c r="G42" s="82">
        <f>'[1]Bieu 37'!G41</f>
        <v>0</v>
      </c>
      <c r="H42" s="82">
        <f>'[1]Bieu 37'!H41</f>
        <v>11209</v>
      </c>
      <c r="I42" s="82">
        <f t="shared" si="2"/>
        <v>11209</v>
      </c>
      <c r="J42" s="82">
        <f>'[1]Bieu 37'!J41</f>
        <v>0</v>
      </c>
      <c r="K42" s="82">
        <f>'[1]Bieu 37'!K41</f>
        <v>0</v>
      </c>
      <c r="L42" s="82">
        <f>'[1]Bieu 37'!L41</f>
        <v>0</v>
      </c>
      <c r="M42" s="82">
        <f>'[1]Bieu 37'!M41</f>
        <v>0</v>
      </c>
      <c r="N42" s="82">
        <f>'[1]Bieu 37'!N41</f>
        <v>0</v>
      </c>
      <c r="O42" s="82">
        <f>'[1]Bieu 37'!O41</f>
        <v>0</v>
      </c>
      <c r="P42" s="82">
        <f>'[1]Bieu 37'!P41</f>
        <v>27</v>
      </c>
      <c r="Q42" s="82">
        <f>'[1]Bieu 37'!Q41</f>
        <v>0</v>
      </c>
      <c r="R42" s="82">
        <f>'[1]Bieu 37'!R41</f>
        <v>0</v>
      </c>
      <c r="S42" s="82">
        <f>'[1]Bieu 37'!S41</f>
        <v>0</v>
      </c>
      <c r="T42" s="82">
        <f>'[1]Bieu 37'!T41</f>
        <v>0</v>
      </c>
    </row>
    <row r="43" spans="1:20" s="83" customFormat="1" ht="31.5">
      <c r="A43" s="79">
        <v>34</v>
      </c>
      <c r="B43" s="80" t="s">
        <v>195</v>
      </c>
      <c r="C43" s="84"/>
      <c r="D43" s="82">
        <f t="shared" si="0"/>
        <v>8113</v>
      </c>
      <c r="E43" s="82">
        <f t="shared" si="1"/>
        <v>8113</v>
      </c>
      <c r="F43" s="82">
        <f>'[1]Bieu 37'!F42</f>
        <v>5923</v>
      </c>
      <c r="G43" s="82">
        <f>'[1]Bieu 37'!G42</f>
        <v>0</v>
      </c>
      <c r="H43" s="82">
        <f>'[1]Bieu 37'!H42</f>
        <v>0</v>
      </c>
      <c r="I43" s="82">
        <f t="shared" si="2"/>
        <v>0</v>
      </c>
      <c r="J43" s="82">
        <f>'[1]Bieu 37'!J42</f>
        <v>0</v>
      </c>
      <c r="K43" s="82">
        <f>'[1]Bieu 37'!K42</f>
        <v>0</v>
      </c>
      <c r="L43" s="82">
        <f>'[1]Bieu 37'!L42</f>
        <v>50</v>
      </c>
      <c r="M43" s="82">
        <f>'[1]Bieu 37'!M42</f>
        <v>0</v>
      </c>
      <c r="N43" s="82">
        <f>'[1]Bieu 37'!N42</f>
        <v>2140</v>
      </c>
      <c r="O43" s="82">
        <f>'[1]Bieu 37'!O42</f>
        <v>0</v>
      </c>
      <c r="P43" s="82">
        <f>'[1]Bieu 37'!P42</f>
        <v>0</v>
      </c>
      <c r="Q43" s="82">
        <f>'[1]Bieu 37'!Q42</f>
        <v>0</v>
      </c>
      <c r="R43" s="82">
        <f>'[1]Bieu 37'!R42</f>
        <v>0</v>
      </c>
      <c r="S43" s="82">
        <f>'[1]Bieu 37'!S42</f>
        <v>0</v>
      </c>
      <c r="T43" s="82">
        <f>'[1]Bieu 37'!T42</f>
        <v>0</v>
      </c>
    </row>
    <row r="44" spans="1:20" s="83" customFormat="1" ht="15.75">
      <c r="A44" s="79">
        <v>35</v>
      </c>
      <c r="B44" s="87" t="s">
        <v>208</v>
      </c>
      <c r="C44" s="84"/>
      <c r="D44" s="82">
        <f t="shared" si="0"/>
        <v>19185</v>
      </c>
      <c r="E44" s="82">
        <f t="shared" si="1"/>
        <v>19185</v>
      </c>
      <c r="F44" s="82">
        <f>'[1]Bieu 37'!F43</f>
        <v>0</v>
      </c>
      <c r="G44" s="82">
        <f>'[1]Bieu 37'!G43</f>
        <v>0</v>
      </c>
      <c r="H44" s="82">
        <f>'[1]Bieu 37'!H43</f>
        <v>0</v>
      </c>
      <c r="I44" s="82">
        <f t="shared" si="2"/>
        <v>0</v>
      </c>
      <c r="J44" s="82">
        <f>'[1]Bieu 37'!J43</f>
        <v>0</v>
      </c>
      <c r="K44" s="82">
        <f>'[1]Bieu 37'!K43</f>
        <v>0</v>
      </c>
      <c r="L44" s="82">
        <f>'[1]Bieu 37'!L43</f>
        <v>19158</v>
      </c>
      <c r="M44" s="82">
        <f>'[1]Bieu 37'!M43</f>
        <v>0</v>
      </c>
      <c r="N44" s="82">
        <f>'[1]Bieu 37'!N43</f>
        <v>0</v>
      </c>
      <c r="O44" s="82">
        <f>'[1]Bieu 37'!O43</f>
        <v>0</v>
      </c>
      <c r="P44" s="82">
        <f>'[1]Bieu 37'!P43</f>
        <v>27</v>
      </c>
      <c r="Q44" s="82">
        <f>'[1]Bieu 37'!Q43</f>
        <v>0</v>
      </c>
      <c r="R44" s="82">
        <f>'[1]Bieu 37'!R43</f>
        <v>0</v>
      </c>
      <c r="S44" s="82">
        <f>'[1]Bieu 37'!S43</f>
        <v>0</v>
      </c>
      <c r="T44" s="82">
        <f>'[1]Bieu 37'!T43</f>
        <v>0</v>
      </c>
    </row>
    <row r="45" spans="1:20" s="83" customFormat="1" ht="31.5" customHeight="1">
      <c r="A45" s="79">
        <v>36</v>
      </c>
      <c r="B45" s="89" t="s">
        <v>216</v>
      </c>
      <c r="C45" s="84"/>
      <c r="D45" s="82">
        <f t="shared" si="0"/>
        <v>1642</v>
      </c>
      <c r="E45" s="82">
        <f t="shared" si="1"/>
        <v>1642</v>
      </c>
      <c r="F45" s="82">
        <f>'[1]Bieu 37'!F44</f>
        <v>0</v>
      </c>
      <c r="G45" s="82">
        <f>'[1]Bieu 37'!G44</f>
        <v>0</v>
      </c>
      <c r="H45" s="82">
        <f>'[1]Bieu 37'!H44</f>
        <v>0</v>
      </c>
      <c r="I45" s="82">
        <f t="shared" si="2"/>
        <v>0</v>
      </c>
      <c r="J45" s="82">
        <f>'[1]Bieu 37'!J44</f>
        <v>0</v>
      </c>
      <c r="K45" s="82">
        <f>'[1]Bieu 37'!K44</f>
        <v>0</v>
      </c>
      <c r="L45" s="82">
        <f>'[1]Bieu 37'!L44</f>
        <v>0</v>
      </c>
      <c r="M45" s="82">
        <f>'[1]Bieu 37'!M44</f>
        <v>0</v>
      </c>
      <c r="N45" s="82">
        <f>'[1]Bieu 37'!N44</f>
        <v>1642</v>
      </c>
      <c r="O45" s="82">
        <f>'[1]Bieu 37'!O44</f>
        <v>0</v>
      </c>
      <c r="P45" s="82">
        <f>'[1]Bieu 37'!P44</f>
        <v>0</v>
      </c>
      <c r="Q45" s="82">
        <f>'[1]Bieu 37'!Q44</f>
        <v>0</v>
      </c>
      <c r="R45" s="82">
        <f>'[1]Bieu 37'!R44</f>
        <v>0</v>
      </c>
      <c r="S45" s="82">
        <f>'[1]Bieu 37'!S44</f>
        <v>0</v>
      </c>
      <c r="T45" s="82">
        <f>'[1]Bieu 37'!T44</f>
        <v>0</v>
      </c>
    </row>
    <row r="46" spans="1:20" s="83" customFormat="1" ht="15.75" hidden="1">
      <c r="A46" s="79">
        <v>37</v>
      </c>
      <c r="B46" s="80" t="s">
        <v>196</v>
      </c>
      <c r="C46" s="84"/>
      <c r="D46" s="82">
        <f t="shared" si="0"/>
        <v>11700</v>
      </c>
      <c r="E46" s="82">
        <f t="shared" si="1"/>
        <v>11700</v>
      </c>
      <c r="F46" s="82">
        <f>'[1]Bieu 37'!F45</f>
        <v>0</v>
      </c>
      <c r="G46" s="82">
        <f>'[1]Bieu 37'!G45</f>
        <v>0</v>
      </c>
      <c r="H46" s="82">
        <f>'[1]Bieu 37'!H45</f>
        <v>0</v>
      </c>
      <c r="I46" s="78">
        <f t="shared" si="2"/>
        <v>0</v>
      </c>
      <c r="J46" s="82">
        <f>'[1]Bieu 37'!J45</f>
        <v>0</v>
      </c>
      <c r="K46" s="82">
        <f>'[1]Bieu 37'!K45</f>
        <v>0</v>
      </c>
      <c r="L46" s="82">
        <f>'[1]Bieu 37'!L45</f>
        <v>0</v>
      </c>
      <c r="M46" s="82">
        <f>'[1]Bieu 37'!M45</f>
        <v>0</v>
      </c>
      <c r="N46" s="82">
        <f>'[1]Bieu 37'!N45</f>
        <v>350</v>
      </c>
      <c r="O46" s="82">
        <f>'[1]Bieu 37'!O45</f>
        <v>0</v>
      </c>
      <c r="P46" s="82">
        <f>'[1]Bieu 37'!P45</f>
        <v>11350</v>
      </c>
      <c r="Q46" s="82">
        <f>'[1]Bieu 37'!Q45</f>
        <v>0</v>
      </c>
      <c r="R46" s="82">
        <f>'[1]Bieu 37'!R45</f>
        <v>0</v>
      </c>
      <c r="S46" s="82">
        <f>'[1]Bieu 37'!S45</f>
        <v>0</v>
      </c>
      <c r="T46" s="82">
        <f>'[1]Bieu 37'!T45</f>
        <v>0</v>
      </c>
    </row>
    <row r="47" spans="1:20" s="83" customFormat="1" ht="15.75" hidden="1">
      <c r="A47" s="79">
        <v>38</v>
      </c>
      <c r="B47" s="80" t="s">
        <v>197</v>
      </c>
      <c r="C47" s="84"/>
      <c r="D47" s="82">
        <f t="shared" si="0"/>
        <v>50720</v>
      </c>
      <c r="E47" s="82">
        <f t="shared" si="1"/>
        <v>50720</v>
      </c>
      <c r="F47" s="82">
        <f>'[1]Bieu 37'!F46</f>
        <v>0</v>
      </c>
      <c r="G47" s="82">
        <f>'[1]Bieu 37'!G46</f>
        <v>0</v>
      </c>
      <c r="H47" s="82">
        <f>'[1]Bieu 37'!H46</f>
        <v>3583</v>
      </c>
      <c r="I47" s="82">
        <f t="shared" si="2"/>
        <v>3583</v>
      </c>
      <c r="J47" s="82">
        <f>'[1]Bieu 37'!J46</f>
        <v>0</v>
      </c>
      <c r="K47" s="82">
        <f>'[1]Bieu 37'!K46</f>
        <v>0</v>
      </c>
      <c r="L47" s="82">
        <f>'[1]Bieu 37'!L46</f>
        <v>0</v>
      </c>
      <c r="M47" s="82">
        <f>'[1]Bieu 37'!M46</f>
        <v>0</v>
      </c>
      <c r="N47" s="82">
        <f>'[1]Bieu 37'!N46</f>
        <v>0</v>
      </c>
      <c r="O47" s="82">
        <f>'[1]Bieu 37'!O46</f>
        <v>0</v>
      </c>
      <c r="P47" s="82">
        <f>'[1]Bieu 37'!P46</f>
        <v>47137</v>
      </c>
      <c r="Q47" s="82">
        <f>'[1]Bieu 37'!Q46</f>
        <v>0</v>
      </c>
      <c r="R47" s="82">
        <f>'[1]Bieu 37'!R46</f>
        <v>0</v>
      </c>
      <c r="S47" s="82">
        <f>'[1]Bieu 37'!S46</f>
        <v>0</v>
      </c>
      <c r="T47" s="82">
        <f>'[1]Bieu 37'!T46</f>
        <v>0</v>
      </c>
    </row>
    <row r="48" spans="1:20" s="83" customFormat="1" ht="16.5" hidden="1" customHeight="1">
      <c r="A48" s="79">
        <v>39</v>
      </c>
      <c r="B48" s="80" t="s">
        <v>209</v>
      </c>
      <c r="C48" s="84"/>
      <c r="D48" s="82">
        <f t="shared" si="0"/>
        <v>18900</v>
      </c>
      <c r="E48" s="82">
        <f t="shared" si="1"/>
        <v>16510</v>
      </c>
      <c r="F48" s="82">
        <f>'[1]Bieu 37'!F47</f>
        <v>0</v>
      </c>
      <c r="G48" s="82">
        <f>'[1]Bieu 37'!G47</f>
        <v>0</v>
      </c>
      <c r="H48" s="82">
        <f>'[1]Bieu 37'!H47</f>
        <v>0</v>
      </c>
      <c r="I48" s="78">
        <f t="shared" si="2"/>
        <v>0</v>
      </c>
      <c r="J48" s="82">
        <f>'[1]Bieu 37'!J47</f>
        <v>0</v>
      </c>
      <c r="K48" s="82">
        <f>'[1]Bieu 37'!K47</f>
        <v>0</v>
      </c>
      <c r="L48" s="82">
        <f>'[1]Bieu 37'!L47</f>
        <v>0</v>
      </c>
      <c r="M48" s="82">
        <f>'[1]Bieu 37'!M47</f>
        <v>0</v>
      </c>
      <c r="N48" s="82">
        <f>'[1]Bieu 37'!N47</f>
        <v>0</v>
      </c>
      <c r="O48" s="82">
        <f>'[1]Bieu 37'!O47</f>
        <v>0</v>
      </c>
      <c r="P48" s="82">
        <f>'[1]Bieu 37'!P47</f>
        <v>0</v>
      </c>
      <c r="Q48" s="82">
        <f>'[1]Bieu 37'!Q47</f>
        <v>16510</v>
      </c>
      <c r="R48" s="82">
        <f>'[1]Bieu 37'!R47</f>
        <v>0</v>
      </c>
      <c r="S48" s="82">
        <f>'[1]Bieu 37'!S47</f>
        <v>0</v>
      </c>
      <c r="T48" s="82">
        <f>'[1]Bieu 37'!T47</f>
        <v>2390</v>
      </c>
    </row>
    <row r="49" spans="1:20" s="83" customFormat="1" ht="16.5" customHeight="1">
      <c r="A49" s="79">
        <v>37</v>
      </c>
      <c r="B49" s="80" t="s">
        <v>198</v>
      </c>
      <c r="C49" s="84"/>
      <c r="D49" s="82">
        <f t="shared" si="0"/>
        <v>440</v>
      </c>
      <c r="E49" s="82">
        <f t="shared" si="1"/>
        <v>440</v>
      </c>
      <c r="F49" s="82">
        <f>'[1]Bieu 37'!F48</f>
        <v>0</v>
      </c>
      <c r="G49" s="82">
        <f>'[1]Bieu 37'!G48</f>
        <v>0</v>
      </c>
      <c r="H49" s="82">
        <f>'[1]Bieu 37'!H48</f>
        <v>0</v>
      </c>
      <c r="I49" s="78">
        <f t="shared" si="2"/>
        <v>0</v>
      </c>
      <c r="J49" s="82">
        <f>'[1]Bieu 37'!J48</f>
        <v>0</v>
      </c>
      <c r="K49" s="82">
        <f>'[1]Bieu 37'!K48</f>
        <v>0</v>
      </c>
      <c r="L49" s="82">
        <f>'[1]Bieu 37'!L48</f>
        <v>0</v>
      </c>
      <c r="M49" s="82">
        <f>'[1]Bieu 37'!M48</f>
        <v>0</v>
      </c>
      <c r="N49" s="82">
        <f>'[1]Bieu 37'!N48</f>
        <v>440</v>
      </c>
      <c r="O49" s="82">
        <f>'[1]Bieu 37'!O48</f>
        <v>0</v>
      </c>
      <c r="P49" s="82">
        <f>'[1]Bieu 37'!P48</f>
        <v>0</v>
      </c>
      <c r="Q49" s="82">
        <f>'[1]Bieu 37'!Q48</f>
        <v>0</v>
      </c>
      <c r="R49" s="82">
        <f>'[1]Bieu 37'!R48</f>
        <v>0</v>
      </c>
      <c r="S49" s="82">
        <f>'[1]Bieu 37'!S48</f>
        <v>0</v>
      </c>
      <c r="T49" s="82">
        <f>'[1]Bieu 37'!T48</f>
        <v>0</v>
      </c>
    </row>
    <row r="50" spans="1:20" s="83" customFormat="1" ht="15.75">
      <c r="A50" s="79">
        <v>38</v>
      </c>
      <c r="B50" s="80" t="s">
        <v>199</v>
      </c>
      <c r="C50" s="84"/>
      <c r="D50" s="82">
        <f t="shared" si="0"/>
        <v>383723</v>
      </c>
      <c r="E50" s="82">
        <f t="shared" si="1"/>
        <v>383723</v>
      </c>
      <c r="F50" s="82">
        <f>'[1]Bieu 37'!F49</f>
        <v>0</v>
      </c>
      <c r="G50" s="82">
        <f>'[1]Bieu 37'!G49</f>
        <v>0</v>
      </c>
      <c r="H50" s="82">
        <f>'[1]Bieu 37'!H49</f>
        <v>0</v>
      </c>
      <c r="I50" s="78">
        <f t="shared" si="2"/>
        <v>0</v>
      </c>
      <c r="J50" s="82">
        <f>'[1]Bieu 37'!J49</f>
        <v>383723</v>
      </c>
      <c r="K50" s="82">
        <f>'[1]Bieu 37'!K49</f>
        <v>0</v>
      </c>
      <c r="L50" s="82">
        <f>'[1]Bieu 37'!L49</f>
        <v>0</v>
      </c>
      <c r="M50" s="82">
        <f>'[1]Bieu 37'!M49</f>
        <v>0</v>
      </c>
      <c r="N50" s="82">
        <f>'[1]Bieu 37'!N49</f>
        <v>0</v>
      </c>
      <c r="O50" s="82">
        <f>'[1]Bieu 37'!O49</f>
        <v>0</v>
      </c>
      <c r="P50" s="82">
        <f>'[1]Bieu 37'!P49</f>
        <v>0</v>
      </c>
      <c r="Q50" s="82">
        <f>'[1]Bieu 37'!Q49</f>
        <v>0</v>
      </c>
      <c r="R50" s="82">
        <f>'[1]Bieu 37'!R49</f>
        <v>0</v>
      </c>
      <c r="S50" s="82">
        <f>'[1]Bieu 37'!S49</f>
        <v>0</v>
      </c>
      <c r="T50" s="82">
        <f>'[1]Bieu 37'!T49</f>
        <v>0</v>
      </c>
    </row>
    <row r="51" spans="1:20" s="83" customFormat="1" ht="33.75" customHeight="1">
      <c r="A51" s="79">
        <v>39</v>
      </c>
      <c r="B51" s="90" t="s">
        <v>200</v>
      </c>
      <c r="C51" s="84"/>
      <c r="D51" s="82">
        <f t="shared" si="0"/>
        <v>46681</v>
      </c>
      <c r="E51" s="82">
        <f t="shared" si="1"/>
        <v>46681</v>
      </c>
      <c r="F51" s="82">
        <f>'[1]Bieu 37'!F50</f>
        <v>0</v>
      </c>
      <c r="G51" s="82">
        <f>'[1]Bieu 37'!G50</f>
        <v>0</v>
      </c>
      <c r="H51" s="82">
        <f>'[1]Bieu 37'!H50</f>
        <v>0</v>
      </c>
      <c r="I51" s="78">
        <f t="shared" si="2"/>
        <v>0</v>
      </c>
      <c r="J51" s="82">
        <f>'[1]Bieu 37'!J50</f>
        <v>0</v>
      </c>
      <c r="K51" s="82">
        <f>'[1]Bieu 37'!K50</f>
        <v>0</v>
      </c>
      <c r="L51" s="82">
        <f>'[1]Bieu 37'!L50</f>
        <v>0</v>
      </c>
      <c r="M51" s="82">
        <f>'[1]Bieu 37'!M50</f>
        <v>0</v>
      </c>
      <c r="N51" s="82">
        <f>'[1]Bieu 37'!N50</f>
        <v>46681</v>
      </c>
      <c r="O51" s="82">
        <f>'[1]Bieu 37'!O50</f>
        <v>0</v>
      </c>
      <c r="P51" s="82">
        <f>'[1]Bieu 37'!P50</f>
        <v>0</v>
      </c>
      <c r="Q51" s="82">
        <f>'[1]Bieu 37'!Q50</f>
        <v>0</v>
      </c>
      <c r="R51" s="82">
        <f>'[1]Bieu 37'!R50</f>
        <v>0</v>
      </c>
      <c r="S51" s="82">
        <f>'[1]Bieu 37'!S50</f>
        <v>0</v>
      </c>
      <c r="T51" s="82">
        <f>'[1]Bieu 37'!T50</f>
        <v>0</v>
      </c>
    </row>
    <row r="52" spans="1:20" s="83" customFormat="1" ht="15.75">
      <c r="A52" s="79">
        <v>40</v>
      </c>
      <c r="B52" s="89" t="s">
        <v>212</v>
      </c>
      <c r="C52" s="84"/>
      <c r="D52" s="82">
        <f t="shared" si="0"/>
        <v>75000</v>
      </c>
      <c r="E52" s="82">
        <f>SUM(E53:E56)</f>
        <v>0</v>
      </c>
      <c r="F52" s="82">
        <f t="shared" ref="F52:T52" si="3">SUM(F53:F56)</f>
        <v>0</v>
      </c>
      <c r="G52" s="82">
        <f t="shared" si="3"/>
        <v>0</v>
      </c>
      <c r="H52" s="82">
        <f t="shared" si="3"/>
        <v>0</v>
      </c>
      <c r="I52" s="82">
        <f t="shared" si="2"/>
        <v>0</v>
      </c>
      <c r="J52" s="82">
        <f t="shared" si="3"/>
        <v>0</v>
      </c>
      <c r="K52" s="82">
        <f t="shared" si="3"/>
        <v>0</v>
      </c>
      <c r="L52" s="82">
        <f t="shared" si="3"/>
        <v>0</v>
      </c>
      <c r="M52" s="82">
        <f t="shared" si="3"/>
        <v>0</v>
      </c>
      <c r="N52" s="82">
        <f t="shared" si="3"/>
        <v>0</v>
      </c>
      <c r="O52" s="82">
        <f t="shared" si="3"/>
        <v>0</v>
      </c>
      <c r="P52" s="82">
        <f t="shared" si="3"/>
        <v>0</v>
      </c>
      <c r="Q52" s="82">
        <f t="shared" si="3"/>
        <v>0</v>
      </c>
      <c r="R52" s="82">
        <f t="shared" si="3"/>
        <v>0</v>
      </c>
      <c r="S52" s="82">
        <f t="shared" si="3"/>
        <v>75000</v>
      </c>
      <c r="T52" s="82">
        <f t="shared" si="3"/>
        <v>0</v>
      </c>
    </row>
    <row r="53" spans="1:20" s="127" customFormat="1" ht="31.5">
      <c r="A53" s="85" t="s">
        <v>37</v>
      </c>
      <c r="B53" s="128" t="s">
        <v>237</v>
      </c>
      <c r="C53" s="125"/>
      <c r="D53" s="126">
        <f t="shared" si="0"/>
        <v>10000</v>
      </c>
      <c r="E53" s="126">
        <f t="shared" si="1"/>
        <v>0</v>
      </c>
      <c r="F53" s="126">
        <f>'[1]Bieu 37'!F52</f>
        <v>0</v>
      </c>
      <c r="G53" s="126">
        <f>'[1]Bieu 37'!G52</f>
        <v>0</v>
      </c>
      <c r="H53" s="126">
        <f>'[1]Bieu 37'!H52</f>
        <v>0</v>
      </c>
      <c r="I53" s="86">
        <f t="shared" si="2"/>
        <v>0</v>
      </c>
      <c r="J53" s="126">
        <f>'[1]Bieu 37'!J52</f>
        <v>0</v>
      </c>
      <c r="K53" s="126">
        <f>'[1]Bieu 37'!K52</f>
        <v>0</v>
      </c>
      <c r="L53" s="126">
        <f>'[1]Bieu 37'!L52</f>
        <v>0</v>
      </c>
      <c r="M53" s="126">
        <f>'[1]Bieu 37'!M52</f>
        <v>0</v>
      </c>
      <c r="N53" s="126">
        <f>'[1]Bieu 37'!N52</f>
        <v>0</v>
      </c>
      <c r="O53" s="126">
        <f>'[1]Bieu 37'!O52</f>
        <v>0</v>
      </c>
      <c r="P53" s="126">
        <f>'[1]Bieu 37'!P52</f>
        <v>0</v>
      </c>
      <c r="Q53" s="126">
        <f>'[1]Bieu 37'!Q52</f>
        <v>0</v>
      </c>
      <c r="R53" s="126">
        <f>'[1]Bieu 37'!R52</f>
        <v>0</v>
      </c>
      <c r="S53" s="126">
        <f>'[1]Bieu 37'!S52</f>
        <v>10000</v>
      </c>
      <c r="T53" s="126">
        <f>'[1]Bieu 37'!T52</f>
        <v>0</v>
      </c>
    </row>
    <row r="54" spans="1:20" s="127" customFormat="1" ht="31.5">
      <c r="A54" s="85" t="s">
        <v>37</v>
      </c>
      <c r="B54" s="128" t="s">
        <v>276</v>
      </c>
      <c r="C54" s="125"/>
      <c r="D54" s="126">
        <f t="shared" si="0"/>
        <v>10000</v>
      </c>
      <c r="E54" s="126">
        <f t="shared" si="1"/>
        <v>0</v>
      </c>
      <c r="F54" s="126">
        <f>'[1]Bieu 37'!F53</f>
        <v>0</v>
      </c>
      <c r="G54" s="126">
        <f>'[1]Bieu 37'!G53</f>
        <v>0</v>
      </c>
      <c r="H54" s="126">
        <f>'[1]Bieu 37'!H53</f>
        <v>0</v>
      </c>
      <c r="I54" s="86">
        <f t="shared" si="2"/>
        <v>0</v>
      </c>
      <c r="J54" s="126">
        <f>'[1]Bieu 37'!J53</f>
        <v>0</v>
      </c>
      <c r="K54" s="126">
        <f>'[1]Bieu 37'!K53</f>
        <v>0</v>
      </c>
      <c r="L54" s="126">
        <f>'[1]Bieu 37'!L53</f>
        <v>0</v>
      </c>
      <c r="M54" s="126">
        <f>'[1]Bieu 37'!M53</f>
        <v>0</v>
      </c>
      <c r="N54" s="126">
        <f>'[1]Bieu 37'!N53</f>
        <v>0</v>
      </c>
      <c r="O54" s="126">
        <f>'[1]Bieu 37'!O53</f>
        <v>0</v>
      </c>
      <c r="P54" s="126">
        <f>'[1]Bieu 37'!P53</f>
        <v>0</v>
      </c>
      <c r="Q54" s="126">
        <f>'[1]Bieu 37'!Q53</f>
        <v>0</v>
      </c>
      <c r="R54" s="126">
        <f>'[1]Bieu 37'!R53</f>
        <v>0</v>
      </c>
      <c r="S54" s="126">
        <f>'[1]Bieu 37'!S53</f>
        <v>10000</v>
      </c>
      <c r="T54" s="126">
        <f>'[1]Bieu 37'!T53</f>
        <v>0</v>
      </c>
    </row>
    <row r="55" spans="1:20" s="127" customFormat="1" ht="31.5">
      <c r="A55" s="85" t="s">
        <v>37</v>
      </c>
      <c r="B55" s="128" t="s">
        <v>277</v>
      </c>
      <c r="C55" s="125"/>
      <c r="D55" s="126">
        <f t="shared" si="0"/>
        <v>10000</v>
      </c>
      <c r="E55" s="126">
        <f t="shared" si="1"/>
        <v>0</v>
      </c>
      <c r="F55" s="126">
        <f>'[1]Bieu 37'!F54</f>
        <v>0</v>
      </c>
      <c r="G55" s="126">
        <f>'[1]Bieu 37'!G54</f>
        <v>0</v>
      </c>
      <c r="H55" s="126">
        <f>'[1]Bieu 37'!H54</f>
        <v>0</v>
      </c>
      <c r="I55" s="86">
        <f t="shared" si="2"/>
        <v>0</v>
      </c>
      <c r="J55" s="126">
        <f>'[1]Bieu 37'!J54</f>
        <v>0</v>
      </c>
      <c r="K55" s="126">
        <f>'[1]Bieu 37'!K54</f>
        <v>0</v>
      </c>
      <c r="L55" s="126">
        <f>'[1]Bieu 37'!L54</f>
        <v>0</v>
      </c>
      <c r="M55" s="126">
        <f>'[1]Bieu 37'!M54</f>
        <v>0</v>
      </c>
      <c r="N55" s="126">
        <f>'[1]Bieu 37'!N54</f>
        <v>0</v>
      </c>
      <c r="O55" s="126">
        <f>'[1]Bieu 37'!O54</f>
        <v>0</v>
      </c>
      <c r="P55" s="126">
        <f>'[1]Bieu 37'!P54</f>
        <v>0</v>
      </c>
      <c r="Q55" s="126">
        <f>'[1]Bieu 37'!Q54</f>
        <v>0</v>
      </c>
      <c r="R55" s="126">
        <f>'[1]Bieu 37'!R54</f>
        <v>0</v>
      </c>
      <c r="S55" s="126">
        <f>'[1]Bieu 37'!S54</f>
        <v>10000</v>
      </c>
      <c r="T55" s="126">
        <f>'[1]Bieu 37'!T54</f>
        <v>0</v>
      </c>
    </row>
    <row r="56" spans="1:20" s="127" customFormat="1" ht="31.5">
      <c r="A56" s="85" t="s">
        <v>37</v>
      </c>
      <c r="B56" s="128" t="s">
        <v>238</v>
      </c>
      <c r="C56" s="125"/>
      <c r="D56" s="126">
        <f t="shared" si="0"/>
        <v>45000</v>
      </c>
      <c r="E56" s="126">
        <f t="shared" si="1"/>
        <v>0</v>
      </c>
      <c r="F56" s="126">
        <f>'[1]Bieu 37'!F55</f>
        <v>0</v>
      </c>
      <c r="G56" s="126">
        <f>'[1]Bieu 37'!G55</f>
        <v>0</v>
      </c>
      <c r="H56" s="126">
        <f>'[1]Bieu 37'!H55</f>
        <v>0</v>
      </c>
      <c r="I56" s="86">
        <f t="shared" si="2"/>
        <v>0</v>
      </c>
      <c r="J56" s="126">
        <f>'[1]Bieu 37'!J55</f>
        <v>0</v>
      </c>
      <c r="K56" s="126">
        <f>'[1]Bieu 37'!K55</f>
        <v>0</v>
      </c>
      <c r="L56" s="126">
        <f>'[1]Bieu 37'!L55</f>
        <v>0</v>
      </c>
      <c r="M56" s="126">
        <f>'[1]Bieu 37'!M55</f>
        <v>0</v>
      </c>
      <c r="N56" s="126">
        <f>'[1]Bieu 37'!N55</f>
        <v>0</v>
      </c>
      <c r="O56" s="126">
        <f>'[1]Bieu 37'!O55</f>
        <v>0</v>
      </c>
      <c r="P56" s="126">
        <f>'[1]Bieu 37'!P55</f>
        <v>0</v>
      </c>
      <c r="Q56" s="126">
        <f>'[1]Bieu 37'!Q55</f>
        <v>0</v>
      </c>
      <c r="R56" s="126">
        <f>'[1]Bieu 37'!R55</f>
        <v>0</v>
      </c>
      <c r="S56" s="126">
        <f>'[1]Bieu 37'!S55</f>
        <v>45000</v>
      </c>
      <c r="T56" s="126">
        <f>'[1]Bieu 37'!T55</f>
        <v>0</v>
      </c>
    </row>
    <row r="57" spans="1:20" s="83" customFormat="1" ht="31.5">
      <c r="A57" s="79">
        <v>43</v>
      </c>
      <c r="B57" s="89" t="s">
        <v>239</v>
      </c>
      <c r="C57" s="84"/>
      <c r="D57" s="82">
        <f t="shared" si="0"/>
        <v>99549</v>
      </c>
      <c r="E57" s="82">
        <f t="shared" si="1"/>
        <v>50000</v>
      </c>
      <c r="F57" s="82">
        <f>'[1]Bieu 37'!F108</f>
        <v>0</v>
      </c>
      <c r="G57" s="82">
        <f>'[1]Bieu 37'!G108</f>
        <v>0</v>
      </c>
      <c r="H57" s="82">
        <f>'[1]Bieu 37'!H108</f>
        <v>0</v>
      </c>
      <c r="I57" s="78">
        <f t="shared" ref="I57:I89" si="4">G57+H57</f>
        <v>0</v>
      </c>
      <c r="J57" s="82">
        <f>'[1]Bieu 37'!J108</f>
        <v>0</v>
      </c>
      <c r="K57" s="82">
        <f>'[1]Bieu 37'!K108</f>
        <v>0</v>
      </c>
      <c r="L57" s="82">
        <f>'[1]Bieu 37'!L108</f>
        <v>0</v>
      </c>
      <c r="M57" s="82">
        <f>'[1]Bieu 37'!M108</f>
        <v>0</v>
      </c>
      <c r="N57" s="82">
        <f>'[1]Bieu 37'!N108</f>
        <v>50000</v>
      </c>
      <c r="O57" s="82">
        <f>'[1]Bieu 37'!O108</f>
        <v>0</v>
      </c>
      <c r="P57" s="82">
        <f>'[1]Bieu 37'!P108</f>
        <v>0</v>
      </c>
      <c r="Q57" s="82">
        <f>'[1]Bieu 37'!Q108</f>
        <v>0</v>
      </c>
      <c r="R57" s="82">
        <f>'[1]Bieu 37'!R108</f>
        <v>0</v>
      </c>
      <c r="S57" s="82">
        <f>'[1]Bieu 37'!S108</f>
        <v>0</v>
      </c>
      <c r="T57" s="82">
        <f>'[1]Bieu 37'!T108</f>
        <v>49549</v>
      </c>
    </row>
    <row r="58" spans="1:20" s="83" customFormat="1" ht="31.5">
      <c r="A58" s="79">
        <v>44</v>
      </c>
      <c r="B58" s="90" t="s">
        <v>213</v>
      </c>
      <c r="C58" s="84"/>
      <c r="D58" s="82">
        <f t="shared" si="0"/>
        <v>18791</v>
      </c>
      <c r="E58" s="82">
        <f t="shared" si="1"/>
        <v>18791</v>
      </c>
      <c r="F58" s="82">
        <f>'[1]Bieu 37'!F109</f>
        <v>0</v>
      </c>
      <c r="G58" s="82">
        <f>'[1]Bieu 37'!G109</f>
        <v>0</v>
      </c>
      <c r="H58" s="82">
        <f>'[1]Bieu 37'!H109</f>
        <v>0</v>
      </c>
      <c r="I58" s="78">
        <f t="shared" si="4"/>
        <v>0</v>
      </c>
      <c r="J58" s="82">
        <f>'[1]Bieu 37'!J109</f>
        <v>18791</v>
      </c>
      <c r="K58" s="82">
        <f>'[1]Bieu 37'!K109</f>
        <v>0</v>
      </c>
      <c r="L58" s="82">
        <f>'[1]Bieu 37'!L109</f>
        <v>0</v>
      </c>
      <c r="M58" s="82">
        <f>'[1]Bieu 37'!M109</f>
        <v>0</v>
      </c>
      <c r="N58" s="82">
        <f>'[1]Bieu 37'!N109</f>
        <v>0</v>
      </c>
      <c r="O58" s="82">
        <f>'[1]Bieu 37'!O109</f>
        <v>0</v>
      </c>
      <c r="P58" s="82">
        <f>'[1]Bieu 37'!P109</f>
        <v>0</v>
      </c>
      <c r="Q58" s="82">
        <f>'[1]Bieu 37'!Q109</f>
        <v>0</v>
      </c>
      <c r="R58" s="82">
        <f>'[1]Bieu 37'!R109</f>
        <v>0</v>
      </c>
      <c r="S58" s="91">
        <f>'[1]Bieu 37'!S109</f>
        <v>0</v>
      </c>
      <c r="T58" s="91">
        <f>'[1]Bieu 37'!T109</f>
        <v>0</v>
      </c>
    </row>
    <row r="59" spans="1:20" s="83" customFormat="1" ht="15.75">
      <c r="A59" s="79">
        <v>45</v>
      </c>
      <c r="B59" s="88" t="s">
        <v>214</v>
      </c>
      <c r="C59" s="84"/>
      <c r="D59" s="82">
        <f t="shared" si="0"/>
        <v>698</v>
      </c>
      <c r="E59" s="82">
        <f t="shared" si="1"/>
        <v>698</v>
      </c>
      <c r="F59" s="82">
        <f>'[1]Bieu 37'!F110</f>
        <v>0</v>
      </c>
      <c r="G59" s="82">
        <f>'[1]Bieu 37'!G110</f>
        <v>0</v>
      </c>
      <c r="H59" s="82">
        <f>'[1]Bieu 37'!H110</f>
        <v>0</v>
      </c>
      <c r="I59" s="78">
        <f t="shared" si="4"/>
        <v>0</v>
      </c>
      <c r="J59" s="82">
        <f>'[1]Bieu 37'!J110</f>
        <v>0</v>
      </c>
      <c r="K59" s="82">
        <f>'[1]Bieu 37'!K110</f>
        <v>0</v>
      </c>
      <c r="L59" s="82">
        <f>'[1]Bieu 37'!L110</f>
        <v>0</v>
      </c>
      <c r="M59" s="82">
        <f>'[1]Bieu 37'!M110</f>
        <v>698</v>
      </c>
      <c r="N59" s="82">
        <f>'[1]Bieu 37'!N110</f>
        <v>0</v>
      </c>
      <c r="O59" s="82">
        <f>'[1]Bieu 37'!O110</f>
        <v>0</v>
      </c>
      <c r="P59" s="82">
        <f>'[1]Bieu 37'!P110</f>
        <v>0</v>
      </c>
      <c r="Q59" s="82">
        <f>'[1]Bieu 37'!Q110</f>
        <v>0</v>
      </c>
      <c r="R59" s="82">
        <f>'[1]Bieu 37'!R110</f>
        <v>0</v>
      </c>
      <c r="S59" s="82">
        <f>'[1]Bieu 37'!S110</f>
        <v>0</v>
      </c>
      <c r="T59" s="82">
        <f>'[1]Bieu 37'!T110</f>
        <v>0</v>
      </c>
    </row>
    <row r="60" spans="1:20" s="83" customFormat="1" ht="15.75">
      <c r="A60" s="79">
        <v>46</v>
      </c>
      <c r="B60" s="88" t="s">
        <v>215</v>
      </c>
      <c r="C60" s="84"/>
      <c r="D60" s="82">
        <f t="shared" si="0"/>
        <v>270</v>
      </c>
      <c r="E60" s="82">
        <f t="shared" si="1"/>
        <v>270</v>
      </c>
      <c r="F60" s="82">
        <f>'[1]Bieu 37'!F111</f>
        <v>0</v>
      </c>
      <c r="G60" s="82">
        <f>'[1]Bieu 37'!G111</f>
        <v>270</v>
      </c>
      <c r="H60" s="82">
        <f>'[1]Bieu 37'!H111</f>
        <v>0</v>
      </c>
      <c r="I60" s="82">
        <f t="shared" si="4"/>
        <v>270</v>
      </c>
      <c r="J60" s="82">
        <f>'[1]Bieu 37'!J111</f>
        <v>0</v>
      </c>
      <c r="K60" s="82">
        <f>'[1]Bieu 37'!K111</f>
        <v>0</v>
      </c>
      <c r="L60" s="82">
        <f>'[1]Bieu 37'!L111</f>
        <v>0</v>
      </c>
      <c r="M60" s="82">
        <f>'[1]Bieu 37'!M111</f>
        <v>0</v>
      </c>
      <c r="N60" s="82">
        <f>'[1]Bieu 37'!N111</f>
        <v>0</v>
      </c>
      <c r="O60" s="82">
        <f>'[1]Bieu 37'!O111</f>
        <v>0</v>
      </c>
      <c r="P60" s="82">
        <f>'[1]Bieu 37'!P111</f>
        <v>0</v>
      </c>
      <c r="Q60" s="82">
        <f>'[1]Bieu 37'!Q111</f>
        <v>0</v>
      </c>
      <c r="R60" s="82">
        <f>'[1]Bieu 37'!R111</f>
        <v>0</v>
      </c>
      <c r="S60" s="82">
        <f>'[1]Bieu 37'!S111</f>
        <v>0</v>
      </c>
      <c r="T60" s="82">
        <f>'[1]Bieu 37'!T111</f>
        <v>0</v>
      </c>
    </row>
    <row r="61" spans="1:20" s="83" customFormat="1" ht="31.5">
      <c r="A61" s="79">
        <v>47</v>
      </c>
      <c r="B61" s="89" t="s">
        <v>240</v>
      </c>
      <c r="C61" s="84"/>
      <c r="D61" s="82">
        <f t="shared" si="0"/>
        <v>400</v>
      </c>
      <c r="E61" s="82">
        <f t="shared" si="1"/>
        <v>400</v>
      </c>
      <c r="F61" s="82">
        <f>'[1]Bieu 37'!F112</f>
        <v>0</v>
      </c>
      <c r="G61" s="82">
        <f>'[1]Bieu 37'!G112</f>
        <v>0</v>
      </c>
      <c r="H61" s="82">
        <f>'[1]Bieu 37'!H112</f>
        <v>0</v>
      </c>
      <c r="I61" s="78">
        <f t="shared" si="4"/>
        <v>0</v>
      </c>
      <c r="J61" s="82">
        <f>'[1]Bieu 37'!J112</f>
        <v>0</v>
      </c>
      <c r="K61" s="82">
        <f>'[1]Bieu 37'!K112</f>
        <v>0</v>
      </c>
      <c r="L61" s="82">
        <f>'[1]Bieu 37'!L112</f>
        <v>0</v>
      </c>
      <c r="M61" s="82">
        <f>'[1]Bieu 37'!M112</f>
        <v>0</v>
      </c>
      <c r="N61" s="82">
        <f>'[1]Bieu 37'!N112</f>
        <v>400</v>
      </c>
      <c r="O61" s="82">
        <f>'[1]Bieu 37'!O112</f>
        <v>0</v>
      </c>
      <c r="P61" s="82">
        <f>'[1]Bieu 37'!P112</f>
        <v>0</v>
      </c>
      <c r="Q61" s="82">
        <f>'[1]Bieu 37'!Q112</f>
        <v>0</v>
      </c>
      <c r="R61" s="82">
        <f>'[1]Bieu 37'!R112</f>
        <v>0</v>
      </c>
      <c r="S61" s="82">
        <f>'[1]Bieu 37'!S112</f>
        <v>0</v>
      </c>
      <c r="T61" s="82">
        <f>'[1]Bieu 37'!T112</f>
        <v>0</v>
      </c>
    </row>
    <row r="62" spans="1:20" s="83" customFormat="1" ht="15.75">
      <c r="A62" s="79">
        <v>48</v>
      </c>
      <c r="B62" s="80" t="s">
        <v>236</v>
      </c>
      <c r="C62" s="84"/>
      <c r="D62" s="82">
        <f t="shared" si="0"/>
        <v>21092</v>
      </c>
      <c r="E62" s="82">
        <f t="shared" si="1"/>
        <v>20507</v>
      </c>
      <c r="F62" s="82">
        <f>'[1]Bieu 37'!F113</f>
        <v>0</v>
      </c>
      <c r="G62" s="82">
        <f>'[1]Bieu 37'!G113</f>
        <v>0</v>
      </c>
      <c r="H62" s="82">
        <f>'[1]Bieu 37'!H113</f>
        <v>965</v>
      </c>
      <c r="I62" s="82">
        <f t="shared" si="4"/>
        <v>965</v>
      </c>
      <c r="J62" s="82">
        <f>'[1]Bieu 37'!J113</f>
        <v>0</v>
      </c>
      <c r="K62" s="82">
        <f>'[1]Bieu 37'!K113</f>
        <v>0</v>
      </c>
      <c r="L62" s="82">
        <f>'[1]Bieu 37'!L113</f>
        <v>200</v>
      </c>
      <c r="M62" s="82">
        <f>'[1]Bieu 37'!M113</f>
        <v>0</v>
      </c>
      <c r="N62" s="82">
        <f>'[1]Bieu 37'!N113</f>
        <v>1050</v>
      </c>
      <c r="O62" s="82">
        <f>'[1]Bieu 37'!O113</f>
        <v>0</v>
      </c>
      <c r="P62" s="82">
        <f>'[1]Bieu 37'!P113</f>
        <v>0</v>
      </c>
      <c r="Q62" s="82">
        <f>'[1]Bieu 37'!Q113</f>
        <v>0</v>
      </c>
      <c r="R62" s="82">
        <f>'[1]Bieu 37'!R113</f>
        <v>18292</v>
      </c>
      <c r="S62" s="82">
        <f>'[1]Bieu 37'!S113</f>
        <v>0</v>
      </c>
      <c r="T62" s="82">
        <f>'[1]Bieu 37'!T113</f>
        <v>585</v>
      </c>
    </row>
    <row r="63" spans="1:20" s="83" customFormat="1" ht="15.75">
      <c r="A63" s="79"/>
      <c r="B63" s="77" t="s">
        <v>234</v>
      </c>
      <c r="C63" s="84"/>
      <c r="D63" s="82">
        <f t="shared" si="0"/>
        <v>0</v>
      </c>
      <c r="E63" s="82">
        <f t="shared" si="1"/>
        <v>0</v>
      </c>
      <c r="F63" s="82">
        <f>'[1]Bieu 37'!F114</f>
        <v>0</v>
      </c>
      <c r="G63" s="82">
        <f>'[1]Bieu 37'!G114</f>
        <v>0</v>
      </c>
      <c r="H63" s="82">
        <f>'[1]Bieu 37'!H114</f>
        <v>0</v>
      </c>
      <c r="I63" s="78">
        <f t="shared" si="4"/>
        <v>0</v>
      </c>
      <c r="J63" s="82">
        <f>'[1]Bieu 37'!J114</f>
        <v>0</v>
      </c>
      <c r="K63" s="82">
        <f>'[1]Bieu 37'!K114</f>
        <v>0</v>
      </c>
      <c r="L63" s="141">
        <f>'[1]Bieu 37'!L114</f>
        <v>0</v>
      </c>
      <c r="M63" s="82">
        <f>'[1]Bieu 37'!M114</f>
        <v>0</v>
      </c>
      <c r="N63" s="82">
        <f>'[1]Bieu 37'!N114</f>
        <v>0</v>
      </c>
      <c r="O63" s="82">
        <f>'[1]Bieu 37'!O114</f>
        <v>0</v>
      </c>
      <c r="P63" s="82">
        <f>'[1]Bieu 37'!P114</f>
        <v>0</v>
      </c>
      <c r="Q63" s="82">
        <f>'[1]Bieu 37'!Q114</f>
        <v>0</v>
      </c>
      <c r="R63" s="82">
        <f>'[1]Bieu 37'!R114</f>
        <v>0</v>
      </c>
      <c r="S63" s="82">
        <f>'[1]Bieu 37'!S114</f>
        <v>0</v>
      </c>
      <c r="T63" s="82">
        <f>'[1]Bieu 37'!T114</f>
        <v>0</v>
      </c>
    </row>
    <row r="64" spans="1:20" s="83" customFormat="1" ht="21.75" customHeight="1">
      <c r="A64" s="79" t="s">
        <v>341</v>
      </c>
      <c r="B64" s="134" t="s">
        <v>241</v>
      </c>
      <c r="C64" s="134" t="s">
        <v>241</v>
      </c>
      <c r="D64" s="82">
        <f t="shared" si="0"/>
        <v>18442</v>
      </c>
      <c r="E64" s="82">
        <f t="shared" si="1"/>
        <v>17857</v>
      </c>
      <c r="F64" s="82">
        <f>'[1]Bieu 37'!F115</f>
        <v>0</v>
      </c>
      <c r="G64" s="82">
        <f>'[1]Bieu 37'!G115</f>
        <v>0</v>
      </c>
      <c r="H64" s="82">
        <f>'[1]Bieu 37'!H115</f>
        <v>965</v>
      </c>
      <c r="I64" s="82">
        <f t="shared" si="4"/>
        <v>965</v>
      </c>
      <c r="J64" s="82">
        <f>'[1]Bieu 37'!J115</f>
        <v>0</v>
      </c>
      <c r="K64" s="82">
        <f>'[1]Bieu 37'!K115</f>
        <v>0</v>
      </c>
      <c r="L64" s="82">
        <f>'[1]Bieu 37'!L115</f>
        <v>0</v>
      </c>
      <c r="M64" s="82">
        <f>'[1]Bieu 37'!M115</f>
        <v>0</v>
      </c>
      <c r="N64" s="82">
        <f>'[1]Bieu 37'!N115</f>
        <v>1050</v>
      </c>
      <c r="O64" s="82">
        <f>'[1]Bieu 37'!O115</f>
        <v>0</v>
      </c>
      <c r="P64" s="82">
        <f>'[1]Bieu 37'!P115</f>
        <v>0</v>
      </c>
      <c r="Q64" s="82">
        <f>'[1]Bieu 37'!Q115</f>
        <v>0</v>
      </c>
      <c r="R64" s="82">
        <f>'[1]Bieu 37'!R115</f>
        <v>15842</v>
      </c>
      <c r="S64" s="82">
        <f>'[1]Bieu 37'!S115</f>
        <v>0</v>
      </c>
      <c r="T64" s="82">
        <f>'[1]Bieu 37'!T115</f>
        <v>585</v>
      </c>
    </row>
    <row r="65" spans="1:20" s="127" customFormat="1" ht="21.75" customHeight="1">
      <c r="A65" s="129">
        <v>1</v>
      </c>
      <c r="B65" s="130" t="s">
        <v>242</v>
      </c>
      <c r="C65" s="130" t="s">
        <v>242</v>
      </c>
      <c r="D65" s="126">
        <f t="shared" si="0"/>
        <v>2558</v>
      </c>
      <c r="E65" s="126">
        <f t="shared" si="1"/>
        <v>2558</v>
      </c>
      <c r="F65" s="126">
        <f>'[1]Bieu 37'!F116</f>
        <v>0</v>
      </c>
      <c r="G65" s="126">
        <f>'[1]Bieu 37'!G116</f>
        <v>0</v>
      </c>
      <c r="H65" s="126">
        <f>'[1]Bieu 37'!H116</f>
        <v>0</v>
      </c>
      <c r="I65" s="86">
        <f t="shared" si="4"/>
        <v>0</v>
      </c>
      <c r="J65" s="126">
        <f>'[1]Bieu 37'!J116</f>
        <v>0</v>
      </c>
      <c r="K65" s="126">
        <f>'[1]Bieu 37'!K116</f>
        <v>0</v>
      </c>
      <c r="L65" s="142">
        <f>'[1]Bieu 37'!L116</f>
        <v>0</v>
      </c>
      <c r="M65" s="126">
        <f>'[1]Bieu 37'!M116</f>
        <v>0</v>
      </c>
      <c r="N65" s="126">
        <f>'[1]Bieu 37'!N116</f>
        <v>0</v>
      </c>
      <c r="O65" s="126">
        <f>'[1]Bieu 37'!O116</f>
        <v>0</v>
      </c>
      <c r="P65" s="126">
        <f>'[1]Bieu 37'!P116</f>
        <v>0</v>
      </c>
      <c r="Q65" s="126">
        <f>'[1]Bieu 37'!Q116</f>
        <v>0</v>
      </c>
      <c r="R65" s="126">
        <f>'[1]Bieu 37'!R116</f>
        <v>2558</v>
      </c>
      <c r="S65" s="126">
        <f>'[1]Bieu 37'!S116</f>
        <v>0</v>
      </c>
      <c r="T65" s="126">
        <f>'[1]Bieu 37'!T116</f>
        <v>0</v>
      </c>
    </row>
    <row r="66" spans="1:20" s="127" customFormat="1" ht="21.75" customHeight="1">
      <c r="A66" s="129">
        <v>2</v>
      </c>
      <c r="B66" s="130" t="s">
        <v>243</v>
      </c>
      <c r="C66" s="130" t="s">
        <v>243</v>
      </c>
      <c r="D66" s="126">
        <f t="shared" si="0"/>
        <v>854</v>
      </c>
      <c r="E66" s="126">
        <f t="shared" si="1"/>
        <v>854</v>
      </c>
      <c r="F66" s="126">
        <f>'[1]Bieu 37'!F117</f>
        <v>0</v>
      </c>
      <c r="G66" s="126">
        <f>'[1]Bieu 37'!G117</f>
        <v>0</v>
      </c>
      <c r="H66" s="126">
        <f>'[1]Bieu 37'!H117</f>
        <v>0</v>
      </c>
      <c r="I66" s="86">
        <f t="shared" si="4"/>
        <v>0</v>
      </c>
      <c r="J66" s="126">
        <f>'[1]Bieu 37'!J117</f>
        <v>0</v>
      </c>
      <c r="K66" s="126">
        <f>'[1]Bieu 37'!K117</f>
        <v>0</v>
      </c>
      <c r="L66" s="142">
        <f>'[1]Bieu 37'!L117</f>
        <v>0</v>
      </c>
      <c r="M66" s="126">
        <f>'[1]Bieu 37'!M117</f>
        <v>0</v>
      </c>
      <c r="N66" s="126">
        <f>'[1]Bieu 37'!N117</f>
        <v>0</v>
      </c>
      <c r="O66" s="126">
        <f>'[1]Bieu 37'!O117</f>
        <v>0</v>
      </c>
      <c r="P66" s="126">
        <f>'[1]Bieu 37'!P117</f>
        <v>0</v>
      </c>
      <c r="Q66" s="126">
        <f>'[1]Bieu 37'!Q117</f>
        <v>0</v>
      </c>
      <c r="R66" s="126">
        <f>'[1]Bieu 37'!R117</f>
        <v>854</v>
      </c>
      <c r="S66" s="126">
        <f>'[1]Bieu 37'!S117</f>
        <v>0</v>
      </c>
      <c r="T66" s="126">
        <f>'[1]Bieu 37'!T117</f>
        <v>0</v>
      </c>
    </row>
    <row r="67" spans="1:20" s="127" customFormat="1" ht="21.75" customHeight="1">
      <c r="A67" s="129">
        <v>3</v>
      </c>
      <c r="B67" s="130" t="s">
        <v>244</v>
      </c>
      <c r="C67" s="130" t="s">
        <v>244</v>
      </c>
      <c r="D67" s="126">
        <f t="shared" si="0"/>
        <v>676</v>
      </c>
      <c r="E67" s="126">
        <f t="shared" si="1"/>
        <v>676</v>
      </c>
      <c r="F67" s="126">
        <f>'[1]Bieu 37'!F118</f>
        <v>0</v>
      </c>
      <c r="G67" s="126">
        <f>'[1]Bieu 37'!G118</f>
        <v>0</v>
      </c>
      <c r="H67" s="126">
        <f>'[1]Bieu 37'!H118</f>
        <v>0</v>
      </c>
      <c r="I67" s="86">
        <f t="shared" si="4"/>
        <v>0</v>
      </c>
      <c r="J67" s="126">
        <f>'[1]Bieu 37'!J118</f>
        <v>0</v>
      </c>
      <c r="K67" s="126">
        <f>'[1]Bieu 37'!K118</f>
        <v>0</v>
      </c>
      <c r="L67" s="142">
        <f>'[1]Bieu 37'!L118</f>
        <v>0</v>
      </c>
      <c r="M67" s="126">
        <f>'[1]Bieu 37'!M118</f>
        <v>0</v>
      </c>
      <c r="N67" s="126">
        <f>'[1]Bieu 37'!N118</f>
        <v>0</v>
      </c>
      <c r="O67" s="126">
        <f>'[1]Bieu 37'!O118</f>
        <v>0</v>
      </c>
      <c r="P67" s="126">
        <f>'[1]Bieu 37'!P118</f>
        <v>0</v>
      </c>
      <c r="Q67" s="126">
        <f>'[1]Bieu 37'!Q118</f>
        <v>0</v>
      </c>
      <c r="R67" s="126">
        <f>'[1]Bieu 37'!R118</f>
        <v>676</v>
      </c>
      <c r="S67" s="126">
        <f>'[1]Bieu 37'!S118</f>
        <v>0</v>
      </c>
      <c r="T67" s="126">
        <f>'[1]Bieu 37'!T118</f>
        <v>0</v>
      </c>
    </row>
    <row r="68" spans="1:20" s="127" customFormat="1" ht="21.75" customHeight="1">
      <c r="A68" s="129">
        <v>4</v>
      </c>
      <c r="B68" s="130" t="s">
        <v>266</v>
      </c>
      <c r="C68" s="130" t="s">
        <v>245</v>
      </c>
      <c r="D68" s="126">
        <f t="shared" si="0"/>
        <v>552</v>
      </c>
      <c r="E68" s="126">
        <f t="shared" si="1"/>
        <v>552</v>
      </c>
      <c r="F68" s="126">
        <f>'[1]Bieu 37'!F119</f>
        <v>0</v>
      </c>
      <c r="G68" s="126">
        <f>'[1]Bieu 37'!G119</f>
        <v>0</v>
      </c>
      <c r="H68" s="126">
        <f>'[1]Bieu 37'!H119</f>
        <v>0</v>
      </c>
      <c r="I68" s="86">
        <f t="shared" si="4"/>
        <v>0</v>
      </c>
      <c r="J68" s="126">
        <f>'[1]Bieu 37'!J119</f>
        <v>0</v>
      </c>
      <c r="K68" s="126">
        <f>'[1]Bieu 37'!K119</f>
        <v>0</v>
      </c>
      <c r="L68" s="142">
        <f>'[1]Bieu 37'!L119</f>
        <v>0</v>
      </c>
      <c r="M68" s="126">
        <f>'[1]Bieu 37'!M119</f>
        <v>0</v>
      </c>
      <c r="N68" s="126">
        <f>'[1]Bieu 37'!N119</f>
        <v>0</v>
      </c>
      <c r="O68" s="126">
        <f>'[1]Bieu 37'!O119</f>
        <v>0</v>
      </c>
      <c r="P68" s="126">
        <f>'[1]Bieu 37'!P119</f>
        <v>0</v>
      </c>
      <c r="Q68" s="126">
        <f>'[1]Bieu 37'!Q119</f>
        <v>0</v>
      </c>
      <c r="R68" s="126">
        <f>'[1]Bieu 37'!R119</f>
        <v>552</v>
      </c>
      <c r="S68" s="126">
        <f>'[1]Bieu 37'!S119</f>
        <v>0</v>
      </c>
      <c r="T68" s="126">
        <f>'[1]Bieu 37'!T119</f>
        <v>0</v>
      </c>
    </row>
    <row r="69" spans="1:20" s="127" customFormat="1" ht="30.75" customHeight="1">
      <c r="A69" s="129">
        <v>5</v>
      </c>
      <c r="B69" s="130" t="s">
        <v>246</v>
      </c>
      <c r="C69" s="130" t="s">
        <v>246</v>
      </c>
      <c r="D69" s="126">
        <f t="shared" si="0"/>
        <v>631</v>
      </c>
      <c r="E69" s="126">
        <f t="shared" si="1"/>
        <v>631</v>
      </c>
      <c r="F69" s="126">
        <f>'[1]Bieu 37'!F120</f>
        <v>0</v>
      </c>
      <c r="G69" s="126">
        <f>'[1]Bieu 37'!G120</f>
        <v>0</v>
      </c>
      <c r="H69" s="126">
        <f>'[1]Bieu 37'!H120</f>
        <v>0</v>
      </c>
      <c r="I69" s="86">
        <f t="shared" si="4"/>
        <v>0</v>
      </c>
      <c r="J69" s="126">
        <f>'[1]Bieu 37'!J120</f>
        <v>0</v>
      </c>
      <c r="K69" s="126">
        <f>'[1]Bieu 37'!K120</f>
        <v>0</v>
      </c>
      <c r="L69" s="142">
        <f>'[1]Bieu 37'!L120</f>
        <v>0</v>
      </c>
      <c r="M69" s="126">
        <f>'[1]Bieu 37'!M120</f>
        <v>0</v>
      </c>
      <c r="N69" s="126">
        <f>'[1]Bieu 37'!N120</f>
        <v>0</v>
      </c>
      <c r="O69" s="126">
        <f>'[1]Bieu 37'!O120</f>
        <v>0</v>
      </c>
      <c r="P69" s="126">
        <f>'[1]Bieu 37'!P120</f>
        <v>0</v>
      </c>
      <c r="Q69" s="126">
        <f>'[1]Bieu 37'!Q120</f>
        <v>0</v>
      </c>
      <c r="R69" s="126">
        <f>'[1]Bieu 37'!R120</f>
        <v>631</v>
      </c>
      <c r="S69" s="126">
        <f>'[1]Bieu 37'!S120</f>
        <v>0</v>
      </c>
      <c r="T69" s="126">
        <f>'[1]Bieu 37'!T120</f>
        <v>0</v>
      </c>
    </row>
    <row r="70" spans="1:20" s="127" customFormat="1" ht="38.25" customHeight="1">
      <c r="A70" s="129">
        <v>6</v>
      </c>
      <c r="B70" s="128" t="s">
        <v>247</v>
      </c>
      <c r="C70" s="130" t="s">
        <v>247</v>
      </c>
      <c r="D70" s="126">
        <f t="shared" si="0"/>
        <v>564</v>
      </c>
      <c r="E70" s="126">
        <f t="shared" si="1"/>
        <v>564</v>
      </c>
      <c r="F70" s="126">
        <f>'[1]Bieu 37'!F121</f>
        <v>0</v>
      </c>
      <c r="G70" s="126">
        <f>'[1]Bieu 37'!G121</f>
        <v>0</v>
      </c>
      <c r="H70" s="126">
        <f>'[1]Bieu 37'!H121</f>
        <v>0</v>
      </c>
      <c r="I70" s="86">
        <f t="shared" si="4"/>
        <v>0</v>
      </c>
      <c r="J70" s="126">
        <f>'[1]Bieu 37'!J121</f>
        <v>0</v>
      </c>
      <c r="K70" s="126">
        <f>'[1]Bieu 37'!K121</f>
        <v>0</v>
      </c>
      <c r="L70" s="142">
        <f>'[1]Bieu 37'!L121</f>
        <v>0</v>
      </c>
      <c r="M70" s="126">
        <f>'[1]Bieu 37'!M121</f>
        <v>0</v>
      </c>
      <c r="N70" s="126">
        <f>'[1]Bieu 37'!N121</f>
        <v>0</v>
      </c>
      <c r="O70" s="126">
        <f>'[1]Bieu 37'!O121</f>
        <v>0</v>
      </c>
      <c r="P70" s="126">
        <f>'[1]Bieu 37'!P121</f>
        <v>0</v>
      </c>
      <c r="Q70" s="126">
        <f>'[1]Bieu 37'!Q121</f>
        <v>0</v>
      </c>
      <c r="R70" s="126">
        <f>'[1]Bieu 37'!R121</f>
        <v>564</v>
      </c>
      <c r="S70" s="126">
        <f>'[1]Bieu 37'!S121</f>
        <v>0</v>
      </c>
      <c r="T70" s="126">
        <f>'[1]Bieu 37'!T121</f>
        <v>0</v>
      </c>
    </row>
    <row r="71" spans="1:20" s="127" customFormat="1" ht="21.75" customHeight="1">
      <c r="A71" s="129">
        <v>7</v>
      </c>
      <c r="B71" s="130" t="s">
        <v>248</v>
      </c>
      <c r="C71" s="130" t="s">
        <v>248</v>
      </c>
      <c r="D71" s="126">
        <f t="shared" si="0"/>
        <v>563</v>
      </c>
      <c r="E71" s="126">
        <f t="shared" si="1"/>
        <v>563</v>
      </c>
      <c r="F71" s="126">
        <f>'[1]Bieu 37'!F122</f>
        <v>0</v>
      </c>
      <c r="G71" s="126">
        <f>'[1]Bieu 37'!G122</f>
        <v>0</v>
      </c>
      <c r="H71" s="126">
        <f>'[1]Bieu 37'!H122</f>
        <v>0</v>
      </c>
      <c r="I71" s="86">
        <f t="shared" si="4"/>
        <v>0</v>
      </c>
      <c r="J71" s="126">
        <f>'[1]Bieu 37'!J122</f>
        <v>0</v>
      </c>
      <c r="K71" s="126">
        <f>'[1]Bieu 37'!K122</f>
        <v>0</v>
      </c>
      <c r="L71" s="142">
        <f>'[1]Bieu 37'!L122</f>
        <v>0</v>
      </c>
      <c r="M71" s="126">
        <f>'[1]Bieu 37'!M122</f>
        <v>0</v>
      </c>
      <c r="N71" s="126">
        <f>'[1]Bieu 37'!N122</f>
        <v>0</v>
      </c>
      <c r="O71" s="126">
        <f>'[1]Bieu 37'!O122</f>
        <v>0</v>
      </c>
      <c r="P71" s="126">
        <f>'[1]Bieu 37'!P122</f>
        <v>0</v>
      </c>
      <c r="Q71" s="126">
        <f>'[1]Bieu 37'!Q122</f>
        <v>0</v>
      </c>
      <c r="R71" s="126">
        <f>'[1]Bieu 37'!R122</f>
        <v>563</v>
      </c>
      <c r="S71" s="126">
        <f>'[1]Bieu 37'!S122</f>
        <v>0</v>
      </c>
      <c r="T71" s="126">
        <f>'[1]Bieu 37'!T122</f>
        <v>0</v>
      </c>
    </row>
    <row r="72" spans="1:20" s="127" customFormat="1" ht="21.75" customHeight="1">
      <c r="A72" s="129">
        <v>8</v>
      </c>
      <c r="B72" s="130" t="s">
        <v>249</v>
      </c>
      <c r="C72" s="130" t="s">
        <v>249</v>
      </c>
      <c r="D72" s="126">
        <f t="shared" si="0"/>
        <v>732</v>
      </c>
      <c r="E72" s="126">
        <f t="shared" si="1"/>
        <v>632</v>
      </c>
      <c r="F72" s="126">
        <f>'[1]Bieu 37'!F123</f>
        <v>0</v>
      </c>
      <c r="G72" s="126">
        <f>'[1]Bieu 37'!G123</f>
        <v>0</v>
      </c>
      <c r="H72" s="126">
        <f>'[1]Bieu 37'!H123</f>
        <v>0</v>
      </c>
      <c r="I72" s="86">
        <f t="shared" si="4"/>
        <v>0</v>
      </c>
      <c r="J72" s="126">
        <f>'[1]Bieu 37'!J123</f>
        <v>0</v>
      </c>
      <c r="K72" s="126">
        <f>'[1]Bieu 37'!K123</f>
        <v>0</v>
      </c>
      <c r="L72" s="142">
        <f>'[1]Bieu 37'!L123</f>
        <v>0</v>
      </c>
      <c r="M72" s="126">
        <f>'[1]Bieu 37'!M123</f>
        <v>0</v>
      </c>
      <c r="N72" s="126">
        <f>'[1]Bieu 37'!N123</f>
        <v>0</v>
      </c>
      <c r="O72" s="126">
        <f>'[1]Bieu 37'!O123</f>
        <v>0</v>
      </c>
      <c r="P72" s="126">
        <f>'[1]Bieu 37'!P123</f>
        <v>0</v>
      </c>
      <c r="Q72" s="126">
        <f>'[1]Bieu 37'!Q123</f>
        <v>0</v>
      </c>
      <c r="R72" s="126">
        <f>'[1]Bieu 37'!R123</f>
        <v>632</v>
      </c>
      <c r="S72" s="126">
        <f>'[1]Bieu 37'!S123</f>
        <v>0</v>
      </c>
      <c r="T72" s="126">
        <f>'[1]Bieu 37'!T123</f>
        <v>100</v>
      </c>
    </row>
    <row r="73" spans="1:20" s="127" customFormat="1" ht="21.75" customHeight="1">
      <c r="A73" s="129">
        <v>9</v>
      </c>
      <c r="B73" s="130" t="s">
        <v>250</v>
      </c>
      <c r="C73" s="130" t="s">
        <v>250</v>
      </c>
      <c r="D73" s="126">
        <f t="shared" si="0"/>
        <v>1800</v>
      </c>
      <c r="E73" s="126">
        <f t="shared" si="1"/>
        <v>1315</v>
      </c>
      <c r="F73" s="126">
        <f>'[1]Bieu 37'!F124</f>
        <v>0</v>
      </c>
      <c r="G73" s="126">
        <f>'[1]Bieu 37'!G124</f>
        <v>0</v>
      </c>
      <c r="H73" s="126">
        <f>'[1]Bieu 37'!H124</f>
        <v>0</v>
      </c>
      <c r="I73" s="86">
        <f t="shared" si="4"/>
        <v>0</v>
      </c>
      <c r="J73" s="126">
        <f>'[1]Bieu 37'!J124</f>
        <v>0</v>
      </c>
      <c r="K73" s="126">
        <f>'[1]Bieu 37'!K124</f>
        <v>0</v>
      </c>
      <c r="L73" s="142">
        <f>'[1]Bieu 37'!L124</f>
        <v>0</v>
      </c>
      <c r="M73" s="126">
        <f>'[1]Bieu 37'!M124</f>
        <v>0</v>
      </c>
      <c r="N73" s="126">
        <f>'[1]Bieu 37'!N124</f>
        <v>0</v>
      </c>
      <c r="O73" s="126">
        <f>'[1]Bieu 37'!O124</f>
        <v>0</v>
      </c>
      <c r="P73" s="126">
        <f>'[1]Bieu 37'!P124</f>
        <v>0</v>
      </c>
      <c r="Q73" s="126">
        <f>'[1]Bieu 37'!Q124</f>
        <v>0</v>
      </c>
      <c r="R73" s="126">
        <f>'[1]Bieu 37'!R124</f>
        <v>1315</v>
      </c>
      <c r="S73" s="126">
        <f>'[1]Bieu 37'!S124</f>
        <v>0</v>
      </c>
      <c r="T73" s="126">
        <f>'[1]Bieu 37'!T124</f>
        <v>485</v>
      </c>
    </row>
    <row r="74" spans="1:20" s="127" customFormat="1" ht="33" customHeight="1">
      <c r="A74" s="129">
        <v>10</v>
      </c>
      <c r="B74" s="130" t="s">
        <v>251</v>
      </c>
      <c r="C74" s="130" t="s">
        <v>251</v>
      </c>
      <c r="D74" s="126">
        <f t="shared" si="0"/>
        <v>1151</v>
      </c>
      <c r="E74" s="126">
        <f t="shared" si="1"/>
        <v>1151</v>
      </c>
      <c r="F74" s="126">
        <f>'[1]Bieu 37'!F125</f>
        <v>0</v>
      </c>
      <c r="G74" s="126">
        <f>'[1]Bieu 37'!G125</f>
        <v>0</v>
      </c>
      <c r="H74" s="126">
        <f>'[1]Bieu 37'!H125</f>
        <v>0</v>
      </c>
      <c r="I74" s="86">
        <f t="shared" si="4"/>
        <v>0</v>
      </c>
      <c r="J74" s="126">
        <f>'[1]Bieu 37'!J125</f>
        <v>0</v>
      </c>
      <c r="K74" s="126">
        <f>'[1]Bieu 37'!K125</f>
        <v>0</v>
      </c>
      <c r="L74" s="142">
        <f>'[1]Bieu 37'!L125</f>
        <v>0</v>
      </c>
      <c r="M74" s="126">
        <f>'[1]Bieu 37'!M125</f>
        <v>0</v>
      </c>
      <c r="N74" s="126">
        <f>'[1]Bieu 37'!N125</f>
        <v>0</v>
      </c>
      <c r="O74" s="126">
        <f>'[1]Bieu 37'!O125</f>
        <v>0</v>
      </c>
      <c r="P74" s="126">
        <f>'[1]Bieu 37'!P125</f>
        <v>0</v>
      </c>
      <c r="Q74" s="126">
        <f>'[1]Bieu 37'!Q125</f>
        <v>0</v>
      </c>
      <c r="R74" s="126">
        <f>'[1]Bieu 37'!R125</f>
        <v>1151</v>
      </c>
      <c r="S74" s="126">
        <f>'[1]Bieu 37'!S125</f>
        <v>0</v>
      </c>
      <c r="T74" s="126">
        <f>'[1]Bieu 37'!T125</f>
        <v>0</v>
      </c>
    </row>
    <row r="75" spans="1:20" s="127" customFormat="1" ht="36.75" customHeight="1">
      <c r="A75" s="129">
        <v>11</v>
      </c>
      <c r="B75" s="131" t="s">
        <v>252</v>
      </c>
      <c r="C75" s="130" t="s">
        <v>252</v>
      </c>
      <c r="D75" s="126">
        <f t="shared" ref="D75:D89" si="5">E75+S75+T75</f>
        <v>556</v>
      </c>
      <c r="E75" s="126">
        <f t="shared" ref="E75:E89" si="6">SUM(F75:R75)-I75</f>
        <v>556</v>
      </c>
      <c r="F75" s="126">
        <f>'[1]Bieu 37'!F126</f>
        <v>0</v>
      </c>
      <c r="G75" s="126">
        <f>'[1]Bieu 37'!G126</f>
        <v>0</v>
      </c>
      <c r="H75" s="126">
        <f>'[1]Bieu 37'!H126</f>
        <v>0</v>
      </c>
      <c r="I75" s="86">
        <f t="shared" si="4"/>
        <v>0</v>
      </c>
      <c r="J75" s="126">
        <f>'[1]Bieu 37'!J126</f>
        <v>0</v>
      </c>
      <c r="K75" s="126">
        <f>'[1]Bieu 37'!K126</f>
        <v>0</v>
      </c>
      <c r="L75" s="142">
        <f>'[1]Bieu 37'!L126</f>
        <v>0</v>
      </c>
      <c r="M75" s="126">
        <f>'[1]Bieu 37'!M126</f>
        <v>0</v>
      </c>
      <c r="N75" s="126">
        <f>'[1]Bieu 37'!N126</f>
        <v>0</v>
      </c>
      <c r="O75" s="126">
        <f>'[1]Bieu 37'!O126</f>
        <v>0</v>
      </c>
      <c r="P75" s="126">
        <f>'[1]Bieu 37'!P126</f>
        <v>0</v>
      </c>
      <c r="Q75" s="126">
        <f>'[1]Bieu 37'!Q126</f>
        <v>0</v>
      </c>
      <c r="R75" s="126">
        <f>'[1]Bieu 37'!R126</f>
        <v>556</v>
      </c>
      <c r="S75" s="126">
        <f>'[1]Bieu 37'!S126</f>
        <v>0</v>
      </c>
      <c r="T75" s="126">
        <f>'[1]Bieu 37'!T126</f>
        <v>0</v>
      </c>
    </row>
    <row r="76" spans="1:20" s="127" customFormat="1" ht="21.75" customHeight="1">
      <c r="A76" s="129">
        <v>12</v>
      </c>
      <c r="B76" s="130" t="s">
        <v>267</v>
      </c>
      <c r="C76" s="130" t="s">
        <v>253</v>
      </c>
      <c r="D76" s="126">
        <f t="shared" si="5"/>
        <v>553</v>
      </c>
      <c r="E76" s="126">
        <f t="shared" si="6"/>
        <v>553</v>
      </c>
      <c r="F76" s="126">
        <f>'[1]Bieu 37'!F127</f>
        <v>0</v>
      </c>
      <c r="G76" s="126">
        <f>'[1]Bieu 37'!G127</f>
        <v>0</v>
      </c>
      <c r="H76" s="126">
        <f>'[1]Bieu 37'!H127</f>
        <v>0</v>
      </c>
      <c r="I76" s="86">
        <f t="shared" si="4"/>
        <v>0</v>
      </c>
      <c r="J76" s="126">
        <f>'[1]Bieu 37'!J127</f>
        <v>0</v>
      </c>
      <c r="K76" s="126">
        <f>'[1]Bieu 37'!K127</f>
        <v>0</v>
      </c>
      <c r="L76" s="142">
        <f>'[1]Bieu 37'!L127</f>
        <v>0</v>
      </c>
      <c r="M76" s="126">
        <f>'[1]Bieu 37'!M127</f>
        <v>0</v>
      </c>
      <c r="N76" s="126">
        <f>'[1]Bieu 37'!N127</f>
        <v>0</v>
      </c>
      <c r="O76" s="126">
        <f>'[1]Bieu 37'!O127</f>
        <v>0</v>
      </c>
      <c r="P76" s="126">
        <f>'[1]Bieu 37'!P127</f>
        <v>0</v>
      </c>
      <c r="Q76" s="126">
        <f>'[1]Bieu 37'!Q127</f>
        <v>0</v>
      </c>
      <c r="R76" s="126">
        <f>'[1]Bieu 37'!R127</f>
        <v>553</v>
      </c>
      <c r="S76" s="126">
        <f>'[1]Bieu 37'!S127</f>
        <v>0</v>
      </c>
      <c r="T76" s="126">
        <f>'[1]Bieu 37'!T127</f>
        <v>0</v>
      </c>
    </row>
    <row r="77" spans="1:20" s="127" customFormat="1" ht="21.75" customHeight="1">
      <c r="A77" s="129">
        <v>13</v>
      </c>
      <c r="B77" s="130" t="s">
        <v>254</v>
      </c>
      <c r="C77" s="130" t="s">
        <v>254</v>
      </c>
      <c r="D77" s="126">
        <f t="shared" si="5"/>
        <v>559</v>
      </c>
      <c r="E77" s="126">
        <f t="shared" si="6"/>
        <v>559</v>
      </c>
      <c r="F77" s="126">
        <f>'[1]Bieu 37'!F128</f>
        <v>0</v>
      </c>
      <c r="G77" s="126">
        <f>'[1]Bieu 37'!G128</f>
        <v>0</v>
      </c>
      <c r="H77" s="126">
        <f>'[1]Bieu 37'!H128</f>
        <v>0</v>
      </c>
      <c r="I77" s="86">
        <f t="shared" si="4"/>
        <v>0</v>
      </c>
      <c r="J77" s="126">
        <f>'[1]Bieu 37'!J128</f>
        <v>0</v>
      </c>
      <c r="K77" s="126">
        <f>'[1]Bieu 37'!K128</f>
        <v>0</v>
      </c>
      <c r="L77" s="142">
        <f>'[1]Bieu 37'!L128</f>
        <v>0</v>
      </c>
      <c r="M77" s="126">
        <f>'[1]Bieu 37'!M128</f>
        <v>0</v>
      </c>
      <c r="N77" s="126">
        <f>'[1]Bieu 37'!N128</f>
        <v>0</v>
      </c>
      <c r="O77" s="126">
        <f>'[1]Bieu 37'!O128</f>
        <v>0</v>
      </c>
      <c r="P77" s="126">
        <f>'[1]Bieu 37'!P128</f>
        <v>0</v>
      </c>
      <c r="Q77" s="126">
        <f>'[1]Bieu 37'!Q128</f>
        <v>0</v>
      </c>
      <c r="R77" s="126">
        <f>'[1]Bieu 37'!R128</f>
        <v>559</v>
      </c>
      <c r="S77" s="126">
        <f>'[1]Bieu 37'!S128</f>
        <v>0</v>
      </c>
      <c r="T77" s="126">
        <f>'[1]Bieu 37'!T128</f>
        <v>0</v>
      </c>
    </row>
    <row r="78" spans="1:20" s="127" customFormat="1" ht="37.5" customHeight="1">
      <c r="A78" s="129">
        <v>14</v>
      </c>
      <c r="B78" s="130" t="s">
        <v>255</v>
      </c>
      <c r="C78" s="130" t="s">
        <v>255</v>
      </c>
      <c r="D78" s="126">
        <f t="shared" si="5"/>
        <v>1470</v>
      </c>
      <c r="E78" s="126">
        <f t="shared" si="6"/>
        <v>1470</v>
      </c>
      <c r="F78" s="126">
        <f>'[1]Bieu 37'!F129</f>
        <v>0</v>
      </c>
      <c r="G78" s="126">
        <f>'[1]Bieu 37'!G129</f>
        <v>0</v>
      </c>
      <c r="H78" s="126">
        <f>'[1]Bieu 37'!H129</f>
        <v>0</v>
      </c>
      <c r="I78" s="86">
        <f t="shared" si="4"/>
        <v>0</v>
      </c>
      <c r="J78" s="126">
        <f>'[1]Bieu 37'!J129</f>
        <v>0</v>
      </c>
      <c r="K78" s="126">
        <f>'[1]Bieu 37'!K129</f>
        <v>0</v>
      </c>
      <c r="L78" s="142">
        <f>'[1]Bieu 37'!L129</f>
        <v>0</v>
      </c>
      <c r="M78" s="126">
        <f>'[1]Bieu 37'!M129</f>
        <v>0</v>
      </c>
      <c r="N78" s="126">
        <f>'[1]Bieu 37'!N129</f>
        <v>0</v>
      </c>
      <c r="O78" s="126">
        <f>'[1]Bieu 37'!O129</f>
        <v>0</v>
      </c>
      <c r="P78" s="126">
        <f>'[1]Bieu 37'!P129</f>
        <v>0</v>
      </c>
      <c r="Q78" s="126">
        <f>'[1]Bieu 37'!Q129</f>
        <v>0</v>
      </c>
      <c r="R78" s="126">
        <f>'[1]Bieu 37'!R129</f>
        <v>1470</v>
      </c>
      <c r="S78" s="126">
        <f>'[1]Bieu 37'!S129</f>
        <v>0</v>
      </c>
      <c r="T78" s="126">
        <f>'[1]Bieu 37'!T129</f>
        <v>0</v>
      </c>
    </row>
    <row r="79" spans="1:20" s="127" customFormat="1" ht="21.75" customHeight="1">
      <c r="A79" s="129">
        <v>15</v>
      </c>
      <c r="B79" s="132" t="s">
        <v>256</v>
      </c>
      <c r="C79" s="132" t="s">
        <v>256</v>
      </c>
      <c r="D79" s="126">
        <f t="shared" si="5"/>
        <v>647</v>
      </c>
      <c r="E79" s="126">
        <f t="shared" si="6"/>
        <v>647</v>
      </c>
      <c r="F79" s="126">
        <f>'[1]Bieu 37'!F130</f>
        <v>0</v>
      </c>
      <c r="G79" s="126">
        <f>'[1]Bieu 37'!G130</f>
        <v>0</v>
      </c>
      <c r="H79" s="126">
        <f>'[1]Bieu 37'!H130</f>
        <v>0</v>
      </c>
      <c r="I79" s="86">
        <f t="shared" si="4"/>
        <v>0</v>
      </c>
      <c r="J79" s="126">
        <f>'[1]Bieu 37'!J130</f>
        <v>0</v>
      </c>
      <c r="K79" s="126">
        <f>'[1]Bieu 37'!K130</f>
        <v>0</v>
      </c>
      <c r="L79" s="142">
        <f>'[1]Bieu 37'!L130</f>
        <v>0</v>
      </c>
      <c r="M79" s="126">
        <f>'[1]Bieu 37'!M130</f>
        <v>0</v>
      </c>
      <c r="N79" s="126">
        <f>'[1]Bieu 37'!N130</f>
        <v>0</v>
      </c>
      <c r="O79" s="126">
        <f>'[1]Bieu 37'!O130</f>
        <v>0</v>
      </c>
      <c r="P79" s="126">
        <f>'[1]Bieu 37'!P130</f>
        <v>0</v>
      </c>
      <c r="Q79" s="126">
        <f>'[1]Bieu 37'!Q130</f>
        <v>0</v>
      </c>
      <c r="R79" s="126">
        <f>'[1]Bieu 37'!R130</f>
        <v>647</v>
      </c>
      <c r="S79" s="126">
        <f>'[1]Bieu 37'!S130</f>
        <v>0</v>
      </c>
      <c r="T79" s="126">
        <f>'[1]Bieu 37'!T130</f>
        <v>0</v>
      </c>
    </row>
    <row r="80" spans="1:20" s="127" customFormat="1" ht="21.75" customHeight="1">
      <c r="A80" s="129">
        <v>16</v>
      </c>
      <c r="B80" s="133" t="s">
        <v>257</v>
      </c>
      <c r="C80" s="133" t="s">
        <v>257</v>
      </c>
      <c r="D80" s="126">
        <f t="shared" si="5"/>
        <v>4576</v>
      </c>
      <c r="E80" s="126">
        <f t="shared" si="6"/>
        <v>4576</v>
      </c>
      <c r="F80" s="126">
        <f>'[1]Bieu 37'!F131</f>
        <v>0</v>
      </c>
      <c r="G80" s="126">
        <f>'[1]Bieu 37'!G131</f>
        <v>0</v>
      </c>
      <c r="H80" s="126">
        <f>'[1]Bieu 37'!H131</f>
        <v>965</v>
      </c>
      <c r="I80" s="126">
        <f t="shared" si="4"/>
        <v>965</v>
      </c>
      <c r="J80" s="126">
        <f>'[1]Bieu 37'!J131</f>
        <v>0</v>
      </c>
      <c r="K80" s="126">
        <f>'[1]Bieu 37'!K131</f>
        <v>0</v>
      </c>
      <c r="L80" s="142">
        <f>'[1]Bieu 37'!L131</f>
        <v>0</v>
      </c>
      <c r="M80" s="126">
        <f>'[1]Bieu 37'!M131</f>
        <v>0</v>
      </c>
      <c r="N80" s="126">
        <f>'[1]Bieu 37'!N131</f>
        <v>1050</v>
      </c>
      <c r="O80" s="126">
        <f>'[1]Bieu 37'!O131</f>
        <v>0</v>
      </c>
      <c r="P80" s="126">
        <f>'[1]Bieu 37'!P131</f>
        <v>0</v>
      </c>
      <c r="Q80" s="126">
        <f>'[1]Bieu 37'!Q131</f>
        <v>0</v>
      </c>
      <c r="R80" s="126">
        <f>'[1]Bieu 37'!R131</f>
        <v>2561</v>
      </c>
      <c r="S80" s="126">
        <f>'[1]Bieu 37'!S131</f>
        <v>0</v>
      </c>
      <c r="T80" s="126">
        <f>'[1]Bieu 37'!T131</f>
        <v>0</v>
      </c>
    </row>
    <row r="81" spans="1:20" s="83" customFormat="1" ht="21.75" customHeight="1">
      <c r="A81" s="79" t="s">
        <v>342</v>
      </c>
      <c r="B81" s="134" t="s">
        <v>258</v>
      </c>
      <c r="C81" s="134" t="s">
        <v>258</v>
      </c>
      <c r="D81" s="82">
        <f t="shared" si="5"/>
        <v>950</v>
      </c>
      <c r="E81" s="82">
        <f t="shared" si="6"/>
        <v>950</v>
      </c>
      <c r="F81" s="82">
        <f>'[1]Bieu 37'!F132</f>
        <v>0</v>
      </c>
      <c r="G81" s="82">
        <f>'[1]Bieu 37'!G132</f>
        <v>0</v>
      </c>
      <c r="H81" s="82">
        <f>'[1]Bieu 37'!H132</f>
        <v>0</v>
      </c>
      <c r="I81" s="82">
        <f t="shared" si="4"/>
        <v>0</v>
      </c>
      <c r="J81" s="82">
        <f>'[1]Bieu 37'!J132</f>
        <v>0</v>
      </c>
      <c r="K81" s="82">
        <f>'[1]Bieu 37'!K132</f>
        <v>0</v>
      </c>
      <c r="L81" s="82">
        <f>'[1]Bieu 37'!L132</f>
        <v>200</v>
      </c>
      <c r="M81" s="82">
        <f>'[1]Bieu 37'!M132</f>
        <v>0</v>
      </c>
      <c r="N81" s="82">
        <f>'[1]Bieu 37'!N132</f>
        <v>0</v>
      </c>
      <c r="O81" s="82">
        <f>'[1]Bieu 37'!O132</f>
        <v>0</v>
      </c>
      <c r="P81" s="82">
        <f>'[1]Bieu 37'!P132</f>
        <v>0</v>
      </c>
      <c r="Q81" s="82">
        <f>'[1]Bieu 37'!Q132</f>
        <v>0</v>
      </c>
      <c r="R81" s="82">
        <f>'[1]Bieu 37'!R132</f>
        <v>750</v>
      </c>
      <c r="S81" s="82">
        <f>'[1]Bieu 37'!S132</f>
        <v>0</v>
      </c>
      <c r="T81" s="82">
        <f>'[1]Bieu 37'!T132</f>
        <v>0</v>
      </c>
    </row>
    <row r="82" spans="1:20" s="127" customFormat="1" ht="21.75" customHeight="1">
      <c r="A82" s="129">
        <v>1</v>
      </c>
      <c r="B82" s="130" t="s">
        <v>259</v>
      </c>
      <c r="C82" s="130" t="s">
        <v>259</v>
      </c>
      <c r="D82" s="126">
        <f t="shared" si="5"/>
        <v>330</v>
      </c>
      <c r="E82" s="126">
        <f t="shared" si="6"/>
        <v>330</v>
      </c>
      <c r="F82" s="126">
        <f>'[1]Bieu 37'!F133</f>
        <v>0</v>
      </c>
      <c r="G82" s="126">
        <f>'[1]Bieu 37'!G133</f>
        <v>0</v>
      </c>
      <c r="H82" s="126">
        <f>'[1]Bieu 37'!H133</f>
        <v>0</v>
      </c>
      <c r="I82" s="86">
        <f t="shared" si="4"/>
        <v>0</v>
      </c>
      <c r="J82" s="126">
        <f>'[1]Bieu 37'!J133</f>
        <v>0</v>
      </c>
      <c r="K82" s="126">
        <f>'[1]Bieu 37'!K133</f>
        <v>0</v>
      </c>
      <c r="L82" s="142">
        <f>'[1]Bieu 37'!L133</f>
        <v>0</v>
      </c>
      <c r="M82" s="126">
        <f>'[1]Bieu 37'!M133</f>
        <v>0</v>
      </c>
      <c r="N82" s="126">
        <f>'[1]Bieu 37'!N133</f>
        <v>0</v>
      </c>
      <c r="O82" s="126">
        <f>'[1]Bieu 37'!O133</f>
        <v>0</v>
      </c>
      <c r="P82" s="126">
        <f>'[1]Bieu 37'!P133</f>
        <v>0</v>
      </c>
      <c r="Q82" s="126">
        <f>'[1]Bieu 37'!Q133</f>
        <v>0</v>
      </c>
      <c r="R82" s="126">
        <f>'[1]Bieu 37'!R133</f>
        <v>330</v>
      </c>
      <c r="S82" s="126">
        <f>'[1]Bieu 37'!S133</f>
        <v>0</v>
      </c>
      <c r="T82" s="126">
        <f>'[1]Bieu 37'!T133</f>
        <v>0</v>
      </c>
    </row>
    <row r="83" spans="1:20" s="127" customFormat="1" ht="21.75" customHeight="1">
      <c r="A83" s="129">
        <v>2</v>
      </c>
      <c r="B83" s="130" t="s">
        <v>260</v>
      </c>
      <c r="C83" s="130" t="s">
        <v>260</v>
      </c>
      <c r="D83" s="126">
        <f t="shared" si="5"/>
        <v>140</v>
      </c>
      <c r="E83" s="126">
        <f t="shared" si="6"/>
        <v>140</v>
      </c>
      <c r="F83" s="126">
        <f>'[1]Bieu 37'!F134</f>
        <v>0</v>
      </c>
      <c r="G83" s="126">
        <f>'[1]Bieu 37'!G134</f>
        <v>0</v>
      </c>
      <c r="H83" s="126">
        <f>'[1]Bieu 37'!H134</f>
        <v>0</v>
      </c>
      <c r="I83" s="86">
        <f t="shared" si="4"/>
        <v>0</v>
      </c>
      <c r="J83" s="126">
        <f>'[1]Bieu 37'!J134</f>
        <v>0</v>
      </c>
      <c r="K83" s="126">
        <f>'[1]Bieu 37'!K134</f>
        <v>0</v>
      </c>
      <c r="L83" s="142">
        <f>'[1]Bieu 37'!L134</f>
        <v>0</v>
      </c>
      <c r="M83" s="126">
        <f>'[1]Bieu 37'!M134</f>
        <v>0</v>
      </c>
      <c r="N83" s="126">
        <f>'[1]Bieu 37'!N134</f>
        <v>0</v>
      </c>
      <c r="O83" s="126">
        <f>'[1]Bieu 37'!O134</f>
        <v>0</v>
      </c>
      <c r="P83" s="126">
        <f>'[1]Bieu 37'!P134</f>
        <v>0</v>
      </c>
      <c r="Q83" s="126">
        <f>'[1]Bieu 37'!Q134</f>
        <v>0</v>
      </c>
      <c r="R83" s="126">
        <f>'[1]Bieu 37'!R134</f>
        <v>140</v>
      </c>
      <c r="S83" s="126">
        <f>'[1]Bieu 37'!S134</f>
        <v>0</v>
      </c>
      <c r="T83" s="126">
        <f>'[1]Bieu 37'!T134</f>
        <v>0</v>
      </c>
    </row>
    <row r="84" spans="1:20" s="127" customFormat="1" ht="21.75" customHeight="1">
      <c r="A84" s="129">
        <v>3</v>
      </c>
      <c r="B84" s="130" t="s">
        <v>271</v>
      </c>
      <c r="C84" s="130" t="s">
        <v>261</v>
      </c>
      <c r="D84" s="126">
        <f t="shared" si="5"/>
        <v>100</v>
      </c>
      <c r="E84" s="126">
        <f t="shared" si="6"/>
        <v>100</v>
      </c>
      <c r="F84" s="126">
        <f>'[1]Bieu 37'!F135</f>
        <v>0</v>
      </c>
      <c r="G84" s="126">
        <f>'[1]Bieu 37'!G135</f>
        <v>0</v>
      </c>
      <c r="H84" s="126">
        <f>'[1]Bieu 37'!H135</f>
        <v>0</v>
      </c>
      <c r="I84" s="86">
        <f t="shared" si="4"/>
        <v>0</v>
      </c>
      <c r="J84" s="126">
        <f>'[1]Bieu 37'!J135</f>
        <v>0</v>
      </c>
      <c r="K84" s="126">
        <f>'[1]Bieu 37'!K135</f>
        <v>0</v>
      </c>
      <c r="L84" s="142">
        <f>'[1]Bieu 37'!L135</f>
        <v>0</v>
      </c>
      <c r="M84" s="126">
        <f>'[1]Bieu 37'!M135</f>
        <v>0</v>
      </c>
      <c r="N84" s="126">
        <f>'[1]Bieu 37'!N135</f>
        <v>0</v>
      </c>
      <c r="O84" s="126">
        <f>'[1]Bieu 37'!O135</f>
        <v>0</v>
      </c>
      <c r="P84" s="126">
        <f>'[1]Bieu 37'!P135</f>
        <v>0</v>
      </c>
      <c r="Q84" s="126">
        <f>'[1]Bieu 37'!Q135</f>
        <v>0</v>
      </c>
      <c r="R84" s="126">
        <f>'[1]Bieu 37'!R135</f>
        <v>100</v>
      </c>
      <c r="S84" s="126">
        <f>'[1]Bieu 37'!S135</f>
        <v>0</v>
      </c>
      <c r="T84" s="126">
        <f>'[1]Bieu 37'!T135</f>
        <v>0</v>
      </c>
    </row>
    <row r="85" spans="1:20" s="127" customFormat="1" ht="21.75" customHeight="1">
      <c r="A85" s="129">
        <v>4</v>
      </c>
      <c r="B85" s="130" t="s">
        <v>270</v>
      </c>
      <c r="C85" s="130"/>
      <c r="D85" s="126">
        <f t="shared" si="5"/>
        <v>20</v>
      </c>
      <c r="E85" s="126">
        <f t="shared" si="6"/>
        <v>20</v>
      </c>
      <c r="F85" s="126">
        <f>'[1]Bieu 37'!F136</f>
        <v>0</v>
      </c>
      <c r="G85" s="126">
        <f>'[1]Bieu 37'!G136</f>
        <v>0</v>
      </c>
      <c r="H85" s="126">
        <f>'[1]Bieu 37'!H136</f>
        <v>0</v>
      </c>
      <c r="I85" s="86">
        <f t="shared" si="4"/>
        <v>0</v>
      </c>
      <c r="J85" s="126">
        <f>'[1]Bieu 37'!J136</f>
        <v>0</v>
      </c>
      <c r="K85" s="126">
        <f>'[1]Bieu 37'!K136</f>
        <v>0</v>
      </c>
      <c r="L85" s="142">
        <f>'[1]Bieu 37'!L136</f>
        <v>0</v>
      </c>
      <c r="M85" s="126">
        <f>'[1]Bieu 37'!M136</f>
        <v>0</v>
      </c>
      <c r="N85" s="126">
        <f>'[1]Bieu 37'!N136</f>
        <v>0</v>
      </c>
      <c r="O85" s="126">
        <f>'[1]Bieu 37'!O136</f>
        <v>0</v>
      </c>
      <c r="P85" s="126">
        <f>'[1]Bieu 37'!P136</f>
        <v>0</v>
      </c>
      <c r="Q85" s="126">
        <f>'[1]Bieu 37'!Q136</f>
        <v>0</v>
      </c>
      <c r="R85" s="126">
        <f>'[1]Bieu 37'!R136</f>
        <v>20</v>
      </c>
      <c r="S85" s="126">
        <f>'[1]Bieu 37'!S136</f>
        <v>0</v>
      </c>
      <c r="T85" s="126">
        <f>'[1]Bieu 37'!T136</f>
        <v>0</v>
      </c>
    </row>
    <row r="86" spans="1:20" s="127" customFormat="1" ht="21.75" customHeight="1">
      <c r="A86" s="129">
        <v>5</v>
      </c>
      <c r="B86" s="130" t="s">
        <v>262</v>
      </c>
      <c r="C86" s="130" t="s">
        <v>262</v>
      </c>
      <c r="D86" s="126">
        <f t="shared" si="5"/>
        <v>160</v>
      </c>
      <c r="E86" s="126">
        <f t="shared" si="6"/>
        <v>160</v>
      </c>
      <c r="F86" s="126">
        <f>'[1]Bieu 37'!F137</f>
        <v>0</v>
      </c>
      <c r="G86" s="126">
        <f>'[1]Bieu 37'!G137</f>
        <v>0</v>
      </c>
      <c r="H86" s="126">
        <f>'[1]Bieu 37'!H137</f>
        <v>0</v>
      </c>
      <c r="I86" s="86">
        <f t="shared" si="4"/>
        <v>0</v>
      </c>
      <c r="J86" s="126">
        <f>'[1]Bieu 37'!J137</f>
        <v>0</v>
      </c>
      <c r="K86" s="126">
        <f>'[1]Bieu 37'!K137</f>
        <v>0</v>
      </c>
      <c r="L86" s="142">
        <f>'[1]Bieu 37'!L137</f>
        <v>0</v>
      </c>
      <c r="M86" s="126">
        <f>'[1]Bieu 37'!M137</f>
        <v>0</v>
      </c>
      <c r="N86" s="126">
        <f>'[1]Bieu 37'!N137</f>
        <v>0</v>
      </c>
      <c r="O86" s="126">
        <f>'[1]Bieu 37'!O137</f>
        <v>0</v>
      </c>
      <c r="P86" s="126">
        <f>'[1]Bieu 37'!P137</f>
        <v>0</v>
      </c>
      <c r="Q86" s="126">
        <f>'[1]Bieu 37'!Q137</f>
        <v>0</v>
      </c>
      <c r="R86" s="126">
        <f>'[1]Bieu 37'!R137</f>
        <v>160</v>
      </c>
      <c r="S86" s="126">
        <f>'[1]Bieu 37'!S137</f>
        <v>0</v>
      </c>
      <c r="T86" s="126">
        <f>'[1]Bieu 37'!T137</f>
        <v>0</v>
      </c>
    </row>
    <row r="87" spans="1:20" s="127" customFormat="1" ht="21.75" customHeight="1">
      <c r="A87" s="129">
        <v>6</v>
      </c>
      <c r="B87" s="130" t="s">
        <v>265</v>
      </c>
      <c r="C87" s="130" t="s">
        <v>263</v>
      </c>
      <c r="D87" s="126">
        <f t="shared" si="5"/>
        <v>200</v>
      </c>
      <c r="E87" s="126">
        <f t="shared" si="6"/>
        <v>200</v>
      </c>
      <c r="F87" s="126">
        <f>'[1]Bieu 37'!F138</f>
        <v>0</v>
      </c>
      <c r="G87" s="126">
        <f>'[1]Bieu 37'!G138</f>
        <v>0</v>
      </c>
      <c r="H87" s="126">
        <f>'[1]Bieu 37'!H138</f>
        <v>0</v>
      </c>
      <c r="I87" s="86">
        <f t="shared" si="4"/>
        <v>0</v>
      </c>
      <c r="J87" s="126">
        <f>'[1]Bieu 37'!J138</f>
        <v>0</v>
      </c>
      <c r="K87" s="126">
        <f>'[1]Bieu 37'!K138</f>
        <v>0</v>
      </c>
      <c r="L87" s="142">
        <f>'[1]Bieu 37'!L138</f>
        <v>200</v>
      </c>
      <c r="M87" s="126">
        <f>'[1]Bieu 37'!M138</f>
        <v>0</v>
      </c>
      <c r="N87" s="126">
        <f>'[1]Bieu 37'!N138</f>
        <v>0</v>
      </c>
      <c r="O87" s="126">
        <f>'[1]Bieu 37'!O138</f>
        <v>0</v>
      </c>
      <c r="P87" s="126">
        <f>'[1]Bieu 37'!P138</f>
        <v>0</v>
      </c>
      <c r="Q87" s="126">
        <f>'[1]Bieu 37'!Q138</f>
        <v>0</v>
      </c>
      <c r="R87" s="126">
        <f>'[1]Bieu 37'!R138</f>
        <v>0</v>
      </c>
      <c r="S87" s="126">
        <f>'[1]Bieu 37'!S138</f>
        <v>0</v>
      </c>
      <c r="T87" s="126">
        <f>'[1]Bieu 37'!T138</f>
        <v>0</v>
      </c>
    </row>
    <row r="88" spans="1:20" s="83" customFormat="1" ht="21.75" customHeight="1">
      <c r="A88" s="79" t="s">
        <v>343</v>
      </c>
      <c r="B88" s="135" t="s">
        <v>201</v>
      </c>
      <c r="C88" s="135" t="s">
        <v>201</v>
      </c>
      <c r="D88" s="82">
        <f t="shared" si="5"/>
        <v>1700</v>
      </c>
      <c r="E88" s="82">
        <f t="shared" si="6"/>
        <v>1700</v>
      </c>
      <c r="F88" s="82">
        <f>'[1]Bieu 37'!F139</f>
        <v>0</v>
      </c>
      <c r="G88" s="82">
        <f>'[1]Bieu 37'!G139</f>
        <v>0</v>
      </c>
      <c r="H88" s="82">
        <f>'[1]Bieu 37'!H139</f>
        <v>0</v>
      </c>
      <c r="I88" s="82">
        <f t="shared" si="4"/>
        <v>0</v>
      </c>
      <c r="J88" s="82">
        <f>'[1]Bieu 37'!J139</f>
        <v>0</v>
      </c>
      <c r="K88" s="82">
        <f>'[1]Bieu 37'!K139</f>
        <v>0</v>
      </c>
      <c r="L88" s="82">
        <f>'[1]Bieu 37'!L139</f>
        <v>0</v>
      </c>
      <c r="M88" s="82">
        <f>'[1]Bieu 37'!M139</f>
        <v>0</v>
      </c>
      <c r="N88" s="82">
        <f>'[1]Bieu 37'!N139</f>
        <v>0</v>
      </c>
      <c r="O88" s="82">
        <f>'[1]Bieu 37'!O139</f>
        <v>0</v>
      </c>
      <c r="P88" s="82">
        <f>'[1]Bieu 37'!P139</f>
        <v>0</v>
      </c>
      <c r="Q88" s="82">
        <f>'[1]Bieu 37'!Q139</f>
        <v>0</v>
      </c>
      <c r="R88" s="82">
        <f>'[1]Bieu 37'!R139</f>
        <v>1700</v>
      </c>
      <c r="S88" s="82">
        <f>'[1]Bieu 37'!S139</f>
        <v>0</v>
      </c>
      <c r="T88" s="82">
        <f>'[1]Bieu 37'!T139</f>
        <v>0</v>
      </c>
    </row>
    <row r="89" spans="1:20" s="127" customFormat="1" ht="21.75" customHeight="1">
      <c r="A89" s="129">
        <v>1</v>
      </c>
      <c r="B89" s="130" t="s">
        <v>264</v>
      </c>
      <c r="C89" s="130" t="s">
        <v>264</v>
      </c>
      <c r="D89" s="126">
        <f t="shared" si="5"/>
        <v>1700</v>
      </c>
      <c r="E89" s="126">
        <f t="shared" si="6"/>
        <v>1700</v>
      </c>
      <c r="F89" s="126">
        <f>'[1]Bieu 37'!F140</f>
        <v>0</v>
      </c>
      <c r="G89" s="126">
        <f>'[1]Bieu 37'!G140</f>
        <v>0</v>
      </c>
      <c r="H89" s="126">
        <f>'[1]Bieu 37'!H140</f>
        <v>0</v>
      </c>
      <c r="I89" s="86">
        <f t="shared" si="4"/>
        <v>0</v>
      </c>
      <c r="J89" s="126">
        <f>'[1]Bieu 37'!J140</f>
        <v>0</v>
      </c>
      <c r="K89" s="126">
        <f>'[1]Bieu 37'!K140</f>
        <v>0</v>
      </c>
      <c r="L89" s="142">
        <f>'[1]Bieu 37'!L140</f>
        <v>0</v>
      </c>
      <c r="M89" s="126">
        <f>'[1]Bieu 37'!M140</f>
        <v>0</v>
      </c>
      <c r="N89" s="126">
        <f>'[1]Bieu 37'!N140</f>
        <v>0</v>
      </c>
      <c r="O89" s="126">
        <f>'[1]Bieu 37'!O140</f>
        <v>0</v>
      </c>
      <c r="P89" s="126">
        <f>'[1]Bieu 37'!P140</f>
        <v>0</v>
      </c>
      <c r="Q89" s="126">
        <f>'[1]Bieu 37'!Q140</f>
        <v>0</v>
      </c>
      <c r="R89" s="126">
        <f>'[1]Bieu 37'!R140</f>
        <v>1700</v>
      </c>
      <c r="S89" s="126">
        <f>'[1]Bieu 37'!S140</f>
        <v>0</v>
      </c>
      <c r="T89" s="126">
        <f>'[1]Bieu 37'!T140</f>
        <v>0</v>
      </c>
    </row>
    <row r="90" spans="1:20" ht="15.75">
      <c r="A90" s="92"/>
      <c r="B90" s="93"/>
      <c r="C90" s="92"/>
      <c r="D90" s="94"/>
      <c r="E90" s="94"/>
      <c r="F90" s="94"/>
      <c r="G90" s="94"/>
      <c r="H90" s="94"/>
      <c r="I90" s="94"/>
      <c r="J90" s="94"/>
      <c r="K90" s="94"/>
      <c r="L90" s="94"/>
      <c r="M90" s="94"/>
      <c r="N90" s="94"/>
      <c r="O90" s="94"/>
      <c r="P90" s="94"/>
      <c r="Q90" s="94"/>
      <c r="R90" s="94"/>
      <c r="S90" s="94"/>
      <c r="T90" s="94"/>
    </row>
    <row r="91" spans="1:20" ht="15">
      <c r="B91" s="95"/>
    </row>
    <row r="92" spans="1:20" ht="15">
      <c r="B92" s="95"/>
    </row>
    <row r="93" spans="1:20" ht="15">
      <c r="B93" s="95"/>
    </row>
    <row r="94" spans="1:20" ht="15">
      <c r="B94" s="95"/>
    </row>
    <row r="95" spans="1:20" ht="15">
      <c r="B95" s="95"/>
    </row>
    <row r="96" spans="1:20" ht="15">
      <c r="B96" s="95"/>
    </row>
    <row r="97" spans="2:20" ht="15">
      <c r="B97" s="95"/>
    </row>
    <row r="99" spans="2:20">
      <c r="D99" s="70">
        <v>4571429</v>
      </c>
      <c r="E99" s="70">
        <v>4411192</v>
      </c>
      <c r="F99" s="70">
        <v>585405</v>
      </c>
      <c r="G99" s="70">
        <v>1127338</v>
      </c>
      <c r="H99" s="70">
        <v>195412</v>
      </c>
      <c r="I99" s="70">
        <v>1322750</v>
      </c>
      <c r="J99" s="70">
        <v>967440</v>
      </c>
      <c r="K99" s="70">
        <v>33090</v>
      </c>
      <c r="L99" s="70">
        <v>200360</v>
      </c>
      <c r="M99" s="70">
        <v>328028</v>
      </c>
      <c r="N99" s="70">
        <v>737942</v>
      </c>
      <c r="O99" s="70">
        <v>92041</v>
      </c>
      <c r="P99" s="70">
        <v>72287</v>
      </c>
      <c r="Q99" s="70">
        <v>31010</v>
      </c>
      <c r="R99" s="70">
        <v>40839</v>
      </c>
      <c r="S99" s="70">
        <v>75000</v>
      </c>
      <c r="T99" s="70">
        <v>85237</v>
      </c>
    </row>
    <row r="104" spans="2:20" ht="16.5" hidden="1" customHeight="1"/>
    <row r="106" spans="2:20" ht="16.5" hidden="1" customHeight="1"/>
  </sheetData>
  <mergeCells count="23">
    <mergeCell ref="L6:L7"/>
    <mergeCell ref="R6:R7"/>
    <mergeCell ref="M6:M7"/>
    <mergeCell ref="N6:N7"/>
    <mergeCell ref="O6:O7"/>
    <mergeCell ref="P6:P7"/>
    <mergeCell ref="Q6:Q7"/>
    <mergeCell ref="O1:T1"/>
    <mergeCell ref="A2:T2"/>
    <mergeCell ref="A3:T3"/>
    <mergeCell ref="S4:T4"/>
    <mergeCell ref="A5:A7"/>
    <mergeCell ref="B5:B7"/>
    <mergeCell ref="C5:C7"/>
    <mergeCell ref="D5:D7"/>
    <mergeCell ref="E5:R5"/>
    <mergeCell ref="S5:S7"/>
    <mergeCell ref="T5:T7"/>
    <mergeCell ref="E6:E7"/>
    <mergeCell ref="F6:F7"/>
    <mergeCell ref="G6:I6"/>
    <mergeCell ref="J6:J7"/>
    <mergeCell ref="K6:K7"/>
  </mergeCells>
  <pageMargins left="0.81496062999999996" right="0" top="0.80118110200000003" bottom="0.40748031499999998" header="0.31496062992126" footer="0.31496062992126"/>
  <pageSetup paperSize="9" scale="79" orientation="landscape"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F47"/>
  <sheetViews>
    <sheetView workbookViewId="0">
      <selection activeCell="N7" sqref="N7"/>
    </sheetView>
  </sheetViews>
  <sheetFormatPr defaultRowHeight="16.5"/>
  <cols>
    <col min="1" max="1" width="5.42578125" style="7" customWidth="1"/>
    <col min="2" max="2" width="21.7109375" style="7" customWidth="1"/>
    <col min="3" max="3" width="15.140625" style="7" customWidth="1"/>
    <col min="4" max="4" width="17.28515625" style="7" customWidth="1"/>
    <col min="5" max="5" width="17" style="7" customWidth="1"/>
    <col min="6" max="6" width="13.42578125" style="7" customWidth="1"/>
    <col min="7" max="16384" width="9.140625" style="7"/>
  </cols>
  <sheetData>
    <row r="1" spans="1:6">
      <c r="A1" s="206" t="s">
        <v>344</v>
      </c>
      <c r="B1" s="206"/>
      <c r="C1" s="206"/>
      <c r="D1" s="206"/>
      <c r="E1" s="206"/>
      <c r="F1" s="206"/>
    </row>
    <row r="2" spans="1:6" ht="42.75" customHeight="1">
      <c r="A2" s="207" t="s">
        <v>225</v>
      </c>
      <c r="B2" s="207"/>
      <c r="C2" s="207"/>
      <c r="D2" s="207"/>
      <c r="E2" s="207"/>
      <c r="F2" s="207"/>
    </row>
    <row r="3" spans="1:6">
      <c r="A3" s="199" t="s">
        <v>345</v>
      </c>
      <c r="B3" s="199"/>
      <c r="C3" s="199"/>
      <c r="D3" s="199"/>
      <c r="E3" s="199"/>
      <c r="F3" s="199"/>
    </row>
    <row r="4" spans="1:6">
      <c r="A4" s="208" t="s">
        <v>16</v>
      </c>
      <c r="B4" s="208"/>
      <c r="C4" s="208"/>
      <c r="D4" s="208"/>
      <c r="E4" s="208"/>
      <c r="F4" s="208"/>
    </row>
    <row r="5" spans="1:6" ht="99">
      <c r="A5" s="50" t="s">
        <v>0</v>
      </c>
      <c r="B5" s="50" t="s">
        <v>158</v>
      </c>
      <c r="C5" s="50" t="s">
        <v>105</v>
      </c>
      <c r="D5" s="50" t="s">
        <v>107</v>
      </c>
      <c r="E5" s="50" t="s">
        <v>110</v>
      </c>
      <c r="F5" s="50" t="s">
        <v>108</v>
      </c>
    </row>
    <row r="6" spans="1:6">
      <c r="A6" s="50" t="s">
        <v>1</v>
      </c>
      <c r="B6" s="50" t="s">
        <v>2</v>
      </c>
      <c r="C6" s="50" t="s">
        <v>111</v>
      </c>
      <c r="D6" s="50">
        <v>2</v>
      </c>
      <c r="E6" s="50">
        <v>3</v>
      </c>
      <c r="F6" s="50">
        <v>4</v>
      </c>
    </row>
    <row r="7" spans="1:6">
      <c r="A7" s="62"/>
      <c r="B7" s="62" t="s">
        <v>109</v>
      </c>
      <c r="C7" s="67">
        <f>'[1]Bieu 42'!C7</f>
        <v>3786073.6</v>
      </c>
      <c r="D7" s="67">
        <f>'[1]Bieu 42'!D7</f>
        <v>1192140</v>
      </c>
      <c r="E7" s="67">
        <f>'[1]Bieu 42'!E7</f>
        <v>2593933.5999999996</v>
      </c>
      <c r="F7" s="67">
        <f>'[1]Bieu 42'!F7</f>
        <v>0</v>
      </c>
    </row>
    <row r="8" spans="1:6">
      <c r="A8" s="31">
        <v>1</v>
      </c>
      <c r="B8" s="146" t="s">
        <v>132</v>
      </c>
      <c r="C8" s="66">
        <f>'[1]Bieu 42'!C8</f>
        <v>205056</v>
      </c>
      <c r="D8" s="66">
        <f>'[1]Bieu 42'!D8</f>
        <v>79760</v>
      </c>
      <c r="E8" s="66">
        <f>'[1]Bieu 42'!E8</f>
        <v>125296</v>
      </c>
      <c r="F8" s="66">
        <f>'[1]Bieu 42'!F8</f>
        <v>0</v>
      </c>
    </row>
    <row r="9" spans="1:6">
      <c r="A9" s="31">
        <v>2</v>
      </c>
      <c r="B9" s="146" t="s">
        <v>133</v>
      </c>
      <c r="C9" s="66">
        <f>'[1]Bieu 42'!C9</f>
        <v>142157</v>
      </c>
      <c r="D9" s="66">
        <f>'[1]Bieu 42'!D9</f>
        <v>63510</v>
      </c>
      <c r="E9" s="66">
        <f>'[1]Bieu 42'!E9</f>
        <v>78647</v>
      </c>
      <c r="F9" s="66">
        <f>'[1]Bieu 42'!F9</f>
        <v>0</v>
      </c>
    </row>
    <row r="10" spans="1:6">
      <c r="A10" s="31">
        <v>3</v>
      </c>
      <c r="B10" s="146" t="s">
        <v>134</v>
      </c>
      <c r="C10" s="66">
        <f>'[1]Bieu 42'!C10</f>
        <v>305211</v>
      </c>
      <c r="D10" s="66">
        <f>'[1]Bieu 42'!D10</f>
        <v>120209</v>
      </c>
      <c r="E10" s="66">
        <f>'[1]Bieu 42'!E10</f>
        <v>185002</v>
      </c>
      <c r="F10" s="66">
        <f>'[1]Bieu 42'!F10</f>
        <v>0</v>
      </c>
    </row>
    <row r="11" spans="1:6">
      <c r="A11" s="31">
        <v>4</v>
      </c>
      <c r="B11" s="146" t="s">
        <v>136</v>
      </c>
      <c r="C11" s="66">
        <f>'[1]Bieu 42'!C11</f>
        <v>277048</v>
      </c>
      <c r="D11" s="66">
        <f>'[1]Bieu 42'!D11</f>
        <v>105570</v>
      </c>
      <c r="E11" s="66">
        <f>'[1]Bieu 42'!E11</f>
        <v>171478</v>
      </c>
      <c r="F11" s="66">
        <f>'[1]Bieu 42'!F11</f>
        <v>0</v>
      </c>
    </row>
    <row r="12" spans="1:6">
      <c r="A12" s="31">
        <v>5</v>
      </c>
      <c r="B12" s="146" t="s">
        <v>137</v>
      </c>
      <c r="C12" s="66">
        <f>'[1]Bieu 42'!C12</f>
        <v>291880.40000000002</v>
      </c>
      <c r="D12" s="66">
        <f>'[1]Bieu 42'!D12</f>
        <v>66449</v>
      </c>
      <c r="E12" s="66">
        <f>'[1]Bieu 42'!E12</f>
        <v>225431.4</v>
      </c>
      <c r="F12" s="66">
        <f>'[1]Bieu 42'!F12</f>
        <v>0</v>
      </c>
    </row>
    <row r="13" spans="1:6">
      <c r="A13" s="31">
        <v>6</v>
      </c>
      <c r="B13" s="146" t="s">
        <v>135</v>
      </c>
      <c r="C13" s="66">
        <f>'[1]Bieu 42'!C13</f>
        <v>302043</v>
      </c>
      <c r="D13" s="66">
        <f>'[1]Bieu 42'!D13</f>
        <v>129580</v>
      </c>
      <c r="E13" s="66">
        <f>'[1]Bieu 42'!E13</f>
        <v>172463</v>
      </c>
      <c r="F13" s="66">
        <f>'[1]Bieu 42'!F13</f>
        <v>0</v>
      </c>
    </row>
    <row r="14" spans="1:6">
      <c r="A14" s="31">
        <v>7</v>
      </c>
      <c r="B14" s="146" t="s">
        <v>138</v>
      </c>
      <c r="C14" s="66">
        <f>'[1]Bieu 42'!C14</f>
        <v>255408</v>
      </c>
      <c r="D14" s="66">
        <f>'[1]Bieu 42'!D14</f>
        <v>32480</v>
      </c>
      <c r="E14" s="66">
        <f>'[1]Bieu 42'!E14</f>
        <v>222928</v>
      </c>
      <c r="F14" s="66">
        <f>'[1]Bieu 42'!F14</f>
        <v>0</v>
      </c>
    </row>
    <row r="15" spans="1:6">
      <c r="A15" s="31">
        <v>8</v>
      </c>
      <c r="B15" s="146" t="s">
        <v>139</v>
      </c>
      <c r="C15" s="66">
        <f>'[1]Bieu 42'!C15</f>
        <v>162909.29999999999</v>
      </c>
      <c r="D15" s="66">
        <f>'[1]Bieu 42'!D15</f>
        <v>56371</v>
      </c>
      <c r="E15" s="66">
        <f>'[1]Bieu 42'!E15</f>
        <v>106538.3</v>
      </c>
      <c r="F15" s="66">
        <f>'[1]Bieu 42'!F15</f>
        <v>0</v>
      </c>
    </row>
    <row r="16" spans="1:6">
      <c r="A16" s="31">
        <v>9</v>
      </c>
      <c r="B16" s="146" t="s">
        <v>140</v>
      </c>
      <c r="C16" s="66">
        <f>'[1]Bieu 42'!C16</f>
        <v>239198</v>
      </c>
      <c r="D16" s="66">
        <f>'[1]Bieu 42'!D16</f>
        <v>57668</v>
      </c>
      <c r="E16" s="66">
        <f>'[1]Bieu 42'!E16</f>
        <v>181530</v>
      </c>
      <c r="F16" s="66">
        <f>'[1]Bieu 42'!F16</f>
        <v>0</v>
      </c>
    </row>
    <row r="17" spans="1:6">
      <c r="A17" s="31">
        <v>10</v>
      </c>
      <c r="B17" s="146" t="s">
        <v>141</v>
      </c>
      <c r="C17" s="66">
        <f>'[1]Bieu 42'!C17</f>
        <v>121961</v>
      </c>
      <c r="D17" s="66">
        <f>'[1]Bieu 42'!D17</f>
        <v>20500</v>
      </c>
      <c r="E17" s="66">
        <f>'[1]Bieu 42'!E17</f>
        <v>101461</v>
      </c>
      <c r="F17" s="66">
        <f>'[1]Bieu 42'!F17</f>
        <v>0</v>
      </c>
    </row>
    <row r="18" spans="1:6">
      <c r="A18" s="31">
        <v>11</v>
      </c>
      <c r="B18" s="146" t="s">
        <v>142</v>
      </c>
      <c r="C18" s="66">
        <f>'[1]Bieu 42'!C18</f>
        <v>233742.9</v>
      </c>
      <c r="D18" s="66">
        <f>'[1]Bieu 42'!D18</f>
        <v>82339</v>
      </c>
      <c r="E18" s="66">
        <f>'[1]Bieu 42'!E18</f>
        <v>151403.9</v>
      </c>
      <c r="F18" s="66">
        <f>'[1]Bieu 42'!F18</f>
        <v>0</v>
      </c>
    </row>
    <row r="19" spans="1:6">
      <c r="A19" s="31">
        <v>12</v>
      </c>
      <c r="B19" s="146" t="s">
        <v>143</v>
      </c>
      <c r="C19" s="66">
        <f>'[1]Bieu 42'!C19</f>
        <v>182925</v>
      </c>
      <c r="D19" s="66">
        <f>'[1]Bieu 42'!D19</f>
        <v>67608</v>
      </c>
      <c r="E19" s="66">
        <f>'[1]Bieu 42'!E19</f>
        <v>115317</v>
      </c>
      <c r="F19" s="66">
        <f>'[1]Bieu 42'!F19</f>
        <v>0</v>
      </c>
    </row>
    <row r="20" spans="1:6">
      <c r="A20" s="31">
        <v>13</v>
      </c>
      <c r="B20" s="146" t="s">
        <v>144</v>
      </c>
      <c r="C20" s="66">
        <f>'[1]Bieu 42'!C20</f>
        <v>205292</v>
      </c>
      <c r="D20" s="66">
        <f>'[1]Bieu 42'!D20</f>
        <v>89996</v>
      </c>
      <c r="E20" s="66">
        <f>'[1]Bieu 42'!E20</f>
        <v>115296</v>
      </c>
      <c r="F20" s="66">
        <f>'[1]Bieu 42'!F20</f>
        <v>0</v>
      </c>
    </row>
    <row r="21" spans="1:6">
      <c r="A21" s="31">
        <v>14</v>
      </c>
      <c r="B21" s="146" t="s">
        <v>145</v>
      </c>
      <c r="C21" s="66">
        <f>'[1]Bieu 42'!C21</f>
        <v>119003</v>
      </c>
      <c r="D21" s="66">
        <f>'[1]Bieu 42'!D21</f>
        <v>21264</v>
      </c>
      <c r="E21" s="66">
        <f>'[1]Bieu 42'!E21</f>
        <v>97739</v>
      </c>
      <c r="F21" s="66">
        <f>'[1]Bieu 42'!F21</f>
        <v>0</v>
      </c>
    </row>
    <row r="22" spans="1:6">
      <c r="A22" s="31">
        <v>15</v>
      </c>
      <c r="B22" s="146" t="s">
        <v>146</v>
      </c>
      <c r="C22" s="66">
        <f>'[1]Bieu 42'!C22</f>
        <v>143377</v>
      </c>
      <c r="D22" s="66">
        <f>'[1]Bieu 42'!D22</f>
        <v>30072</v>
      </c>
      <c r="E22" s="66">
        <f>'[1]Bieu 42'!E22</f>
        <v>113305</v>
      </c>
      <c r="F22" s="66">
        <f>'[1]Bieu 42'!F22</f>
        <v>0</v>
      </c>
    </row>
    <row r="23" spans="1:6">
      <c r="A23" s="31">
        <v>16</v>
      </c>
      <c r="B23" s="146" t="s">
        <v>147</v>
      </c>
      <c r="C23" s="66">
        <f>'[1]Bieu 42'!C23</f>
        <v>178062</v>
      </c>
      <c r="D23" s="66">
        <f>'[1]Bieu 42'!D23</f>
        <v>53291</v>
      </c>
      <c r="E23" s="66">
        <f>'[1]Bieu 42'!E23</f>
        <v>124771</v>
      </c>
      <c r="F23" s="66">
        <f>'[1]Bieu 42'!F23</f>
        <v>0</v>
      </c>
    </row>
    <row r="24" spans="1:6">
      <c r="A24" s="31">
        <v>17</v>
      </c>
      <c r="B24" s="146" t="s">
        <v>148</v>
      </c>
      <c r="C24" s="66">
        <f>'[1]Bieu 42'!C24</f>
        <v>221872</v>
      </c>
      <c r="D24" s="66">
        <f>'[1]Bieu 42'!D24</f>
        <v>54712</v>
      </c>
      <c r="E24" s="66">
        <f>'[1]Bieu 42'!E24</f>
        <v>167160</v>
      </c>
      <c r="F24" s="66">
        <f>'[1]Bieu 42'!F24</f>
        <v>0</v>
      </c>
    </row>
    <row r="25" spans="1:6">
      <c r="A25" s="31">
        <v>18</v>
      </c>
      <c r="B25" s="146" t="s">
        <v>149</v>
      </c>
      <c r="C25" s="66">
        <f>'[1]Bieu 42'!C25</f>
        <v>198928</v>
      </c>
      <c r="D25" s="66">
        <f>'[1]Bieu 42'!D25</f>
        <v>60761</v>
      </c>
      <c r="E25" s="66">
        <f>'[1]Bieu 42'!E25</f>
        <v>138167</v>
      </c>
      <c r="F25" s="66">
        <f>'[1]Bieu 42'!F25</f>
        <v>0</v>
      </c>
    </row>
    <row r="26" spans="1:6">
      <c r="A26" s="57"/>
      <c r="B26" s="58"/>
      <c r="C26" s="57"/>
      <c r="D26" s="57"/>
      <c r="E26" s="57"/>
      <c r="F26" s="57"/>
    </row>
    <row r="27" spans="1:6" ht="38.25" customHeight="1">
      <c r="A27" s="226"/>
      <c r="B27" s="226"/>
      <c r="C27" s="226"/>
      <c r="D27" s="226"/>
      <c r="E27" s="226"/>
      <c r="F27" s="226"/>
    </row>
    <row r="28" spans="1:6">
      <c r="A28" s="11"/>
    </row>
    <row r="45" ht="19.5" customHeight="1"/>
    <row r="46" ht="19.5" customHeight="1"/>
    <row r="47" ht="24.75" customHeight="1"/>
  </sheetData>
  <mergeCells count="5">
    <mergeCell ref="A27:F27"/>
    <mergeCell ref="A1:F1"/>
    <mergeCell ref="A2:F2"/>
    <mergeCell ref="A3:F3"/>
    <mergeCell ref="A4:F4"/>
  </mergeCells>
  <pageMargins left="1.011811024" right="0" top="0.74803149606299202" bottom="0.55118110236220497" header="0.31496062992126" footer="0.31496062992126"/>
  <pageSetup paperSize="9" orientation="portrait"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S21"/>
  <sheetViews>
    <sheetView workbookViewId="0">
      <selection activeCell="F10" sqref="F10"/>
    </sheetView>
  </sheetViews>
  <sheetFormatPr defaultRowHeight="12.75"/>
  <cols>
    <col min="1" max="1" width="6.140625" style="162" customWidth="1"/>
    <col min="2" max="2" width="20.5703125" style="162" customWidth="1"/>
    <col min="3" max="8" width="9.140625" style="162"/>
    <col min="9" max="9" width="7.28515625" style="162" customWidth="1"/>
    <col min="10" max="11" width="9.140625" style="162"/>
    <col min="12" max="12" width="7.5703125" style="162" customWidth="1"/>
    <col min="13" max="15" width="9.140625" style="162"/>
    <col min="16" max="16" width="7.85546875" style="162" customWidth="1"/>
    <col min="17" max="18" width="9.140625" style="162"/>
    <col min="19" max="19" width="8" style="162" customWidth="1"/>
    <col min="20" max="16384" width="9.140625" style="162"/>
  </cols>
  <sheetData>
    <row r="1" spans="1:19" ht="15.75">
      <c r="Q1" s="213" t="s">
        <v>346</v>
      </c>
      <c r="R1" s="213"/>
      <c r="S1" s="213"/>
    </row>
    <row r="2" spans="1:19" ht="19.5" customHeight="1">
      <c r="A2" s="214" t="s">
        <v>327</v>
      </c>
      <c r="B2" s="214"/>
      <c r="C2" s="214"/>
      <c r="D2" s="214"/>
      <c r="E2" s="214"/>
      <c r="F2" s="214"/>
      <c r="G2" s="214"/>
      <c r="H2" s="214"/>
      <c r="I2" s="214"/>
      <c r="J2" s="214"/>
      <c r="K2" s="214"/>
      <c r="L2" s="214"/>
      <c r="M2" s="214"/>
      <c r="N2" s="214"/>
      <c r="O2" s="214"/>
      <c r="P2" s="214"/>
      <c r="Q2" s="214"/>
      <c r="R2" s="214"/>
      <c r="S2" s="214"/>
    </row>
    <row r="3" spans="1:19" ht="15.75">
      <c r="A3" s="199" t="s">
        <v>347</v>
      </c>
      <c r="B3" s="199"/>
      <c r="C3" s="199"/>
      <c r="D3" s="199"/>
      <c r="E3" s="199"/>
      <c r="F3" s="199"/>
      <c r="G3" s="199"/>
      <c r="H3" s="199"/>
      <c r="I3" s="199"/>
      <c r="J3" s="199"/>
      <c r="K3" s="199"/>
      <c r="L3" s="199"/>
      <c r="M3" s="199"/>
      <c r="N3" s="199"/>
      <c r="O3" s="199"/>
      <c r="P3" s="199"/>
      <c r="Q3" s="199"/>
      <c r="R3" s="199"/>
      <c r="S3" s="199"/>
    </row>
    <row r="4" spans="1:19" ht="15.75">
      <c r="Q4" s="215" t="s">
        <v>211</v>
      </c>
      <c r="R4" s="215"/>
      <c r="S4" s="215"/>
    </row>
    <row r="6" spans="1:19" s="163" customFormat="1" ht="18.75" customHeight="1">
      <c r="A6" s="228" t="s">
        <v>0</v>
      </c>
      <c r="B6" s="228" t="s">
        <v>290</v>
      </c>
      <c r="C6" s="228" t="s">
        <v>105</v>
      </c>
      <c r="D6" s="231" t="s">
        <v>39</v>
      </c>
      <c r="E6" s="231"/>
      <c r="F6" s="231" t="s">
        <v>325</v>
      </c>
      <c r="G6" s="231"/>
      <c r="H6" s="231"/>
      <c r="I6" s="231"/>
      <c r="J6" s="231"/>
      <c r="K6" s="231"/>
      <c r="L6" s="231"/>
      <c r="M6" s="231" t="s">
        <v>326</v>
      </c>
      <c r="N6" s="231"/>
      <c r="O6" s="231"/>
      <c r="P6" s="231"/>
      <c r="Q6" s="231"/>
      <c r="R6" s="231"/>
      <c r="S6" s="231"/>
    </row>
    <row r="7" spans="1:19" s="163" customFormat="1" ht="20.25" customHeight="1">
      <c r="A7" s="229"/>
      <c r="B7" s="229"/>
      <c r="C7" s="229"/>
      <c r="D7" s="232" t="s">
        <v>309</v>
      </c>
      <c r="E7" s="232" t="s">
        <v>310</v>
      </c>
      <c r="F7" s="228" t="s">
        <v>105</v>
      </c>
      <c r="G7" s="227" t="s">
        <v>309</v>
      </c>
      <c r="H7" s="227"/>
      <c r="I7" s="227"/>
      <c r="J7" s="227" t="s">
        <v>310</v>
      </c>
      <c r="K7" s="227"/>
      <c r="L7" s="227"/>
      <c r="M7" s="228" t="s">
        <v>105</v>
      </c>
      <c r="N7" s="227" t="s">
        <v>309</v>
      </c>
      <c r="O7" s="227"/>
      <c r="P7" s="227"/>
      <c r="Q7" s="227" t="s">
        <v>310</v>
      </c>
      <c r="R7" s="227"/>
      <c r="S7" s="227"/>
    </row>
    <row r="8" spans="1:19" s="163" customFormat="1" ht="54" customHeight="1">
      <c r="A8" s="230"/>
      <c r="B8" s="230"/>
      <c r="C8" s="230"/>
      <c r="D8" s="233"/>
      <c r="E8" s="233"/>
      <c r="F8" s="229"/>
      <c r="G8" s="173" t="s">
        <v>105</v>
      </c>
      <c r="H8" s="173" t="s">
        <v>62</v>
      </c>
      <c r="I8" s="173" t="s">
        <v>311</v>
      </c>
      <c r="J8" s="173" t="s">
        <v>105</v>
      </c>
      <c r="K8" s="173" t="s">
        <v>62</v>
      </c>
      <c r="L8" s="173" t="s">
        <v>311</v>
      </c>
      <c r="M8" s="229"/>
      <c r="N8" s="173" t="s">
        <v>105</v>
      </c>
      <c r="O8" s="173" t="s">
        <v>62</v>
      </c>
      <c r="P8" s="173" t="s">
        <v>311</v>
      </c>
      <c r="Q8" s="173" t="s">
        <v>105</v>
      </c>
      <c r="R8" s="173" t="s">
        <v>62</v>
      </c>
      <c r="S8" s="173" t="s">
        <v>311</v>
      </c>
    </row>
    <row r="9" spans="1:19" ht="16.5" customHeight="1">
      <c r="A9" s="164" t="s">
        <v>1</v>
      </c>
      <c r="B9" s="164" t="s">
        <v>2</v>
      </c>
      <c r="C9" s="164" t="s">
        <v>91</v>
      </c>
      <c r="D9" s="164" t="s">
        <v>312</v>
      </c>
      <c r="E9" s="164" t="s">
        <v>313</v>
      </c>
      <c r="F9" s="164" t="s">
        <v>314</v>
      </c>
      <c r="G9" s="164" t="s">
        <v>315</v>
      </c>
      <c r="H9" s="164">
        <v>6</v>
      </c>
      <c r="I9" s="164">
        <v>7</v>
      </c>
      <c r="J9" s="164" t="s">
        <v>299</v>
      </c>
      <c r="K9" s="164">
        <v>9</v>
      </c>
      <c r="L9" s="164">
        <v>10</v>
      </c>
      <c r="M9" s="164" t="s">
        <v>316</v>
      </c>
      <c r="N9" s="164" t="s">
        <v>317</v>
      </c>
      <c r="O9" s="164">
        <v>13</v>
      </c>
      <c r="P9" s="164">
        <v>14</v>
      </c>
      <c r="Q9" s="164" t="s">
        <v>318</v>
      </c>
      <c r="R9" s="164">
        <v>16</v>
      </c>
      <c r="S9" s="164">
        <v>17</v>
      </c>
    </row>
    <row r="10" spans="1:19" ht="21" customHeight="1">
      <c r="A10" s="165"/>
      <c r="B10" s="166" t="s">
        <v>109</v>
      </c>
      <c r="C10" s="174">
        <f>C11+C15</f>
        <v>800732</v>
      </c>
      <c r="D10" s="174">
        <f t="shared" ref="D10:S10" si="0">D11+D15</f>
        <v>660422</v>
      </c>
      <c r="E10" s="174">
        <f t="shared" si="0"/>
        <v>140310</v>
      </c>
      <c r="F10" s="174">
        <f t="shared" si="0"/>
        <v>413000</v>
      </c>
      <c r="G10" s="174">
        <f t="shared" si="0"/>
        <v>310300</v>
      </c>
      <c r="H10" s="174">
        <f t="shared" si="0"/>
        <v>310300</v>
      </c>
      <c r="I10" s="174">
        <f t="shared" si="0"/>
        <v>0</v>
      </c>
      <c r="J10" s="174">
        <f t="shared" si="0"/>
        <v>102700</v>
      </c>
      <c r="K10" s="174">
        <f t="shared" si="0"/>
        <v>102700</v>
      </c>
      <c r="L10" s="174">
        <f t="shared" si="0"/>
        <v>0</v>
      </c>
      <c r="M10" s="174">
        <f t="shared" si="0"/>
        <v>387732</v>
      </c>
      <c r="N10" s="174">
        <f t="shared" si="0"/>
        <v>350122</v>
      </c>
      <c r="O10" s="174">
        <f t="shared" si="0"/>
        <v>350122</v>
      </c>
      <c r="P10" s="174">
        <f t="shared" si="0"/>
        <v>0</v>
      </c>
      <c r="Q10" s="174">
        <f t="shared" si="0"/>
        <v>37610</v>
      </c>
      <c r="R10" s="174">
        <f t="shared" si="0"/>
        <v>37610</v>
      </c>
      <c r="S10" s="174">
        <f t="shared" si="0"/>
        <v>0</v>
      </c>
    </row>
    <row r="11" spans="1:19" ht="15.75">
      <c r="A11" s="167" t="s">
        <v>3</v>
      </c>
      <c r="B11" s="168" t="s">
        <v>319</v>
      </c>
      <c r="C11" s="175">
        <f>D11+E11</f>
        <v>800732</v>
      </c>
      <c r="D11" s="175">
        <f>G11+N11</f>
        <v>660422</v>
      </c>
      <c r="E11" s="175">
        <f>J11+Q11</f>
        <v>140310</v>
      </c>
      <c r="F11" s="175">
        <f>G11+J11</f>
        <v>413000</v>
      </c>
      <c r="G11" s="175">
        <f>H11+I11</f>
        <v>310300</v>
      </c>
      <c r="H11" s="175">
        <f>'49'!D56</f>
        <v>310300</v>
      </c>
      <c r="I11" s="175"/>
      <c r="J11" s="175">
        <f>K11+L11</f>
        <v>102700</v>
      </c>
      <c r="K11" s="175">
        <f>'49'!D57</f>
        <v>102700</v>
      </c>
      <c r="L11" s="175"/>
      <c r="M11" s="175">
        <f>N11+Q11</f>
        <v>387732</v>
      </c>
      <c r="N11" s="175">
        <f>O11+P11</f>
        <v>350122</v>
      </c>
      <c r="O11" s="175">
        <f>'49'!D53</f>
        <v>350122</v>
      </c>
      <c r="P11" s="175"/>
      <c r="Q11" s="175">
        <f>R11+S11</f>
        <v>37610</v>
      </c>
      <c r="R11" s="175">
        <f>'49'!D54</f>
        <v>37610</v>
      </c>
      <c r="S11" s="175"/>
    </row>
    <row r="12" spans="1:19" ht="15.75" hidden="1">
      <c r="A12" s="169">
        <v>1</v>
      </c>
      <c r="B12" s="170" t="s">
        <v>301</v>
      </c>
      <c r="C12" s="176"/>
      <c r="D12" s="176"/>
      <c r="E12" s="176"/>
      <c r="F12" s="176"/>
      <c r="G12" s="176"/>
      <c r="H12" s="176"/>
      <c r="I12" s="176"/>
      <c r="J12" s="176"/>
      <c r="K12" s="176"/>
      <c r="L12" s="176"/>
      <c r="M12" s="176"/>
      <c r="N12" s="176"/>
      <c r="O12" s="176"/>
      <c r="P12" s="176"/>
      <c r="Q12" s="176"/>
      <c r="R12" s="176"/>
      <c r="S12" s="176"/>
    </row>
    <row r="13" spans="1:19" ht="15.75" hidden="1">
      <c r="A13" s="169">
        <v>2</v>
      </c>
      <c r="B13" s="170" t="s">
        <v>302</v>
      </c>
      <c r="C13" s="176"/>
      <c r="D13" s="176"/>
      <c r="E13" s="176"/>
      <c r="F13" s="176"/>
      <c r="G13" s="176"/>
      <c r="H13" s="176"/>
      <c r="I13" s="176"/>
      <c r="J13" s="176"/>
      <c r="K13" s="176"/>
      <c r="L13" s="176"/>
      <c r="M13" s="176"/>
      <c r="N13" s="176"/>
      <c r="O13" s="176"/>
      <c r="P13" s="176"/>
      <c r="Q13" s="176"/>
      <c r="R13" s="176"/>
      <c r="S13" s="176"/>
    </row>
    <row r="14" spans="1:19" ht="15.75" hidden="1">
      <c r="A14" s="169" t="s">
        <v>320</v>
      </c>
      <c r="B14" s="170" t="s">
        <v>320</v>
      </c>
      <c r="C14" s="176"/>
      <c r="D14" s="176"/>
      <c r="E14" s="176"/>
      <c r="F14" s="176"/>
      <c r="G14" s="176"/>
      <c r="H14" s="176"/>
      <c r="I14" s="176"/>
      <c r="J14" s="176"/>
      <c r="K14" s="176"/>
      <c r="L14" s="176"/>
      <c r="M14" s="176"/>
      <c r="N14" s="176"/>
      <c r="O14" s="176"/>
      <c r="P14" s="176"/>
      <c r="Q14" s="176"/>
      <c r="R14" s="176"/>
      <c r="S14" s="176"/>
    </row>
    <row r="15" spans="1:19" ht="15.75">
      <c r="A15" s="167" t="s">
        <v>4</v>
      </c>
      <c r="B15" s="168" t="s">
        <v>122</v>
      </c>
      <c r="C15" s="175"/>
      <c r="D15" s="175"/>
      <c r="E15" s="175"/>
      <c r="F15" s="175"/>
      <c r="G15" s="175"/>
      <c r="H15" s="175"/>
      <c r="I15" s="175"/>
      <c r="J15" s="175"/>
      <c r="K15" s="175"/>
      <c r="L15" s="175"/>
      <c r="M15" s="175"/>
      <c r="N15" s="175"/>
      <c r="O15" s="175"/>
      <c r="P15" s="175"/>
      <c r="Q15" s="175"/>
      <c r="R15" s="175"/>
      <c r="S15" s="175"/>
    </row>
    <row r="16" spans="1:19" ht="15.75" hidden="1">
      <c r="A16" s="169">
        <v>1</v>
      </c>
      <c r="B16" s="170" t="s">
        <v>321</v>
      </c>
      <c r="C16" s="176"/>
      <c r="D16" s="176"/>
      <c r="E16" s="176"/>
      <c r="F16" s="176"/>
      <c r="G16" s="176"/>
      <c r="H16" s="176"/>
      <c r="I16" s="176"/>
      <c r="J16" s="176"/>
      <c r="K16" s="176"/>
      <c r="L16" s="176"/>
      <c r="M16" s="176"/>
      <c r="N16" s="176"/>
      <c r="O16" s="176"/>
      <c r="P16" s="176"/>
      <c r="Q16" s="176"/>
      <c r="R16" s="176"/>
      <c r="S16" s="176"/>
    </row>
    <row r="17" spans="1:19" ht="15.75" hidden="1">
      <c r="A17" s="169">
        <v>2</v>
      </c>
      <c r="B17" s="170" t="s">
        <v>322</v>
      </c>
      <c r="C17" s="176"/>
      <c r="D17" s="176"/>
      <c r="E17" s="176"/>
      <c r="F17" s="176"/>
      <c r="G17" s="176"/>
      <c r="H17" s="176"/>
      <c r="I17" s="176"/>
      <c r="J17" s="176"/>
      <c r="K17" s="176"/>
      <c r="L17" s="176"/>
      <c r="M17" s="176"/>
      <c r="N17" s="176"/>
      <c r="O17" s="176"/>
      <c r="P17" s="176"/>
      <c r="Q17" s="176"/>
      <c r="R17" s="176"/>
      <c r="S17" s="176"/>
    </row>
    <row r="18" spans="1:19" ht="15.75" hidden="1">
      <c r="A18" s="169">
        <v>3</v>
      </c>
      <c r="B18" s="170" t="s">
        <v>323</v>
      </c>
      <c r="C18" s="176"/>
      <c r="D18" s="176"/>
      <c r="E18" s="176"/>
      <c r="F18" s="176"/>
      <c r="G18" s="176"/>
      <c r="H18" s="176"/>
      <c r="I18" s="176"/>
      <c r="J18" s="176"/>
      <c r="K18" s="176"/>
      <c r="L18" s="176"/>
      <c r="M18" s="176"/>
      <c r="N18" s="176"/>
      <c r="O18" s="176"/>
      <c r="P18" s="176"/>
      <c r="Q18" s="176"/>
      <c r="R18" s="176"/>
      <c r="S18" s="176"/>
    </row>
    <row r="19" spans="1:19" ht="15.75" hidden="1">
      <c r="A19" s="169">
        <v>4</v>
      </c>
      <c r="B19" s="170" t="s">
        <v>324</v>
      </c>
      <c r="C19" s="176"/>
      <c r="D19" s="176"/>
      <c r="E19" s="176"/>
      <c r="F19" s="176"/>
      <c r="G19" s="176"/>
      <c r="H19" s="176"/>
      <c r="I19" s="176"/>
      <c r="J19" s="176"/>
      <c r="K19" s="176"/>
      <c r="L19" s="176"/>
      <c r="M19" s="176"/>
      <c r="N19" s="176"/>
      <c r="O19" s="176"/>
      <c r="P19" s="176"/>
      <c r="Q19" s="176"/>
      <c r="R19" s="176"/>
      <c r="S19" s="176"/>
    </row>
    <row r="20" spans="1:19" ht="15.75">
      <c r="A20" s="169" t="s">
        <v>320</v>
      </c>
      <c r="B20" s="170" t="s">
        <v>320</v>
      </c>
      <c r="C20" s="176"/>
      <c r="D20" s="176"/>
      <c r="E20" s="176"/>
      <c r="F20" s="176"/>
      <c r="G20" s="176"/>
      <c r="H20" s="176"/>
      <c r="I20" s="176"/>
      <c r="J20" s="176"/>
      <c r="K20" s="176"/>
      <c r="L20" s="176"/>
      <c r="M20" s="176"/>
      <c r="N20" s="176"/>
      <c r="O20" s="176"/>
      <c r="P20" s="176"/>
      <c r="Q20" s="176"/>
      <c r="R20" s="176"/>
      <c r="S20" s="176"/>
    </row>
    <row r="21" spans="1:19">
      <c r="A21" s="171"/>
      <c r="B21" s="171"/>
      <c r="C21" s="171"/>
      <c r="D21" s="171"/>
      <c r="E21" s="171"/>
      <c r="F21" s="171"/>
      <c r="G21" s="171"/>
      <c r="H21" s="171"/>
      <c r="I21" s="171"/>
      <c r="J21" s="171"/>
      <c r="K21" s="171"/>
      <c r="L21" s="171"/>
      <c r="M21" s="171"/>
      <c r="N21" s="171"/>
      <c r="O21" s="171"/>
      <c r="P21" s="171"/>
      <c r="Q21" s="171"/>
      <c r="R21" s="171"/>
      <c r="S21" s="171"/>
    </row>
  </sheetData>
  <mergeCells count="18">
    <mergeCell ref="F7:F8"/>
    <mergeCell ref="G7:I7"/>
    <mergeCell ref="Q1:S1"/>
    <mergeCell ref="Q4:S4"/>
    <mergeCell ref="J7:L7"/>
    <mergeCell ref="M7:M8"/>
    <mergeCell ref="N7:P7"/>
    <mergeCell ref="Q7:S7"/>
    <mergeCell ref="A2:S2"/>
    <mergeCell ref="A3:S3"/>
    <mergeCell ref="A6:A8"/>
    <mergeCell ref="B6:B8"/>
    <mergeCell ref="C6:C8"/>
    <mergeCell ref="D6:E6"/>
    <mergeCell ref="F6:L6"/>
    <mergeCell ref="M6:S6"/>
    <mergeCell ref="D7:D8"/>
    <mergeCell ref="E7:E8"/>
  </mergeCells>
  <pageMargins left="0.31496062992125984" right="0" top="0.74803149606299213" bottom="0.55118110236220474" header="0.31496062992125984" footer="0.31496062992125984"/>
  <pageSetup paperSize="9" scale="80" orientation="landscape"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Unknown Document Type" ma:contentTypeID="0x010104" ma:contentTypeVersion="0" ma:contentTypeDescription="" ma:contentTypeScope="" ma:versionID="05d83ceaa0bbd2e3bc716e6e66bd857a">
  <xsd:schema xmlns:xsd="http://www.w3.org/2001/XMLSchema" xmlns:xs="http://www.w3.org/2001/XMLSchema" xmlns:p="http://schemas.microsoft.com/office/2006/metadata/properties" targetNamespace="http://schemas.microsoft.com/office/2006/metadata/properties" ma:root="true" ma:fieldsID="b3d69fe45253d5ff147bb69036b756a7">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50AE5CB1-74E1-420F-9670-B4110FE8D0EE}"/>
</file>

<file path=customXml/itemProps2.xml><?xml version="1.0" encoding="utf-8"?>
<ds:datastoreItem xmlns:ds="http://schemas.openxmlformats.org/officeDocument/2006/customXml" ds:itemID="{594333E2-E77B-4147-B994-74C1745AAF26}"/>
</file>

<file path=customXml/itemProps3.xml><?xml version="1.0" encoding="utf-8"?>
<ds:datastoreItem xmlns:ds="http://schemas.openxmlformats.org/officeDocument/2006/customXml" ds:itemID="{826D3716-9714-4271-BE9A-C91E5C95D4F7}"/>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12</vt:i4>
      </vt:variant>
    </vt:vector>
  </HeadingPairs>
  <TitlesOfParts>
    <vt:vector size="21" baseType="lpstr">
      <vt:lpstr>46</vt:lpstr>
      <vt:lpstr>47</vt:lpstr>
      <vt:lpstr>49</vt:lpstr>
      <vt:lpstr>50</vt:lpstr>
      <vt:lpstr>51</vt:lpstr>
      <vt:lpstr>53</vt:lpstr>
      <vt:lpstr>56</vt:lpstr>
      <vt:lpstr>57</vt:lpstr>
      <vt:lpstr>Sheet1</vt:lpstr>
      <vt:lpstr>'46'!Print_Area</vt:lpstr>
      <vt:lpstr>'47'!Print_Area</vt:lpstr>
      <vt:lpstr>'49'!Print_Area</vt:lpstr>
      <vt:lpstr>'50'!Print_Area</vt:lpstr>
      <vt:lpstr>'56'!Print_Area</vt:lpstr>
      <vt:lpstr>'46'!Print_Titles</vt:lpstr>
      <vt:lpstr>'47'!Print_Titles</vt:lpstr>
      <vt:lpstr>'49'!Print_Titles</vt:lpstr>
      <vt:lpstr>'50'!Print_Titles</vt:lpstr>
      <vt:lpstr>'51'!Print_Titles</vt:lpstr>
      <vt:lpstr>'53'!Print_Titles</vt:lpstr>
      <vt:lpstr>'56'!Print_Titles</vt:lpstr>
    </vt:vector>
  </TitlesOfParts>
  <Company>Bo Tai chinh</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buiquanghuy</dc:creator>
  <cp:lastModifiedBy>nguyenminhquan</cp:lastModifiedBy>
  <cp:lastPrinted>2019-01-09T02:40:28Z</cp:lastPrinted>
  <dcterms:created xsi:type="dcterms:W3CDTF">2006-07-11T01:29:00Z</dcterms:created>
  <dcterms:modified xsi:type="dcterms:W3CDTF">2020-06-11T07:14:29Z</dcterms:modified>
</cp:coreProperties>
</file>