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.TRANG\Nhiệm vụ cá nhân năm 2019\Công khai dự toán\CÔNG KHAI NGÂN SÁCH\CÔNG KHAI LÊN CTT\2020\Công bố công khai dự toán NSĐP được HĐND thông qua năm 2020\"/>
    </mc:Choice>
  </mc:AlternateContent>
  <bookViews>
    <workbookView xWindow="0" yWindow="0" windowWidth="20460" windowHeight="7635"/>
  </bookViews>
  <sheets>
    <sheet name="51" sheetId="1" r:id="rId1"/>
  </sheets>
  <externalReferences>
    <externalReference r:id="rId2"/>
  </externalReferences>
  <definedNames>
    <definedName name="_a1" hidden="1">{"'Sheet1'!$L$16"}</definedName>
    <definedName name="_Fill" hidden="1">#REF!</definedName>
    <definedName name="_xlnm._FilterDatabase" localSheetId="0" hidden="1">#REF!</definedName>
    <definedName name="_xlnm._FilterDatabase" hidden="1">'[1]TL than'!#REF!</definedName>
    <definedName name="_h1" hidden="1">{"'Sheet1'!$L$16"}</definedName>
    <definedName name="_h10" hidden="1">{#N/A,#N/A,FALSE,"Chi tiÆt"}</definedName>
    <definedName name="_h2" hidden="1">{"'Sheet1'!$L$16"}</definedName>
    <definedName name="_h3" hidden="1">{"'Sheet1'!$L$16"}</definedName>
    <definedName name="_h5" hidden="1">{"'Sheet1'!$L$16"}</definedName>
    <definedName name="_h6" hidden="1">{"'Sheet1'!$L$16"}</definedName>
    <definedName name="_h7" hidden="1">{"'Sheet1'!$L$16"}</definedName>
    <definedName name="_h8" hidden="1">{"'Sheet1'!$L$16"}</definedName>
    <definedName name="_h9" hidden="1">{"'Sheet1'!$L$16"}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PA3" hidden="1">{"'Sheet1'!$L$16"}</definedName>
    <definedName name="_Sort" hidden="1">#REF!</definedName>
    <definedName name="anscount" localSheetId="0" hidden="1">1</definedName>
    <definedName name="anscount" hidden="1">3</definedName>
    <definedName name="BCBo" hidden="1">{"'Sheet1'!$L$16"}</definedName>
    <definedName name="Bgiang" localSheetId="0" hidden="1">{"'Sheet1'!$L$16"}</definedName>
    <definedName name="Bgiang" hidden="1">{"'Sheet1'!$L$16"}</definedName>
    <definedName name="DUCANH" hidden="1">{"'Sheet1'!$L$16"}</definedName>
    <definedName name="fff" localSheetId="0" hidden="1">{"'Sheet1'!$L$16"}</definedName>
    <definedName name="fff" hidden="1">{"'Sheet1'!$L$16"}</definedName>
    <definedName name="g" localSheetId="0" hidden="1">{"'Sheet1'!$L$16"}</definedName>
    <definedName name="h" localSheetId="0" hidden="1">{"'Sheet1'!$L$16"}</definedName>
    <definedName name="h" hidden="1">{"'Sheet1'!$L$16"}</definedName>
    <definedName name="HANG" hidden="1">{#N/A,#N/A,FALSE,"Chi tiÆt"}</definedName>
    <definedName name="HIHIHIHOI" hidden="1">{"'Sheet1'!$L$16"}</definedName>
    <definedName name="HJKL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o" localSheetId="0" hidden="1">{"'Sheet1'!$L$16"}</definedName>
    <definedName name="o" hidden="1">{"'Sheet1'!$L$16"}</definedName>
    <definedName name="_xlnm.Print_Titles" localSheetId="0">'51'!$5:$8</definedName>
    <definedName name="RGHGSD" hidden="1">{"'Sheet1'!$L$16"}</definedName>
    <definedName name="sencount" hidden="1">2</definedName>
    <definedName name="wrn.chi._.tiÆt." hidden="1">{#N/A,#N/A,FALSE,"Chi tiÆt"}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7" i="1" l="1"/>
  <c r="O79" i="1" s="1"/>
  <c r="C76" i="1"/>
  <c r="C75" i="1"/>
  <c r="C74" i="1"/>
  <c r="C73" i="1"/>
  <c r="J72" i="1"/>
  <c r="C72" i="1" s="1"/>
  <c r="J71" i="1"/>
  <c r="C71" i="1" s="1"/>
  <c r="J70" i="1"/>
  <c r="C70" i="1" s="1"/>
  <c r="J69" i="1"/>
  <c r="C69" i="1" s="1"/>
  <c r="J68" i="1"/>
  <c r="C68" i="1" s="1"/>
  <c r="J67" i="1"/>
  <c r="C67" i="1" s="1"/>
  <c r="J66" i="1"/>
  <c r="C66" i="1" s="1"/>
  <c r="J65" i="1"/>
  <c r="C65" i="1" s="1"/>
  <c r="J64" i="1"/>
  <c r="C64" i="1" s="1"/>
  <c r="J63" i="1"/>
  <c r="C63" i="1" s="1"/>
  <c r="J62" i="1"/>
  <c r="C62" i="1" s="1"/>
  <c r="J61" i="1"/>
  <c r="C61" i="1" s="1"/>
  <c r="M60" i="1"/>
  <c r="L60" i="1"/>
  <c r="K60" i="1"/>
  <c r="K10" i="1" s="1"/>
  <c r="K9" i="1" s="1"/>
  <c r="J60" i="1"/>
  <c r="E60" i="1"/>
  <c r="D60" i="1"/>
  <c r="J59" i="1"/>
  <c r="C59" i="1" s="1"/>
  <c r="J58" i="1"/>
  <c r="C58" i="1" s="1"/>
  <c r="J57" i="1"/>
  <c r="C57" i="1" s="1"/>
  <c r="J56" i="1"/>
  <c r="C56" i="1" s="1"/>
  <c r="J55" i="1"/>
  <c r="C55" i="1" s="1"/>
  <c r="J54" i="1"/>
  <c r="C54" i="1" s="1"/>
  <c r="J53" i="1"/>
  <c r="C53" i="1" s="1"/>
  <c r="J52" i="1"/>
  <c r="C52" i="1" s="1"/>
  <c r="J51" i="1"/>
  <c r="C51" i="1" s="1"/>
  <c r="J50" i="1"/>
  <c r="C50" i="1" s="1"/>
  <c r="J49" i="1"/>
  <c r="C49" i="1" s="1"/>
  <c r="J48" i="1"/>
  <c r="C48" i="1" s="1"/>
  <c r="J47" i="1"/>
  <c r="C47" i="1" s="1"/>
  <c r="J46" i="1"/>
  <c r="C46" i="1" s="1"/>
  <c r="J45" i="1"/>
  <c r="C45" i="1" s="1"/>
  <c r="J44" i="1"/>
  <c r="C44" i="1" s="1"/>
  <c r="J43" i="1"/>
  <c r="C43" i="1" s="1"/>
  <c r="J42" i="1"/>
  <c r="C42" i="1" s="1"/>
  <c r="J41" i="1"/>
  <c r="C41" i="1" s="1"/>
  <c r="J40" i="1"/>
  <c r="C40" i="1" s="1"/>
  <c r="J39" i="1"/>
  <c r="C39" i="1" s="1"/>
  <c r="J38" i="1"/>
  <c r="C38" i="1" s="1"/>
  <c r="J37" i="1"/>
  <c r="C37" i="1" s="1"/>
  <c r="J36" i="1"/>
  <c r="C36" i="1" s="1"/>
  <c r="J35" i="1"/>
  <c r="C35" i="1" s="1"/>
  <c r="J34" i="1"/>
  <c r="C34" i="1" s="1"/>
  <c r="J33" i="1"/>
  <c r="C33" i="1" s="1"/>
  <c r="M32" i="1"/>
  <c r="J32" i="1"/>
  <c r="C32" i="1" s="1"/>
  <c r="M31" i="1"/>
  <c r="J31" i="1"/>
  <c r="J30" i="1"/>
  <c r="C30" i="1" s="1"/>
  <c r="J29" i="1"/>
  <c r="C29" i="1" s="1"/>
  <c r="J28" i="1"/>
  <c r="C28" i="1" s="1"/>
  <c r="J27" i="1"/>
  <c r="C27" i="1" s="1"/>
  <c r="J26" i="1"/>
  <c r="C26" i="1" s="1"/>
  <c r="J25" i="1"/>
  <c r="C25" i="1" s="1"/>
  <c r="J24" i="1"/>
  <c r="C24" i="1" s="1"/>
  <c r="M23" i="1"/>
  <c r="J23" i="1"/>
  <c r="J22" i="1"/>
  <c r="C22" i="1" s="1"/>
  <c r="J21" i="1"/>
  <c r="C21" i="1" s="1"/>
  <c r="J20" i="1"/>
  <c r="E20" i="1"/>
  <c r="J19" i="1"/>
  <c r="C19" i="1" s="1"/>
  <c r="J18" i="1"/>
  <c r="C18" i="1" s="1"/>
  <c r="J17" i="1"/>
  <c r="C17" i="1" s="1"/>
  <c r="J16" i="1"/>
  <c r="C16" i="1" s="1"/>
  <c r="J15" i="1"/>
  <c r="C15" i="1" s="1"/>
  <c r="J14" i="1"/>
  <c r="C14" i="1" s="1"/>
  <c r="J13" i="1"/>
  <c r="C13" i="1" s="1"/>
  <c r="J12" i="1"/>
  <c r="C12" i="1" s="1"/>
  <c r="M11" i="1"/>
  <c r="L11" i="1"/>
  <c r="J11" i="1"/>
  <c r="J10" i="1" s="1"/>
  <c r="J9" i="1" s="1"/>
  <c r="D11" i="1"/>
  <c r="D10" i="1" s="1"/>
  <c r="D9" i="1" s="1"/>
  <c r="M10" i="1"/>
  <c r="M9" i="1" s="1"/>
  <c r="I10" i="1"/>
  <c r="I9" i="1" s="1"/>
  <c r="H10" i="1"/>
  <c r="H9" i="1" s="1"/>
  <c r="G10" i="1"/>
  <c r="G9" i="1" s="1"/>
  <c r="F10" i="1"/>
  <c r="F9" i="1" s="1"/>
  <c r="D8" i="1"/>
  <c r="E8" i="1" s="1"/>
  <c r="F8" i="1" s="1"/>
  <c r="G8" i="1" s="1"/>
  <c r="H8" i="1" s="1"/>
  <c r="I8" i="1" s="1"/>
  <c r="J8" i="1" s="1"/>
  <c r="K8" i="1" s="1"/>
  <c r="L8" i="1" s="1"/>
  <c r="C23" i="1" l="1"/>
  <c r="C20" i="1"/>
  <c r="C31" i="1"/>
  <c r="C60" i="1"/>
  <c r="L10" i="1"/>
  <c r="L9" i="1" s="1"/>
  <c r="E11" i="1"/>
  <c r="E10" i="1" s="1"/>
  <c r="E9" i="1" s="1"/>
  <c r="C11" i="1" l="1"/>
  <c r="C10" i="1" s="1"/>
  <c r="C9" i="1" s="1"/>
</calcChain>
</file>

<file path=xl/sharedStrings.xml><?xml version="1.0" encoding="utf-8"?>
<sst xmlns="http://schemas.openxmlformats.org/spreadsheetml/2006/main" count="100" uniqueCount="96">
  <si>
    <t>Đơn vị tính: Triệu đồng</t>
  </si>
  <si>
    <t>STT</t>
  </si>
  <si>
    <t>Tên đơn vị</t>
  </si>
  <si>
    <t>Tổng số</t>
  </si>
  <si>
    <t>Chi trả nợ lãi do Chính quyền địa phương vay</t>
  </si>
  <si>
    <t>Chi bổ sung quỹ dự trữ tài chính</t>
  </si>
  <si>
    <t xml:space="preserve">Chi dự phòng ngân sách </t>
  </si>
  <si>
    <t>Chi tạo nguồn, điều chỉnh tiền lương</t>
  </si>
  <si>
    <t>Chi chương trình MTQG</t>
  </si>
  <si>
    <t>Chi mục tiêu, nhiệm vụ khác (vốn sự nghiệp)</t>
  </si>
  <si>
    <t>Chi thường xuyên</t>
  </si>
  <si>
    <t>Chi đầu tư phát triển</t>
  </si>
  <si>
    <t>A</t>
  </si>
  <si>
    <t>B</t>
  </si>
  <si>
    <t>TỔNG SỐ</t>
  </si>
  <si>
    <t>I</t>
  </si>
  <si>
    <t>CÁC CƠ QUAN, TỔ CHỨC</t>
  </si>
  <si>
    <t>*</t>
  </si>
  <si>
    <t>Các cơ quan, đơn vị của tỉnh</t>
  </si>
  <si>
    <t>Tỉnh ủy Điện Biên</t>
  </si>
  <si>
    <t>Văn phòng HĐND tỉnh</t>
  </si>
  <si>
    <t>Văn phòng UBND tỉnh</t>
  </si>
  <si>
    <t>Văn phòng Đoàn ĐBQH</t>
  </si>
  <si>
    <t>Sở Công thương</t>
  </si>
  <si>
    <t>Sở Giáo dục - Đào tạo</t>
  </si>
  <si>
    <t>Sở Giao thông Vận tải</t>
  </si>
  <si>
    <t>Sở Kế hoạch và Đầu tư</t>
  </si>
  <si>
    <t>Sở Khoa học</t>
  </si>
  <si>
    <t>Sở Lao động - Thương binh và Xã hội</t>
  </si>
  <si>
    <t>Sở Nội vụ</t>
  </si>
  <si>
    <t>Sở Nông nghiệp và Phát triển nông thôn</t>
  </si>
  <si>
    <t>Sở Ngoại vụ</t>
  </si>
  <si>
    <t>Sở Tài chính</t>
  </si>
  <si>
    <t>Sở Tài nguyên và Môi trường</t>
  </si>
  <si>
    <t>Sở Tư pháp</t>
  </si>
  <si>
    <t>Sở Thông tin và Truyền thông</t>
  </si>
  <si>
    <t>Sở Văn hóa - Thể thao và Du lịch</t>
  </si>
  <si>
    <t>Sở Xây dựng</t>
  </si>
  <si>
    <t>Sở Y tế</t>
  </si>
  <si>
    <t>Ban Dân tộc</t>
  </si>
  <si>
    <t>Đài Phát thanh Truyền hình</t>
  </si>
  <si>
    <t>Thanh tra tỉnh</t>
  </si>
  <si>
    <t>Trường Chính trị tỉnh</t>
  </si>
  <si>
    <t>Trường Cao đẳng nghề</t>
  </si>
  <si>
    <t>Trường Cao đẳng Kinh tế kỹ thuật</t>
  </si>
  <si>
    <t>Hội cựu chiến binh</t>
  </si>
  <si>
    <t>Tỉnh Hội phụ nữ</t>
  </si>
  <si>
    <t>Tỉnh Đoàn thanh niên</t>
  </si>
  <si>
    <t>Mặt Trận tổ quốc</t>
  </si>
  <si>
    <t>Hội Nông dân tỉnh</t>
  </si>
  <si>
    <t>Công an tỉnh</t>
  </si>
  <si>
    <t>BCH Bộ đội biên phòng tỉnh</t>
  </si>
  <si>
    <t>BCH Quân sự tỉnh</t>
  </si>
  <si>
    <t>Quỹ Bảo trì đường bộ tỉnh Điện Biên</t>
  </si>
  <si>
    <t>Quỹ Bảo vệ Môi trường</t>
  </si>
  <si>
    <t>Quỹ phòng chống thiên tai tỉnh</t>
  </si>
  <si>
    <t>Quỹ phát triển đất tỉnh Điện Biên</t>
  </si>
  <si>
    <t>Quỹ Xúc tiến thương mại</t>
  </si>
  <si>
    <t>Bảo hiểm xã hội tỉnh</t>
  </si>
  <si>
    <t>Chi nhánh Ngân hàng chính sách xã hội tỉnh Điện Biên</t>
  </si>
  <si>
    <t>Văn phòng điều phối CTMTQG xây dựng nông thôn mới</t>
  </si>
  <si>
    <t>Cục Thi hành án dân sự tỉnh Điện Biên</t>
  </si>
  <si>
    <t>Cục Thống kê tỉnh Điện Biên</t>
  </si>
  <si>
    <t>Tòa án nhân dân tỉnh Điện Biên</t>
  </si>
  <si>
    <t>Viện kiểm sát tỉnh Điện Biên</t>
  </si>
  <si>
    <t>Công ty TNHH quản lý thủy nông Điện Biên</t>
  </si>
  <si>
    <t>Công ty Cổ phần xây dựng thủy lợi Điện Biên</t>
  </si>
  <si>
    <t>II</t>
  </si>
  <si>
    <t>Hỗ trợ các tổ chức xã hội</t>
  </si>
  <si>
    <t>Hội Chữ thập đỏ</t>
  </si>
  <si>
    <t>Hội Văn học Nghệ thuật</t>
  </si>
  <si>
    <t>Hội Khuyến học tỉnh</t>
  </si>
  <si>
    <t>Hội Cựu thanh niên xung phong</t>
  </si>
  <si>
    <t>Hội người Cao tuổi</t>
  </si>
  <si>
    <t>Hội Luật gia tỉnh</t>
  </si>
  <si>
    <t>Hội Đông y</t>
  </si>
  <si>
    <t>Hội Nhà báo</t>
  </si>
  <si>
    <t>Liên hiệp các Hội Khoa học và Kỹ thuật</t>
  </si>
  <si>
    <t>Hội nạn nhân chất độc Da cam/Dioxin</t>
  </si>
  <si>
    <t>Liên Minh hợp tác xã</t>
  </si>
  <si>
    <t xml:space="preserve">Hội bảo trợ người tàn tật và trẻ mồ côi, người mù </t>
  </si>
  <si>
    <t xml:space="preserve">CHI TRẢ NỢ LÃI CÁC KHOẢN DO CHÍNH QUYỀN ĐỊA PHƯƠNG VAY </t>
  </si>
  <si>
    <t>III</t>
  </si>
  <si>
    <t>CHI BỔ SUNG  QUỸ DỰ TRỮ TÀI CHÍNH</t>
  </si>
  <si>
    <t>IV</t>
  </si>
  <si>
    <t>CHI DỰ PHÒNG NGÂN SÁCH</t>
  </si>
  <si>
    <t>V</t>
  </si>
  <si>
    <t>CHI TẠO NGUỒN, ĐIỀU CHỈNH TIỀN LƯƠNG</t>
  </si>
  <si>
    <t>VI</t>
  </si>
  <si>
    <t>CHI BỔ SUNG CÓ MỤC TIÊU CHO NGÂN SÁCH CẤP DƯỚI</t>
  </si>
  <si>
    <t>VII</t>
  </si>
  <si>
    <t>CHI CHUYỂN NGUỒN SANG NGÂN SÁCH NĂM SAU</t>
  </si>
  <si>
    <t>UBND tỉnh Điện Biên</t>
  </si>
  <si>
    <t>Biểu số 51/CK-NSNN</t>
  </si>
  <si>
    <t>DỰ TOÁN CHI NGÂN SÁCH CẤP TỈNH CHO TỪNG CƠ QUAN, TỔ CHỨC  NĂM 2020</t>
  </si>
  <si>
    <t>(Kèm theo Quyết định số 1346/QĐ-UBND ngày 30/12/2019 của UBND tỉnh Điện Biên)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</si>
</sst>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;\-#,###;&quot;-&quot;"/>
  </numFmts>
  <fonts count="10" x14ac:knownFonts="1">
    <font>
      <sz val="12"/>
      <name val=".VnTime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  <charset val="163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0" xfId="1" applyFont="1" applyFill="1" applyAlignment="1">
      <alignment horizontal="centerContinuous"/>
    </xf>
    <xf numFmtId="0" fontId="3" fillId="0" borderId="0" xfId="1" applyFont="1"/>
    <xf numFmtId="0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Fill="1"/>
    <xf numFmtId="0" fontId="4" fillId="0" borderId="0" xfId="1" applyFont="1" applyBorder="1" applyAlignment="1">
      <alignment horizontal="center"/>
    </xf>
    <xf numFmtId="0" fontId="5" fillId="0" borderId="0" xfId="1" applyFont="1"/>
    <xf numFmtId="0" fontId="3" fillId="0" borderId="3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7" fillId="0" borderId="3" xfId="1" quotePrefix="1" applyFont="1" applyFill="1" applyBorder="1" applyAlignment="1">
      <alignment horizontal="center" vertical="center"/>
    </xf>
    <xf numFmtId="0" fontId="3" fillId="0" borderId="3" xfId="1" quotePrefix="1" applyFont="1" applyFill="1" applyBorder="1" applyAlignment="1">
      <alignment horizontal="center" vertical="center"/>
    </xf>
    <xf numFmtId="0" fontId="3" fillId="0" borderId="3" xfId="1" quotePrefix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6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3" fontId="2" fillId="0" borderId="7" xfId="1" applyNumberFormat="1" applyFont="1" applyBorder="1"/>
    <xf numFmtId="3" fontId="6" fillId="0" borderId="7" xfId="1" applyNumberFormat="1" applyFont="1" applyFill="1" applyBorder="1"/>
    <xf numFmtId="0" fontId="2" fillId="0" borderId="0" xfId="1" applyFont="1"/>
    <xf numFmtId="0" fontId="2" fillId="0" borderId="7" xfId="1" applyFont="1" applyBorder="1" applyAlignment="1">
      <alignment vertical="center" wrapText="1"/>
    </xf>
    <xf numFmtId="3" fontId="6" fillId="0" borderId="7" xfId="1" applyNumberFormat="1" applyFont="1" applyBorder="1"/>
    <xf numFmtId="164" fontId="8" fillId="0" borderId="7" xfId="1" applyNumberFormat="1" applyFont="1" applyFill="1" applyBorder="1" applyAlignment="1">
      <alignment horizontal="center" vertical="center" wrapText="1"/>
    </xf>
    <xf numFmtId="164" fontId="8" fillId="0" borderId="7" xfId="1" applyNumberFormat="1" applyFont="1" applyFill="1" applyBorder="1" applyAlignment="1">
      <alignment vertical="center" wrapText="1"/>
    </xf>
    <xf numFmtId="3" fontId="3" fillId="0" borderId="7" xfId="1" applyNumberFormat="1" applyFont="1" applyBorder="1"/>
    <xf numFmtId="3" fontId="7" fillId="0" borderId="7" xfId="1" applyNumberFormat="1" applyFont="1" applyFill="1" applyBorder="1"/>
    <xf numFmtId="3" fontId="3" fillId="0" borderId="7" xfId="1" applyNumberFormat="1" applyFont="1" applyFill="1" applyBorder="1"/>
    <xf numFmtId="164" fontId="8" fillId="0" borderId="7" xfId="1" applyNumberFormat="1" applyFont="1" applyFill="1" applyBorder="1" applyAlignment="1">
      <alignment horizontal="left" vertical="center" wrapText="1"/>
    </xf>
    <xf numFmtId="164" fontId="8" fillId="0" borderId="7" xfId="1" applyNumberFormat="1" applyFont="1" applyFill="1" applyBorder="1" applyAlignment="1">
      <alignment horizontal="justify" vertical="center" wrapText="1"/>
    </xf>
    <xf numFmtId="0" fontId="2" fillId="0" borderId="7" xfId="1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3" fontId="2" fillId="0" borderId="7" xfId="1" applyNumberFormat="1" applyFont="1" applyFill="1" applyBorder="1"/>
    <xf numFmtId="0" fontId="2" fillId="0" borderId="0" xfId="1" applyFont="1" applyFill="1"/>
    <xf numFmtId="0" fontId="2" fillId="0" borderId="7" xfId="1" applyFont="1" applyBorder="1" applyAlignment="1">
      <alignment horizontal="justify" vertical="center" wrapText="1"/>
    </xf>
    <xf numFmtId="3" fontId="2" fillId="0" borderId="7" xfId="1" applyNumberFormat="1" applyFont="1" applyBorder="1" applyAlignment="1">
      <alignment vertical="center"/>
    </xf>
    <xf numFmtId="3" fontId="3" fillId="0" borderId="7" xfId="1" applyNumberFormat="1" applyFont="1" applyBorder="1" applyAlignment="1">
      <alignment vertical="center"/>
    </xf>
    <xf numFmtId="3" fontId="6" fillId="0" borderId="7" xfId="1" applyNumberFormat="1" applyFont="1" applyBorder="1" applyAlignment="1">
      <alignment vertical="center" wrapText="1"/>
    </xf>
    <xf numFmtId="3" fontId="2" fillId="0" borderId="7" xfId="1" applyNumberFormat="1" applyFont="1" applyFill="1" applyBorder="1" applyAlignment="1">
      <alignment vertical="center" wrapText="1"/>
    </xf>
    <xf numFmtId="3" fontId="2" fillId="0" borderId="7" xfId="1" applyNumberFormat="1" applyFont="1" applyBorder="1" applyAlignment="1">
      <alignment vertical="center" wrapText="1"/>
    </xf>
    <xf numFmtId="3" fontId="3" fillId="0" borderId="0" xfId="1" applyNumberFormat="1" applyFont="1"/>
    <xf numFmtId="0" fontId="3" fillId="0" borderId="8" xfId="1" applyNumberFormat="1" applyFont="1" applyBorder="1"/>
    <xf numFmtId="0" fontId="3" fillId="0" borderId="8" xfId="1" applyFont="1" applyBorder="1" applyAlignment="1">
      <alignment vertical="center" wrapText="1"/>
    </xf>
    <xf numFmtId="0" fontId="3" fillId="0" borderId="8" xfId="1" applyFont="1" applyBorder="1"/>
    <xf numFmtId="0" fontId="3" fillId="0" borderId="8" xfId="1" applyFont="1" applyFill="1" applyBorder="1"/>
    <xf numFmtId="0" fontId="4" fillId="0" borderId="0" xfId="1" applyNumberFormat="1" applyFont="1"/>
    <xf numFmtId="0" fontId="4" fillId="0" borderId="0" xfId="1" applyFont="1"/>
    <xf numFmtId="0" fontId="9" fillId="0" borderId="0" xfId="1" applyFont="1"/>
    <xf numFmtId="0" fontId="9" fillId="0" borderId="0" xfId="1" applyFont="1" applyFill="1"/>
    <xf numFmtId="0" fontId="3" fillId="0" borderId="0" xfId="1" applyNumberFormat="1" applyFont="1"/>
    <xf numFmtId="0" fontId="2" fillId="0" borderId="6" xfId="1" applyFont="1" applyBorder="1" applyAlignment="1">
      <alignment horizontal="center" vertical="center" wrapText="1"/>
    </xf>
    <xf numFmtId="3" fontId="2" fillId="0" borderId="6" xfId="1" applyNumberFormat="1" applyFont="1" applyFill="1" applyBorder="1" applyAlignment="1">
      <alignment horizontal="right" vertical="center"/>
    </xf>
    <xf numFmtId="3" fontId="6" fillId="0" borderId="6" xfId="1" applyNumberFormat="1" applyFont="1" applyFill="1" applyBorder="1" applyAlignment="1">
      <alignment horizontal="right" vertical="center"/>
    </xf>
    <xf numFmtId="3" fontId="2" fillId="0" borderId="6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3" fillId="0" borderId="0" xfId="1" applyNumberFormat="1" applyFont="1" applyAlignment="1">
      <alignment horizontal="left" vertical="center" wrapText="1"/>
    </xf>
    <xf numFmtId="0" fontId="2" fillId="0" borderId="0" xfId="1" applyNumberFormat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1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ngbac-prmumyd\gh\KL%20Than%20HL%2015-05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MT"/>
      <sheetName val="PL1"/>
      <sheetName val="PL2"/>
      <sheetName val="KLTT"/>
      <sheetName val="TKT"/>
      <sheetName val="DG"/>
      <sheetName val="xedap"/>
      <sheetName val="san hang rao"/>
      <sheetName val="Ttin"/>
      <sheetName val="Dienngoai"/>
      <sheetName val="be canh"/>
      <sheetName val="ga ra"/>
      <sheetName val="Nuoct"/>
      <sheetName val="DN"/>
      <sheetName val="TLNtruc"/>
      <sheetName val="TLbe"/>
      <sheetName val="CTNUOC"/>
      <sheetName val="TL coc"/>
      <sheetName val="TL than"/>
      <sheetName val="KLchitiet"/>
      <sheetName val="GVLDHT"/>
      <sheetName val="DGCT"/>
      <sheetName val="CPLT"/>
      <sheetName val="10000000"/>
      <sheetName val="00000000"/>
      <sheetName val="00000001"/>
      <sheetName val="20000000"/>
      <sheetName val="30000000"/>
      <sheetName val="40000000"/>
      <sheetName val="XL4Test5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gvl"/>
      <sheetName val="thao-go"/>
      <sheetName val="DON GIA"/>
      <sheetName val="TONGKE-HT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KH-Q1,Q2,01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92"/>
  <sheetViews>
    <sheetView tabSelected="1" zoomScaleNormal="100" zoomScaleSheetLayoutView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3" sqref="A3:M3"/>
    </sheetView>
  </sheetViews>
  <sheetFormatPr defaultColWidth="10.125" defaultRowHeight="15.75" x14ac:dyDescent="0.25"/>
  <cols>
    <col min="1" max="1" width="5.375" style="51" customWidth="1"/>
    <col min="2" max="2" width="43.875" style="4" customWidth="1"/>
    <col min="3" max="3" width="10.375" style="4" customWidth="1"/>
    <col min="4" max="4" width="9.25" style="7" customWidth="1"/>
    <col min="5" max="5" width="10.375" style="7" customWidth="1"/>
    <col min="6" max="6" width="8.625" style="4" customWidth="1"/>
    <col min="7" max="7" width="8" style="4" customWidth="1"/>
    <col min="8" max="8" width="7.5" style="4" customWidth="1"/>
    <col min="9" max="9" width="8.125" style="4" customWidth="1"/>
    <col min="10" max="10" width="9.375" style="4" customWidth="1"/>
    <col min="11" max="11" width="8.25" style="4" customWidth="1"/>
    <col min="12" max="12" width="8.375" style="4" customWidth="1"/>
    <col min="13" max="13" width="9.875" style="4" customWidth="1"/>
    <col min="14" max="17" width="10.125" style="4" customWidth="1"/>
    <col min="18" max="16384" width="10.125" style="4"/>
  </cols>
  <sheetData>
    <row r="1" spans="1:13" ht="21" customHeight="1" x14ac:dyDescent="0.25">
      <c r="A1" s="65" t="s">
        <v>92</v>
      </c>
      <c r="B1" s="65"/>
      <c r="C1" s="2"/>
      <c r="D1" s="3"/>
      <c r="E1" s="3"/>
      <c r="F1" s="2"/>
      <c r="G1" s="1"/>
      <c r="H1" s="1"/>
      <c r="I1" s="66" t="s">
        <v>93</v>
      </c>
      <c r="J1" s="66"/>
      <c r="K1" s="66"/>
      <c r="L1" s="66"/>
      <c r="M1" s="66"/>
    </row>
    <row r="2" spans="1:13" ht="21" customHeight="1" x14ac:dyDescent="0.25">
      <c r="A2" s="67" t="s">
        <v>94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ht="21" customHeight="1" x14ac:dyDescent="0.25">
      <c r="A3" s="68" t="s">
        <v>95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3" ht="19.5" customHeight="1" x14ac:dyDescent="0.25">
      <c r="A4" s="5"/>
      <c r="B4" s="6"/>
      <c r="G4" s="8"/>
      <c r="H4" s="8"/>
      <c r="I4" s="8"/>
      <c r="J4" s="8"/>
      <c r="K4" s="69" t="s">
        <v>0</v>
      </c>
      <c r="L4" s="69"/>
      <c r="M4" s="69"/>
    </row>
    <row r="5" spans="1:13" s="9" customFormat="1" ht="15" customHeight="1" x14ac:dyDescent="0.25">
      <c r="A5" s="70" t="s">
        <v>1</v>
      </c>
      <c r="B5" s="56" t="s">
        <v>2</v>
      </c>
      <c r="C5" s="57" t="s">
        <v>3</v>
      </c>
      <c r="D5" s="58" t="s">
        <v>11</v>
      </c>
      <c r="E5" s="61" t="s">
        <v>10</v>
      </c>
      <c r="F5" s="56" t="s">
        <v>4</v>
      </c>
      <c r="G5" s="56" t="s">
        <v>5</v>
      </c>
      <c r="H5" s="56" t="s">
        <v>6</v>
      </c>
      <c r="I5" s="56" t="s">
        <v>7</v>
      </c>
      <c r="J5" s="57" t="s">
        <v>8</v>
      </c>
      <c r="K5" s="57"/>
      <c r="L5" s="57"/>
      <c r="M5" s="56" t="s">
        <v>9</v>
      </c>
    </row>
    <row r="6" spans="1:13" s="9" customFormat="1" ht="18.75" customHeight="1" x14ac:dyDescent="0.25">
      <c r="A6" s="71"/>
      <c r="B6" s="56"/>
      <c r="C6" s="57"/>
      <c r="D6" s="59"/>
      <c r="E6" s="62"/>
      <c r="F6" s="56"/>
      <c r="G6" s="56"/>
      <c r="H6" s="56"/>
      <c r="I6" s="56"/>
      <c r="J6" s="57" t="s">
        <v>3</v>
      </c>
      <c r="K6" s="56" t="s">
        <v>11</v>
      </c>
      <c r="L6" s="56" t="s">
        <v>10</v>
      </c>
      <c r="M6" s="56"/>
    </row>
    <row r="7" spans="1:13" s="9" customFormat="1" ht="73.5" customHeight="1" x14ac:dyDescent="0.25">
      <c r="A7" s="71"/>
      <c r="B7" s="56"/>
      <c r="C7" s="57"/>
      <c r="D7" s="60"/>
      <c r="E7" s="63"/>
      <c r="F7" s="56"/>
      <c r="G7" s="56"/>
      <c r="H7" s="56"/>
      <c r="I7" s="56"/>
      <c r="J7" s="57"/>
      <c r="K7" s="56"/>
      <c r="L7" s="56"/>
      <c r="M7" s="56"/>
    </row>
    <row r="8" spans="1:13" s="16" customFormat="1" ht="17.25" customHeight="1" x14ac:dyDescent="0.2">
      <c r="A8" s="10" t="s">
        <v>12</v>
      </c>
      <c r="B8" s="11" t="s">
        <v>13</v>
      </c>
      <c r="C8" s="12">
        <v>1</v>
      </c>
      <c r="D8" s="13">
        <f t="shared" ref="D8:K8" si="0">C8+1</f>
        <v>2</v>
      </c>
      <c r="E8" s="14">
        <f t="shared" si="0"/>
        <v>3</v>
      </c>
      <c r="F8" s="15">
        <f t="shared" si="0"/>
        <v>4</v>
      </c>
      <c r="G8" s="15">
        <f t="shared" si="0"/>
        <v>5</v>
      </c>
      <c r="H8" s="15">
        <f t="shared" si="0"/>
        <v>6</v>
      </c>
      <c r="I8" s="15">
        <f t="shared" si="0"/>
        <v>7</v>
      </c>
      <c r="J8" s="15">
        <f t="shared" si="0"/>
        <v>8</v>
      </c>
      <c r="K8" s="15">
        <f t="shared" si="0"/>
        <v>9</v>
      </c>
      <c r="L8" s="15">
        <f>K8+1</f>
        <v>10</v>
      </c>
      <c r="M8" s="15">
        <v>11</v>
      </c>
    </row>
    <row r="9" spans="1:13" s="16" customFormat="1" x14ac:dyDescent="0.2">
      <c r="A9" s="17"/>
      <c r="B9" s="52" t="s">
        <v>14</v>
      </c>
      <c r="C9" s="53">
        <f>SUM(C10,C73:C78)</f>
        <v>7898259</v>
      </c>
      <c r="D9" s="54">
        <f>SUM(D10,D73:D73)</f>
        <v>0</v>
      </c>
      <c r="E9" s="55">
        <f t="shared" ref="E9:J9" si="1">SUM(E10,E73,E74,E75,E76,E77,E78)</f>
        <v>1927150</v>
      </c>
      <c r="F9" s="55">
        <f t="shared" si="1"/>
        <v>1600</v>
      </c>
      <c r="G9" s="55">
        <f t="shared" si="1"/>
        <v>1000</v>
      </c>
      <c r="H9" s="55">
        <f t="shared" si="1"/>
        <v>111431</v>
      </c>
      <c r="I9" s="55">
        <f t="shared" si="1"/>
        <v>25920</v>
      </c>
      <c r="J9" s="55">
        <f t="shared" si="1"/>
        <v>23684</v>
      </c>
      <c r="K9" s="55">
        <f>SUM(K10,K74,K75,K76,K77,K78,)</f>
        <v>0</v>
      </c>
      <c r="L9" s="55">
        <f>SUM(L10,L73,L74,L75,L76,L77,L78)</f>
        <v>23684</v>
      </c>
      <c r="M9" s="55">
        <f>SUM(M10,M73,M74,M75,M76,M77,M78)</f>
        <v>79201</v>
      </c>
    </row>
    <row r="10" spans="1:13" s="22" customFormat="1" x14ac:dyDescent="0.25">
      <c r="A10" s="18" t="s">
        <v>15</v>
      </c>
      <c r="B10" s="19" t="s">
        <v>16</v>
      </c>
      <c r="C10" s="20">
        <f>SUM(C11,C60)</f>
        <v>2030035</v>
      </c>
      <c r="D10" s="21">
        <f>SUM(D11,D60)</f>
        <v>0</v>
      </c>
      <c r="E10" s="20">
        <f>SUM(E11,E60)</f>
        <v>1927150</v>
      </c>
      <c r="F10" s="20">
        <f>SUM(F11:F72)</f>
        <v>0</v>
      </c>
      <c r="G10" s="20">
        <f>SUM(G11:G72)</f>
        <v>0</v>
      </c>
      <c r="H10" s="20">
        <f>SUM(H11:H72)</f>
        <v>0</v>
      </c>
      <c r="I10" s="20">
        <f>SUM(I11:I72)</f>
        <v>0</v>
      </c>
      <c r="J10" s="20">
        <f>SUM(J11,J60)</f>
        <v>23684</v>
      </c>
      <c r="K10" s="20">
        <f>SUM(K11:K73)</f>
        <v>0</v>
      </c>
      <c r="L10" s="20">
        <f>SUM(L11,L60)</f>
        <v>23684</v>
      </c>
      <c r="M10" s="20">
        <f>SUM(M11,M60)</f>
        <v>79201</v>
      </c>
    </row>
    <row r="11" spans="1:13" s="22" customFormat="1" x14ac:dyDescent="0.25">
      <c r="A11" s="18" t="s">
        <v>17</v>
      </c>
      <c r="B11" s="23" t="s">
        <v>18</v>
      </c>
      <c r="C11" s="20">
        <f>SUM(C12:C59)</f>
        <v>2015272</v>
      </c>
      <c r="D11" s="24">
        <f>SUM(D12:D59)</f>
        <v>0</v>
      </c>
      <c r="E11" s="20">
        <f>SUM(E12:E59)</f>
        <v>1912967</v>
      </c>
      <c r="F11" s="20"/>
      <c r="G11" s="20"/>
      <c r="H11" s="20"/>
      <c r="I11" s="20"/>
      <c r="J11" s="20">
        <f>SUM(J12:J59)</f>
        <v>23684</v>
      </c>
      <c r="K11" s="20"/>
      <c r="L11" s="20">
        <f>SUM(L12:L59)</f>
        <v>23684</v>
      </c>
      <c r="M11" s="20">
        <f>SUM(M12:M59)</f>
        <v>78621</v>
      </c>
    </row>
    <row r="12" spans="1:13" x14ac:dyDescent="0.25">
      <c r="A12" s="25">
        <v>1</v>
      </c>
      <c r="B12" s="26" t="s">
        <v>19</v>
      </c>
      <c r="C12" s="27">
        <f t="shared" ref="C12:C43" si="2">SUM(D12:J12,M12)</f>
        <v>85100</v>
      </c>
      <c r="D12" s="28"/>
      <c r="E12" s="29">
        <v>85100</v>
      </c>
      <c r="F12" s="27"/>
      <c r="G12" s="27"/>
      <c r="H12" s="27"/>
      <c r="I12" s="27"/>
      <c r="J12" s="27">
        <f t="shared" ref="J12:J72" si="3">L12</f>
        <v>0</v>
      </c>
      <c r="K12" s="27"/>
      <c r="L12" s="27">
        <v>0</v>
      </c>
      <c r="M12" s="27">
        <v>0</v>
      </c>
    </row>
    <row r="13" spans="1:13" x14ac:dyDescent="0.25">
      <c r="A13" s="25">
        <v>2</v>
      </c>
      <c r="B13" s="26" t="s">
        <v>20</v>
      </c>
      <c r="C13" s="27">
        <f t="shared" si="2"/>
        <v>14894</v>
      </c>
      <c r="D13" s="28"/>
      <c r="E13" s="29">
        <v>14894</v>
      </c>
      <c r="F13" s="27"/>
      <c r="G13" s="27"/>
      <c r="H13" s="27"/>
      <c r="I13" s="27"/>
      <c r="J13" s="27">
        <f t="shared" si="3"/>
        <v>0</v>
      </c>
      <c r="K13" s="27"/>
      <c r="L13" s="27">
        <v>0</v>
      </c>
      <c r="M13" s="27">
        <v>0</v>
      </c>
    </row>
    <row r="14" spans="1:13" x14ac:dyDescent="0.25">
      <c r="A14" s="25">
        <v>3</v>
      </c>
      <c r="B14" s="26" t="s">
        <v>21</v>
      </c>
      <c r="C14" s="27">
        <f t="shared" si="2"/>
        <v>26022</v>
      </c>
      <c r="D14" s="28"/>
      <c r="E14" s="29">
        <v>26022</v>
      </c>
      <c r="F14" s="27"/>
      <c r="G14" s="27"/>
      <c r="H14" s="27"/>
      <c r="I14" s="27"/>
      <c r="J14" s="27">
        <f t="shared" si="3"/>
        <v>0</v>
      </c>
      <c r="K14" s="27"/>
      <c r="L14" s="27">
        <v>0</v>
      </c>
      <c r="M14" s="27">
        <v>0</v>
      </c>
    </row>
    <row r="15" spans="1:13" x14ac:dyDescent="0.25">
      <c r="A15" s="25">
        <v>4</v>
      </c>
      <c r="B15" s="26" t="s">
        <v>22</v>
      </c>
      <c r="C15" s="27">
        <f t="shared" si="2"/>
        <v>300</v>
      </c>
      <c r="D15" s="28"/>
      <c r="E15" s="29">
        <v>300</v>
      </c>
      <c r="F15" s="27"/>
      <c r="G15" s="27"/>
      <c r="H15" s="27"/>
      <c r="I15" s="27"/>
      <c r="J15" s="27">
        <f t="shared" si="3"/>
        <v>0</v>
      </c>
      <c r="K15" s="27"/>
      <c r="L15" s="27">
        <v>0</v>
      </c>
      <c r="M15" s="27">
        <v>0</v>
      </c>
    </row>
    <row r="16" spans="1:13" x14ac:dyDescent="0.25">
      <c r="A16" s="25">
        <v>5</v>
      </c>
      <c r="B16" s="26" t="s">
        <v>23</v>
      </c>
      <c r="C16" s="27">
        <f t="shared" si="2"/>
        <v>11090</v>
      </c>
      <c r="D16" s="28"/>
      <c r="E16" s="29">
        <v>11090</v>
      </c>
      <c r="F16" s="27"/>
      <c r="G16" s="27"/>
      <c r="H16" s="27"/>
      <c r="I16" s="27"/>
      <c r="J16" s="27">
        <f t="shared" si="3"/>
        <v>0</v>
      </c>
      <c r="K16" s="27"/>
      <c r="L16" s="27">
        <v>0</v>
      </c>
      <c r="M16" s="27">
        <v>0</v>
      </c>
    </row>
    <row r="17" spans="1:13" x14ac:dyDescent="0.25">
      <c r="A17" s="25">
        <v>6</v>
      </c>
      <c r="B17" s="30" t="s">
        <v>24</v>
      </c>
      <c r="C17" s="27">
        <f t="shared" si="2"/>
        <v>498799</v>
      </c>
      <c r="D17" s="28"/>
      <c r="E17" s="29">
        <v>481759</v>
      </c>
      <c r="F17" s="27"/>
      <c r="G17" s="27"/>
      <c r="H17" s="27"/>
      <c r="I17" s="27"/>
      <c r="J17" s="27">
        <f t="shared" si="3"/>
        <v>1500</v>
      </c>
      <c r="K17" s="27"/>
      <c r="L17" s="27">
        <v>1500</v>
      </c>
      <c r="M17" s="27">
        <v>15540</v>
      </c>
    </row>
    <row r="18" spans="1:13" x14ac:dyDescent="0.25">
      <c r="A18" s="25">
        <v>7</v>
      </c>
      <c r="B18" s="26" t="s">
        <v>25</v>
      </c>
      <c r="C18" s="27">
        <f t="shared" si="2"/>
        <v>12403</v>
      </c>
      <c r="D18" s="28"/>
      <c r="E18" s="29">
        <v>11948</v>
      </c>
      <c r="F18" s="27"/>
      <c r="G18" s="27"/>
      <c r="H18" s="27"/>
      <c r="I18" s="27"/>
      <c r="J18" s="27">
        <f t="shared" si="3"/>
        <v>0</v>
      </c>
      <c r="K18" s="27"/>
      <c r="L18" s="27">
        <v>0</v>
      </c>
      <c r="M18" s="27">
        <v>455</v>
      </c>
    </row>
    <row r="19" spans="1:13" x14ac:dyDescent="0.25">
      <c r="A19" s="25">
        <v>8</v>
      </c>
      <c r="B19" s="26" t="s">
        <v>26</v>
      </c>
      <c r="C19" s="27">
        <f t="shared" si="2"/>
        <v>8480</v>
      </c>
      <c r="D19" s="28"/>
      <c r="E19" s="29">
        <v>8430</v>
      </c>
      <c r="F19" s="27"/>
      <c r="G19" s="27"/>
      <c r="H19" s="27"/>
      <c r="I19" s="27"/>
      <c r="J19" s="27">
        <f t="shared" si="3"/>
        <v>50</v>
      </c>
      <c r="K19" s="27"/>
      <c r="L19" s="27">
        <v>50</v>
      </c>
      <c r="M19" s="29">
        <v>0</v>
      </c>
    </row>
    <row r="20" spans="1:13" x14ac:dyDescent="0.25">
      <c r="A20" s="25">
        <v>9</v>
      </c>
      <c r="B20" s="26" t="s">
        <v>27</v>
      </c>
      <c r="C20" s="27">
        <f t="shared" si="2"/>
        <v>16259</v>
      </c>
      <c r="D20" s="28"/>
      <c r="E20" s="29">
        <f>14989+1270</f>
        <v>16259</v>
      </c>
      <c r="F20" s="27"/>
      <c r="G20" s="27"/>
      <c r="H20" s="27"/>
      <c r="I20" s="27"/>
      <c r="J20" s="27">
        <f t="shared" si="3"/>
        <v>0</v>
      </c>
      <c r="K20" s="27"/>
      <c r="L20" s="27">
        <v>0</v>
      </c>
      <c r="M20" s="27">
        <v>0</v>
      </c>
    </row>
    <row r="21" spans="1:13" x14ac:dyDescent="0.25">
      <c r="A21" s="25">
        <v>10</v>
      </c>
      <c r="B21" s="26" t="s">
        <v>28</v>
      </c>
      <c r="C21" s="27">
        <f t="shared" si="2"/>
        <v>40750</v>
      </c>
      <c r="D21" s="28"/>
      <c r="E21" s="29">
        <v>36775</v>
      </c>
      <c r="F21" s="27"/>
      <c r="G21" s="27"/>
      <c r="H21" s="27"/>
      <c r="I21" s="27"/>
      <c r="J21" s="27">
        <f t="shared" si="3"/>
        <v>754</v>
      </c>
      <c r="K21" s="27"/>
      <c r="L21" s="27">
        <v>754</v>
      </c>
      <c r="M21" s="27">
        <v>3221</v>
      </c>
    </row>
    <row r="22" spans="1:13" x14ac:dyDescent="0.25">
      <c r="A22" s="25">
        <v>11</v>
      </c>
      <c r="B22" s="26" t="s">
        <v>29</v>
      </c>
      <c r="C22" s="27">
        <f t="shared" si="2"/>
        <v>29800</v>
      </c>
      <c r="D22" s="28"/>
      <c r="E22" s="29">
        <v>27100</v>
      </c>
      <c r="F22" s="27"/>
      <c r="G22" s="27"/>
      <c r="H22" s="27"/>
      <c r="I22" s="27"/>
      <c r="J22" s="27">
        <f t="shared" si="3"/>
        <v>1000</v>
      </c>
      <c r="K22" s="27"/>
      <c r="L22" s="27">
        <v>1000</v>
      </c>
      <c r="M22" s="27">
        <v>1700</v>
      </c>
    </row>
    <row r="23" spans="1:13" x14ac:dyDescent="0.25">
      <c r="A23" s="25">
        <v>12</v>
      </c>
      <c r="B23" s="26" t="s">
        <v>30</v>
      </c>
      <c r="C23" s="27">
        <f t="shared" si="2"/>
        <v>107792</v>
      </c>
      <c r="D23" s="28"/>
      <c r="E23" s="29">
        <v>92739</v>
      </c>
      <c r="F23" s="27"/>
      <c r="G23" s="27"/>
      <c r="H23" s="27"/>
      <c r="I23" s="27"/>
      <c r="J23" s="27">
        <f>L23</f>
        <v>3210</v>
      </c>
      <c r="K23" s="27"/>
      <c r="L23" s="27">
        <v>3210</v>
      </c>
      <c r="M23" s="27">
        <f>11643+200</f>
        <v>11843</v>
      </c>
    </row>
    <row r="24" spans="1:13" x14ac:dyDescent="0.25">
      <c r="A24" s="25">
        <v>13</v>
      </c>
      <c r="B24" s="26" t="s">
        <v>31</v>
      </c>
      <c r="C24" s="27">
        <f t="shared" si="2"/>
        <v>4837</v>
      </c>
      <c r="D24" s="28"/>
      <c r="E24" s="29">
        <v>4837</v>
      </c>
      <c r="F24" s="27"/>
      <c r="G24" s="27"/>
      <c r="H24" s="27"/>
      <c r="I24" s="27"/>
      <c r="J24" s="27">
        <f t="shared" si="3"/>
        <v>0</v>
      </c>
      <c r="K24" s="27"/>
      <c r="L24" s="27">
        <v>0</v>
      </c>
      <c r="M24" s="27">
        <v>0</v>
      </c>
    </row>
    <row r="25" spans="1:13" x14ac:dyDescent="0.25">
      <c r="A25" s="25">
        <v>14</v>
      </c>
      <c r="B25" s="26" t="s">
        <v>32</v>
      </c>
      <c r="C25" s="27">
        <f t="shared" si="2"/>
        <v>10462</v>
      </c>
      <c r="D25" s="28"/>
      <c r="E25" s="29">
        <v>10462</v>
      </c>
      <c r="F25" s="27"/>
      <c r="G25" s="27"/>
      <c r="H25" s="27"/>
      <c r="I25" s="27"/>
      <c r="J25" s="27">
        <f t="shared" si="3"/>
        <v>0</v>
      </c>
      <c r="K25" s="27"/>
      <c r="L25" s="27">
        <v>0</v>
      </c>
      <c r="M25" s="27">
        <v>0</v>
      </c>
    </row>
    <row r="26" spans="1:13" x14ac:dyDescent="0.25">
      <c r="A26" s="25">
        <v>15</v>
      </c>
      <c r="B26" s="26" t="s">
        <v>33</v>
      </c>
      <c r="C26" s="27">
        <f t="shared" si="2"/>
        <v>17636</v>
      </c>
      <c r="D26" s="28"/>
      <c r="E26" s="29">
        <v>17336</v>
      </c>
      <c r="F26" s="27"/>
      <c r="G26" s="27"/>
      <c r="H26" s="27"/>
      <c r="I26" s="27"/>
      <c r="J26" s="27">
        <f t="shared" si="3"/>
        <v>0</v>
      </c>
      <c r="K26" s="27"/>
      <c r="L26" s="27">
        <v>0</v>
      </c>
      <c r="M26" s="27">
        <v>300</v>
      </c>
    </row>
    <row r="27" spans="1:13" x14ac:dyDescent="0.25">
      <c r="A27" s="25">
        <v>16</v>
      </c>
      <c r="B27" s="26" t="s">
        <v>34</v>
      </c>
      <c r="C27" s="27">
        <f t="shared" si="2"/>
        <v>15631</v>
      </c>
      <c r="D27" s="28"/>
      <c r="E27" s="29">
        <v>12856</v>
      </c>
      <c r="F27" s="27"/>
      <c r="G27" s="27"/>
      <c r="H27" s="27"/>
      <c r="I27" s="27"/>
      <c r="J27" s="27">
        <f t="shared" si="3"/>
        <v>100</v>
      </c>
      <c r="K27" s="27"/>
      <c r="L27" s="27">
        <v>100</v>
      </c>
      <c r="M27" s="27">
        <v>2675</v>
      </c>
    </row>
    <row r="28" spans="1:13" x14ac:dyDescent="0.25">
      <c r="A28" s="25">
        <v>17</v>
      </c>
      <c r="B28" s="26" t="s">
        <v>35</v>
      </c>
      <c r="C28" s="27">
        <f t="shared" si="2"/>
        <v>25706</v>
      </c>
      <c r="D28" s="28"/>
      <c r="E28" s="29">
        <v>15390</v>
      </c>
      <c r="F28" s="27"/>
      <c r="G28" s="27"/>
      <c r="H28" s="27"/>
      <c r="I28" s="27"/>
      <c r="J28" s="27">
        <f t="shared" si="3"/>
        <v>7776</v>
      </c>
      <c r="K28" s="27"/>
      <c r="L28" s="27">
        <v>7776</v>
      </c>
      <c r="M28" s="27">
        <v>2540</v>
      </c>
    </row>
    <row r="29" spans="1:13" x14ac:dyDescent="0.25">
      <c r="A29" s="25">
        <v>18</v>
      </c>
      <c r="B29" s="26" t="s">
        <v>36</v>
      </c>
      <c r="C29" s="27">
        <f t="shared" si="2"/>
        <v>57668</v>
      </c>
      <c r="D29" s="28"/>
      <c r="E29" s="29">
        <v>56355</v>
      </c>
      <c r="F29" s="27"/>
      <c r="G29" s="27"/>
      <c r="H29" s="27"/>
      <c r="I29" s="27"/>
      <c r="J29" s="27">
        <f t="shared" si="3"/>
        <v>150</v>
      </c>
      <c r="K29" s="27"/>
      <c r="L29" s="27">
        <v>150</v>
      </c>
      <c r="M29" s="27">
        <v>1163</v>
      </c>
    </row>
    <row r="30" spans="1:13" x14ac:dyDescent="0.25">
      <c r="A30" s="25">
        <v>19</v>
      </c>
      <c r="B30" s="26" t="s">
        <v>37</v>
      </c>
      <c r="C30" s="27">
        <f t="shared" si="2"/>
        <v>7260</v>
      </c>
      <c r="D30" s="28"/>
      <c r="E30" s="29">
        <v>7260</v>
      </c>
      <c r="F30" s="27"/>
      <c r="G30" s="27"/>
      <c r="H30" s="27"/>
      <c r="I30" s="27"/>
      <c r="J30" s="27">
        <f t="shared" si="3"/>
        <v>0</v>
      </c>
      <c r="K30" s="27"/>
      <c r="L30" s="27">
        <v>0</v>
      </c>
      <c r="M30" s="27">
        <v>0</v>
      </c>
    </row>
    <row r="31" spans="1:13" x14ac:dyDescent="0.25">
      <c r="A31" s="25">
        <v>20</v>
      </c>
      <c r="B31" s="26" t="s">
        <v>38</v>
      </c>
      <c r="C31" s="27">
        <f t="shared" si="2"/>
        <v>316016</v>
      </c>
      <c r="D31" s="28"/>
      <c r="E31" s="29">
        <v>292271</v>
      </c>
      <c r="F31" s="27"/>
      <c r="G31" s="27"/>
      <c r="H31" s="27"/>
      <c r="I31" s="27"/>
      <c r="J31" s="27">
        <f t="shared" si="3"/>
        <v>0</v>
      </c>
      <c r="K31" s="27"/>
      <c r="L31" s="27">
        <v>0</v>
      </c>
      <c r="M31" s="27">
        <f>23945-200</f>
        <v>23745</v>
      </c>
    </row>
    <row r="32" spans="1:13" x14ac:dyDescent="0.25">
      <c r="A32" s="25">
        <v>21</v>
      </c>
      <c r="B32" s="26" t="s">
        <v>39</v>
      </c>
      <c r="C32" s="27">
        <f t="shared" si="2"/>
        <v>14301</v>
      </c>
      <c r="D32" s="28"/>
      <c r="E32" s="29">
        <v>5878</v>
      </c>
      <c r="F32" s="27"/>
      <c r="G32" s="27"/>
      <c r="H32" s="27"/>
      <c r="I32" s="27"/>
      <c r="J32" s="27">
        <f t="shared" si="3"/>
        <v>5944</v>
      </c>
      <c r="K32" s="27"/>
      <c r="L32" s="27">
        <v>5944</v>
      </c>
      <c r="M32" s="27">
        <f>1925+554</f>
        <v>2479</v>
      </c>
    </row>
    <row r="33" spans="1:13" x14ac:dyDescent="0.25">
      <c r="A33" s="25">
        <v>22</v>
      </c>
      <c r="B33" s="26" t="s">
        <v>40</v>
      </c>
      <c r="C33" s="27">
        <f t="shared" si="2"/>
        <v>35032</v>
      </c>
      <c r="D33" s="28"/>
      <c r="E33" s="29">
        <v>35032</v>
      </c>
      <c r="F33" s="27"/>
      <c r="G33" s="27"/>
      <c r="H33" s="27"/>
      <c r="I33" s="27"/>
      <c r="J33" s="27">
        <f t="shared" si="3"/>
        <v>0</v>
      </c>
      <c r="K33" s="27"/>
      <c r="L33" s="27">
        <v>0</v>
      </c>
      <c r="M33" s="27">
        <v>0</v>
      </c>
    </row>
    <row r="34" spans="1:13" x14ac:dyDescent="0.25">
      <c r="A34" s="25">
        <v>23</v>
      </c>
      <c r="B34" s="26" t="s">
        <v>41</v>
      </c>
      <c r="C34" s="27">
        <f t="shared" si="2"/>
        <v>6550</v>
      </c>
      <c r="D34" s="28"/>
      <c r="E34" s="29">
        <v>6550</v>
      </c>
      <c r="F34" s="27"/>
      <c r="G34" s="27"/>
      <c r="H34" s="27"/>
      <c r="I34" s="27"/>
      <c r="J34" s="27">
        <f t="shared" si="3"/>
        <v>0</v>
      </c>
      <c r="K34" s="27"/>
      <c r="L34" s="27">
        <v>0</v>
      </c>
      <c r="M34" s="27">
        <v>0</v>
      </c>
    </row>
    <row r="35" spans="1:13" x14ac:dyDescent="0.25">
      <c r="A35" s="25">
        <v>24</v>
      </c>
      <c r="B35" s="26" t="s">
        <v>42</v>
      </c>
      <c r="C35" s="27">
        <f t="shared" si="2"/>
        <v>9542</v>
      </c>
      <c r="D35" s="28"/>
      <c r="E35" s="29">
        <v>9542</v>
      </c>
      <c r="F35" s="27"/>
      <c r="G35" s="27"/>
      <c r="H35" s="27"/>
      <c r="I35" s="27"/>
      <c r="J35" s="27">
        <f t="shared" si="3"/>
        <v>0</v>
      </c>
      <c r="K35" s="27"/>
      <c r="L35" s="27">
        <v>0</v>
      </c>
      <c r="M35" s="27">
        <v>0</v>
      </c>
    </row>
    <row r="36" spans="1:13" x14ac:dyDescent="0.25">
      <c r="A36" s="25">
        <v>25</v>
      </c>
      <c r="B36" s="26" t="s">
        <v>43</v>
      </c>
      <c r="C36" s="27">
        <f t="shared" si="2"/>
        <v>21524</v>
      </c>
      <c r="D36" s="28"/>
      <c r="E36" s="29">
        <v>17524</v>
      </c>
      <c r="F36" s="27"/>
      <c r="G36" s="27"/>
      <c r="H36" s="27"/>
      <c r="I36" s="27"/>
      <c r="J36" s="27">
        <f t="shared" si="3"/>
        <v>0</v>
      </c>
      <c r="K36" s="27"/>
      <c r="L36" s="27">
        <v>0</v>
      </c>
      <c r="M36" s="27">
        <v>4000</v>
      </c>
    </row>
    <row r="37" spans="1:13" s="7" customFormat="1" x14ac:dyDescent="0.25">
      <c r="A37" s="25">
        <v>26</v>
      </c>
      <c r="B37" s="26" t="s">
        <v>44</v>
      </c>
      <c r="C37" s="29">
        <f t="shared" si="2"/>
        <v>27529</v>
      </c>
      <c r="D37" s="28"/>
      <c r="E37" s="29">
        <v>22529</v>
      </c>
      <c r="F37" s="29"/>
      <c r="G37" s="29"/>
      <c r="H37" s="29"/>
      <c r="I37" s="29"/>
      <c r="J37" s="27">
        <f t="shared" si="3"/>
        <v>0</v>
      </c>
      <c r="K37" s="27"/>
      <c r="L37" s="27">
        <v>0</v>
      </c>
      <c r="M37" s="27">
        <v>5000</v>
      </c>
    </row>
    <row r="38" spans="1:13" x14ac:dyDescent="0.25">
      <c r="A38" s="25">
        <v>27</v>
      </c>
      <c r="B38" s="26" t="s">
        <v>45</v>
      </c>
      <c r="C38" s="27">
        <f t="shared" si="2"/>
        <v>2892</v>
      </c>
      <c r="D38" s="28"/>
      <c r="E38" s="29">
        <v>2792</v>
      </c>
      <c r="F38" s="27"/>
      <c r="G38" s="27"/>
      <c r="H38" s="27"/>
      <c r="I38" s="27"/>
      <c r="J38" s="29">
        <f t="shared" si="3"/>
        <v>100</v>
      </c>
      <c r="K38" s="29"/>
      <c r="L38" s="29">
        <v>100</v>
      </c>
      <c r="M38" s="29">
        <v>0</v>
      </c>
    </row>
    <row r="39" spans="1:13" x14ac:dyDescent="0.25">
      <c r="A39" s="25">
        <v>28</v>
      </c>
      <c r="B39" s="26" t="s">
        <v>46</v>
      </c>
      <c r="C39" s="27">
        <f t="shared" si="2"/>
        <v>6315</v>
      </c>
      <c r="D39" s="28"/>
      <c r="E39" s="29">
        <v>5727</v>
      </c>
      <c r="F39" s="27"/>
      <c r="G39" s="27"/>
      <c r="H39" s="27"/>
      <c r="I39" s="27"/>
      <c r="J39" s="27">
        <f t="shared" si="3"/>
        <v>300</v>
      </c>
      <c r="K39" s="27"/>
      <c r="L39" s="27">
        <v>300</v>
      </c>
      <c r="M39" s="27">
        <v>288</v>
      </c>
    </row>
    <row r="40" spans="1:13" x14ac:dyDescent="0.25">
      <c r="A40" s="25">
        <v>29</v>
      </c>
      <c r="B40" s="26" t="s">
        <v>47</v>
      </c>
      <c r="C40" s="27">
        <f t="shared" si="2"/>
        <v>9241</v>
      </c>
      <c r="D40" s="28"/>
      <c r="E40" s="29">
        <v>9101</v>
      </c>
      <c r="F40" s="27"/>
      <c r="G40" s="27"/>
      <c r="H40" s="27"/>
      <c r="I40" s="27"/>
      <c r="J40" s="27">
        <f t="shared" si="3"/>
        <v>100</v>
      </c>
      <c r="K40" s="27"/>
      <c r="L40" s="27">
        <v>100</v>
      </c>
      <c r="M40" s="27">
        <v>40</v>
      </c>
    </row>
    <row r="41" spans="1:13" x14ac:dyDescent="0.25">
      <c r="A41" s="25">
        <v>30</v>
      </c>
      <c r="B41" s="26" t="s">
        <v>48</v>
      </c>
      <c r="C41" s="27">
        <f t="shared" si="2"/>
        <v>5600</v>
      </c>
      <c r="D41" s="28"/>
      <c r="E41" s="29">
        <v>5500</v>
      </c>
      <c r="F41" s="27"/>
      <c r="G41" s="27"/>
      <c r="H41" s="27"/>
      <c r="I41" s="27"/>
      <c r="J41" s="27">
        <f t="shared" si="3"/>
        <v>100</v>
      </c>
      <c r="K41" s="27"/>
      <c r="L41" s="27">
        <v>100</v>
      </c>
      <c r="M41" s="27">
        <v>0</v>
      </c>
    </row>
    <row r="42" spans="1:13" x14ac:dyDescent="0.25">
      <c r="A42" s="25">
        <v>31</v>
      </c>
      <c r="B42" s="26" t="s">
        <v>49</v>
      </c>
      <c r="C42" s="27">
        <f t="shared" si="2"/>
        <v>5894</v>
      </c>
      <c r="D42" s="28"/>
      <c r="E42" s="29">
        <v>5554</v>
      </c>
      <c r="F42" s="27"/>
      <c r="G42" s="27"/>
      <c r="H42" s="27"/>
      <c r="I42" s="27"/>
      <c r="J42" s="27">
        <f t="shared" si="3"/>
        <v>300</v>
      </c>
      <c r="K42" s="27"/>
      <c r="L42" s="27">
        <v>300</v>
      </c>
      <c r="M42" s="27">
        <v>40</v>
      </c>
    </row>
    <row r="43" spans="1:13" x14ac:dyDescent="0.25">
      <c r="A43" s="25">
        <v>32</v>
      </c>
      <c r="B43" s="26" t="s">
        <v>50</v>
      </c>
      <c r="C43" s="27">
        <f t="shared" si="2"/>
        <v>15192</v>
      </c>
      <c r="D43" s="28"/>
      <c r="E43" s="29">
        <v>12050</v>
      </c>
      <c r="F43" s="27"/>
      <c r="G43" s="27"/>
      <c r="H43" s="27"/>
      <c r="I43" s="27"/>
      <c r="J43" s="27">
        <f t="shared" si="3"/>
        <v>0</v>
      </c>
      <c r="K43" s="27"/>
      <c r="L43" s="27">
        <v>0</v>
      </c>
      <c r="M43" s="27">
        <v>3142</v>
      </c>
    </row>
    <row r="44" spans="1:13" x14ac:dyDescent="0.25">
      <c r="A44" s="25">
        <v>33</v>
      </c>
      <c r="B44" s="26" t="s">
        <v>51</v>
      </c>
      <c r="C44" s="27">
        <f t="shared" ref="C44:C72" si="4">SUM(D44:J44,M44)</f>
        <v>25500</v>
      </c>
      <c r="D44" s="28"/>
      <c r="E44" s="29">
        <v>25150</v>
      </c>
      <c r="F44" s="27"/>
      <c r="G44" s="27"/>
      <c r="H44" s="27"/>
      <c r="I44" s="27"/>
      <c r="J44" s="27">
        <f t="shared" si="3"/>
        <v>0</v>
      </c>
      <c r="K44" s="27"/>
      <c r="L44" s="27">
        <v>0</v>
      </c>
      <c r="M44" s="27">
        <v>350</v>
      </c>
    </row>
    <row r="45" spans="1:13" x14ac:dyDescent="0.25">
      <c r="A45" s="25">
        <v>34</v>
      </c>
      <c r="B45" s="26" t="s">
        <v>52</v>
      </c>
      <c r="C45" s="27">
        <f t="shared" si="4"/>
        <v>68305</v>
      </c>
      <c r="D45" s="28"/>
      <c r="E45" s="29">
        <v>68305</v>
      </c>
      <c r="F45" s="27"/>
      <c r="G45" s="27"/>
      <c r="H45" s="27"/>
      <c r="I45" s="27"/>
      <c r="J45" s="27">
        <f t="shared" si="3"/>
        <v>0</v>
      </c>
      <c r="K45" s="27"/>
      <c r="L45" s="27">
        <v>0</v>
      </c>
      <c r="M45" s="27">
        <v>0</v>
      </c>
    </row>
    <row r="46" spans="1:13" x14ac:dyDescent="0.25">
      <c r="A46" s="25">
        <v>35</v>
      </c>
      <c r="B46" s="26" t="s">
        <v>53</v>
      </c>
      <c r="C46" s="27">
        <f t="shared" si="4"/>
        <v>44293</v>
      </c>
      <c r="D46" s="28"/>
      <c r="E46" s="29">
        <v>44293</v>
      </c>
      <c r="F46" s="27"/>
      <c r="G46" s="27"/>
      <c r="H46" s="27"/>
      <c r="I46" s="27"/>
      <c r="J46" s="27">
        <f t="shared" si="3"/>
        <v>0</v>
      </c>
      <c r="K46" s="27"/>
      <c r="L46" s="27">
        <v>0</v>
      </c>
      <c r="M46" s="27">
        <v>0</v>
      </c>
    </row>
    <row r="47" spans="1:13" x14ac:dyDescent="0.25">
      <c r="A47" s="25">
        <v>36</v>
      </c>
      <c r="B47" s="26" t="s">
        <v>54</v>
      </c>
      <c r="C47" s="27">
        <f t="shared" si="4"/>
        <v>98</v>
      </c>
      <c r="D47" s="28"/>
      <c r="E47" s="29">
        <v>98</v>
      </c>
      <c r="F47" s="27"/>
      <c r="G47" s="27"/>
      <c r="H47" s="27"/>
      <c r="I47" s="27"/>
      <c r="J47" s="27">
        <f t="shared" si="3"/>
        <v>0</v>
      </c>
      <c r="K47" s="27"/>
      <c r="L47" s="27">
        <v>0</v>
      </c>
      <c r="M47" s="27">
        <v>0</v>
      </c>
    </row>
    <row r="48" spans="1:13" x14ac:dyDescent="0.25">
      <c r="A48" s="25">
        <v>37</v>
      </c>
      <c r="B48" s="26" t="s">
        <v>55</v>
      </c>
      <c r="C48" s="27">
        <f t="shared" si="4"/>
        <v>50</v>
      </c>
      <c r="D48" s="28"/>
      <c r="E48" s="29">
        <v>50</v>
      </c>
      <c r="F48" s="27"/>
      <c r="G48" s="27"/>
      <c r="H48" s="27"/>
      <c r="I48" s="27"/>
      <c r="J48" s="27">
        <f t="shared" si="3"/>
        <v>0</v>
      </c>
      <c r="K48" s="27"/>
      <c r="L48" s="27">
        <v>0</v>
      </c>
      <c r="M48" s="27">
        <v>0</v>
      </c>
    </row>
    <row r="49" spans="1:13" x14ac:dyDescent="0.25">
      <c r="A49" s="25">
        <v>38</v>
      </c>
      <c r="B49" s="26" t="s">
        <v>56</v>
      </c>
      <c r="C49" s="27">
        <f t="shared" si="4"/>
        <v>156</v>
      </c>
      <c r="D49" s="28"/>
      <c r="E49" s="29">
        <v>156</v>
      </c>
      <c r="F49" s="27"/>
      <c r="G49" s="27"/>
      <c r="H49" s="27"/>
      <c r="I49" s="27"/>
      <c r="J49" s="27">
        <f t="shared" si="3"/>
        <v>0</v>
      </c>
      <c r="K49" s="27"/>
      <c r="L49" s="27">
        <v>0</v>
      </c>
      <c r="M49" s="27">
        <v>0</v>
      </c>
    </row>
    <row r="50" spans="1:13" x14ac:dyDescent="0.25">
      <c r="A50" s="25">
        <v>39</v>
      </c>
      <c r="B50" s="26" t="s">
        <v>57</v>
      </c>
      <c r="C50" s="27">
        <f t="shared" si="4"/>
        <v>500</v>
      </c>
      <c r="D50" s="28"/>
      <c r="E50" s="29">
        <v>500</v>
      </c>
      <c r="F50" s="27"/>
      <c r="G50" s="27"/>
      <c r="H50" s="27"/>
      <c r="I50" s="27"/>
      <c r="J50" s="27">
        <f t="shared" si="3"/>
        <v>0</v>
      </c>
      <c r="K50" s="27"/>
      <c r="L50" s="27">
        <v>0</v>
      </c>
      <c r="M50" s="27">
        <v>0</v>
      </c>
    </row>
    <row r="51" spans="1:13" x14ac:dyDescent="0.25">
      <c r="A51" s="25">
        <v>40</v>
      </c>
      <c r="B51" s="26" t="s">
        <v>58</v>
      </c>
      <c r="C51" s="27">
        <f t="shared" si="4"/>
        <v>389718</v>
      </c>
      <c r="D51" s="28"/>
      <c r="E51" s="29">
        <v>389718</v>
      </c>
      <c r="F51" s="27"/>
      <c r="G51" s="27"/>
      <c r="H51" s="27"/>
      <c r="I51" s="27"/>
      <c r="J51" s="27">
        <f t="shared" si="3"/>
        <v>0</v>
      </c>
      <c r="K51" s="27"/>
      <c r="L51" s="27">
        <v>0</v>
      </c>
      <c r="M51" s="27">
        <v>0</v>
      </c>
    </row>
    <row r="52" spans="1:13" x14ac:dyDescent="0.25">
      <c r="A52" s="25">
        <v>41</v>
      </c>
      <c r="B52" s="26" t="s">
        <v>59</v>
      </c>
      <c r="C52" s="27">
        <f t="shared" si="4"/>
        <v>3000</v>
      </c>
      <c r="D52" s="28"/>
      <c r="E52" s="29">
        <v>3000</v>
      </c>
      <c r="F52" s="27"/>
      <c r="G52" s="27"/>
      <c r="H52" s="27"/>
      <c r="I52" s="27"/>
      <c r="J52" s="27">
        <f t="shared" si="3"/>
        <v>0</v>
      </c>
      <c r="K52" s="27"/>
      <c r="L52" s="27">
        <v>0</v>
      </c>
      <c r="M52" s="27">
        <v>0</v>
      </c>
    </row>
    <row r="53" spans="1:13" ht="31.5" x14ac:dyDescent="0.25">
      <c r="A53" s="25">
        <v>42</v>
      </c>
      <c r="B53" s="26" t="s">
        <v>60</v>
      </c>
      <c r="C53" s="27">
        <f t="shared" si="4"/>
        <v>2300</v>
      </c>
      <c r="D53" s="28"/>
      <c r="E53" s="29">
        <v>0</v>
      </c>
      <c r="F53" s="27"/>
      <c r="G53" s="27"/>
      <c r="H53" s="27"/>
      <c r="I53" s="27"/>
      <c r="J53" s="27">
        <f t="shared" si="3"/>
        <v>2300</v>
      </c>
      <c r="K53" s="27"/>
      <c r="L53" s="27">
        <v>2300</v>
      </c>
      <c r="M53" s="27">
        <v>0</v>
      </c>
    </row>
    <row r="54" spans="1:13" s="7" customFormat="1" hidden="1" x14ac:dyDescent="0.25">
      <c r="A54" s="25">
        <v>43</v>
      </c>
      <c r="B54" s="26" t="s">
        <v>61</v>
      </c>
      <c r="C54" s="27">
        <f t="shared" si="4"/>
        <v>0</v>
      </c>
      <c r="D54" s="28"/>
      <c r="E54" s="29">
        <v>0</v>
      </c>
      <c r="F54" s="29"/>
      <c r="G54" s="29"/>
      <c r="H54" s="29"/>
      <c r="I54" s="29"/>
      <c r="J54" s="27">
        <f t="shared" si="3"/>
        <v>0</v>
      </c>
      <c r="K54" s="27"/>
      <c r="L54" s="27">
        <v>0</v>
      </c>
      <c r="M54" s="27">
        <v>0</v>
      </c>
    </row>
    <row r="55" spans="1:13" s="7" customFormat="1" x14ac:dyDescent="0.25">
      <c r="A55" s="25">
        <v>43</v>
      </c>
      <c r="B55" s="26" t="s">
        <v>62</v>
      </c>
      <c r="C55" s="27">
        <f t="shared" si="4"/>
        <v>150</v>
      </c>
      <c r="D55" s="28"/>
      <c r="E55" s="29">
        <v>150</v>
      </c>
      <c r="F55" s="29"/>
      <c r="G55" s="29"/>
      <c r="H55" s="29"/>
      <c r="I55" s="29"/>
      <c r="J55" s="27">
        <f t="shared" si="3"/>
        <v>0</v>
      </c>
      <c r="K55" s="29"/>
      <c r="L55" s="27">
        <v>0</v>
      </c>
      <c r="M55" s="29">
        <v>0</v>
      </c>
    </row>
    <row r="56" spans="1:13" s="7" customFormat="1" x14ac:dyDescent="0.25">
      <c r="A56" s="25">
        <v>44</v>
      </c>
      <c r="B56" s="26" t="s">
        <v>63</v>
      </c>
      <c r="C56" s="27">
        <f t="shared" si="4"/>
        <v>50</v>
      </c>
      <c r="D56" s="28"/>
      <c r="E56" s="29">
        <v>0</v>
      </c>
      <c r="F56" s="29"/>
      <c r="G56" s="29"/>
      <c r="H56" s="29"/>
      <c r="I56" s="29"/>
      <c r="J56" s="27">
        <f t="shared" si="3"/>
        <v>0</v>
      </c>
      <c r="K56" s="29"/>
      <c r="L56" s="27">
        <v>0</v>
      </c>
      <c r="M56" s="29">
        <v>50</v>
      </c>
    </row>
    <row r="57" spans="1:13" s="7" customFormat="1" x14ac:dyDescent="0.25">
      <c r="A57" s="25">
        <v>45</v>
      </c>
      <c r="B57" s="31" t="s">
        <v>64</v>
      </c>
      <c r="C57" s="27">
        <f t="shared" si="4"/>
        <v>50</v>
      </c>
      <c r="D57" s="28"/>
      <c r="E57" s="29">
        <v>0</v>
      </c>
      <c r="F57" s="29"/>
      <c r="G57" s="29"/>
      <c r="H57" s="29"/>
      <c r="I57" s="29"/>
      <c r="J57" s="27">
        <f t="shared" si="3"/>
        <v>0</v>
      </c>
      <c r="K57" s="29"/>
      <c r="L57" s="27">
        <v>0</v>
      </c>
      <c r="M57" s="29">
        <v>50</v>
      </c>
    </row>
    <row r="58" spans="1:13" s="7" customFormat="1" x14ac:dyDescent="0.25">
      <c r="A58" s="25">
        <v>46</v>
      </c>
      <c r="B58" s="31" t="s">
        <v>65</v>
      </c>
      <c r="C58" s="27">
        <f t="shared" si="4"/>
        <v>13980</v>
      </c>
      <c r="D58" s="28"/>
      <c r="E58" s="29">
        <v>13980</v>
      </c>
      <c r="F58" s="29"/>
      <c r="G58" s="29"/>
      <c r="H58" s="29"/>
      <c r="I58" s="29"/>
      <c r="J58" s="27">
        <f t="shared" si="3"/>
        <v>0</v>
      </c>
      <c r="K58" s="29"/>
      <c r="L58" s="27"/>
      <c r="M58" s="29"/>
    </row>
    <row r="59" spans="1:13" s="7" customFormat="1" x14ac:dyDescent="0.25">
      <c r="A59" s="25">
        <v>47</v>
      </c>
      <c r="B59" s="31" t="s">
        <v>66</v>
      </c>
      <c r="C59" s="27">
        <f t="shared" si="4"/>
        <v>605</v>
      </c>
      <c r="D59" s="28"/>
      <c r="E59" s="29">
        <v>605</v>
      </c>
      <c r="F59" s="29"/>
      <c r="G59" s="29"/>
      <c r="H59" s="29"/>
      <c r="I59" s="29"/>
      <c r="J59" s="27">
        <f t="shared" si="3"/>
        <v>0</v>
      </c>
      <c r="K59" s="29"/>
      <c r="L59" s="27"/>
      <c r="M59" s="29"/>
    </row>
    <row r="60" spans="1:13" s="35" customFormat="1" x14ac:dyDescent="0.25">
      <c r="A60" s="32" t="s">
        <v>67</v>
      </c>
      <c r="B60" s="33" t="s">
        <v>68</v>
      </c>
      <c r="C60" s="20">
        <f t="shared" si="4"/>
        <v>14763</v>
      </c>
      <c r="D60" s="21">
        <f>SUM(D61:D72)</f>
        <v>0</v>
      </c>
      <c r="E60" s="34">
        <f>SUM(E61:E72)</f>
        <v>14183</v>
      </c>
      <c r="F60" s="34"/>
      <c r="G60" s="34"/>
      <c r="H60" s="34"/>
      <c r="I60" s="34"/>
      <c r="J60" s="34">
        <f t="shared" si="3"/>
        <v>0</v>
      </c>
      <c r="K60" s="34">
        <f>SUM(K61:K72)</f>
        <v>0</v>
      </c>
      <c r="L60" s="34">
        <f>SUM(L61:L72)</f>
        <v>0</v>
      </c>
      <c r="M60" s="34">
        <f>SUM(M61:M72)</f>
        <v>580</v>
      </c>
    </row>
    <row r="61" spans="1:13" s="7" customFormat="1" x14ac:dyDescent="0.25">
      <c r="A61" s="25">
        <v>1</v>
      </c>
      <c r="B61" s="26" t="s">
        <v>69</v>
      </c>
      <c r="C61" s="27">
        <f t="shared" si="4"/>
        <v>3079</v>
      </c>
      <c r="D61" s="28"/>
      <c r="E61" s="29">
        <v>3079</v>
      </c>
      <c r="F61" s="29"/>
      <c r="G61" s="29"/>
      <c r="H61" s="29"/>
      <c r="I61" s="29"/>
      <c r="J61" s="27">
        <f t="shared" si="3"/>
        <v>0</v>
      </c>
      <c r="K61" s="34"/>
      <c r="L61" s="20"/>
      <c r="M61" s="34">
        <v>0</v>
      </c>
    </row>
    <row r="62" spans="1:13" s="7" customFormat="1" x14ac:dyDescent="0.25">
      <c r="A62" s="25">
        <v>2</v>
      </c>
      <c r="B62" s="26" t="s">
        <v>70</v>
      </c>
      <c r="C62" s="27">
        <f t="shared" si="4"/>
        <v>2481</v>
      </c>
      <c r="D62" s="28"/>
      <c r="E62" s="29">
        <v>1996</v>
      </c>
      <c r="F62" s="29"/>
      <c r="G62" s="29"/>
      <c r="H62" s="29"/>
      <c r="I62" s="29"/>
      <c r="J62" s="27">
        <f t="shared" si="3"/>
        <v>0</v>
      </c>
      <c r="K62" s="29"/>
      <c r="L62" s="27"/>
      <c r="M62" s="29">
        <v>485</v>
      </c>
    </row>
    <row r="63" spans="1:13" s="7" customFormat="1" x14ac:dyDescent="0.25">
      <c r="A63" s="25">
        <v>3</v>
      </c>
      <c r="B63" s="26" t="s">
        <v>71</v>
      </c>
      <c r="C63" s="27">
        <f t="shared" si="4"/>
        <v>142</v>
      </c>
      <c r="D63" s="28"/>
      <c r="E63" s="29">
        <v>142</v>
      </c>
      <c r="F63" s="29"/>
      <c r="G63" s="29"/>
      <c r="H63" s="29"/>
      <c r="I63" s="29"/>
      <c r="J63" s="27">
        <f t="shared" si="3"/>
        <v>0</v>
      </c>
      <c r="K63" s="29"/>
      <c r="L63" s="27"/>
      <c r="M63" s="29">
        <v>0</v>
      </c>
    </row>
    <row r="64" spans="1:13" s="7" customFormat="1" x14ac:dyDescent="0.25">
      <c r="A64" s="25">
        <v>4</v>
      </c>
      <c r="B64" s="26" t="s">
        <v>72</v>
      </c>
      <c r="C64" s="27">
        <f t="shared" si="4"/>
        <v>431</v>
      </c>
      <c r="D64" s="28"/>
      <c r="E64" s="29">
        <v>431</v>
      </c>
      <c r="F64" s="29"/>
      <c r="G64" s="29"/>
      <c r="H64" s="29"/>
      <c r="I64" s="29"/>
      <c r="J64" s="27">
        <f t="shared" si="3"/>
        <v>0</v>
      </c>
      <c r="K64" s="29"/>
      <c r="L64" s="27"/>
      <c r="M64" s="29">
        <v>0</v>
      </c>
    </row>
    <row r="65" spans="1:15" s="7" customFormat="1" x14ac:dyDescent="0.25">
      <c r="A65" s="25">
        <v>5</v>
      </c>
      <c r="B65" s="31" t="s">
        <v>73</v>
      </c>
      <c r="C65" s="27">
        <f t="shared" si="4"/>
        <v>1424</v>
      </c>
      <c r="D65" s="28"/>
      <c r="E65" s="29">
        <v>1424</v>
      </c>
      <c r="F65" s="29"/>
      <c r="G65" s="29"/>
      <c r="H65" s="29"/>
      <c r="I65" s="29"/>
      <c r="J65" s="29">
        <f t="shared" si="3"/>
        <v>0</v>
      </c>
      <c r="K65" s="29"/>
      <c r="L65" s="27"/>
      <c r="M65" s="29">
        <v>0</v>
      </c>
    </row>
    <row r="66" spans="1:15" s="7" customFormat="1" x14ac:dyDescent="0.25">
      <c r="A66" s="25">
        <v>6</v>
      </c>
      <c r="B66" s="26" t="s">
        <v>74</v>
      </c>
      <c r="C66" s="27">
        <f t="shared" si="4"/>
        <v>1107</v>
      </c>
      <c r="D66" s="28"/>
      <c r="E66" s="29">
        <v>1107</v>
      </c>
      <c r="F66" s="29"/>
      <c r="G66" s="29"/>
      <c r="H66" s="29"/>
      <c r="I66" s="29"/>
      <c r="J66" s="29">
        <f t="shared" si="3"/>
        <v>0</v>
      </c>
      <c r="K66" s="29"/>
      <c r="L66" s="27"/>
      <c r="M66" s="29">
        <v>0</v>
      </c>
    </row>
    <row r="67" spans="1:15" s="7" customFormat="1" x14ac:dyDescent="0.25">
      <c r="A67" s="25">
        <v>7</v>
      </c>
      <c r="B67" s="26" t="s">
        <v>75</v>
      </c>
      <c r="C67" s="27">
        <f t="shared" si="4"/>
        <v>278</v>
      </c>
      <c r="D67" s="28"/>
      <c r="E67" s="29">
        <v>278</v>
      </c>
      <c r="F67" s="29"/>
      <c r="G67" s="29"/>
      <c r="H67" s="29"/>
      <c r="I67" s="29"/>
      <c r="J67" s="29">
        <f t="shared" si="3"/>
        <v>0</v>
      </c>
      <c r="K67" s="29"/>
      <c r="L67" s="27"/>
      <c r="M67" s="29">
        <v>0</v>
      </c>
    </row>
    <row r="68" spans="1:15" x14ac:dyDescent="0.25">
      <c r="A68" s="25">
        <v>8</v>
      </c>
      <c r="B68" s="26" t="s">
        <v>76</v>
      </c>
      <c r="C68" s="27">
        <f t="shared" si="4"/>
        <v>1431</v>
      </c>
      <c r="D68" s="29"/>
      <c r="E68" s="29">
        <v>1336</v>
      </c>
      <c r="F68" s="27"/>
      <c r="G68" s="27"/>
      <c r="H68" s="27"/>
      <c r="I68" s="27"/>
      <c r="J68" s="29">
        <f t="shared" si="3"/>
        <v>0</v>
      </c>
      <c r="K68" s="29"/>
      <c r="L68" s="27"/>
      <c r="M68" s="29">
        <v>95</v>
      </c>
    </row>
    <row r="69" spans="1:15" x14ac:dyDescent="0.25">
      <c r="A69" s="25">
        <v>9</v>
      </c>
      <c r="B69" s="26" t="s">
        <v>77</v>
      </c>
      <c r="C69" s="27">
        <f t="shared" si="4"/>
        <v>446</v>
      </c>
      <c r="D69" s="29"/>
      <c r="E69" s="29">
        <v>446</v>
      </c>
      <c r="F69" s="27"/>
      <c r="G69" s="27"/>
      <c r="H69" s="27"/>
      <c r="I69" s="27"/>
      <c r="J69" s="27">
        <f t="shared" si="3"/>
        <v>0</v>
      </c>
      <c r="K69" s="27"/>
      <c r="L69" s="27"/>
      <c r="M69" s="27">
        <v>0</v>
      </c>
    </row>
    <row r="70" spans="1:15" x14ac:dyDescent="0.25">
      <c r="A70" s="25">
        <v>10</v>
      </c>
      <c r="B70" s="26" t="s">
        <v>78</v>
      </c>
      <c r="C70" s="27">
        <f t="shared" si="4"/>
        <v>467</v>
      </c>
      <c r="D70" s="29"/>
      <c r="E70" s="29">
        <v>467</v>
      </c>
      <c r="F70" s="27"/>
      <c r="G70" s="27"/>
      <c r="H70" s="27"/>
      <c r="I70" s="27"/>
      <c r="J70" s="27">
        <f t="shared" si="3"/>
        <v>0</v>
      </c>
      <c r="K70" s="27"/>
      <c r="L70" s="27"/>
      <c r="M70" s="27">
        <v>0</v>
      </c>
    </row>
    <row r="71" spans="1:15" x14ac:dyDescent="0.25">
      <c r="A71" s="25">
        <v>11</v>
      </c>
      <c r="B71" s="26" t="s">
        <v>79</v>
      </c>
      <c r="C71" s="27">
        <f t="shared" si="4"/>
        <v>3070</v>
      </c>
      <c r="D71" s="29"/>
      <c r="E71" s="29">
        <v>3070</v>
      </c>
      <c r="F71" s="27"/>
      <c r="G71" s="27"/>
      <c r="H71" s="27"/>
      <c r="I71" s="27"/>
      <c r="J71" s="27">
        <f t="shared" si="3"/>
        <v>0</v>
      </c>
      <c r="K71" s="27"/>
      <c r="L71" s="27"/>
      <c r="M71" s="27">
        <v>0</v>
      </c>
    </row>
    <row r="72" spans="1:15" x14ac:dyDescent="0.25">
      <c r="A72" s="25">
        <v>12</v>
      </c>
      <c r="B72" s="30" t="s">
        <v>80</v>
      </c>
      <c r="C72" s="27">
        <f t="shared" si="4"/>
        <v>407</v>
      </c>
      <c r="D72" s="29"/>
      <c r="E72" s="29">
        <v>407</v>
      </c>
      <c r="F72" s="27"/>
      <c r="G72" s="27"/>
      <c r="H72" s="27"/>
      <c r="I72" s="27"/>
      <c r="J72" s="27">
        <f t="shared" si="3"/>
        <v>0</v>
      </c>
      <c r="K72" s="27"/>
      <c r="L72" s="27"/>
      <c r="M72" s="27">
        <v>0</v>
      </c>
    </row>
    <row r="73" spans="1:15" s="22" customFormat="1" ht="31.5" x14ac:dyDescent="0.25">
      <c r="A73" s="18" t="s">
        <v>67</v>
      </c>
      <c r="B73" s="36" t="s">
        <v>81</v>
      </c>
      <c r="C73" s="37">
        <f>SUM(D73:J73,M74)</f>
        <v>1600</v>
      </c>
      <c r="D73" s="34"/>
      <c r="E73" s="34"/>
      <c r="F73" s="20">
        <v>1600</v>
      </c>
      <c r="G73" s="20"/>
      <c r="H73" s="20"/>
      <c r="I73" s="20"/>
      <c r="J73" s="27"/>
      <c r="K73" s="27"/>
      <c r="L73" s="27"/>
      <c r="M73" s="27"/>
    </row>
    <row r="74" spans="1:15" s="22" customFormat="1" x14ac:dyDescent="0.25">
      <c r="A74" s="18" t="s">
        <v>82</v>
      </c>
      <c r="B74" s="36" t="s">
        <v>83</v>
      </c>
      <c r="C74" s="37">
        <f>SUM(D74:J74,M75)</f>
        <v>1000</v>
      </c>
      <c r="D74" s="34"/>
      <c r="E74" s="34"/>
      <c r="F74" s="20"/>
      <c r="G74" s="20">
        <v>1000</v>
      </c>
      <c r="H74" s="20"/>
      <c r="I74" s="20"/>
      <c r="J74" s="38"/>
      <c r="K74" s="20"/>
      <c r="L74" s="20"/>
      <c r="M74" s="20"/>
    </row>
    <row r="75" spans="1:15" s="22" customFormat="1" x14ac:dyDescent="0.25">
      <c r="A75" s="18" t="s">
        <v>84</v>
      </c>
      <c r="B75" s="36" t="s">
        <v>85</v>
      </c>
      <c r="C75" s="20">
        <f>SUM(D75:J75,M76)</f>
        <v>111431</v>
      </c>
      <c r="D75" s="34"/>
      <c r="E75" s="34"/>
      <c r="F75" s="20"/>
      <c r="G75" s="20"/>
      <c r="H75" s="20">
        <v>111431</v>
      </c>
      <c r="I75" s="20"/>
      <c r="J75" s="38"/>
      <c r="K75" s="20"/>
      <c r="L75" s="20"/>
      <c r="M75" s="20"/>
    </row>
    <row r="76" spans="1:15" s="22" customFormat="1" ht="31.5" x14ac:dyDescent="0.25">
      <c r="A76" s="18" t="s">
        <v>86</v>
      </c>
      <c r="B76" s="36" t="s">
        <v>87</v>
      </c>
      <c r="C76" s="37">
        <f>SUM(D76:J76,M77)</f>
        <v>25920</v>
      </c>
      <c r="D76" s="34"/>
      <c r="E76" s="34"/>
      <c r="F76" s="20"/>
      <c r="G76" s="20"/>
      <c r="H76" s="20"/>
      <c r="I76" s="20">
        <v>25920</v>
      </c>
      <c r="J76" s="27"/>
      <c r="K76" s="20"/>
      <c r="L76" s="20"/>
      <c r="M76" s="20"/>
    </row>
    <row r="77" spans="1:15" ht="31.5" x14ac:dyDescent="0.25">
      <c r="A77" s="18" t="s">
        <v>88</v>
      </c>
      <c r="B77" s="36" t="s">
        <v>89</v>
      </c>
      <c r="C77" s="39">
        <v>5728273</v>
      </c>
      <c r="D77" s="40"/>
      <c r="E77" s="40"/>
      <c r="F77" s="41"/>
      <c r="G77" s="41"/>
      <c r="H77" s="41"/>
      <c r="I77" s="41"/>
      <c r="J77" s="38"/>
      <c r="K77" s="20"/>
      <c r="L77" s="20"/>
      <c r="M77" s="20"/>
      <c r="N77" s="4">
        <v>11518</v>
      </c>
      <c r="O77" s="42">
        <f>SUM(E77)</f>
        <v>0</v>
      </c>
    </row>
    <row r="78" spans="1:15" ht="31.5" x14ac:dyDescent="0.25">
      <c r="A78" s="18" t="s">
        <v>90</v>
      </c>
      <c r="B78" s="36" t="s">
        <v>91</v>
      </c>
      <c r="C78" s="37"/>
      <c r="D78" s="29"/>
      <c r="E78" s="29"/>
      <c r="F78" s="27"/>
      <c r="G78" s="27"/>
      <c r="H78" s="27"/>
      <c r="I78" s="27"/>
      <c r="J78" s="41"/>
      <c r="K78" s="41"/>
      <c r="L78" s="41"/>
      <c r="M78" s="41"/>
      <c r="O78" s="4">
        <v>29462</v>
      </c>
    </row>
    <row r="79" spans="1:15" ht="15.95" customHeight="1" x14ac:dyDescent="0.25">
      <c r="A79" s="43"/>
      <c r="B79" s="44"/>
      <c r="C79" s="45"/>
      <c r="D79" s="46"/>
      <c r="E79" s="46"/>
      <c r="F79" s="45"/>
      <c r="G79" s="45"/>
      <c r="H79" s="45"/>
      <c r="I79" s="45"/>
      <c r="J79" s="45"/>
      <c r="K79" s="45"/>
      <c r="L79" s="45"/>
      <c r="M79" s="45"/>
      <c r="O79" s="42">
        <f>SUM(O77:O78)</f>
        <v>29462</v>
      </c>
    </row>
    <row r="80" spans="1:15" ht="18.75" x14ac:dyDescent="0.3">
      <c r="A80" s="47"/>
      <c r="B80" s="48"/>
      <c r="C80" s="49"/>
      <c r="D80" s="50"/>
      <c r="E80" s="50"/>
      <c r="F80" s="49"/>
      <c r="G80" s="49"/>
      <c r="H80" s="49"/>
      <c r="I80" s="49"/>
      <c r="J80" s="49"/>
      <c r="K80" s="49"/>
      <c r="L80" s="49"/>
      <c r="M80" s="49"/>
    </row>
    <row r="81" spans="1:13" ht="33" customHeight="1" x14ac:dyDescent="0.25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</row>
    <row r="82" spans="1:13" ht="18.75" x14ac:dyDescent="0.3">
      <c r="C82" s="49"/>
      <c r="D82" s="50"/>
      <c r="E82" s="50"/>
      <c r="F82" s="49"/>
      <c r="G82" s="49"/>
      <c r="H82" s="49"/>
      <c r="I82" s="49"/>
      <c r="J82" s="49"/>
      <c r="K82" s="49"/>
      <c r="L82" s="49"/>
      <c r="M82" s="49"/>
    </row>
    <row r="83" spans="1:13" ht="18.75" x14ac:dyDescent="0.3">
      <c r="C83" s="49"/>
      <c r="D83" s="50"/>
      <c r="E83" s="50"/>
      <c r="F83" s="49"/>
      <c r="G83" s="49"/>
      <c r="H83" s="49"/>
      <c r="I83" s="49"/>
      <c r="J83" s="49"/>
      <c r="K83" s="49"/>
      <c r="L83" s="49"/>
      <c r="M83" s="49"/>
    </row>
    <row r="84" spans="1:13" ht="18.75" x14ac:dyDescent="0.3">
      <c r="C84" s="49"/>
      <c r="D84" s="50"/>
      <c r="E84" s="50"/>
      <c r="F84" s="49"/>
      <c r="G84" s="49"/>
      <c r="H84" s="49"/>
      <c r="I84" s="49"/>
      <c r="J84" s="49"/>
      <c r="K84" s="49"/>
      <c r="L84" s="49"/>
      <c r="M84" s="49"/>
    </row>
    <row r="85" spans="1:13" ht="18.75" x14ac:dyDescent="0.3">
      <c r="C85" s="49"/>
      <c r="D85" s="50"/>
      <c r="E85" s="50"/>
      <c r="F85" s="49"/>
      <c r="G85" s="49"/>
      <c r="H85" s="49"/>
      <c r="I85" s="49"/>
      <c r="J85" s="49"/>
      <c r="K85" s="49"/>
      <c r="L85" s="49"/>
      <c r="M85" s="49"/>
    </row>
    <row r="86" spans="1:13" ht="18.75" x14ac:dyDescent="0.3">
      <c r="C86" s="49"/>
      <c r="D86" s="50"/>
      <c r="E86" s="50"/>
      <c r="F86" s="49"/>
      <c r="G86" s="49"/>
      <c r="H86" s="49"/>
      <c r="I86" s="49"/>
      <c r="J86" s="49"/>
      <c r="K86" s="49"/>
      <c r="L86" s="49"/>
      <c r="M86" s="49"/>
    </row>
    <row r="87" spans="1:13" ht="18.75" x14ac:dyDescent="0.3">
      <c r="C87" s="49"/>
      <c r="D87" s="50"/>
      <c r="E87" s="50"/>
      <c r="F87" s="49"/>
      <c r="G87" s="49"/>
      <c r="H87" s="49"/>
      <c r="I87" s="49"/>
      <c r="J87" s="49"/>
      <c r="K87" s="49"/>
      <c r="L87" s="49"/>
      <c r="M87" s="49"/>
    </row>
    <row r="88" spans="1:13" ht="22.5" customHeight="1" x14ac:dyDescent="0.3">
      <c r="C88" s="49"/>
      <c r="D88" s="50"/>
      <c r="E88" s="50"/>
      <c r="F88" s="49"/>
      <c r="G88" s="49"/>
      <c r="H88" s="49"/>
      <c r="I88" s="49"/>
      <c r="J88" s="49"/>
      <c r="K88" s="49"/>
      <c r="L88" s="49"/>
      <c r="M88" s="49"/>
    </row>
    <row r="89" spans="1:13" ht="18.75" x14ac:dyDescent="0.3">
      <c r="C89" s="49"/>
      <c r="D89" s="50"/>
      <c r="E89" s="50"/>
      <c r="F89" s="49"/>
      <c r="G89" s="49"/>
      <c r="H89" s="49"/>
      <c r="I89" s="49"/>
      <c r="J89" s="49"/>
      <c r="K89" s="49"/>
      <c r="L89" s="49"/>
      <c r="M89" s="49"/>
    </row>
    <row r="90" spans="1:13" ht="18.75" x14ac:dyDescent="0.3">
      <c r="C90" s="49"/>
      <c r="D90" s="50"/>
      <c r="E90" s="50"/>
      <c r="F90" s="49"/>
      <c r="G90" s="49"/>
      <c r="H90" s="49"/>
      <c r="I90" s="49"/>
      <c r="J90" s="49"/>
      <c r="K90" s="49"/>
      <c r="L90" s="49"/>
      <c r="M90" s="49"/>
    </row>
    <row r="91" spans="1:13" ht="18.75" x14ac:dyDescent="0.3">
      <c r="C91" s="49"/>
      <c r="D91" s="50"/>
      <c r="E91" s="50"/>
      <c r="F91" s="49"/>
      <c r="G91" s="49"/>
      <c r="H91" s="49"/>
      <c r="I91" s="49"/>
      <c r="J91" s="49"/>
      <c r="K91" s="49"/>
      <c r="L91" s="49"/>
      <c r="M91" s="49"/>
    </row>
    <row r="92" spans="1:13" ht="18.75" x14ac:dyDescent="0.3">
      <c r="C92" s="49"/>
      <c r="D92" s="50"/>
      <c r="E92" s="50"/>
      <c r="F92" s="49"/>
      <c r="G92" s="49"/>
      <c r="H92" s="49"/>
      <c r="I92" s="49"/>
      <c r="J92" s="49"/>
      <c r="K92" s="49"/>
      <c r="L92" s="49"/>
      <c r="M92" s="49"/>
    </row>
  </sheetData>
  <mergeCells count="20">
    <mergeCell ref="A81:M81"/>
    <mergeCell ref="A1:B1"/>
    <mergeCell ref="H5:H7"/>
    <mergeCell ref="I5:I7"/>
    <mergeCell ref="J5:L5"/>
    <mergeCell ref="M5:M7"/>
    <mergeCell ref="J6:J7"/>
    <mergeCell ref="K6:K7"/>
    <mergeCell ref="L6:L7"/>
    <mergeCell ref="I1:M1"/>
    <mergeCell ref="A2:M2"/>
    <mergeCell ref="A3:M3"/>
    <mergeCell ref="K4:M4"/>
    <mergeCell ref="A5:A7"/>
    <mergeCell ref="B5:B7"/>
    <mergeCell ref="C5:C7"/>
    <mergeCell ref="F5:F7"/>
    <mergeCell ref="G5:G7"/>
    <mergeCell ref="D5:D7"/>
    <mergeCell ref="E5:E7"/>
  </mergeCells>
  <printOptions horizontalCentered="1"/>
  <pageMargins left="0.23622047244094491" right="0" top="0.51181102362204722" bottom="0.51181102362204722" header="0.51181102362204722" footer="0.51181102362204722"/>
  <pageSetup paperSize="9"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07BDA-35AF-44C9-8CB8-5F3CF4E87026}"/>
</file>

<file path=customXml/itemProps2.xml><?xml version="1.0" encoding="utf-8"?>
<ds:datastoreItem xmlns:ds="http://schemas.openxmlformats.org/officeDocument/2006/customXml" ds:itemID="{CDDDAACF-31F4-4E9C-9C1B-9C7CCA83216B}"/>
</file>

<file path=customXml/itemProps3.xml><?xml version="1.0" encoding="utf-8"?>
<ds:datastoreItem xmlns:ds="http://schemas.openxmlformats.org/officeDocument/2006/customXml" ds:itemID="{9C7ECC26-3CD6-4F53-9E87-214EA0B42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</vt:lpstr>
      <vt:lpstr>'51'!Print_Titles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2019-12-16T09:05:54Z</cp:lastPrinted>
  <dcterms:created xsi:type="dcterms:W3CDTF">2019-12-13T03:21:49Z</dcterms:created>
  <dcterms:modified xsi:type="dcterms:W3CDTF">2019-12-31T09:22:08Z</dcterms:modified>
</cp:coreProperties>
</file>