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120" yWindow="75" windowWidth="15255" windowHeight="7935" tabRatio="368" firstSheet="18" activeTab="18"/>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52511"/>
</workbook>
</file>

<file path=xl/calcChain.xml><?xml version="1.0" encoding="utf-8"?>
<calcChain xmlns="http://schemas.openxmlformats.org/spreadsheetml/2006/main">
  <c r="A30" i="13" l="1"/>
  <c r="A31" i="13" s="1"/>
  <c r="A32" i="13" s="1"/>
  <c r="A33" i="13" s="1"/>
  <c r="A34" i="13" s="1"/>
  <c r="A35" i="13" s="1"/>
  <c r="A36" i="13" s="1"/>
  <c r="A37" i="13" s="1"/>
  <c r="A38" i="13" s="1"/>
  <c r="C80" i="16"/>
  <c r="C79" i="16"/>
  <c r="C78" i="16"/>
  <c r="C77" i="16"/>
  <c r="C76" i="16"/>
  <c r="C75" i="16"/>
  <c r="C74" i="16"/>
  <c r="C73" i="16"/>
  <c r="C72" i="16"/>
  <c r="C71" i="16"/>
  <c r="C70" i="16"/>
  <c r="R69" i="16"/>
  <c r="Q69" i="16"/>
  <c r="P69" i="16"/>
  <c r="O69" i="16"/>
  <c r="N69" i="16"/>
  <c r="M69" i="16"/>
  <c r="L69" i="16"/>
  <c r="K69" i="16"/>
  <c r="J69" i="16"/>
  <c r="I69" i="16"/>
  <c r="H69" i="16"/>
  <c r="G69" i="16"/>
  <c r="F69" i="16"/>
  <c r="E69" i="16"/>
  <c r="D69" i="16"/>
  <c r="C68" i="16"/>
  <c r="C67" i="16"/>
  <c r="C66" i="16"/>
  <c r="C65" i="16"/>
  <c r="C64" i="16"/>
  <c r="C63" i="16"/>
  <c r="C62" i="16"/>
  <c r="C61" i="16"/>
  <c r="C60" i="16"/>
  <c r="C59" i="16"/>
  <c r="C58" i="16"/>
  <c r="C57" i="16"/>
  <c r="C56" i="16"/>
  <c r="C55" i="16"/>
  <c r="C54" i="16"/>
  <c r="C53" i="16"/>
  <c r="C52" i="16"/>
  <c r="C51" i="16"/>
  <c r="C50" i="16"/>
  <c r="C49" i="16"/>
  <c r="R48" i="16"/>
  <c r="Q48" i="16"/>
  <c r="P48" i="16"/>
  <c r="O48" i="16"/>
  <c r="N48" i="16"/>
  <c r="M48" i="16"/>
  <c r="L48" i="16"/>
  <c r="K48" i="16"/>
  <c r="J48" i="16"/>
  <c r="I48" i="16"/>
  <c r="H48" i="16"/>
  <c r="G48" i="16"/>
  <c r="F48" i="16"/>
  <c r="E48" i="16"/>
  <c r="D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R10" i="16"/>
  <c r="Q10" i="16"/>
  <c r="P10" i="16"/>
  <c r="O10" i="16"/>
  <c r="N10" i="16"/>
  <c r="M10" i="16"/>
  <c r="L10" i="16"/>
  <c r="K10" i="16"/>
  <c r="J10" i="16"/>
  <c r="I10" i="16"/>
  <c r="H10" i="16"/>
  <c r="G10" i="16"/>
  <c r="F10" i="16"/>
  <c r="E10" i="16"/>
  <c r="D10" i="16"/>
  <c r="C10" i="16"/>
  <c r="Q9" i="16"/>
  <c r="O9" i="16"/>
  <c r="M9" i="16"/>
  <c r="K9" i="16"/>
  <c r="I9" i="16"/>
  <c r="G9" i="16"/>
  <c r="E9" i="16"/>
  <c r="J79" i="14"/>
  <c r="C79" i="14"/>
  <c r="J78" i="14"/>
  <c r="C78" i="14"/>
  <c r="L77" i="14"/>
  <c r="J77" i="14" s="1"/>
  <c r="I77" i="14"/>
  <c r="E77" i="14"/>
  <c r="D77" i="14"/>
  <c r="J76" i="14"/>
  <c r="C76" i="14" s="1"/>
  <c r="J75" i="14"/>
  <c r="C75" i="14"/>
  <c r="J74" i="14"/>
  <c r="C74" i="14"/>
  <c r="J73" i="14"/>
  <c r="C73" i="14"/>
  <c r="M72" i="14"/>
  <c r="J72" i="14"/>
  <c r="E72" i="14"/>
  <c r="C72" i="14"/>
  <c r="M71" i="14"/>
  <c r="J71" i="14"/>
  <c r="E71" i="14"/>
  <c r="C71" i="14"/>
  <c r="M70" i="14"/>
  <c r="J70" i="14"/>
  <c r="E70" i="14"/>
  <c r="C70" i="14"/>
  <c r="M69" i="14"/>
  <c r="J69" i="14"/>
  <c r="E69" i="14"/>
  <c r="C69" i="14"/>
  <c r="M68" i="14"/>
  <c r="J68" i="14"/>
  <c r="E68" i="14"/>
  <c r="C68" i="14"/>
  <c r="M67" i="14"/>
  <c r="J67" i="14"/>
  <c r="E67" i="14"/>
  <c r="C67" i="14"/>
  <c r="M66" i="14"/>
  <c r="J66" i="14"/>
  <c r="E66" i="14"/>
  <c r="C66" i="14"/>
  <c r="M65" i="14"/>
  <c r="J65" i="14"/>
  <c r="E65" i="14"/>
  <c r="C65" i="14"/>
  <c r="M64" i="14"/>
  <c r="J64" i="14"/>
  <c r="E64" i="14"/>
  <c r="C64" i="14"/>
  <c r="M63" i="14"/>
  <c r="J63" i="14"/>
  <c r="E63" i="14"/>
  <c r="C63" i="14"/>
  <c r="M62" i="14"/>
  <c r="J62" i="14"/>
  <c r="E62" i="14"/>
  <c r="C62" i="14"/>
  <c r="M61" i="14"/>
  <c r="J61" i="14"/>
  <c r="E61" i="14"/>
  <c r="C61" i="14"/>
  <c r="M60" i="14"/>
  <c r="J60" i="14"/>
  <c r="E60" i="14"/>
  <c r="C60" i="14"/>
  <c r="M59" i="14"/>
  <c r="J59" i="14"/>
  <c r="E59" i="14"/>
  <c r="C59" i="14"/>
  <c r="M58" i="14"/>
  <c r="J58" i="14"/>
  <c r="E58" i="14"/>
  <c r="C58" i="14"/>
  <c r="M57" i="14"/>
  <c r="J57" i="14"/>
  <c r="E57" i="14"/>
  <c r="C57" i="14"/>
  <c r="M56" i="14"/>
  <c r="J56" i="14"/>
  <c r="E56" i="14"/>
  <c r="C56" i="14"/>
  <c r="M55" i="14"/>
  <c r="J55" i="14"/>
  <c r="E55" i="14"/>
  <c r="C55" i="14"/>
  <c r="M54" i="14"/>
  <c r="J54" i="14"/>
  <c r="E54" i="14"/>
  <c r="C54" i="14"/>
  <c r="M53" i="14"/>
  <c r="J53" i="14"/>
  <c r="E53" i="14"/>
  <c r="C53" i="14"/>
  <c r="M52" i="14"/>
  <c r="J52" i="14"/>
  <c r="J51" i="14" s="1"/>
  <c r="E52" i="14"/>
  <c r="C52" i="14"/>
  <c r="P51" i="14"/>
  <c r="O51" i="14"/>
  <c r="N51" i="14"/>
  <c r="M51" i="14"/>
  <c r="L51" i="14"/>
  <c r="K51" i="14"/>
  <c r="I51" i="14"/>
  <c r="H51" i="14"/>
  <c r="G51" i="14"/>
  <c r="F51" i="14"/>
  <c r="E51" i="14"/>
  <c r="D51" i="14"/>
  <c r="M50" i="14"/>
  <c r="J50" i="14"/>
  <c r="E50" i="14"/>
  <c r="C50" i="14"/>
  <c r="M49" i="14"/>
  <c r="J49" i="14"/>
  <c r="E49" i="14"/>
  <c r="C49" i="14"/>
  <c r="M48" i="14"/>
  <c r="J48" i="14"/>
  <c r="E48" i="14"/>
  <c r="C48" i="14"/>
  <c r="M47" i="14"/>
  <c r="J47" i="14"/>
  <c r="E47" i="14"/>
  <c r="C47" i="14"/>
  <c r="M46" i="14"/>
  <c r="J46" i="14"/>
  <c r="E46" i="14"/>
  <c r="C46" i="14"/>
  <c r="M45" i="14"/>
  <c r="J45" i="14"/>
  <c r="E45" i="14"/>
  <c r="C45" i="14"/>
  <c r="M44" i="14"/>
  <c r="J44" i="14"/>
  <c r="E44" i="14"/>
  <c r="C44" i="14"/>
  <c r="M43" i="14"/>
  <c r="J43" i="14"/>
  <c r="E43" i="14"/>
  <c r="C43" i="14"/>
  <c r="M42" i="14"/>
  <c r="J42" i="14"/>
  <c r="E42" i="14"/>
  <c r="C42" i="14"/>
  <c r="M41" i="14"/>
  <c r="J41" i="14"/>
  <c r="E41" i="14"/>
  <c r="C41" i="14"/>
  <c r="M40" i="14"/>
  <c r="J40" i="14"/>
  <c r="E40" i="14"/>
  <c r="C40" i="14"/>
  <c r="M39" i="14"/>
  <c r="J39" i="14"/>
  <c r="E39" i="14"/>
  <c r="C39" i="14"/>
  <c r="M38" i="14"/>
  <c r="J38" i="14"/>
  <c r="E38" i="14"/>
  <c r="C38" i="14"/>
  <c r="M37" i="14"/>
  <c r="J37" i="14"/>
  <c r="E37" i="14"/>
  <c r="C37" i="14"/>
  <c r="M36" i="14"/>
  <c r="J36" i="14"/>
  <c r="E36" i="14"/>
  <c r="C36" i="14"/>
  <c r="M35" i="14"/>
  <c r="J35" i="14"/>
  <c r="E35" i="14"/>
  <c r="C35" i="14"/>
  <c r="M34" i="14"/>
  <c r="J34" i="14"/>
  <c r="E34" i="14"/>
  <c r="C34" i="14"/>
  <c r="M33" i="14"/>
  <c r="J33" i="14"/>
  <c r="E33" i="14"/>
  <c r="C33" i="14"/>
  <c r="M32" i="14"/>
  <c r="J32" i="14"/>
  <c r="E32" i="14"/>
  <c r="C32" i="14"/>
  <c r="M31" i="14"/>
  <c r="J31" i="14"/>
  <c r="E31" i="14"/>
  <c r="C31" i="14"/>
  <c r="M30" i="14"/>
  <c r="J30" i="14"/>
  <c r="E30" i="14"/>
  <c r="C30" i="14"/>
  <c r="M29" i="14"/>
  <c r="J29" i="14"/>
  <c r="E29" i="14"/>
  <c r="C29" i="14"/>
  <c r="M28" i="14"/>
  <c r="J28" i="14"/>
  <c r="E28" i="14"/>
  <c r="C28" i="14"/>
  <c r="M27" i="14"/>
  <c r="J27" i="14"/>
  <c r="E27" i="14"/>
  <c r="C27" i="14"/>
  <c r="M26" i="14"/>
  <c r="J26" i="14"/>
  <c r="E26" i="14"/>
  <c r="C26" i="14"/>
  <c r="M25" i="14"/>
  <c r="J25" i="14"/>
  <c r="E25" i="14"/>
  <c r="C25" i="14"/>
  <c r="M24" i="14"/>
  <c r="J24" i="14"/>
  <c r="E24" i="14"/>
  <c r="C24" i="14"/>
  <c r="M23" i="14"/>
  <c r="J23" i="14"/>
  <c r="E23" i="14"/>
  <c r="C23" i="14"/>
  <c r="M22" i="14"/>
  <c r="J22" i="14"/>
  <c r="C22" i="14" s="1"/>
  <c r="E22" i="14"/>
  <c r="M21" i="14"/>
  <c r="J21" i="14"/>
  <c r="E21" i="14"/>
  <c r="C21" i="14"/>
  <c r="M20" i="14"/>
  <c r="J20" i="14"/>
  <c r="E20" i="14"/>
  <c r="C20" i="14"/>
  <c r="M19" i="14"/>
  <c r="J19" i="14"/>
  <c r="E19" i="14"/>
  <c r="C19" i="14"/>
  <c r="M18" i="14"/>
  <c r="J18" i="14"/>
  <c r="E18" i="14"/>
  <c r="C18" i="14"/>
  <c r="M17" i="14"/>
  <c r="J17" i="14"/>
  <c r="E17" i="14"/>
  <c r="C17" i="14"/>
  <c r="M16" i="14"/>
  <c r="J16" i="14"/>
  <c r="E16" i="14"/>
  <c r="C16" i="14"/>
  <c r="M15" i="14"/>
  <c r="J15" i="14"/>
  <c r="E15" i="14"/>
  <c r="C15" i="14"/>
  <c r="M14" i="14"/>
  <c r="J14" i="14"/>
  <c r="J13" i="14" s="1"/>
  <c r="J12" i="14" s="1"/>
  <c r="E14" i="14"/>
  <c r="C14" i="14"/>
  <c r="P13" i="14"/>
  <c r="O13" i="14"/>
  <c r="N13" i="14"/>
  <c r="M13" i="14"/>
  <c r="L13" i="14"/>
  <c r="K13" i="14"/>
  <c r="I13" i="14"/>
  <c r="H13" i="14"/>
  <c r="G13" i="14"/>
  <c r="F13" i="14"/>
  <c r="E13" i="14"/>
  <c r="D13" i="14"/>
  <c r="P12" i="14"/>
  <c r="O12" i="14"/>
  <c r="N12" i="14"/>
  <c r="M12" i="14"/>
  <c r="L12" i="14"/>
  <c r="K12" i="14"/>
  <c r="I12" i="14"/>
  <c r="H12" i="14"/>
  <c r="G12" i="14"/>
  <c r="F12" i="14"/>
  <c r="E12" i="14"/>
  <c r="D12" i="14"/>
  <c r="N11" i="14"/>
  <c r="M11" i="14"/>
  <c r="K11" i="14"/>
  <c r="J11" i="14"/>
  <c r="D11" i="14"/>
  <c r="C11" i="14"/>
  <c r="P10" i="14"/>
  <c r="O10" i="14"/>
  <c r="N10" i="14"/>
  <c r="M10" i="14"/>
  <c r="L10" i="14"/>
  <c r="K10" i="14"/>
  <c r="I10" i="14"/>
  <c r="H10" i="14"/>
  <c r="G10" i="14"/>
  <c r="F10" i="14"/>
  <c r="E10" i="14"/>
  <c r="D10" i="14"/>
  <c r="C77" i="14" l="1"/>
  <c r="C69" i="16"/>
  <c r="C51" i="14"/>
  <c r="D9" i="16"/>
  <c r="F9" i="16"/>
  <c r="H9" i="16"/>
  <c r="J9" i="16"/>
  <c r="L9" i="16"/>
  <c r="N9" i="16"/>
  <c r="P9" i="16"/>
  <c r="R9" i="16"/>
  <c r="C48" i="16"/>
  <c r="C9" i="16" s="1"/>
  <c r="C12" i="14"/>
  <c r="C10" i="14" s="1"/>
  <c r="C13" i="14"/>
  <c r="J10" i="14"/>
  <c r="C31" i="32" l="1"/>
  <c r="C29" i="32"/>
  <c r="A1" i="34"/>
  <c r="A4" i="30"/>
  <c r="A4" i="31"/>
  <c r="D30" i="31"/>
  <c r="A3" i="18" l="1"/>
  <c r="A4" i="34"/>
  <c r="A3" i="9"/>
  <c r="F20" i="34"/>
  <c r="F19" i="34"/>
  <c r="F18" i="34"/>
  <c r="F17" i="34"/>
  <c r="F16" i="34"/>
  <c r="F15" i="34"/>
  <c r="F14" i="34"/>
  <c r="F13" i="34"/>
  <c r="F12" i="34"/>
  <c r="F11" i="34"/>
  <c r="C11" i="34" s="1"/>
  <c r="J9" i="34"/>
  <c r="F10" i="34"/>
  <c r="I9" i="34"/>
  <c r="H9" i="34"/>
  <c r="G9" i="34"/>
  <c r="F9" i="34" l="1"/>
  <c r="C10" i="34"/>
  <c r="C12" i="34"/>
  <c r="C13" i="34"/>
  <c r="C17" i="34"/>
  <c r="C19" i="34"/>
  <c r="C20" i="34"/>
  <c r="D9" i="34"/>
  <c r="E9" i="34"/>
  <c r="C15" i="34"/>
  <c r="C16" i="34"/>
  <c r="K9" i="34"/>
  <c r="C18" i="34"/>
  <c r="C14" i="34"/>
  <c r="C9" i="34" l="1"/>
  <c r="C38" i="30"/>
  <c r="C35" i="30"/>
  <c r="C32" i="30"/>
  <c r="C31" i="30" s="1"/>
  <c r="C30" i="30" s="1"/>
  <c r="C11" i="30"/>
  <c r="C10" i="30" s="1"/>
  <c r="C9" i="30" s="1"/>
  <c r="D34" i="31"/>
  <c r="D33" i="31"/>
  <c r="D32" i="31"/>
  <c r="D31" i="31"/>
  <c r="D29" i="31"/>
  <c r="D23" i="31"/>
  <c r="D19" i="31"/>
  <c r="D17" i="31"/>
  <c r="D15" i="31"/>
  <c r="D13" i="31"/>
  <c r="D11" i="31"/>
  <c r="C10" i="31"/>
  <c r="C9" i="31" s="1"/>
  <c r="A1" i="18"/>
  <c r="A1" i="16"/>
  <c r="A2" i="14"/>
  <c r="M16" i="20"/>
  <c r="D23" i="12"/>
  <c r="Q9" i="11"/>
  <c r="Q19" i="11"/>
  <c r="J9" i="21"/>
  <c r="E10" i="21"/>
  <c r="E11" i="21"/>
  <c r="E12" i="21"/>
  <c r="E13" i="21"/>
  <c r="E14" i="21"/>
  <c r="E15" i="21"/>
  <c r="E16" i="21"/>
  <c r="E17" i="21"/>
  <c r="E18" i="21"/>
  <c r="E19" i="21"/>
  <c r="J8" i="21"/>
  <c r="F10" i="21"/>
  <c r="T12" i="20" s="1"/>
  <c r="F11" i="21"/>
  <c r="F12" i="21"/>
  <c r="F13" i="21"/>
  <c r="T15" i="20" s="1"/>
  <c r="F14" i="21"/>
  <c r="T16" i="20" s="1"/>
  <c r="F15" i="21"/>
  <c r="T17" i="20" s="1"/>
  <c r="F16" i="21"/>
  <c r="F17" i="21"/>
  <c r="T19" i="20" s="1"/>
  <c r="F18" i="21"/>
  <c r="T20" i="20" s="1"/>
  <c r="F19" i="21"/>
  <c r="T13" i="20"/>
  <c r="T14" i="20"/>
  <c r="T18" i="20"/>
  <c r="T21" i="20"/>
  <c r="M11" i="20"/>
  <c r="M21" i="20"/>
  <c r="M20" i="20"/>
  <c r="M19" i="20"/>
  <c r="M18" i="20"/>
  <c r="M17" i="20"/>
  <c r="M15" i="20"/>
  <c r="M14" i="20"/>
  <c r="M13" i="20"/>
  <c r="M12" i="20"/>
  <c r="I19" i="20"/>
  <c r="I11" i="20"/>
  <c r="I14" i="20"/>
  <c r="I21" i="20"/>
  <c r="I20" i="20"/>
  <c r="I18" i="20"/>
  <c r="I17" i="20"/>
  <c r="I16" i="20"/>
  <c r="I15" i="20"/>
  <c r="I13" i="20"/>
  <c r="I12" i="20"/>
  <c r="E4" i="16"/>
  <c r="D31" i="12"/>
  <c r="Q16" i="11"/>
  <c r="Q21" i="11"/>
  <c r="Q20" i="11"/>
  <c r="Q18" i="11"/>
  <c r="C8" i="30" l="1"/>
  <c r="D10" i="31"/>
  <c r="D9" i="31" s="1"/>
  <c r="C27" i="32"/>
  <c r="C32" i="32"/>
  <c r="C35" i="32"/>
  <c r="K9" i="18"/>
  <c r="F9" i="21"/>
  <c r="T11" i="20" s="1"/>
  <c r="K10" i="21" l="1"/>
  <c r="K11" i="21"/>
  <c r="K12" i="21"/>
  <c r="K13" i="21"/>
  <c r="K14" i="21"/>
  <c r="K15" i="21"/>
  <c r="K16" i="21"/>
  <c r="K17" i="21"/>
  <c r="K18" i="21"/>
  <c r="K19" i="21"/>
  <c r="K9" i="21"/>
  <c r="E9" i="21"/>
  <c r="F8" i="21"/>
  <c r="G8" i="21"/>
  <c r="H8" i="21"/>
  <c r="D10" i="21"/>
  <c r="D11" i="21"/>
  <c r="D12" i="21"/>
  <c r="D13" i="21"/>
  <c r="D14" i="21"/>
  <c r="D15" i="21"/>
  <c r="D16" i="21"/>
  <c r="D17" i="21"/>
  <c r="D18" i="21"/>
  <c r="D19" i="21"/>
  <c r="D9" i="21"/>
  <c r="C19" i="21" l="1"/>
  <c r="C17" i="21"/>
  <c r="C15" i="21"/>
  <c r="C13" i="21"/>
  <c r="C11" i="21"/>
  <c r="C18" i="21"/>
  <c r="C14" i="21"/>
  <c r="C10" i="21"/>
  <c r="C9" i="21"/>
  <c r="C16" i="21"/>
  <c r="C12" i="21"/>
  <c r="I8" i="21"/>
  <c r="K8" i="21"/>
  <c r="E8" i="21"/>
  <c r="R17" i="20"/>
  <c r="A3" i="21"/>
  <c r="A3" i="20"/>
  <c r="A3" i="16"/>
  <c r="A4" i="14"/>
  <c r="A3" i="12"/>
  <c r="A3" i="11"/>
  <c r="D4" i="16"/>
  <c r="F4" i="16"/>
  <c r="H4" i="16"/>
  <c r="I4" i="16"/>
  <c r="J4" i="16"/>
  <c r="L4" i="16"/>
  <c r="M4" i="16"/>
  <c r="P4" i="16" l="1"/>
  <c r="K4" i="16"/>
  <c r="G4" i="16"/>
  <c r="R4" i="16"/>
  <c r="Q4" i="16"/>
  <c r="C4" i="16" l="1"/>
  <c r="D8" i="21" l="1"/>
  <c r="K12" i="20"/>
  <c r="F12" i="20" s="1"/>
  <c r="E12" i="20" s="1"/>
  <c r="K13" i="20"/>
  <c r="F13" i="20" s="1"/>
  <c r="E13" i="20" s="1"/>
  <c r="K14" i="20"/>
  <c r="F14" i="20" s="1"/>
  <c r="E14" i="20" s="1"/>
  <c r="K15" i="20"/>
  <c r="F15" i="20" s="1"/>
  <c r="E15" i="20" s="1"/>
  <c r="K16" i="20"/>
  <c r="F16" i="20" s="1"/>
  <c r="E16" i="20" s="1"/>
  <c r="K17" i="20"/>
  <c r="F17" i="20" s="1"/>
  <c r="E17" i="20" s="1"/>
  <c r="K18" i="20"/>
  <c r="F18" i="20" s="1"/>
  <c r="E18" i="20" s="1"/>
  <c r="K19" i="20"/>
  <c r="F19" i="20" s="1"/>
  <c r="E19" i="20" s="1"/>
  <c r="K20" i="20"/>
  <c r="F20" i="20" s="1"/>
  <c r="E20" i="20" s="1"/>
  <c r="K21" i="20"/>
  <c r="F21" i="20" s="1"/>
  <c r="E21" i="20" s="1"/>
  <c r="K11" i="20"/>
  <c r="F11" i="20" s="1"/>
  <c r="E11" i="20" s="1"/>
  <c r="R12" i="20"/>
  <c r="R13" i="20"/>
  <c r="R14" i="20"/>
  <c r="R15" i="20"/>
  <c r="R16" i="20"/>
  <c r="R18" i="20"/>
  <c r="R19" i="20"/>
  <c r="R20" i="20"/>
  <c r="R21" i="20"/>
  <c r="R11" i="20"/>
  <c r="G10" i="20"/>
  <c r="H10" i="20"/>
  <c r="I10" i="20"/>
  <c r="J10" i="20"/>
  <c r="N10" i="20"/>
  <c r="E24" i="12" s="1"/>
  <c r="O10" i="20"/>
  <c r="P10" i="20"/>
  <c r="E27" i="12" s="1"/>
  <c r="C27" i="12" s="1"/>
  <c r="Q10" i="20"/>
  <c r="S10" i="20"/>
  <c r="T10" i="20"/>
  <c r="U10" i="20"/>
  <c r="V10" i="20"/>
  <c r="D18" i="18"/>
  <c r="M18" i="18" s="1"/>
  <c r="D17" i="18"/>
  <c r="M17" i="18" s="1"/>
  <c r="D14" i="18"/>
  <c r="M14" i="18" s="1"/>
  <c r="D13" i="18"/>
  <c r="M13" i="18" s="1"/>
  <c r="D11" i="18"/>
  <c r="M11" i="18" s="1"/>
  <c r="D10" i="18"/>
  <c r="M10" i="18" s="1"/>
  <c r="F9" i="18"/>
  <c r="H9" i="18"/>
  <c r="I9" i="18"/>
  <c r="L9" i="18"/>
  <c r="G20" i="12"/>
  <c r="G19" i="12"/>
  <c r="G21" i="12" s="1"/>
  <c r="G11" i="12"/>
  <c r="C39" i="12"/>
  <c r="C38" i="12"/>
  <c r="C37" i="12"/>
  <c r="C35" i="12"/>
  <c r="C34" i="12"/>
  <c r="C31" i="12"/>
  <c r="C30" i="12"/>
  <c r="C28" i="12"/>
  <c r="C26" i="12"/>
  <c r="C25" i="12"/>
  <c r="C24" i="12"/>
  <c r="C20" i="12"/>
  <c r="C19" i="12"/>
  <c r="C18" i="12"/>
  <c r="C17" i="12"/>
  <c r="C16" i="12"/>
  <c r="E36" i="12"/>
  <c r="E33" i="12"/>
  <c r="E11" i="12"/>
  <c r="E10" i="12" s="1"/>
  <c r="D36" i="12"/>
  <c r="D33" i="12"/>
  <c r="D11" i="12"/>
  <c r="D10" i="12" s="1"/>
  <c r="D21" i="11"/>
  <c r="C21" i="11" s="1"/>
  <c r="D19" i="11"/>
  <c r="C19" i="11" s="1"/>
  <c r="D18" i="11"/>
  <c r="C18" i="11" s="1"/>
  <c r="D15" i="11"/>
  <c r="C15" i="11" s="1"/>
  <c r="D13" i="11"/>
  <c r="C13" i="11" s="1"/>
  <c r="E10" i="11"/>
  <c r="E8" i="11" s="1"/>
  <c r="F10" i="11"/>
  <c r="F8" i="11" s="1"/>
  <c r="G10" i="11"/>
  <c r="H10" i="11"/>
  <c r="H8" i="11" s="1"/>
  <c r="I10" i="11"/>
  <c r="I8" i="11" s="1"/>
  <c r="J10" i="11"/>
  <c r="J8" i="11" s="1"/>
  <c r="K10" i="11"/>
  <c r="K8" i="11" s="1"/>
  <c r="L10" i="11"/>
  <c r="L8" i="11" s="1"/>
  <c r="M10" i="11"/>
  <c r="M8" i="11" s="1"/>
  <c r="N10" i="11"/>
  <c r="N8" i="11" s="1"/>
  <c r="O10" i="11"/>
  <c r="O8" i="11" s="1"/>
  <c r="P10" i="11"/>
  <c r="P8" i="11" s="1"/>
  <c r="R10" i="11"/>
  <c r="R8" i="11" s="1"/>
  <c r="S10" i="11"/>
  <c r="S8" i="11" s="1"/>
  <c r="T10" i="11"/>
  <c r="T8" i="11" s="1"/>
  <c r="U10" i="11"/>
  <c r="U8" i="11" s="1"/>
  <c r="V10" i="11"/>
  <c r="W10" i="11"/>
  <c r="W8" i="11" s="1"/>
  <c r="X10" i="11"/>
  <c r="X8" i="11" s="1"/>
  <c r="Y10" i="11"/>
  <c r="Y8" i="11" s="1"/>
  <c r="Z10" i="11"/>
  <c r="AA10" i="11"/>
  <c r="AA8" i="11" s="1"/>
  <c r="AB10" i="11"/>
  <c r="AB8" i="11" s="1"/>
  <c r="D11" i="11"/>
  <c r="D12" i="11"/>
  <c r="C12" i="11" s="1"/>
  <c r="D14" i="11"/>
  <c r="C14" i="11" s="1"/>
  <c r="D16" i="11"/>
  <c r="C16" i="11" s="1"/>
  <c r="D17" i="11"/>
  <c r="C17" i="11" s="1"/>
  <c r="D20" i="11"/>
  <c r="C20" i="11" s="1"/>
  <c r="D9" i="11"/>
  <c r="G8" i="11"/>
  <c r="V8" i="11"/>
  <c r="Z8" i="11"/>
  <c r="E32" i="12" l="1"/>
  <c r="E29" i="12" s="1"/>
  <c r="D15" i="20"/>
  <c r="N18" i="18"/>
  <c r="N17" i="18"/>
  <c r="N14" i="18"/>
  <c r="C36" i="12"/>
  <c r="C33" i="12"/>
  <c r="N13" i="18"/>
  <c r="N11" i="18"/>
  <c r="D19" i="18"/>
  <c r="D12" i="18"/>
  <c r="M12" i="18" s="1"/>
  <c r="C8" i="21"/>
  <c r="D21" i="20"/>
  <c r="D13" i="20"/>
  <c r="D17" i="20"/>
  <c r="R10" i="20"/>
  <c r="D18" i="20"/>
  <c r="C18" i="20" s="1"/>
  <c r="D19" i="20"/>
  <c r="D14" i="20"/>
  <c r="D20" i="20"/>
  <c r="D16" i="20"/>
  <c r="D12" i="20"/>
  <c r="M10" i="20"/>
  <c r="L10" i="20"/>
  <c r="E21" i="12" s="1"/>
  <c r="C21" i="12" s="1"/>
  <c r="N10" i="18"/>
  <c r="K10" i="20"/>
  <c r="F10" i="20"/>
  <c r="J9" i="18"/>
  <c r="D16" i="18"/>
  <c r="D20" i="18"/>
  <c r="G9" i="18"/>
  <c r="D15" i="18"/>
  <c r="E9" i="18"/>
  <c r="D9" i="12"/>
  <c r="D32" i="12"/>
  <c r="D29" i="12" s="1"/>
  <c r="C11" i="12"/>
  <c r="C10" i="12" s="1"/>
  <c r="Q10" i="11"/>
  <c r="Q8" i="11" s="1"/>
  <c r="D10" i="11"/>
  <c r="D8" i="11" s="1"/>
  <c r="C9" i="11"/>
  <c r="C11" i="11"/>
  <c r="M15" i="18" l="1"/>
  <c r="N15" i="18" s="1"/>
  <c r="M19" i="18"/>
  <c r="N19" i="18" s="1"/>
  <c r="M16" i="18"/>
  <c r="C17" i="20" s="1"/>
  <c r="M20" i="18"/>
  <c r="N20" i="18" s="1"/>
  <c r="E9" i="12"/>
  <c r="E8" i="12" s="1"/>
  <c r="C9" i="12"/>
  <c r="E23" i="12"/>
  <c r="C23" i="12" s="1"/>
  <c r="C19" i="20"/>
  <c r="C15" i="20"/>
  <c r="C21" i="20"/>
  <c r="C12" i="20"/>
  <c r="C32" i="12"/>
  <c r="C29" i="12" s="1"/>
  <c r="C8" i="12" s="1"/>
  <c r="C10" i="11"/>
  <c r="C8" i="11" s="1"/>
  <c r="C9" i="18"/>
  <c r="C14" i="20"/>
  <c r="N12" i="18"/>
  <c r="C13" i="20"/>
  <c r="E10" i="20"/>
  <c r="D11" i="20"/>
  <c r="D10" i="20" s="1"/>
  <c r="D9" i="18"/>
  <c r="D8" i="12"/>
  <c r="N16" i="18" l="1"/>
  <c r="C16" i="20"/>
  <c r="M9" i="18"/>
  <c r="N8" i="18" s="1"/>
  <c r="C20" i="20"/>
  <c r="P9" i="18"/>
  <c r="C5" i="14"/>
  <c r="C11" i="20"/>
  <c r="C18" i="9"/>
  <c r="C35" i="9"/>
  <c r="C33" i="9" s="1"/>
  <c r="C10" i="9"/>
  <c r="C24" i="9" s="1"/>
  <c r="C26" i="9" l="1"/>
</calcChain>
</file>

<file path=xl/comments1.xml><?xml version="1.0" encoding="utf-8"?>
<comments xmlns="http://schemas.openxmlformats.org/spreadsheetml/2006/main">
  <authors>
    <author>tuyenttk</author>
  </authors>
  <commentList>
    <comment ref="C22" authorId="0" shape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<sst xmlns="http://schemas.openxmlformats.org/spreadsheetml/2006/main" count="1581" uniqueCount="660">
  <si>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</si>
  <si>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</si>
  <si>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</si>
  <si>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</si>
  <si>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</si>
  <si>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</si>
  <si>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</si>
  <si>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</si>
  <si>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</si>
  <si>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</si>
  <si>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</si>
  <si>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</si>
  <si>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</si>
  <si>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</si>
  <si>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</si>
  <si>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</si>
  <si>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</si>
  <si>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</si>
  <si>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</si>
  <si>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</si>
  <si>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</si>
  <si>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</si>
  <si>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</si>
  <si>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</si>
  <si>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</si>
  <si>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</si>
  <si>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</si>
  <si>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</si>
  <si>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</si>
  <si>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</si>
  <si>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</si>
  <si>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</si>
  <si>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</si>
  <si>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</si>
  <si>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</si>
  <si>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</si>
  <si>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</si>
  <si>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</si>
  <si>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</si>
  <si>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</si>
  <si>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</si>
  <si>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</si>
  <si>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</si>
  <si>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</si>
  <si>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</si>
  <si>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</si>
  <si>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</si>
  <si>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</si>
  <si>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</si>
  <si>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</si>
  <si>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</si>
  <si>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</si>
  <si>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</si>
  <si>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</si>
  <si>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</si>
  <si>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</si>
  <si>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</si>
  <si>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</si>
  <si>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</si>
  <si>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</si>
  <si>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</si>
  <si>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</si>
  <si>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</si>
  <si>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</si>
  <si>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</si>
  <si>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</si>
  <si>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</si>
  <si>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</si>
  <si>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</si>
  <si>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</si>
  <si>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</si>
  <si>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</si>
  <si>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</si>
  <si>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</si>
  <si>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</si>
  <si>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</si>
  <si>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</si>
  <si>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</si>
  <si>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</si>
  <si>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</si>
  <si>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</si>
  <si>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</si>
  <si>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</si>
  <si>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</si>
  <si>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</si>
  <si>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</si>
  <si>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</si>
  <si>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</si>
  <si>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</si>
  <si>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</si>
  <si>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</si>
  <si>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</si>
  <si>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</si>
  <si>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</si>
  <si>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</si>
  <si>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</si>
  <si>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</si>
  <si>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</si>
  <si>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</si>
  <si>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</si>
  <si>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</si>
  <si>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</si>
  <si>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</si>
  <si>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</si>
  <si>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</si>
  <si>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</si>
  <si>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</si>
  <si>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</si>
  <si>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</si>
  <si>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</si>
  <si>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</si>
  <si>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</si>
  <si>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</si>
  <si>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</si>
  <si>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</si>
  <si>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</si>
  <si>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</si>
  <si>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</si>
  <si>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</si>
  <si>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</si>
  <si>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</si>
  <si>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</si>
  <si>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</si>
  <si>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</si>
  <si>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</si>
  <si>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</si>
  <si>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</si>
  <si>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</si>
  <si>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</si>
  <si>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</si>
  <si>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</si>
  <si>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</si>
  <si>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</si>
  <si>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</si>
  <si>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</si>
  <si>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</si>
  <si>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</si>
  <si>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</si>
  <si>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</si>
  <si>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</si>
  <si>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</si>
  <si>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</si>
  <si>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</si>
  <si>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</si>
  <si>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</si>
  <si>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</si>
  <si>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</si>
  <si>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</si>
  <si>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</si>
  <si>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</si>
  <si>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</si>
  <si>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</si>
  <si>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</si>
  <si>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</si>
  <si>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</si>
  <si>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</si>
  <si>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</si>
  <si>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</si>
  <si>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</si>
  <si>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</si>
  <si>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</si>
  <si>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</si>
  <si>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</si>
  <si>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</si>
  <si>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</si>
  <si>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</si>
  <si>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</si>
  <si>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</si>
  <si>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</si>
  <si>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</si>
  <si>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</si>
  <si>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</si>
  <si>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</si>
  <si>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</si>
  <si>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</si>
  <si>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</si>
  <si>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</si>
  <si>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</si>
  <si>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</si>
  <si>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</si>
  <si>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</si>
  <si>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</si>
  <si>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</si>
  <si>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</si>
  <si>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</si>
  <si>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</si>
  <si>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</si>
  <si>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</si>
  <si>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</si>
  <si>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</si>
  <si>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</si>
  <si>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</si>
  <si>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</si>
  <si>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</si>
  <si>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</si>
  <si>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</si>
  <si>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</si>
  <si>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</si>
  <si>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</si>
  <si>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</si>
  <si>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</si>
  <si>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</si>
  <si>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</si>
  <si>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</si>
  <si>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</si>
  <si>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</si>
  <si>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</si>
  <si>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</si>
  <si>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</si>
  <si>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</si>
  <si>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</si>
  <si>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</si>
  <si>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</si>
  <si>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</si>
  <si>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</si>
  <si>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</si>
  <si>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</si>
  <si>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</si>
  <si>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</si>
  <si>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</si>
  <si>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</si>
  <si>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</si>
  <si>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</si>
  <si>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</si>
  <si>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</si>
  <si>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</si>
  <si>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</si>
  <si>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</si>
  <si>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</si>
  <si>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</si>
  <si>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</si>
  <si>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</si>
  <si>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</si>
  <si>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</si>
  <si>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</si>
  <si>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</si>
  <si>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</si>
  <si>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</si>
  <si>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</si>
  <si>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</si>
  <si>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</si>
  <si>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</si>
  <si>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</si>
  <si>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</si>
  <si>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</si>
  <si>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</si>
  <si>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</si>
  <si>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</si>
  <si>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</si>
  <si>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</si>
  <si>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</si>
  <si>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</si>
  <si>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</si>
  <si>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</si>
  <si>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</si>
  <si>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</si>
  <si>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</si>
  <si>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</si>
  <si>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</si>
  <si>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</si>
  <si>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</si>
  <si>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</si>
  <si>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</si>
  <si>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</si>
  <si>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</si>
  <si>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</si>
  <si>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</si>
  <si>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</si>
  <si>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</si>
  <si>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</si>
  <si>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</si>
  <si>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</si>
  <si>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</si>
  <si>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</si>
  <si>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</si>
  <si>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</si>
  <si>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</si>
  <si>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</si>
  <si>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</si>
  <si>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</si>
  <si>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</si>
  <si>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</si>
  <si>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</si>
  <si>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</si>
  <si>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</si>
  <si>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</si>
  <si>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</si>
  <si>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</si>
  <si>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</si>
  <si>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</si>
  <si>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</si>
  <si>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</si>
  <si>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</si>
  <si>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</si>
  <si>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</si>
  <si>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</si>
  <si>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</si>
  <si>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</si>
  <si>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</si>
  <si>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</si>
  <si>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</si>
  <si>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</si>
  <si>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</si>
  <si>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</si>
  <si>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</si>
  <si>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</si>
  <si>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</si>
  <si>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</si>
  <si>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</si>
  <si>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</si>
  <si>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</si>
  <si>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</si>
  <si>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</si>
  <si>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</si>
  <si>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</si>
  <si>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</si>
  <si>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</si>
  <si>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</si>
  <si>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</si>
  <si>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</si>
  <si>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</si>
  <si>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</si>
  <si>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</si>
  <si>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</si>
  <si>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</si>
  <si>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</si>
  <si>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</si>
  <si>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</si>
  <si>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</si>
  <si>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</si>
  <si>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</si>
  <si>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</si>
  <si>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</si>
  <si>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</si>
  <si>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</si>
  <si>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</si>
  <si>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</si>
  <si>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</si>
  <si>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</si>
  <si>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</si>
  <si>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</si>
  <si>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</si>
  <si>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</si>
  <si>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</si>
  <si>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</si>
  <si>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</si>
  <si>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</si>
  <si>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</si>
  <si>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</si>
  <si>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</si>
  <si>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</si>
  <si>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</si>
  <si>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</si>
  <si>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</si>
  <si>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</si>
  <si>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</si>
  <si>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</si>
  <si>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</si>
  <si>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</si>
  <si>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</si>
  <si>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</si>
  <si>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</si>
  <si>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</si>
  <si>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</si>
  <si>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</si>
  <si>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</si>
  <si>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</si>
  <si>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</si>
  <si>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</si>
  <si>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</si>
  <si>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</si>
  <si>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</si>
  <si>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</si>
  <si>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</si>
  <si>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</si>
  <si>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</si>
  <si>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</si>
  <si>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</si>
  <si>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</si>
  <si>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</si>
  <si>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</si>
  <si>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</si>
  <si>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</si>
  <si>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</si>
  <si>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</si>
  <si>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</si>
  <si>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</si>
  <si>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</si>
  <si>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</si>
  <si>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</si>
  <si>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</si>
  <si>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</si>
  <si>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</si>
  <si>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</si>
  <si>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</si>
  <si>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</si>
  <si>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</si>
  <si>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</si>
  <si>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</si>
  <si>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</si>
  <si>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</si>
  <si>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</si>
  <si>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</si>
  <si>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</si>
  <si>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</si>
  <si>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</si>
  <si>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</si>
  <si>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</si>
  <si>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</si>
  <si>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</si>
  <si>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</si>
  <si>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</si>
  <si>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</si>
  <si>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</si>
  <si>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</si>
  <si>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</si>
  <si>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</si>
  <si>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</si>
  <si>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</si>
  <si>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</si>
  <si>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</si>
  <si>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</si>
  <si>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</si>
  <si>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</si>
  <si>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</si>
  <si>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</si>
  <si>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</si>
  <si>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</si>
  <si>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</si>
  <si>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</si>
  <si>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</si>
  <si>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</si>
  <si>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</si>
  <si>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</si>
  <si>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</si>
  <si>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</si>
  <si>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</si>
  <si>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</si>
  <si>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</si>
  <si>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</si>
  <si>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</si>
  <si>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</si>
  <si>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</si>
  <si>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</si>
  <si>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</si>
  <si>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</si>
  <si>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</si>
  <si>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</si>
  <si>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</si>
  <si>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</si>
  <si>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</si>
  <si>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</si>
  <si>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</si>
  <si>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</si>
  <si>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</si>
  <si>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</si>
  <si>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</si>
  <si>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</si>
  <si>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</si>
  <si>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</si>
  <si>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</si>
  <si>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</si>
  <si>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</si>
  <si>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</si>
  <si>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</si>
  <si>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</si>
  <si>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</si>
  <si>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</si>
  <si>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</si>
  <si>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</si>
  <si>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</si>
  <si>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</si>
  <si>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</si>
  <si>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</si>
  <si>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</si>
  <si>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</si>
  <si>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</si>
  <si>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</si>
  <si>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</si>
  <si>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</si>
  <si>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</si>
  <si>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</si>
  <si>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</si>
  <si>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</si>
  <si>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</si>
  <si>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</si>
  <si>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</si>
  <si>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</si>
  <si>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</si>
  <si>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</si>
  <si>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</si>
  <si>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</si>
  <si>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</si>
  <si>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</si>
  <si>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</si>
  <si>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</si>
  <si>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</si>
  <si>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</si>
  <si>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</si>
  <si>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</si>
  <si>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</si>
  <si>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</si>
  <si>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</si>
  <si>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</si>
  <si>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</si>
  <si>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</si>
  <si>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</si>
  <si>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</si>
  <si>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</si>
  <si>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</si>
  <si>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</si>
  <si>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</si>
  <si>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</si>
  <si>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</si>
  <si>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</si>
  <si>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</si>
  <si>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</si>
  <si>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</si>
  <si>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</si>
  <si>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</si>
  <si>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</si>
  <si>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</si>
  <si>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</si>
  <si>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</si>
  <si>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</si>
  <si>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</si>
  <si>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</si>
  <si>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</si>
  <si>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</si>
  <si>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</si>
  <si>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</si>
  <si>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</si>
  <si>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</si>
  <si>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</si>
  <si>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</si>
  <si>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</si>
  <si>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</si>
  <si>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</si>
  <si>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</si>
  <si>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</si>
  <si>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</si>
  <si>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</si>
  <si>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</si>
  <si>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</si>
  <si>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</si>
  <si>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</si>
  <si>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</si>
  <si>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</si>
  <si>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</si>
  <si>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</si>
  <si>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</si>
  <si>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</si>
  <si>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</si>
  <si>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</si>
  <si>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</si>
  <si>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</si>
  <si>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</si>
  <si>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</si>
  <si>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</si>
  <si>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</si>
  <si>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</si>
  <si>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</si>
  <si>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</si>
  <si>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</si>
  <si>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</si>
  <si>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</si>
  <si>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</si>
  <si>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</si>
  <si>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</si>
  <si>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</si>
  <si>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</si>
  <si>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</si>
  <si>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</si>
  <si>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</si>
  <si>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</si>
  <si>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</si>
  <si>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</si>
  <si>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</si>
  <si>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</si>
  <si>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</si>
  <si>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</si>
  <si>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</si>
  <si>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</si>
  <si>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</si>
  <si>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</si>
  <si>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</si>
  <si>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</si>
  <si>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</si>
  <si>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</si>
  <si>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</si>
  <si>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</si>
  <si>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</si>
  <si>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</si>
  <si>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</si>
  <si>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</si>
  <si>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</si>
  <si>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</si>
  <si>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</si>
  <si>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</si>
  <si>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</si>
  <si>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</si>
  <si>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</si>
  <si>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</si>
  <si>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</si>
  <si>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</si>
  <si>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</si>
  <si>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</si>
  <si>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</si>
  <si>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</si>
  <si>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</si>
  <si>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</si>
  <si>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</si>
  <si>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</si>
  <si>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</si>
  <si>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</si>
  <si>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</si>
  <si>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</si>
  <si>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</si>
  <si>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</si>
  <si>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</si>
  <si>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</si>
  <si>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</si>
  <si>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</si>
  <si>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</si>
  <si>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</si>
  <si>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</si>
  <si>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</si>
  <si>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</si>
  <si>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</si>
  <si>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</si>
  <si>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</si>
  <si>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</si>
  <si>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</si>
  <si>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</si>
  <si>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</si>
  <si>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</si>
  <si>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</si>
  <si>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</si>
  <si>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</si>
  <si>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</si>
  <si>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</si>
  <si>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</si>
  <si>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</si>
  <si>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</si>
  <si>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</si>
  <si>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</si>
  <si>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</si>
  <si>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</si>
  <si>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</si>
  <si>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</si>
  <si>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</si>
  <si>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</si>
  <si>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</si>
  <si>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</si>
  <si>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</si>
  <si>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</si>
  <si>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</si>
  <si>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</si>
  <si>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</si>
  <si>
    <r>
      <t>Ghi chú:</t>
    </r>
    <r>
      <rPr>
        <i/>
        <sz val="12"/>
        <color rgb="FF000000"/>
        <rFont val="Times New Roman"/>
        <family val="1"/>
      </rPr>
      <t> (1) Ngân sách xã không có nhiệm vụ chi bổ sung cân đối cho ngân sách cấp dưới.</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</si>
</sst>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63">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
      <sz val="12"/>
      <color theme="1"/>
      <name val="Times New Roman"/>
      <family val="1"/>
    </font>
    <font>
      <b/>
      <sz val="12"/>
      <color theme="1"/>
      <name val="Times New Roman"/>
      <family val="1"/>
    </font>
    <font>
      <b/>
      <u/>
      <sz val="12"/>
      <color theme="1"/>
      <name val="Times New Roman"/>
      <family val="1"/>
    </font>
    <font>
      <b/>
      <i/>
      <sz val="12"/>
      <color rgb="FF000000"/>
      <name val="Times New Roman"/>
      <family val="1"/>
    </font>
    <font>
      <sz val="11"/>
      <name val="Times New Roman"/>
      <family val="1"/>
      <charset val="163"/>
    </font>
    <font>
      <sz val="12"/>
      <name val="Times New Roman"/>
      <family val="1"/>
      <charset val="163"/>
    </font>
    <font>
      <sz val="13"/>
      <name val="VnTime"/>
    </font>
    <font>
      <sz val="12"/>
      <color rgb="FF000000"/>
      <name val="Times New Roman"/>
      <family val="1"/>
    </font>
    <font>
      <i/>
      <sz val="12"/>
      <name val="Times New Roman"/>
      <family val="1"/>
      <charset val="163"/>
    </font>
    <font>
      <sz val="13"/>
      <name val="Times New Roman"/>
      <family val="1"/>
      <charset val="163"/>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21">
    <xf numFmtId="0" fontId="0" fillId="0" borderId="0"/>
    <xf numFmtId="0" fontId="21" fillId="0" borderId="0"/>
    <xf numFmtId="0" fontId="21" fillId="0" borderId="0"/>
    <xf numFmtId="0" fontId="47" fillId="0" borderId="0"/>
    <xf numFmtId="0" fontId="47" fillId="0" borderId="0"/>
    <xf numFmtId="0" fontId="45" fillId="0" borderId="0"/>
    <xf numFmtId="0" fontId="47" fillId="0" borderId="0" applyFont="0" applyFill="0" applyBorder="0" applyAlignment="0" applyProtection="0"/>
    <xf numFmtId="43" fontId="48" fillId="0" borderId="0" applyFont="0" applyFill="0" applyBorder="0" applyAlignment="0" applyProtection="0"/>
    <xf numFmtId="43" fontId="46" fillId="0" borderId="0" applyFont="0" applyFill="0" applyBorder="0" applyAlignment="0" applyProtection="0"/>
    <xf numFmtId="0" fontId="46" fillId="0" borderId="0"/>
    <xf numFmtId="0" fontId="33" fillId="0" borderId="0"/>
    <xf numFmtId="9" fontId="47" fillId="0" borderId="0" applyFont="0" applyFill="0" applyBorder="0" applyAlignment="0" applyProtection="0"/>
    <xf numFmtId="0" fontId="48" fillId="0" borderId="0"/>
    <xf numFmtId="0" fontId="45" fillId="0" borderId="0"/>
    <xf numFmtId="0" fontId="48" fillId="0" borderId="0"/>
    <xf numFmtId="0" fontId="47" fillId="0" borderId="0"/>
    <xf numFmtId="43" fontId="52" fillId="0" borderId="0" applyFont="0" applyFill="0" applyBorder="0" applyAlignment="0" applyProtection="0"/>
    <xf numFmtId="9" fontId="48" fillId="0" borderId="0" applyFont="0" applyFill="0" applyBorder="0" applyAlignment="0" applyProtection="0"/>
    <xf numFmtId="0" fontId="57" fillId="0" borderId="0"/>
    <xf numFmtId="0" fontId="59" fillId="0" borderId="0"/>
    <xf numFmtId="43" fontId="57" fillId="0" borderId="0" applyFont="0" applyFill="0" applyBorder="0" applyAlignment="0" applyProtection="0"/>
  </cellStyleXfs>
  <cellXfs count="427">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8" fillId="0" borderId="2" xfId="0" applyNumberFormat="1" applyFont="1" applyBorder="1" applyAlignment="1">
      <alignment horizontal="right" wrapText="1"/>
    </xf>
    <xf numFmtId="0" fontId="34" fillId="0" borderId="0" xfId="0" applyFont="1" applyAlignment="1">
      <alignment vertical="center" wrapText="1"/>
    </xf>
    <xf numFmtId="0" fontId="42"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49" fillId="0" borderId="5" xfId="0" applyNumberFormat="1" applyFont="1" applyFill="1" applyBorder="1" applyAlignment="1">
      <alignment horizontal="center" wrapText="1"/>
    </xf>
    <xf numFmtId="3" fontId="49" fillId="0" borderId="5" xfId="0" applyNumberFormat="1" applyFont="1" applyFill="1" applyBorder="1" applyAlignment="1">
      <alignment wrapText="1"/>
    </xf>
    <xf numFmtId="3" fontId="4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2" fillId="0" borderId="0" xfId="0" applyFont="1" applyAlignment="1">
      <alignment horizontal="right" vertical="center" wrapText="1"/>
    </xf>
    <xf numFmtId="0" fontId="50" fillId="0" borderId="0" xfId="0" applyFont="1" applyAlignment="1">
      <alignment vertical="center" wrapText="1"/>
    </xf>
    <xf numFmtId="0" fontId="5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1" fillId="0" borderId="5" xfId="0" applyNumberFormat="1" applyFont="1" applyFill="1" applyBorder="1" applyAlignment="1">
      <alignment horizontal="center" wrapText="1"/>
    </xf>
    <xf numFmtId="3" fontId="51" fillId="0" borderId="5" xfId="0" applyNumberFormat="1" applyFont="1" applyFill="1" applyBorder="1" applyAlignment="1">
      <alignment wrapText="1"/>
    </xf>
    <xf numFmtId="3" fontId="51" fillId="0" borderId="5" xfId="0" applyNumberFormat="1" applyFont="1" applyFill="1" applyBorder="1" applyAlignment="1">
      <alignment horizontal="right" wrapText="1"/>
    </xf>
    <xf numFmtId="0" fontId="5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2"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3" fontId="53" fillId="0" borderId="0" xfId="0" applyNumberFormat="1" applyFont="1"/>
    <xf numFmtId="3" fontId="35" fillId="0" borderId="0" xfId="0" applyNumberFormat="1" applyFont="1" applyAlignment="1">
      <alignment horizontal="left" wrapText="1"/>
    </xf>
    <xf numFmtId="3" fontId="36" fillId="0" borderId="0" xfId="0" applyNumberFormat="1" applyFont="1" applyAlignment="1">
      <alignment horizontal="center" wrapText="1"/>
    </xf>
    <xf numFmtId="3" fontId="36" fillId="0" borderId="0" xfId="0" applyNumberFormat="1" applyFont="1" applyAlignment="1">
      <alignment horizontal="right" wrapText="1"/>
    </xf>
    <xf numFmtId="3" fontId="36" fillId="0" borderId="0" xfId="0" applyNumberFormat="1" applyFont="1" applyBorder="1" applyAlignment="1">
      <alignment horizontal="right" wrapText="1"/>
    </xf>
    <xf numFmtId="3" fontId="54" fillId="0" borderId="3" xfId="0" applyNumberFormat="1" applyFont="1" applyBorder="1" applyAlignment="1">
      <alignment horizontal="center" vertical="center" wrapText="1"/>
    </xf>
    <xf numFmtId="3" fontId="53" fillId="0" borderId="0" xfId="0" applyNumberFormat="1" applyFont="1" applyAlignment="1">
      <alignment vertical="center"/>
    </xf>
    <xf numFmtId="3" fontId="54" fillId="0" borderId="3" xfId="0" applyNumberFormat="1" applyFont="1" applyBorder="1" applyAlignment="1">
      <alignment horizontal="center" wrapText="1"/>
    </xf>
    <xf numFmtId="3" fontId="53" fillId="0" borderId="0" xfId="0" applyNumberFormat="1" applyFont="1" applyAlignment="1">
      <alignment horizontal="center"/>
    </xf>
    <xf numFmtId="3" fontId="55" fillId="0" borderId="9" xfId="0" applyNumberFormat="1" applyFont="1" applyBorder="1" applyAlignment="1">
      <alignment horizontal="center" wrapText="1"/>
    </xf>
    <xf numFmtId="3" fontId="55" fillId="0" borderId="9" xfId="0" applyNumberFormat="1" applyFont="1" applyBorder="1" applyAlignment="1">
      <alignment wrapText="1"/>
    </xf>
    <xf numFmtId="3" fontId="55" fillId="0" borderId="9" xfId="0" applyNumberFormat="1" applyFont="1" applyBorder="1" applyAlignment="1">
      <alignment horizontal="right" wrapText="1"/>
    </xf>
    <xf numFmtId="3" fontId="55" fillId="0" borderId="0" xfId="0" applyNumberFormat="1" applyFont="1"/>
    <xf numFmtId="3" fontId="54" fillId="0" borderId="5" xfId="0" applyNumberFormat="1" applyFont="1" applyBorder="1" applyAlignment="1">
      <alignment horizontal="center" wrapText="1"/>
    </xf>
    <xf numFmtId="3" fontId="54" fillId="0" borderId="5" xfId="0" applyNumberFormat="1" applyFont="1" applyBorder="1" applyAlignment="1">
      <alignment wrapText="1"/>
    </xf>
    <xf numFmtId="3" fontId="54" fillId="0" borderId="5" xfId="0" applyNumberFormat="1" applyFont="1" applyBorder="1" applyAlignment="1">
      <alignment horizontal="right" wrapText="1"/>
    </xf>
    <xf numFmtId="3" fontId="54" fillId="0" borderId="0" xfId="0" applyNumberFormat="1" applyFont="1"/>
    <xf numFmtId="3" fontId="53" fillId="0" borderId="5" xfId="0" applyNumberFormat="1" applyFont="1" applyBorder="1" applyAlignment="1">
      <alignment horizontal="center" wrapText="1"/>
    </xf>
    <xf numFmtId="3" fontId="53" fillId="0" borderId="5" xfId="0" applyNumberFormat="1" applyFont="1" applyBorder="1" applyAlignment="1">
      <alignment wrapText="1"/>
    </xf>
    <xf numFmtId="3" fontId="53" fillId="0" borderId="5" xfId="0" applyNumberFormat="1" applyFont="1" applyBorder="1" applyAlignment="1">
      <alignment horizontal="right" wrapText="1"/>
    </xf>
    <xf numFmtId="3" fontId="54" fillId="0" borderId="6" xfId="0" applyNumberFormat="1" applyFont="1" applyBorder="1" applyAlignment="1">
      <alignment horizontal="center" wrapText="1"/>
    </xf>
    <xf numFmtId="3" fontId="54" fillId="0" borderId="6" xfId="0" applyNumberFormat="1" applyFont="1" applyBorder="1" applyAlignment="1">
      <alignment wrapText="1"/>
    </xf>
    <xf numFmtId="3" fontId="53" fillId="0" borderId="6" xfId="0" applyNumberFormat="1" applyFont="1" applyBorder="1" applyAlignment="1">
      <alignment horizontal="right" wrapText="1"/>
    </xf>
    <xf numFmtId="3" fontId="56" fillId="0" borderId="1" xfId="0" applyNumberFormat="1" applyFont="1" applyBorder="1" applyAlignment="1">
      <alignment horizontal="left" wrapText="1"/>
    </xf>
    <xf numFmtId="3" fontId="36" fillId="0" borderId="0" xfId="0" applyNumberFormat="1" applyFont="1" applyAlignment="1">
      <alignment horizontal="left" wrapText="1"/>
    </xf>
    <xf numFmtId="0" fontId="58" fillId="0" borderId="13" xfId="19" applyFont="1" applyFill="1" applyBorder="1" applyAlignment="1">
      <alignment horizontal="center" wrapText="1"/>
    </xf>
    <xf numFmtId="164" fontId="58" fillId="0" borderId="13" xfId="19" applyNumberFormat="1" applyFont="1" applyFill="1" applyBorder="1" applyAlignment="1">
      <alignment wrapText="1"/>
    </xf>
    <xf numFmtId="0" fontId="58" fillId="0" borderId="13" xfId="19" applyFont="1" applyFill="1" applyBorder="1" applyAlignment="1">
      <alignment horizontal="center" vertical="center" wrapText="1"/>
    </xf>
    <xf numFmtId="164" fontId="58" fillId="0" borderId="13" xfId="19" applyNumberFormat="1" applyFont="1" applyFill="1" applyBorder="1" applyAlignment="1">
      <alignment horizontal="justify" wrapText="1"/>
    </xf>
    <xf numFmtId="0" fontId="58" fillId="0" borderId="13" xfId="0" applyFont="1" applyFill="1" applyBorder="1" applyAlignment="1">
      <alignment horizontal="center" wrapText="1"/>
    </xf>
    <xf numFmtId="164" fontId="58" fillId="0" borderId="13" xfId="0" applyNumberFormat="1" applyFont="1" applyFill="1" applyBorder="1" applyAlignment="1">
      <alignment wrapText="1"/>
    </xf>
    <xf numFmtId="3" fontId="60" fillId="0" borderId="0" xfId="0" applyNumberFormat="1" applyFont="1" applyAlignment="1">
      <alignment horizontal="left" wrapText="1"/>
    </xf>
    <xf numFmtId="3" fontId="53" fillId="0" borderId="0" xfId="0" applyNumberFormat="1" applyFont="1" applyAlignment="1">
      <alignment horizontal="left" wrapText="1"/>
    </xf>
    <xf numFmtId="164" fontId="61" fillId="0" borderId="13" xfId="0" applyNumberFormat="1" applyFont="1" applyFill="1" applyBorder="1" applyAlignment="1">
      <alignment wrapText="1"/>
    </xf>
    <xf numFmtId="0" fontId="58" fillId="0" borderId="13" xfId="18" applyFont="1" applyFill="1" applyBorder="1" applyAlignment="1">
      <alignment horizontal="center" wrapText="1"/>
    </xf>
    <xf numFmtId="0" fontId="61" fillId="0" borderId="13" xfId="18" applyFont="1" applyFill="1" applyBorder="1" applyAlignment="1">
      <alignment wrapText="1"/>
    </xf>
    <xf numFmtId="0" fontId="61" fillId="0" borderId="13" xfId="18" applyFont="1" applyFill="1" applyBorder="1" applyAlignment="1">
      <alignment vertical="top" wrapText="1"/>
    </xf>
    <xf numFmtId="165" fontId="58" fillId="0" borderId="13" xfId="20" applyNumberFormat="1" applyFont="1" applyFill="1" applyBorder="1" applyAlignment="1"/>
    <xf numFmtId="0" fontId="62" fillId="0" borderId="0" xfId="18" applyFont="1" applyFill="1"/>
    <xf numFmtId="164" fontId="58" fillId="0" borderId="13" xfId="19" applyNumberFormat="1" applyFont="1" applyFill="1" applyBorder="1" applyAlignment="1">
      <alignment vertical="center" wrapText="1"/>
    </xf>
  </cellXfs>
  <cellStyles count="21">
    <cellStyle name="Comma 10 10 2" xfId="6"/>
    <cellStyle name="Comma 17 2" xfId="7"/>
    <cellStyle name="Comma 18" xfId="8"/>
    <cellStyle name="Comma 2" xfId="20"/>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 7" xfId="18"/>
    <cellStyle name="Normal_Chi NSTW NSDP 2002 - PL" xfId="19"/>
    <cellStyle name="Normal_Sheet1" xfId="1"/>
    <cellStyle name="Percent 2 2 2 2" xfId="11"/>
    <cellStyle name="Percent 3"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09" t="s">
        <v>0</v>
      </c>
      <c r="F1" s="309"/>
    </row>
    <row r="2" spans="1:6" ht="29.25" customHeight="1">
      <c r="A2" s="310" t="s">
        <v>1</v>
      </c>
      <c r="B2" s="310"/>
      <c r="C2" s="310"/>
      <c r="D2" s="310"/>
      <c r="E2" s="310"/>
      <c r="F2" s="310"/>
    </row>
    <row r="3" spans="1:6">
      <c r="A3" s="310" t="s">
        <v>2</v>
      </c>
      <c r="B3" s="310"/>
      <c r="C3" s="310"/>
      <c r="D3" s="310"/>
      <c r="E3" s="310"/>
      <c r="F3" s="310"/>
    </row>
    <row r="4" spans="1:6">
      <c r="A4" s="3"/>
      <c r="E4" s="311" t="s">
        <v>3</v>
      </c>
      <c r="F4" s="311"/>
    </row>
    <row r="5" spans="1:6" s="16" customFormat="1">
      <c r="A5" s="313" t="s">
        <v>4</v>
      </c>
      <c r="B5" s="313" t="s">
        <v>5</v>
      </c>
      <c r="C5" s="313" t="s">
        <v>6</v>
      </c>
      <c r="D5" s="313" t="s">
        <v>7</v>
      </c>
      <c r="E5" s="313" t="s">
        <v>8</v>
      </c>
      <c r="F5" s="313"/>
    </row>
    <row r="6" spans="1:6" s="16" customFormat="1">
      <c r="A6" s="313"/>
      <c r="B6" s="313"/>
      <c r="C6" s="313"/>
      <c r="D6" s="313"/>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12" t="s">
        <v>347</v>
      </c>
      <c r="B38" s="312"/>
      <c r="C38" s="312"/>
      <c r="D38" s="312"/>
      <c r="E38" s="312"/>
      <c r="F38" s="312"/>
    </row>
    <row r="39" spans="1:6">
      <c r="A39" s="308" t="s">
        <v>39</v>
      </c>
      <c r="B39" s="308"/>
      <c r="C39" s="308"/>
      <c r="D39" s="308"/>
      <c r="E39" s="308"/>
      <c r="F39" s="308"/>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10" t="s">
        <v>204</v>
      </c>
      <c r="L1" s="310"/>
    </row>
    <row r="2" spans="1:12" ht="38.25" customHeight="1">
      <c r="A2" s="310" t="s">
        <v>205</v>
      </c>
      <c r="B2" s="310"/>
      <c r="C2" s="310"/>
      <c r="D2" s="310"/>
      <c r="E2" s="310"/>
      <c r="F2" s="310"/>
      <c r="G2" s="310"/>
      <c r="H2" s="310"/>
      <c r="I2" s="310"/>
      <c r="J2" s="310"/>
      <c r="K2" s="310"/>
      <c r="L2" s="310"/>
    </row>
    <row r="3" spans="1:12">
      <c r="A3" s="310" t="s">
        <v>125</v>
      </c>
      <c r="B3" s="310"/>
      <c r="C3" s="310"/>
      <c r="D3" s="310"/>
      <c r="E3" s="310"/>
      <c r="F3" s="310"/>
      <c r="G3" s="310"/>
      <c r="H3" s="310"/>
      <c r="I3" s="310"/>
      <c r="J3" s="310"/>
      <c r="K3" s="310"/>
      <c r="L3" s="310"/>
    </row>
    <row r="4" spans="1:12">
      <c r="A4" s="3"/>
      <c r="K4" s="311" t="s">
        <v>3</v>
      </c>
      <c r="L4" s="311"/>
    </row>
    <row r="5" spans="1:12">
      <c r="A5" s="313" t="s">
        <v>4</v>
      </c>
      <c r="B5" s="313" t="s">
        <v>206</v>
      </c>
      <c r="C5" s="313" t="s">
        <v>352</v>
      </c>
      <c r="D5" s="313" t="s">
        <v>207</v>
      </c>
      <c r="E5" s="313"/>
      <c r="F5" s="313"/>
      <c r="G5" s="313"/>
      <c r="H5" s="313" t="s">
        <v>7</v>
      </c>
      <c r="I5" s="313"/>
      <c r="J5" s="313"/>
      <c r="K5" s="313"/>
      <c r="L5" s="313" t="s">
        <v>353</v>
      </c>
    </row>
    <row r="6" spans="1:12" ht="38.25" customHeight="1">
      <c r="A6" s="313"/>
      <c r="B6" s="313"/>
      <c r="C6" s="313"/>
      <c r="D6" s="313" t="s">
        <v>208</v>
      </c>
      <c r="E6" s="313"/>
      <c r="F6" s="313" t="s">
        <v>209</v>
      </c>
      <c r="G6" s="313" t="s">
        <v>210</v>
      </c>
      <c r="H6" s="313" t="s">
        <v>208</v>
      </c>
      <c r="I6" s="313"/>
      <c r="J6" s="313" t="s">
        <v>211</v>
      </c>
      <c r="K6" s="313" t="s">
        <v>210</v>
      </c>
      <c r="L6" s="313"/>
    </row>
    <row r="7" spans="1:12" ht="51">
      <c r="A7" s="313"/>
      <c r="B7" s="313"/>
      <c r="C7" s="313"/>
      <c r="D7" s="15" t="s">
        <v>45</v>
      </c>
      <c r="E7" s="15" t="s">
        <v>354</v>
      </c>
      <c r="F7" s="313"/>
      <c r="G7" s="313"/>
      <c r="H7" s="15" t="s">
        <v>45</v>
      </c>
      <c r="I7" s="15" t="s">
        <v>354</v>
      </c>
      <c r="J7" s="313"/>
      <c r="K7" s="313"/>
      <c r="L7" s="313"/>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10" t="s">
        <v>218</v>
      </c>
      <c r="E1" s="310"/>
    </row>
    <row r="2" spans="1:5">
      <c r="A2" s="310" t="s">
        <v>219</v>
      </c>
      <c r="B2" s="310"/>
      <c r="C2" s="310"/>
      <c r="D2" s="310"/>
      <c r="E2" s="310"/>
    </row>
    <row r="3" spans="1:5">
      <c r="A3" s="310" t="s">
        <v>220</v>
      </c>
      <c r="B3" s="310"/>
      <c r="C3" s="310"/>
      <c r="D3" s="310"/>
      <c r="E3" s="310"/>
    </row>
    <row r="4" spans="1:5">
      <c r="A4" s="310" t="s">
        <v>125</v>
      </c>
      <c r="B4" s="310"/>
      <c r="C4" s="310"/>
      <c r="D4" s="310"/>
      <c r="E4" s="310"/>
    </row>
    <row r="5" spans="1:5">
      <c r="A5" s="3"/>
      <c r="D5" s="311" t="s">
        <v>221</v>
      </c>
      <c r="E5" s="311"/>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10" t="s">
        <v>237</v>
      </c>
      <c r="N1" s="310"/>
    </row>
    <row r="2" spans="1:14">
      <c r="A2" s="310" t="s">
        <v>238</v>
      </c>
      <c r="B2" s="310"/>
      <c r="C2" s="310"/>
      <c r="D2" s="310"/>
      <c r="E2" s="310"/>
      <c r="F2" s="310"/>
      <c r="G2" s="310"/>
      <c r="H2" s="310"/>
      <c r="I2" s="310"/>
      <c r="J2" s="310"/>
      <c r="K2" s="310"/>
      <c r="L2" s="310"/>
      <c r="M2" s="310"/>
      <c r="N2" s="310"/>
    </row>
    <row r="3" spans="1:14">
      <c r="A3" s="310" t="s">
        <v>2</v>
      </c>
      <c r="B3" s="310"/>
      <c r="C3" s="310"/>
      <c r="D3" s="310"/>
      <c r="E3" s="310"/>
      <c r="F3" s="310"/>
      <c r="G3" s="310"/>
      <c r="H3" s="310"/>
      <c r="I3" s="310"/>
      <c r="J3" s="310"/>
      <c r="K3" s="310"/>
      <c r="L3" s="310"/>
      <c r="M3" s="310"/>
      <c r="N3" s="310"/>
    </row>
    <row r="4" spans="1:14">
      <c r="A4" s="3"/>
      <c r="M4" s="311" t="s">
        <v>3</v>
      </c>
      <c r="N4" s="311"/>
    </row>
    <row r="5" spans="1:14">
      <c r="A5" s="326" t="s">
        <v>4</v>
      </c>
      <c r="B5" s="326" t="s">
        <v>239</v>
      </c>
      <c r="C5" s="326" t="s">
        <v>85</v>
      </c>
      <c r="D5" s="326"/>
      <c r="E5" s="326"/>
      <c r="F5" s="326"/>
      <c r="G5" s="326" t="s">
        <v>6</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9">
      <c r="A7" s="326"/>
      <c r="B7" s="326"/>
      <c r="C7" s="326"/>
      <c r="D7" s="4" t="s">
        <v>48</v>
      </c>
      <c r="E7" s="4" t="s">
        <v>49</v>
      </c>
      <c r="F7" s="4" t="s">
        <v>240</v>
      </c>
      <c r="G7" s="326"/>
      <c r="H7" s="4" t="s">
        <v>48</v>
      </c>
      <c r="I7" s="4" t="s">
        <v>241</v>
      </c>
      <c r="J7" s="4" t="s">
        <v>50</v>
      </c>
      <c r="K7" s="326"/>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15" t="s">
        <v>349</v>
      </c>
      <c r="B24" s="315"/>
      <c r="C24" s="315"/>
      <c r="D24" s="315"/>
      <c r="E24" s="315"/>
      <c r="F24" s="315"/>
      <c r="G24" s="315"/>
      <c r="H24" s="315"/>
      <c r="I24" s="315"/>
      <c r="J24" s="315"/>
      <c r="K24" s="315"/>
      <c r="L24" s="315"/>
      <c r="M24" s="315"/>
      <c r="N24" s="315"/>
    </row>
    <row r="25" spans="1:14">
      <c r="A25" s="316" t="s">
        <v>66</v>
      </c>
      <c r="B25" s="316"/>
      <c r="C25" s="316"/>
      <c r="D25" s="316"/>
      <c r="E25" s="316"/>
      <c r="F25" s="316"/>
      <c r="G25" s="316"/>
      <c r="H25" s="316"/>
      <c r="I25" s="316"/>
      <c r="J25" s="316"/>
      <c r="K25" s="316"/>
      <c r="L25" s="316"/>
      <c r="M25" s="316"/>
      <c r="N25" s="316"/>
    </row>
    <row r="26" spans="1:14">
      <c r="A26" s="83"/>
    </row>
  </sheetData>
  <mergeCells count="17">
    <mergeCell ref="G6:G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C44" sqref="C44"/>
    </sheetView>
  </sheetViews>
  <sheetFormatPr defaultColWidth="9.140625" defaultRowHeight="18.75"/>
  <cols>
    <col min="1" max="1" width="7.140625" style="229" customWidth="1"/>
    <col min="2" max="2" width="62.28515625" style="229" customWidth="1"/>
    <col min="3" max="3" width="18.7109375" style="229" customWidth="1"/>
    <col min="4" max="4" width="10.140625" style="229" bestFit="1" customWidth="1"/>
    <col min="5" max="5" width="12.28515625" style="229" bestFit="1" customWidth="1"/>
    <col min="6" max="16384" width="9.140625" style="229"/>
  </cols>
  <sheetData>
    <row r="1" spans="1:5">
      <c r="B1" s="328" t="s">
        <v>509</v>
      </c>
      <c r="C1" s="328"/>
    </row>
    <row r="2" spans="1:5">
      <c r="A2" s="230" t="s">
        <v>499</v>
      </c>
    </row>
    <row r="3" spans="1:5">
      <c r="A3" s="329" t="s">
        <v>591</v>
      </c>
      <c r="B3" s="329"/>
      <c r="C3" s="329"/>
      <c r="D3" s="329"/>
    </row>
    <row r="4" spans="1:5">
      <c r="A4" s="330" t="s">
        <v>592</v>
      </c>
      <c r="B4" s="330"/>
      <c r="C4" s="330"/>
      <c r="D4" s="231"/>
    </row>
    <row r="5" spans="1:5">
      <c r="B5" s="331" t="s">
        <v>3</v>
      </c>
      <c r="C5" s="331"/>
    </row>
    <row r="6" spans="1:5">
      <c r="A6" s="332" t="s">
        <v>4</v>
      </c>
      <c r="B6" s="332" t="s">
        <v>222</v>
      </c>
      <c r="C6" s="332" t="s">
        <v>586</v>
      </c>
    </row>
    <row r="7" spans="1:5">
      <c r="A7" s="332"/>
      <c r="B7" s="332"/>
      <c r="C7" s="332"/>
    </row>
    <row r="8" spans="1:5">
      <c r="A8" s="232" t="s">
        <v>11</v>
      </c>
      <c r="B8" s="232" t="s">
        <v>12</v>
      </c>
      <c r="C8" s="232">
        <v>3</v>
      </c>
    </row>
    <row r="9" spans="1:5">
      <c r="A9" s="233" t="s">
        <v>11</v>
      </c>
      <c r="B9" s="234" t="s">
        <v>510</v>
      </c>
      <c r="C9" s="235">
        <v>13759543</v>
      </c>
      <c r="E9" s="236"/>
    </row>
    <row r="10" spans="1:5">
      <c r="A10" s="237" t="s">
        <v>16</v>
      </c>
      <c r="B10" s="238" t="s">
        <v>511</v>
      </c>
      <c r="C10" s="239">
        <v>10005950</v>
      </c>
      <c r="E10" s="236"/>
    </row>
    <row r="11" spans="1:5">
      <c r="A11" s="240" t="s">
        <v>20</v>
      </c>
      <c r="B11" s="241" t="s">
        <v>281</v>
      </c>
      <c r="C11" s="242">
        <v>2908750</v>
      </c>
      <c r="E11" s="236"/>
    </row>
    <row r="12" spans="1:5">
      <c r="A12" s="240" t="s">
        <v>20</v>
      </c>
      <c r="B12" s="241" t="s">
        <v>512</v>
      </c>
      <c r="C12" s="242">
        <v>7097200</v>
      </c>
      <c r="E12" s="236"/>
    </row>
    <row r="13" spans="1:5">
      <c r="A13" s="237" t="s">
        <v>26</v>
      </c>
      <c r="B13" s="238" t="s">
        <v>19</v>
      </c>
      <c r="C13" s="239">
        <v>3753593</v>
      </c>
    </row>
    <row r="14" spans="1:5">
      <c r="A14" s="240">
        <v>1</v>
      </c>
      <c r="B14" s="241" t="s">
        <v>21</v>
      </c>
      <c r="C14" s="242">
        <v>1981237</v>
      </c>
    </row>
    <row r="15" spans="1:5">
      <c r="A15" s="240">
        <v>2</v>
      </c>
      <c r="B15" s="241" t="s">
        <v>22</v>
      </c>
      <c r="C15" s="242">
        <v>1772356</v>
      </c>
      <c r="E15" s="236"/>
    </row>
    <row r="16" spans="1:5" s="230" customFormat="1">
      <c r="A16" s="237" t="s">
        <v>33</v>
      </c>
      <c r="B16" s="238" t="s">
        <v>513</v>
      </c>
      <c r="C16" s="239"/>
    </row>
    <row r="17" spans="1:7" s="230" customFormat="1">
      <c r="A17" s="237" t="s">
        <v>110</v>
      </c>
      <c r="B17" s="238" t="s">
        <v>36</v>
      </c>
      <c r="C17" s="239"/>
      <c r="E17" s="243"/>
      <c r="G17" s="243"/>
    </row>
    <row r="18" spans="1:7" s="230" customFormat="1">
      <c r="A18" s="237" t="s">
        <v>112</v>
      </c>
      <c r="B18" s="238" t="s">
        <v>514</v>
      </c>
      <c r="C18" s="239"/>
    </row>
    <row r="19" spans="1:7">
      <c r="A19" s="237" t="s">
        <v>12</v>
      </c>
      <c r="B19" s="238" t="s">
        <v>515</v>
      </c>
      <c r="C19" s="239">
        <v>13761643</v>
      </c>
      <c r="E19" s="236"/>
    </row>
    <row r="20" spans="1:7">
      <c r="A20" s="237" t="s">
        <v>16</v>
      </c>
      <c r="B20" s="238" t="s">
        <v>280</v>
      </c>
      <c r="C20" s="239">
        <v>11989287</v>
      </c>
      <c r="D20" s="236"/>
      <c r="E20" s="236"/>
    </row>
    <row r="21" spans="1:7">
      <c r="A21" s="240">
        <v>1</v>
      </c>
      <c r="B21" s="241" t="s">
        <v>516</v>
      </c>
      <c r="C21" s="242">
        <v>2951091</v>
      </c>
      <c r="D21" s="236"/>
      <c r="E21" s="236"/>
    </row>
    <row r="22" spans="1:7">
      <c r="A22" s="240">
        <v>2</v>
      </c>
      <c r="B22" s="241" t="s">
        <v>107</v>
      </c>
      <c r="C22" s="242">
        <v>7748766</v>
      </c>
    </row>
    <row r="23" spans="1:7" ht="37.5">
      <c r="A23" s="240">
        <v>3</v>
      </c>
      <c r="B23" s="241" t="s">
        <v>517</v>
      </c>
      <c r="C23" s="242">
        <v>200</v>
      </c>
    </row>
    <row r="24" spans="1:7">
      <c r="A24" s="240">
        <v>4</v>
      </c>
      <c r="B24" s="241" t="s">
        <v>478</v>
      </c>
      <c r="C24" s="242">
        <v>1000</v>
      </c>
    </row>
    <row r="25" spans="1:7">
      <c r="A25" s="240">
        <v>5</v>
      </c>
      <c r="B25" s="241" t="s">
        <v>113</v>
      </c>
      <c r="C25" s="242">
        <v>261031</v>
      </c>
    </row>
    <row r="26" spans="1:7">
      <c r="A26" s="240">
        <v>6</v>
      </c>
      <c r="B26" s="241" t="s">
        <v>115</v>
      </c>
      <c r="C26" s="242">
        <v>1027199</v>
      </c>
    </row>
    <row r="27" spans="1:7" s="230" customFormat="1">
      <c r="A27" s="237" t="s">
        <v>26</v>
      </c>
      <c r="B27" s="238" t="s">
        <v>518</v>
      </c>
      <c r="C27" s="239">
        <f>C28+C29</f>
        <v>1772356</v>
      </c>
      <c r="E27" s="243"/>
    </row>
    <row r="28" spans="1:7" ht="19.5">
      <c r="A28" s="244">
        <v>1</v>
      </c>
      <c r="B28" s="245" t="s">
        <v>117</v>
      </c>
      <c r="C28" s="246">
        <v>387496</v>
      </c>
      <c r="E28" s="236"/>
    </row>
    <row r="29" spans="1:7" ht="19.5">
      <c r="A29" s="244">
        <v>2</v>
      </c>
      <c r="B29" s="245" t="s">
        <v>119</v>
      </c>
      <c r="C29" s="246">
        <f>1253700+131160</f>
        <v>1384860</v>
      </c>
      <c r="E29" s="236"/>
    </row>
    <row r="30" spans="1:7">
      <c r="A30" s="237" t="s">
        <v>33</v>
      </c>
      <c r="B30" s="238" t="s">
        <v>519</v>
      </c>
      <c r="C30" s="242"/>
    </row>
    <row r="31" spans="1:7">
      <c r="A31" s="237" t="s">
        <v>121</v>
      </c>
      <c r="B31" s="238" t="s">
        <v>601</v>
      </c>
      <c r="C31" s="239">
        <f>-(C9-C19)</f>
        <v>2100</v>
      </c>
      <c r="F31" s="236"/>
    </row>
    <row r="32" spans="1:7">
      <c r="A32" s="237" t="s">
        <v>520</v>
      </c>
      <c r="B32" s="238" t="s">
        <v>521</v>
      </c>
      <c r="C32" s="239">
        <f>SUM(C33:C34)</f>
        <v>3200</v>
      </c>
    </row>
    <row r="33" spans="1:10">
      <c r="A33" s="237" t="s">
        <v>16</v>
      </c>
      <c r="B33" s="238" t="s">
        <v>522</v>
      </c>
      <c r="C33" s="242">
        <v>3200</v>
      </c>
    </row>
    <row r="34" spans="1:10" ht="37.5">
      <c r="A34" s="237" t="s">
        <v>26</v>
      </c>
      <c r="B34" s="238" t="s">
        <v>523</v>
      </c>
      <c r="C34" s="242">
        <v>0</v>
      </c>
    </row>
    <row r="35" spans="1:10" s="230" customFormat="1">
      <c r="A35" s="237" t="s">
        <v>524</v>
      </c>
      <c r="B35" s="238" t="s">
        <v>525</v>
      </c>
      <c r="C35" s="239">
        <f t="shared" ref="C35" si="0">C36+C37</f>
        <v>5300</v>
      </c>
    </row>
    <row r="36" spans="1:10">
      <c r="A36" s="237" t="s">
        <v>16</v>
      </c>
      <c r="B36" s="238" t="s">
        <v>526</v>
      </c>
      <c r="C36" s="242">
        <v>2100</v>
      </c>
    </row>
    <row r="37" spans="1:10">
      <c r="A37" s="247" t="s">
        <v>26</v>
      </c>
      <c r="B37" s="248" t="s">
        <v>527</v>
      </c>
      <c r="C37" s="249">
        <v>3200</v>
      </c>
    </row>
    <row r="38" spans="1:10" ht="19.5" hidden="1">
      <c r="A38" s="333" t="s">
        <v>583</v>
      </c>
      <c r="B38" s="333"/>
      <c r="C38" s="333"/>
      <c r="D38" s="250"/>
      <c r="E38" s="250"/>
      <c r="F38" s="250"/>
      <c r="G38" s="250"/>
      <c r="H38" s="250"/>
      <c r="I38" s="250"/>
      <c r="J38" s="250"/>
    </row>
    <row r="39" spans="1:10" hidden="1">
      <c r="A39" s="327" t="s">
        <v>528</v>
      </c>
      <c r="B39" s="327"/>
      <c r="C39" s="327"/>
      <c r="D39" s="231"/>
      <c r="E39" s="231"/>
      <c r="F39" s="231"/>
      <c r="G39" s="231"/>
      <c r="H39" s="231"/>
      <c r="I39" s="231"/>
      <c r="J39" s="231"/>
    </row>
    <row r="40" spans="1:10" hidden="1">
      <c r="A40" s="327" t="s">
        <v>529</v>
      </c>
      <c r="B40" s="327"/>
      <c r="C40" s="327"/>
      <c r="D40" s="231"/>
      <c r="E40" s="231"/>
      <c r="F40" s="231"/>
      <c r="G40" s="231"/>
      <c r="H40" s="231"/>
      <c r="I40" s="231"/>
      <c r="J40" s="251"/>
    </row>
    <row r="41" spans="1:10" ht="19.5" hidden="1">
      <c r="A41" s="333" t="s">
        <v>583</v>
      </c>
      <c r="B41" s="333"/>
      <c r="C41" s="333"/>
      <c r="D41" s="250"/>
      <c r="E41" s="250"/>
      <c r="F41" s="250"/>
      <c r="G41" s="250"/>
      <c r="H41" s="250"/>
      <c r="I41" s="250"/>
      <c r="J41" s="250"/>
    </row>
    <row r="42" spans="1:10" hidden="1">
      <c r="A42" s="327" t="s">
        <v>528</v>
      </c>
      <c r="B42" s="327"/>
      <c r="C42" s="327"/>
      <c r="D42" s="231"/>
      <c r="E42" s="231"/>
      <c r="F42" s="231"/>
      <c r="G42" s="231"/>
      <c r="H42" s="231"/>
      <c r="I42" s="231"/>
      <c r="J42" s="231"/>
    </row>
    <row r="43" spans="1:10" hidden="1">
      <c r="A43" s="327" t="s">
        <v>529</v>
      </c>
      <c r="B43" s="327"/>
      <c r="C43" s="327"/>
      <c r="D43" s="231"/>
      <c r="E43" s="231"/>
      <c r="F43" s="231"/>
      <c r="G43" s="231"/>
      <c r="H43" s="231"/>
      <c r="I43" s="231"/>
      <c r="J43" s="251"/>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2"/>
  <sheetViews>
    <sheetView workbookViewId="0">
      <selection activeCell="C44" sqref="C44"/>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34" t="s">
        <v>499</v>
      </c>
      <c r="B1" s="334"/>
      <c r="C1" s="210" t="s">
        <v>500</v>
      </c>
    </row>
    <row r="2" spans="1:3" ht="49.5" customHeight="1">
      <c r="A2" s="338" t="s">
        <v>593</v>
      </c>
      <c r="B2" s="338"/>
      <c r="C2" s="338"/>
    </row>
    <row r="3" spans="1:3" ht="23.25" customHeight="1">
      <c r="A3" s="339" t="str">
        <f>'46,'!A4:C4</f>
        <v>(Kèm theo Quyết định số ………../QĐ-UBND ngày    /01/2020 của Ủy ban nhân dân tỉnh Tiền Giang)</v>
      </c>
      <c r="B3" s="339"/>
      <c r="C3" s="339"/>
    </row>
    <row r="4" spans="1:3">
      <c r="A4" s="214"/>
      <c r="B4" s="335" t="s">
        <v>221</v>
      </c>
      <c r="C4" s="335"/>
    </row>
    <row r="5" spans="1:3">
      <c r="A5" s="214"/>
      <c r="B5" s="226"/>
      <c r="C5" s="226"/>
    </row>
    <row r="6" spans="1:3">
      <c r="A6" s="340" t="s">
        <v>4</v>
      </c>
      <c r="B6" s="340" t="s">
        <v>5</v>
      </c>
      <c r="C6" s="340" t="s">
        <v>508</v>
      </c>
    </row>
    <row r="7" spans="1:3">
      <c r="A7" s="340"/>
      <c r="B7" s="340"/>
      <c r="C7" s="340"/>
    </row>
    <row r="8" spans="1:3" hidden="1">
      <c r="A8" s="215" t="s">
        <v>11</v>
      </c>
      <c r="B8" s="215" t="s">
        <v>12</v>
      </c>
      <c r="C8" s="215">
        <v>3</v>
      </c>
    </row>
    <row r="9" spans="1:3" s="218" customFormat="1">
      <c r="A9" s="216" t="s">
        <v>11</v>
      </c>
      <c r="B9" s="217" t="s">
        <v>365</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457</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394</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602</v>
      </c>
      <c r="C24" s="220">
        <f>-(C10-C18)</f>
        <v>2100.3440000005066</v>
      </c>
    </row>
    <row r="25" spans="1:3" s="218" customFormat="1">
      <c r="A25" s="219" t="s">
        <v>12</v>
      </c>
      <c r="B25" s="220" t="s">
        <v>366</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395</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36" t="s">
        <v>507</v>
      </c>
      <c r="B39" s="336"/>
      <c r="C39" s="336"/>
    </row>
    <row r="40" spans="1:3" hidden="1">
      <c r="A40" s="337" t="s">
        <v>236</v>
      </c>
      <c r="B40" s="337"/>
      <c r="C40" s="337"/>
    </row>
    <row r="41" spans="1:3" hidden="1">
      <c r="A41" s="337" t="s">
        <v>458</v>
      </c>
      <c r="B41" s="337"/>
      <c r="C41" s="337"/>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44"/>
      <c r="S1" s="344"/>
      <c r="T1" s="344" t="s">
        <v>467</v>
      </c>
      <c r="U1" s="344"/>
      <c r="V1" s="344"/>
      <c r="AA1" s="344" t="s">
        <v>244</v>
      </c>
      <c r="AB1" s="344"/>
    </row>
    <row r="2" spans="1:28" ht="18.75" customHeight="1">
      <c r="A2" s="344" t="s">
        <v>485</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row>
    <row r="3" spans="1:28">
      <c r="A3" s="345" t="str">
        <f>'47'!A3:C3</f>
        <v>(Kèm theo Quyết định số ………../QĐ-UBND ngày    /01/2020 của Ủy ban nhân dân tỉnh Tiền Giang)</v>
      </c>
      <c r="B3" s="345"/>
      <c r="C3" s="345"/>
      <c r="D3" s="345"/>
      <c r="E3" s="345"/>
      <c r="F3" s="345"/>
      <c r="G3" s="345"/>
      <c r="H3" s="345"/>
      <c r="I3" s="345"/>
      <c r="J3" s="345"/>
      <c r="K3" s="345"/>
      <c r="L3" s="345"/>
      <c r="M3" s="345"/>
      <c r="N3" s="345"/>
      <c r="O3" s="345"/>
      <c r="P3" s="345"/>
      <c r="Q3" s="345"/>
      <c r="R3" s="345"/>
      <c r="S3" s="345"/>
      <c r="T3" s="345"/>
      <c r="U3" s="345"/>
      <c r="V3" s="345"/>
      <c r="W3" s="345"/>
      <c r="X3" s="345"/>
      <c r="Y3" s="345"/>
      <c r="Z3" s="345"/>
      <c r="AA3" s="345"/>
      <c r="AB3" s="345"/>
    </row>
    <row r="4" spans="1:28">
      <c r="A4" s="105"/>
      <c r="R4" s="341" t="s">
        <v>245</v>
      </c>
      <c r="S4" s="341"/>
      <c r="T4" s="341"/>
      <c r="U4" s="341"/>
      <c r="AA4" s="341" t="s">
        <v>245</v>
      </c>
      <c r="AB4" s="341"/>
    </row>
    <row r="5" spans="1:28">
      <c r="A5" s="346" t="s">
        <v>4</v>
      </c>
      <c r="B5" s="347" t="s">
        <v>482</v>
      </c>
      <c r="C5" s="346" t="s">
        <v>70</v>
      </c>
      <c r="D5" s="347" t="s">
        <v>459</v>
      </c>
      <c r="E5" s="346" t="s">
        <v>46</v>
      </c>
      <c r="F5" s="346"/>
      <c r="G5" s="346"/>
      <c r="H5" s="346"/>
      <c r="I5" s="346"/>
      <c r="J5" s="346"/>
      <c r="K5" s="346"/>
      <c r="L5" s="346"/>
      <c r="M5" s="346"/>
      <c r="N5" s="346"/>
      <c r="O5" s="346"/>
      <c r="P5" s="346"/>
      <c r="Q5" s="346"/>
      <c r="R5" s="346"/>
      <c r="S5" s="346"/>
      <c r="T5" s="346"/>
      <c r="U5" s="347" t="s">
        <v>344</v>
      </c>
      <c r="V5" s="347" t="s">
        <v>460</v>
      </c>
      <c r="W5" s="346" t="s">
        <v>46</v>
      </c>
      <c r="X5" s="346"/>
      <c r="Y5" s="346"/>
      <c r="Z5" s="346"/>
      <c r="AA5" s="346"/>
      <c r="AB5" s="346"/>
    </row>
    <row r="6" spans="1:28" ht="126" customHeight="1">
      <c r="A6" s="346"/>
      <c r="B6" s="348"/>
      <c r="C6" s="346"/>
      <c r="D6" s="348"/>
      <c r="E6" s="106" t="s">
        <v>71</v>
      </c>
      <c r="F6" s="106" t="s">
        <v>72</v>
      </c>
      <c r="G6" s="106" t="s">
        <v>380</v>
      </c>
      <c r="H6" s="106" t="s">
        <v>381</v>
      </c>
      <c r="I6" s="106" t="s">
        <v>382</v>
      </c>
      <c r="J6" s="106" t="s">
        <v>383</v>
      </c>
      <c r="K6" s="106" t="s">
        <v>384</v>
      </c>
      <c r="L6" s="106" t="s">
        <v>385</v>
      </c>
      <c r="M6" s="106" t="s">
        <v>386</v>
      </c>
      <c r="N6" s="106" t="s">
        <v>387</v>
      </c>
      <c r="O6" s="106" t="s">
        <v>388</v>
      </c>
      <c r="P6" s="106" t="s">
        <v>389</v>
      </c>
      <c r="Q6" s="106" t="s">
        <v>390</v>
      </c>
      <c r="R6" s="106" t="s">
        <v>391</v>
      </c>
      <c r="S6" s="106" t="s">
        <v>392</v>
      </c>
      <c r="T6" s="106" t="s">
        <v>393</v>
      </c>
      <c r="U6" s="348"/>
      <c r="V6" s="348"/>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379</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378</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377</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375</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376</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367</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368</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369</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370</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371</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372</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373</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374</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42" t="s">
        <v>349</v>
      </c>
      <c r="B23" s="342"/>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c r="AA23" s="342"/>
      <c r="AB23" s="342"/>
    </row>
    <row r="24" spans="1:28" hidden="1">
      <c r="A24" s="343" t="s">
        <v>80</v>
      </c>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c r="AA24" s="343"/>
      <c r="AB24" s="343"/>
    </row>
    <row r="25" spans="1:28" hidden="1">
      <c r="A25" s="343" t="s">
        <v>81</v>
      </c>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c r="AA25" s="343"/>
      <c r="AB25" s="343"/>
    </row>
    <row r="26" spans="1:28">
      <c r="A26" s="121"/>
    </row>
    <row r="62" spans="1:1">
      <c r="A62" s="121"/>
    </row>
  </sheetData>
  <mergeCells count="19">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 ref="A23:AB23"/>
    <mergeCell ref="A24:AB24"/>
    <mergeCell ref="A25:AB25"/>
    <mergeCell ref="A2:AB2"/>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49" t="s">
        <v>468</v>
      </c>
      <c r="E1" s="349"/>
      <c r="F1" s="126"/>
    </row>
    <row r="2" spans="1:7" ht="36" customHeight="1">
      <c r="A2" s="344" t="s">
        <v>486</v>
      </c>
      <c r="B2" s="344"/>
      <c r="C2" s="344"/>
      <c r="D2" s="344"/>
      <c r="E2" s="344"/>
    </row>
    <row r="3" spans="1:7">
      <c r="A3" s="345" t="str">
        <f>'47'!A3:C3</f>
        <v>(Kèm theo Quyết định số ………../QĐ-UBND ngày    /01/2020 của Ủy ban nhân dân tỉnh Tiền Giang)</v>
      </c>
      <c r="B3" s="345"/>
      <c r="C3" s="345"/>
      <c r="D3" s="345"/>
      <c r="E3" s="345"/>
    </row>
    <row r="4" spans="1:7">
      <c r="A4" s="105"/>
      <c r="D4" s="350" t="s">
        <v>3</v>
      </c>
      <c r="E4" s="350"/>
    </row>
    <row r="5" spans="1:7" s="179" customFormat="1">
      <c r="A5" s="346" t="s">
        <v>4</v>
      </c>
      <c r="B5" s="346" t="s">
        <v>222</v>
      </c>
      <c r="C5" s="346" t="s">
        <v>88</v>
      </c>
      <c r="D5" s="346" t="s">
        <v>46</v>
      </c>
      <c r="E5" s="346"/>
    </row>
    <row r="6" spans="1:7" s="179" customFormat="1" ht="25.5">
      <c r="A6" s="346"/>
      <c r="B6" s="346"/>
      <c r="C6" s="346"/>
      <c r="D6" s="177" t="s">
        <v>396</v>
      </c>
      <c r="E6" s="177" t="s">
        <v>397</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479</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398</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480</v>
      </c>
      <c r="C24" s="140">
        <f t="shared" si="1"/>
        <v>33624</v>
      </c>
      <c r="D24" s="137">
        <v>33308</v>
      </c>
      <c r="E24" s="137">
        <f>'08'!N10</f>
        <v>316</v>
      </c>
    </row>
    <row r="25" spans="1:7" s="136" customFormat="1" ht="27">
      <c r="A25" s="133" t="s">
        <v>33</v>
      </c>
      <c r="B25" s="134" t="s">
        <v>481</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399</v>
      </c>
      <c r="C30" s="142">
        <f t="shared" si="1"/>
        <v>970256</v>
      </c>
      <c r="D30" s="142">
        <v>970256</v>
      </c>
      <c r="E30" s="142"/>
    </row>
    <row r="31" spans="1:7" s="136" customFormat="1" ht="27">
      <c r="A31" s="133" t="s">
        <v>26</v>
      </c>
      <c r="B31" s="134" t="s">
        <v>400</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401</v>
      </c>
      <c r="C33" s="137">
        <f>C34+C35</f>
        <v>210500</v>
      </c>
      <c r="D33" s="137">
        <f>D34+D35</f>
        <v>210500</v>
      </c>
      <c r="E33" s="137">
        <f>E34+E35</f>
        <v>0</v>
      </c>
    </row>
    <row r="34" spans="1:5" s="141" customFormat="1">
      <c r="A34" s="139"/>
      <c r="B34" s="138" t="s">
        <v>402</v>
      </c>
      <c r="C34" s="140">
        <f t="shared" ref="C34:C35" si="2">D34+E34</f>
        <v>162300</v>
      </c>
      <c r="D34" s="140">
        <v>162300</v>
      </c>
      <c r="E34" s="140"/>
    </row>
    <row r="35" spans="1:5" s="141" customFormat="1">
      <c r="A35" s="139"/>
      <c r="B35" s="138" t="s">
        <v>403</v>
      </c>
      <c r="C35" s="140">
        <f t="shared" si="2"/>
        <v>48200</v>
      </c>
      <c r="D35" s="140">
        <v>48200</v>
      </c>
      <c r="E35" s="140"/>
    </row>
    <row r="36" spans="1:5">
      <c r="A36" s="112">
        <v>2</v>
      </c>
      <c r="B36" s="114" t="s">
        <v>404</v>
      </c>
      <c r="C36" s="137">
        <f>C37+C38</f>
        <v>71225</v>
      </c>
      <c r="D36" s="137">
        <f>D37+D38</f>
        <v>71225</v>
      </c>
      <c r="E36" s="137">
        <f>E37+E38</f>
        <v>0</v>
      </c>
    </row>
    <row r="37" spans="1:5" s="141" customFormat="1">
      <c r="A37" s="139"/>
      <c r="B37" s="138" t="s">
        <v>402</v>
      </c>
      <c r="C37" s="140">
        <f t="shared" ref="C37:C38" si="3">D37+E37</f>
        <v>53409</v>
      </c>
      <c r="D37" s="140">
        <v>53409</v>
      </c>
      <c r="E37" s="140"/>
    </row>
    <row r="38" spans="1:5" s="141" customFormat="1">
      <c r="A38" s="139"/>
      <c r="B38" s="138" t="s">
        <v>403</v>
      </c>
      <c r="C38" s="140">
        <f t="shared" si="3"/>
        <v>17816</v>
      </c>
      <c r="D38" s="140">
        <v>17816</v>
      </c>
      <c r="E38" s="140"/>
    </row>
    <row r="39" spans="1:5">
      <c r="A39" s="143" t="s">
        <v>121</v>
      </c>
      <c r="B39" s="144" t="s">
        <v>122</v>
      </c>
      <c r="C39" s="145">
        <f>D39+E39</f>
        <v>0</v>
      </c>
      <c r="D39" s="145"/>
      <c r="E39" s="145"/>
    </row>
    <row r="40" spans="1:5" ht="48.75" hidden="1" customHeight="1">
      <c r="A40" s="342" t="s">
        <v>355</v>
      </c>
      <c r="B40" s="342"/>
      <c r="C40" s="342"/>
      <c r="D40" s="342"/>
      <c r="E40" s="342"/>
    </row>
    <row r="41" spans="1:5" ht="29.25" hidden="1" customHeight="1">
      <c r="A41" s="343" t="s">
        <v>252</v>
      </c>
      <c r="B41" s="343"/>
      <c r="C41" s="343"/>
      <c r="D41" s="343"/>
      <c r="E41" s="34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C44" sqref="C44"/>
    </sheetView>
  </sheetViews>
  <sheetFormatPr defaultColWidth="9.140625" defaultRowHeight="18.75"/>
  <cols>
    <col min="1" max="1" width="5.42578125" style="252" customWidth="1"/>
    <col min="2" max="2" width="47" style="252" customWidth="1"/>
    <col min="3" max="4" width="16.5703125" style="252" customWidth="1"/>
    <col min="5" max="5" width="9.140625" style="252"/>
    <col min="6" max="6" width="10.140625" style="252" bestFit="1" customWidth="1"/>
    <col min="7" max="7" width="10.140625" style="229" bestFit="1" customWidth="1"/>
    <col min="8" max="16384" width="9.140625" style="252"/>
  </cols>
  <sheetData>
    <row r="1" spans="1:8">
      <c r="C1" s="328" t="s">
        <v>530</v>
      </c>
      <c r="D1" s="328"/>
    </row>
    <row r="2" spans="1:8">
      <c r="A2" s="253" t="s">
        <v>499</v>
      </c>
    </row>
    <row r="3" spans="1:8">
      <c r="A3" s="352" t="s">
        <v>594</v>
      </c>
      <c r="B3" s="352"/>
      <c r="C3" s="352"/>
      <c r="D3" s="352"/>
      <c r="E3" s="227"/>
      <c r="F3" s="227"/>
    </row>
    <row r="4" spans="1:8">
      <c r="A4" s="353" t="str">
        <f>'46,'!A4:C4</f>
        <v>(Kèm theo Quyết định số ………../QĐ-UBND ngày    /01/2020 của Ủy ban nhân dân tỉnh Tiền Giang)</v>
      </c>
      <c r="B4" s="353"/>
      <c r="C4" s="353"/>
      <c r="D4" s="353"/>
      <c r="E4" s="254"/>
      <c r="F4" s="254"/>
    </row>
    <row r="5" spans="1:8">
      <c r="C5" s="354" t="s">
        <v>3</v>
      </c>
      <c r="D5" s="354"/>
    </row>
    <row r="6" spans="1:8">
      <c r="A6" s="355" t="s">
        <v>4</v>
      </c>
      <c r="B6" s="355" t="s">
        <v>5</v>
      </c>
      <c r="C6" s="355" t="s">
        <v>586</v>
      </c>
      <c r="D6" s="355"/>
    </row>
    <row r="7" spans="1:8" ht="37.5">
      <c r="A7" s="355"/>
      <c r="B7" s="355"/>
      <c r="C7" s="255" t="s">
        <v>531</v>
      </c>
      <c r="D7" s="255" t="s">
        <v>532</v>
      </c>
    </row>
    <row r="8" spans="1:8" hidden="1">
      <c r="A8" s="255" t="s">
        <v>11</v>
      </c>
      <c r="B8" s="255" t="s">
        <v>12</v>
      </c>
      <c r="C8" s="255">
        <v>3</v>
      </c>
      <c r="D8" s="255">
        <v>4</v>
      </c>
    </row>
    <row r="9" spans="1:8">
      <c r="A9" s="256"/>
      <c r="B9" s="257" t="s">
        <v>533</v>
      </c>
      <c r="C9" s="258">
        <f t="shared" ref="C9:D9" si="0">C10+C43</f>
        <v>11125000</v>
      </c>
      <c r="D9" s="258">
        <f t="shared" si="0"/>
        <v>10005950</v>
      </c>
      <c r="F9" s="259"/>
      <c r="G9" s="236"/>
    </row>
    <row r="10" spans="1:8">
      <c r="A10" s="260" t="s">
        <v>16</v>
      </c>
      <c r="B10" s="261" t="s">
        <v>48</v>
      </c>
      <c r="C10" s="262">
        <f t="shared" ref="C10" si="1">SUM(C11:C41)</f>
        <v>10810000</v>
      </c>
      <c r="D10" s="262">
        <f>SUM(D11:D41)</f>
        <v>10005950</v>
      </c>
      <c r="F10" s="259"/>
      <c r="G10" s="236"/>
      <c r="H10" s="259"/>
    </row>
    <row r="11" spans="1:8" ht="37.5">
      <c r="A11" s="263">
        <v>1</v>
      </c>
      <c r="B11" s="264" t="s">
        <v>534</v>
      </c>
      <c r="C11" s="265">
        <v>170000</v>
      </c>
      <c r="D11" s="265">
        <f>C11</f>
        <v>170000</v>
      </c>
      <c r="G11" s="236"/>
    </row>
    <row r="12" spans="1:8" hidden="1">
      <c r="A12" s="263"/>
      <c r="B12" s="264" t="s">
        <v>535</v>
      </c>
      <c r="C12" s="265"/>
      <c r="D12" s="265"/>
      <c r="G12" s="236"/>
    </row>
    <row r="13" spans="1:8" ht="37.5">
      <c r="A13" s="263">
        <v>2</v>
      </c>
      <c r="B13" s="264" t="s">
        <v>536</v>
      </c>
      <c r="C13" s="265">
        <v>160000</v>
      </c>
      <c r="D13" s="265">
        <f t="shared" ref="D13:D34" si="2">C13</f>
        <v>160000</v>
      </c>
      <c r="F13" s="259"/>
      <c r="G13" s="236"/>
    </row>
    <row r="14" spans="1:8" hidden="1">
      <c r="A14" s="263"/>
      <c r="B14" s="264" t="s">
        <v>537</v>
      </c>
      <c r="C14" s="265"/>
      <c r="D14" s="265"/>
      <c r="G14" s="236"/>
    </row>
    <row r="15" spans="1:8" ht="37.5">
      <c r="A15" s="263">
        <v>3</v>
      </c>
      <c r="B15" s="264" t="s">
        <v>538</v>
      </c>
      <c r="C15" s="265">
        <v>4214000</v>
      </c>
      <c r="D15" s="265">
        <f t="shared" si="2"/>
        <v>4214000</v>
      </c>
      <c r="G15" s="236"/>
    </row>
    <row r="16" spans="1:8" hidden="1">
      <c r="A16" s="263"/>
      <c r="B16" s="264" t="s">
        <v>537</v>
      </c>
      <c r="C16" s="265"/>
      <c r="D16" s="265"/>
      <c r="G16" s="236"/>
    </row>
    <row r="17" spans="1:7">
      <c r="A17" s="263">
        <v>4</v>
      </c>
      <c r="B17" s="264" t="s">
        <v>539</v>
      </c>
      <c r="C17" s="265">
        <v>1400000</v>
      </c>
      <c r="D17" s="265">
        <f t="shared" si="2"/>
        <v>1400000</v>
      </c>
      <c r="G17" s="236"/>
    </row>
    <row r="18" spans="1:7" hidden="1">
      <c r="A18" s="263"/>
      <c r="B18" s="264" t="s">
        <v>537</v>
      </c>
      <c r="C18" s="265"/>
      <c r="D18" s="265"/>
      <c r="G18" s="236"/>
    </row>
    <row r="19" spans="1:7">
      <c r="A19" s="263">
        <v>5</v>
      </c>
      <c r="B19" s="264" t="s">
        <v>540</v>
      </c>
      <c r="C19" s="265">
        <v>770000</v>
      </c>
      <c r="D19" s="265">
        <f t="shared" si="2"/>
        <v>770000</v>
      </c>
      <c r="G19" s="236"/>
    </row>
    <row r="20" spans="1:7">
      <c r="A20" s="263">
        <v>6</v>
      </c>
      <c r="B20" s="264" t="s">
        <v>541</v>
      </c>
      <c r="C20" s="265">
        <v>1070000</v>
      </c>
      <c r="D20" s="265">
        <v>398000</v>
      </c>
      <c r="G20" s="236"/>
    </row>
    <row r="21" spans="1:7" ht="37.5">
      <c r="A21" s="263" t="s">
        <v>20</v>
      </c>
      <c r="B21" s="266" t="s">
        <v>542</v>
      </c>
      <c r="C21" s="265"/>
      <c r="D21" s="265"/>
      <c r="G21" s="236"/>
    </row>
    <row r="22" spans="1:7" ht="37.5">
      <c r="A22" s="263" t="s">
        <v>20</v>
      </c>
      <c r="B22" s="266" t="s">
        <v>543</v>
      </c>
      <c r="C22" s="265"/>
      <c r="D22" s="265"/>
      <c r="G22" s="236"/>
    </row>
    <row r="23" spans="1:7">
      <c r="A23" s="263">
        <v>7</v>
      </c>
      <c r="B23" s="264" t="s">
        <v>544</v>
      </c>
      <c r="C23" s="265">
        <v>360000</v>
      </c>
      <c r="D23" s="265">
        <f t="shared" si="2"/>
        <v>360000</v>
      </c>
      <c r="G23" s="236"/>
    </row>
    <row r="24" spans="1:7">
      <c r="A24" s="263">
        <v>8</v>
      </c>
      <c r="B24" s="264" t="s">
        <v>545</v>
      </c>
      <c r="C24" s="265">
        <v>150000</v>
      </c>
      <c r="D24" s="265">
        <v>106000</v>
      </c>
      <c r="G24" s="236"/>
    </row>
    <row r="25" spans="1:7">
      <c r="A25" s="263" t="s">
        <v>20</v>
      </c>
      <c r="B25" s="266" t="s">
        <v>546</v>
      </c>
      <c r="C25" s="265"/>
      <c r="D25" s="265"/>
      <c r="G25" s="236"/>
    </row>
    <row r="26" spans="1:7">
      <c r="A26" s="263" t="s">
        <v>20</v>
      </c>
      <c r="B26" s="266" t="s">
        <v>547</v>
      </c>
      <c r="C26" s="265"/>
      <c r="D26" s="265"/>
      <c r="G26" s="236"/>
    </row>
    <row r="27" spans="1:7">
      <c r="A27" s="263" t="s">
        <v>20</v>
      </c>
      <c r="B27" s="266" t="s">
        <v>548</v>
      </c>
      <c r="C27" s="265"/>
      <c r="D27" s="265"/>
      <c r="G27" s="236"/>
    </row>
    <row r="28" spans="1:7">
      <c r="A28" s="263" t="s">
        <v>20</v>
      </c>
      <c r="B28" s="266" t="s">
        <v>549</v>
      </c>
      <c r="C28" s="265"/>
      <c r="D28" s="265"/>
      <c r="G28" s="236"/>
    </row>
    <row r="29" spans="1:7">
      <c r="A29" s="263">
        <v>9</v>
      </c>
      <c r="B29" s="264" t="s">
        <v>584</v>
      </c>
      <c r="C29" s="265"/>
      <c r="D29" s="265">
        <f t="shared" si="2"/>
        <v>0</v>
      </c>
      <c r="G29" s="236"/>
    </row>
    <row r="30" spans="1:7">
      <c r="A30" s="263">
        <v>10</v>
      </c>
      <c r="B30" s="264" t="s">
        <v>585</v>
      </c>
      <c r="C30" s="265">
        <v>16000</v>
      </c>
      <c r="D30" s="265">
        <f t="shared" ref="D30" si="3">C30</f>
        <v>16000</v>
      </c>
      <c r="G30" s="236"/>
    </row>
    <row r="31" spans="1:7">
      <c r="A31" s="263">
        <v>11</v>
      </c>
      <c r="B31" s="264" t="s">
        <v>550</v>
      </c>
      <c r="C31" s="265">
        <v>70000</v>
      </c>
      <c r="D31" s="265">
        <f t="shared" si="2"/>
        <v>70000</v>
      </c>
      <c r="G31" s="236"/>
    </row>
    <row r="32" spans="1:7">
      <c r="A32" s="263">
        <v>12</v>
      </c>
      <c r="B32" s="264" t="s">
        <v>551</v>
      </c>
      <c r="C32" s="265">
        <v>500000</v>
      </c>
      <c r="D32" s="265">
        <f t="shared" si="2"/>
        <v>500000</v>
      </c>
      <c r="G32" s="236"/>
    </row>
    <row r="33" spans="1:7" ht="37.5">
      <c r="A33" s="263">
        <v>13</v>
      </c>
      <c r="B33" s="264" t="s">
        <v>552</v>
      </c>
      <c r="C33" s="265">
        <v>3000</v>
      </c>
      <c r="D33" s="265">
        <f t="shared" si="2"/>
        <v>3000</v>
      </c>
      <c r="G33" s="236"/>
    </row>
    <row r="34" spans="1:7">
      <c r="A34" s="263">
        <v>14</v>
      </c>
      <c r="B34" s="264" t="s">
        <v>553</v>
      </c>
      <c r="C34" s="265">
        <v>1650000</v>
      </c>
      <c r="D34" s="265">
        <f t="shared" si="2"/>
        <v>1650000</v>
      </c>
      <c r="G34" s="236"/>
    </row>
    <row r="35" spans="1:7" hidden="1">
      <c r="A35" s="263"/>
      <c r="B35" s="264" t="s">
        <v>537</v>
      </c>
      <c r="C35" s="265"/>
      <c r="D35" s="265"/>
      <c r="G35" s="236"/>
    </row>
    <row r="36" spans="1:7">
      <c r="A36" s="263">
        <v>15</v>
      </c>
      <c r="B36" s="264" t="s">
        <v>554</v>
      </c>
      <c r="C36" s="265">
        <v>4000</v>
      </c>
      <c r="D36" s="265">
        <v>2950</v>
      </c>
      <c r="G36" s="236"/>
    </row>
    <row r="37" spans="1:7">
      <c r="A37" s="263">
        <v>16</v>
      </c>
      <c r="B37" s="264" t="s">
        <v>555</v>
      </c>
      <c r="C37" s="265">
        <v>270000</v>
      </c>
      <c r="D37" s="265">
        <v>183000</v>
      </c>
      <c r="G37" s="236"/>
    </row>
    <row r="38" spans="1:7" ht="37.5">
      <c r="A38" s="263">
        <v>17</v>
      </c>
      <c r="B38" s="264" t="s">
        <v>556</v>
      </c>
      <c r="C38" s="265">
        <v>3000</v>
      </c>
      <c r="D38" s="265">
        <v>3000</v>
      </c>
      <c r="G38" s="236"/>
    </row>
    <row r="39" spans="1:7">
      <c r="A39" s="263">
        <v>18</v>
      </c>
      <c r="B39" s="264" t="s">
        <v>557</v>
      </c>
      <c r="C39" s="267"/>
      <c r="D39" s="265"/>
      <c r="G39" s="236"/>
    </row>
    <row r="40" spans="1:7" ht="75" hidden="1">
      <c r="A40" s="263">
        <v>19</v>
      </c>
      <c r="B40" s="268" t="s">
        <v>558</v>
      </c>
      <c r="C40" s="267"/>
      <c r="D40" s="265"/>
      <c r="G40" s="236"/>
    </row>
    <row r="41" spans="1:7" ht="37.5" hidden="1">
      <c r="A41" s="263">
        <v>20</v>
      </c>
      <c r="B41" s="264" t="s">
        <v>559</v>
      </c>
      <c r="C41" s="267"/>
      <c r="D41" s="265"/>
      <c r="G41" s="236"/>
    </row>
    <row r="42" spans="1:7">
      <c r="A42" s="260" t="s">
        <v>26</v>
      </c>
      <c r="B42" s="261" t="s">
        <v>49</v>
      </c>
      <c r="C42" s="265"/>
      <c r="D42" s="265"/>
      <c r="G42" s="236"/>
    </row>
    <row r="43" spans="1:7">
      <c r="A43" s="260" t="s">
        <v>33</v>
      </c>
      <c r="B43" s="261" t="s">
        <v>560</v>
      </c>
      <c r="C43" s="262">
        <v>315000</v>
      </c>
      <c r="D43" s="262"/>
      <c r="G43" s="236"/>
    </row>
    <row r="44" spans="1:7">
      <c r="A44" s="263">
        <v>1</v>
      </c>
      <c r="B44" s="264" t="s">
        <v>561</v>
      </c>
      <c r="C44" s="265"/>
      <c r="D44" s="265"/>
      <c r="G44" s="236"/>
    </row>
    <row r="45" spans="1:7">
      <c r="A45" s="263">
        <v>2</v>
      </c>
      <c r="B45" s="264" t="s">
        <v>562</v>
      </c>
      <c r="C45" s="265"/>
      <c r="D45" s="265"/>
      <c r="G45" s="236"/>
    </row>
    <row r="46" spans="1:7">
      <c r="A46" s="263">
        <v>3</v>
      </c>
      <c r="B46" s="264" t="s">
        <v>563</v>
      </c>
      <c r="C46" s="265"/>
      <c r="D46" s="265"/>
      <c r="G46" s="236"/>
    </row>
    <row r="47" spans="1:7">
      <c r="A47" s="263">
        <v>4</v>
      </c>
      <c r="B47" s="264" t="s">
        <v>564</v>
      </c>
      <c r="C47" s="265"/>
      <c r="D47" s="265"/>
      <c r="G47" s="236"/>
    </row>
    <row r="48" spans="1:7">
      <c r="A48" s="263">
        <v>5</v>
      </c>
      <c r="B48" s="264" t="s">
        <v>565</v>
      </c>
      <c r="C48" s="265"/>
      <c r="D48" s="265"/>
      <c r="G48" s="236"/>
    </row>
    <row r="49" spans="1:7">
      <c r="A49" s="263">
        <v>6</v>
      </c>
      <c r="B49" s="264" t="s">
        <v>566</v>
      </c>
      <c r="C49" s="265"/>
      <c r="D49" s="265"/>
      <c r="G49" s="236"/>
    </row>
    <row r="50" spans="1:7">
      <c r="A50" s="269" t="s">
        <v>110</v>
      </c>
      <c r="B50" s="270" t="s">
        <v>567</v>
      </c>
      <c r="C50" s="271"/>
      <c r="D50" s="271"/>
    </row>
    <row r="51" spans="1:7" ht="19.5" hidden="1">
      <c r="A51" s="356" t="s">
        <v>568</v>
      </c>
      <c r="B51" s="356"/>
    </row>
    <row r="52" spans="1:7" hidden="1">
      <c r="A52" s="351" t="s">
        <v>569</v>
      </c>
      <c r="B52" s="351"/>
      <c r="C52" s="351"/>
      <c r="D52" s="351"/>
      <c r="E52" s="254"/>
    </row>
    <row r="53" spans="1:7" hidden="1">
      <c r="A53" s="351" t="s">
        <v>570</v>
      </c>
      <c r="B53" s="351"/>
      <c r="C53" s="351"/>
      <c r="D53" s="351"/>
      <c r="E53" s="254"/>
    </row>
    <row r="54" spans="1:7" hidden="1">
      <c r="A54" s="351" t="s">
        <v>571</v>
      </c>
      <c r="B54" s="351"/>
      <c r="C54" s="351"/>
      <c r="D54" s="351"/>
      <c r="E54" s="272"/>
    </row>
    <row r="55" spans="1:7" hidden="1">
      <c r="A55" s="351" t="s">
        <v>572</v>
      </c>
      <c r="B55" s="351"/>
      <c r="C55" s="351"/>
      <c r="D55" s="351"/>
      <c r="E55" s="272"/>
    </row>
    <row r="56" spans="1:7" hidden="1">
      <c r="A56" s="351" t="s">
        <v>573</v>
      </c>
      <c r="B56" s="351"/>
      <c r="C56" s="351"/>
      <c r="D56" s="351"/>
      <c r="E56" s="272"/>
    </row>
    <row r="57" spans="1:7">
      <c r="A57" s="273"/>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4"/>
  <sheetViews>
    <sheetView workbookViewId="0">
      <selection activeCell="C44" sqref="C44"/>
    </sheetView>
  </sheetViews>
  <sheetFormatPr defaultColWidth="9.140625" defaultRowHeight="18.75"/>
  <cols>
    <col min="1" max="1" width="7.28515625" style="252" customWidth="1"/>
    <col min="2" max="2" width="60.140625" style="252" customWidth="1"/>
    <col min="3" max="3" width="20" style="229" customWidth="1"/>
    <col min="4" max="16384" width="9.140625" style="252"/>
  </cols>
  <sheetData>
    <row r="1" spans="1:4">
      <c r="B1" s="328" t="s">
        <v>574</v>
      </c>
      <c r="C1" s="328"/>
    </row>
    <row r="2" spans="1:4">
      <c r="A2" s="253" t="s">
        <v>499</v>
      </c>
      <c r="C2" s="274"/>
    </row>
    <row r="3" spans="1:4" ht="41.25" customHeight="1">
      <c r="A3" s="358" t="s">
        <v>595</v>
      </c>
      <c r="B3" s="358"/>
      <c r="C3" s="358"/>
      <c r="D3" s="228"/>
    </row>
    <row r="4" spans="1:4">
      <c r="A4" s="359" t="str">
        <f>'46,'!A4:C4</f>
        <v>(Kèm theo Quyết định số ………../QĐ-UBND ngày    /01/2020 của Ủy ban nhân dân tỉnh Tiền Giang)</v>
      </c>
      <c r="B4" s="359"/>
      <c r="C4" s="359"/>
      <c r="D4" s="275"/>
    </row>
    <row r="5" spans="1:4">
      <c r="A5" s="276"/>
    </row>
    <row r="6" spans="1:4">
      <c r="A6" s="355" t="s">
        <v>4</v>
      </c>
      <c r="B6" s="355" t="s">
        <v>5</v>
      </c>
      <c r="C6" s="332" t="s">
        <v>508</v>
      </c>
    </row>
    <row r="7" spans="1:4">
      <c r="A7" s="355"/>
      <c r="B7" s="355"/>
      <c r="C7" s="332"/>
    </row>
    <row r="8" spans="1:4">
      <c r="A8" s="256"/>
      <c r="B8" s="257" t="s">
        <v>95</v>
      </c>
      <c r="C8" s="277">
        <f>C9+C30+C41</f>
        <v>13759543</v>
      </c>
    </row>
    <row r="9" spans="1:4">
      <c r="A9" s="260" t="s">
        <v>11</v>
      </c>
      <c r="B9" s="261" t="s">
        <v>96</v>
      </c>
      <c r="C9" s="278">
        <f>C10+C22+C27+C28+C29+C26</f>
        <v>11987187</v>
      </c>
      <c r="D9" s="259"/>
    </row>
    <row r="10" spans="1:4">
      <c r="A10" s="260" t="s">
        <v>16</v>
      </c>
      <c r="B10" s="261" t="s">
        <v>575</v>
      </c>
      <c r="C10" s="278">
        <f>C11</f>
        <v>2948991</v>
      </c>
    </row>
    <row r="11" spans="1:4">
      <c r="A11" s="263">
        <v>1</v>
      </c>
      <c r="B11" s="264" t="s">
        <v>98</v>
      </c>
      <c r="C11" s="279">
        <f>SUM(C16:C18)</f>
        <v>2948991</v>
      </c>
      <c r="D11" s="259"/>
    </row>
    <row r="12" spans="1:4" hidden="1">
      <c r="A12" s="263"/>
      <c r="B12" s="266" t="s">
        <v>576</v>
      </c>
      <c r="C12" s="279"/>
    </row>
    <row r="13" spans="1:4" hidden="1">
      <c r="A13" s="263" t="s">
        <v>20</v>
      </c>
      <c r="B13" s="266" t="s">
        <v>100</v>
      </c>
      <c r="C13" s="279"/>
      <c r="D13" s="259"/>
    </row>
    <row r="14" spans="1:4" hidden="1">
      <c r="A14" s="263" t="s">
        <v>20</v>
      </c>
      <c r="B14" s="266" t="s">
        <v>101</v>
      </c>
      <c r="C14" s="279"/>
    </row>
    <row r="15" spans="1:4">
      <c r="A15" s="263"/>
      <c r="B15" s="266" t="s">
        <v>102</v>
      </c>
      <c r="C15" s="279"/>
    </row>
    <row r="16" spans="1:4">
      <c r="A16" s="263" t="s">
        <v>20</v>
      </c>
      <c r="B16" s="280" t="s">
        <v>398</v>
      </c>
      <c r="C16" s="279">
        <v>798991</v>
      </c>
    </row>
    <row r="17" spans="1:3">
      <c r="A17" s="263" t="s">
        <v>20</v>
      </c>
      <c r="B17" s="266" t="s">
        <v>577</v>
      </c>
      <c r="C17" s="279">
        <v>500000</v>
      </c>
    </row>
    <row r="18" spans="1:3">
      <c r="A18" s="263" t="s">
        <v>20</v>
      </c>
      <c r="B18" s="266" t="s">
        <v>248</v>
      </c>
      <c r="C18" s="279">
        <v>1650000</v>
      </c>
    </row>
    <row r="19" spans="1:3">
      <c r="A19" s="263" t="s">
        <v>20</v>
      </c>
      <c r="B19" s="266" t="s">
        <v>602</v>
      </c>
      <c r="C19" s="279">
        <v>2100</v>
      </c>
    </row>
    <row r="20" spans="1:3" ht="75">
      <c r="A20" s="263">
        <v>2</v>
      </c>
      <c r="B20" s="264" t="s">
        <v>105</v>
      </c>
      <c r="C20" s="279"/>
    </row>
    <row r="21" spans="1:3">
      <c r="A21" s="263">
        <v>3</v>
      </c>
      <c r="B21" s="264" t="s">
        <v>106</v>
      </c>
      <c r="C21" s="279"/>
    </row>
    <row r="22" spans="1:3">
      <c r="A22" s="260" t="s">
        <v>26</v>
      </c>
      <c r="B22" s="261" t="s">
        <v>107</v>
      </c>
      <c r="C22" s="281">
        <v>7748766</v>
      </c>
    </row>
    <row r="23" spans="1:3">
      <c r="A23" s="263"/>
      <c r="B23" s="266" t="s">
        <v>108</v>
      </c>
      <c r="C23" s="282"/>
    </row>
    <row r="24" spans="1:3">
      <c r="A24" s="263">
        <v>1</v>
      </c>
      <c r="B24" s="266" t="s">
        <v>100</v>
      </c>
      <c r="C24" s="282">
        <v>3374378</v>
      </c>
    </row>
    <row r="25" spans="1:3">
      <c r="A25" s="263">
        <v>2</v>
      </c>
      <c r="B25" s="266" t="s">
        <v>483</v>
      </c>
      <c r="C25" s="282">
        <v>35991</v>
      </c>
    </row>
    <row r="26" spans="1:3" ht="37.5">
      <c r="A26" s="260" t="s">
        <v>33</v>
      </c>
      <c r="B26" s="261" t="s">
        <v>578</v>
      </c>
      <c r="C26" s="281">
        <v>200</v>
      </c>
    </row>
    <row r="27" spans="1:3">
      <c r="A27" s="260" t="s">
        <v>110</v>
      </c>
      <c r="B27" s="261" t="s">
        <v>478</v>
      </c>
      <c r="C27" s="281">
        <v>1000</v>
      </c>
    </row>
    <row r="28" spans="1:3">
      <c r="A28" s="260" t="s">
        <v>112</v>
      </c>
      <c r="B28" s="261" t="s">
        <v>113</v>
      </c>
      <c r="C28" s="281">
        <v>261031</v>
      </c>
    </row>
    <row r="29" spans="1:3">
      <c r="A29" s="260" t="s">
        <v>114</v>
      </c>
      <c r="B29" s="261" t="s">
        <v>115</v>
      </c>
      <c r="C29" s="281">
        <v>1027199</v>
      </c>
    </row>
    <row r="30" spans="1:3">
      <c r="A30" s="260" t="s">
        <v>12</v>
      </c>
      <c r="B30" s="261" t="s">
        <v>579</v>
      </c>
      <c r="C30" s="281">
        <f>C31+C38</f>
        <v>1772356</v>
      </c>
    </row>
    <row r="31" spans="1:3" s="229" customFormat="1" ht="19.5">
      <c r="A31" s="244" t="s">
        <v>16</v>
      </c>
      <c r="B31" s="245" t="s">
        <v>117</v>
      </c>
      <c r="C31" s="246">
        <f>C32+C35</f>
        <v>387496</v>
      </c>
    </row>
    <row r="32" spans="1:3" s="229" customFormat="1">
      <c r="A32" s="283">
        <v>1</v>
      </c>
      <c r="B32" s="284" t="s">
        <v>401</v>
      </c>
      <c r="C32" s="285">
        <f>C33+C34</f>
        <v>331120</v>
      </c>
    </row>
    <row r="33" spans="1:4" s="289" customFormat="1">
      <c r="A33" s="286"/>
      <c r="B33" s="287" t="s">
        <v>402</v>
      </c>
      <c r="C33" s="288">
        <v>261720</v>
      </c>
    </row>
    <row r="34" spans="1:4" s="289" customFormat="1">
      <c r="A34" s="286"/>
      <c r="B34" s="287" t="s">
        <v>403</v>
      </c>
      <c r="C34" s="288">
        <v>69400</v>
      </c>
    </row>
    <row r="35" spans="1:4" s="229" customFormat="1">
      <c r="A35" s="283">
        <v>2</v>
      </c>
      <c r="B35" s="284" t="s">
        <v>404</v>
      </c>
      <c r="C35" s="285">
        <f>C36+C37</f>
        <v>56376</v>
      </c>
    </row>
    <row r="36" spans="1:4" s="289" customFormat="1">
      <c r="A36" s="286"/>
      <c r="B36" s="287" t="s">
        <v>402</v>
      </c>
      <c r="C36" s="288">
        <v>38602</v>
      </c>
    </row>
    <row r="37" spans="1:4" s="289" customFormat="1">
      <c r="A37" s="286"/>
      <c r="B37" s="287" t="s">
        <v>403</v>
      </c>
      <c r="C37" s="288">
        <v>17774</v>
      </c>
    </row>
    <row r="38" spans="1:4" s="229" customFormat="1" ht="27.75" customHeight="1">
      <c r="A38" s="244" t="s">
        <v>26</v>
      </c>
      <c r="B38" s="245" t="s">
        <v>119</v>
      </c>
      <c r="C38" s="246">
        <f>C39+C40</f>
        <v>1384860</v>
      </c>
    </row>
    <row r="39" spans="1:4" s="229" customFormat="1" ht="37.5">
      <c r="A39" s="283">
        <v>1</v>
      </c>
      <c r="B39" s="284" t="s">
        <v>399</v>
      </c>
      <c r="C39" s="285">
        <v>1253700</v>
      </c>
    </row>
    <row r="40" spans="1:4" s="229" customFormat="1" ht="37.5">
      <c r="A40" s="283">
        <v>2</v>
      </c>
      <c r="B40" s="284" t="s">
        <v>400</v>
      </c>
      <c r="C40" s="285">
        <v>131160</v>
      </c>
    </row>
    <row r="41" spans="1:4">
      <c r="A41" s="269" t="s">
        <v>121</v>
      </c>
      <c r="B41" s="270" t="s">
        <v>122</v>
      </c>
      <c r="C41" s="290"/>
    </row>
    <row r="42" spans="1:4" ht="19.5" hidden="1">
      <c r="A42" s="357" t="s">
        <v>587</v>
      </c>
      <c r="B42" s="357"/>
      <c r="C42" s="357"/>
      <c r="D42" s="291"/>
    </row>
    <row r="43" spans="1:4" hidden="1">
      <c r="A43" s="351" t="s">
        <v>580</v>
      </c>
      <c r="B43" s="351"/>
      <c r="C43" s="351"/>
      <c r="D43" s="254"/>
    </row>
    <row r="44" spans="1:4">
      <c r="A44" s="273"/>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8"/>
  <sheetViews>
    <sheetView tabSelected="1" topLeftCell="A2" zoomScaleNormal="100" workbookViewId="0">
      <selection activeCell="B7" sqref="B7"/>
    </sheetView>
  </sheetViews>
  <sheetFormatPr defaultColWidth="9.140625" defaultRowHeight="15.75"/>
  <cols>
    <col min="1" max="1" width="7.42578125" style="387" customWidth="1"/>
    <col min="2" max="2" width="63.42578125" style="387" customWidth="1"/>
    <col min="3" max="3" width="17.85546875" style="387" customWidth="1"/>
    <col min="4" max="4" width="9.140625" style="387" hidden="1" customWidth="1"/>
    <col min="5" max="5" width="0" style="387" hidden="1" customWidth="1"/>
    <col min="6" max="6" width="10.140625" style="387" hidden="1" customWidth="1"/>
    <col min="7" max="7" width="0" style="387" hidden="1" customWidth="1"/>
    <col min="8" max="8" width="10.140625" style="387" hidden="1" customWidth="1"/>
    <col min="9" max="9" width="0" style="387" hidden="1" customWidth="1"/>
    <col min="10" max="10" width="54.85546875" style="387" bestFit="1" customWidth="1"/>
    <col min="11" max="16384" width="9.140625" style="387"/>
  </cols>
  <sheetData>
    <row r="1" spans="1:4" ht="18.75" customHeight="1">
      <c r="B1" s="360" t="s">
        <v>501</v>
      </c>
      <c r="C1" s="360"/>
      <c r="D1" s="360"/>
    </row>
    <row r="2" spans="1:4" ht="21.75" customHeight="1">
      <c r="A2" s="388" t="s">
        <v>499</v>
      </c>
      <c r="B2" s="388"/>
      <c r="C2" s="363"/>
      <c r="D2" s="363"/>
    </row>
    <row r="3" spans="1:4">
      <c r="A3" s="363" t="s">
        <v>596</v>
      </c>
      <c r="B3" s="363"/>
      <c r="C3" s="363"/>
    </row>
    <row r="4" spans="1:4">
      <c r="A4" s="389" t="s">
        <v>592</v>
      </c>
      <c r="B4" s="389"/>
      <c r="C4" s="389"/>
    </row>
    <row r="5" spans="1:4" ht="21" customHeight="1">
      <c r="A5" s="390"/>
      <c r="B5" s="391" t="s">
        <v>3</v>
      </c>
      <c r="C5" s="391"/>
    </row>
    <row r="6" spans="1:4" s="393" customFormat="1" ht="27.75" customHeight="1">
      <c r="A6" s="392" t="s">
        <v>4</v>
      </c>
      <c r="B6" s="392" t="s">
        <v>5</v>
      </c>
      <c r="C6" s="392" t="s">
        <v>253</v>
      </c>
    </row>
    <row r="7" spans="1:4" s="395" customFormat="1">
      <c r="A7" s="394" t="s">
        <v>11</v>
      </c>
      <c r="B7" s="394" t="s">
        <v>12</v>
      </c>
      <c r="C7" s="394">
        <v>1</v>
      </c>
    </row>
    <row r="8" spans="1:4" s="399" customFormat="1">
      <c r="A8" s="396"/>
      <c r="B8" s="397" t="s">
        <v>95</v>
      </c>
      <c r="C8" s="398">
        <v>9176989.3440000005</v>
      </c>
    </row>
    <row r="9" spans="1:4" s="403" customFormat="1">
      <c r="A9" s="400" t="s">
        <v>11</v>
      </c>
      <c r="B9" s="401" t="s">
        <v>505</v>
      </c>
      <c r="C9" s="402">
        <v>3089500</v>
      </c>
    </row>
    <row r="10" spans="1:4" s="403" customFormat="1">
      <c r="A10" s="400" t="s">
        <v>12</v>
      </c>
      <c r="B10" s="401" t="s">
        <v>506</v>
      </c>
      <c r="C10" s="402">
        <v>6087489.3440000005</v>
      </c>
    </row>
    <row r="11" spans="1:4" s="403" customFormat="1">
      <c r="A11" s="400"/>
      <c r="B11" s="420" t="s">
        <v>108</v>
      </c>
      <c r="C11" s="402"/>
    </row>
    <row r="12" spans="1:4" s="403" customFormat="1">
      <c r="A12" s="400" t="s">
        <v>16</v>
      </c>
      <c r="B12" s="401" t="s">
        <v>455</v>
      </c>
      <c r="C12" s="402">
        <v>2187796</v>
      </c>
    </row>
    <row r="13" spans="1:4">
      <c r="A13" s="404">
        <v>1</v>
      </c>
      <c r="B13" s="405" t="s">
        <v>98</v>
      </c>
      <c r="C13" s="406">
        <v>2185696</v>
      </c>
    </row>
    <row r="14" spans="1:4">
      <c r="A14" s="404"/>
      <c r="B14" s="420" t="s">
        <v>108</v>
      </c>
      <c r="C14" s="406"/>
    </row>
    <row r="15" spans="1:4">
      <c r="A15" s="412" t="s">
        <v>603</v>
      </c>
      <c r="B15" s="413" t="s">
        <v>100</v>
      </c>
      <c r="C15" s="406"/>
    </row>
    <row r="16" spans="1:4">
      <c r="A16" s="412" t="s">
        <v>605</v>
      </c>
      <c r="B16" s="413" t="s">
        <v>101</v>
      </c>
      <c r="C16" s="406"/>
    </row>
    <row r="17" spans="1:11">
      <c r="A17" s="412" t="s">
        <v>606</v>
      </c>
      <c r="B17" s="413" t="s">
        <v>134</v>
      </c>
      <c r="C17" s="406"/>
    </row>
    <row r="18" spans="1:11">
      <c r="A18" s="412" t="s">
        <v>607</v>
      </c>
      <c r="B18" s="413" t="s">
        <v>135</v>
      </c>
      <c r="C18" s="406"/>
    </row>
    <row r="19" spans="1:11">
      <c r="A19" s="412" t="s">
        <v>608</v>
      </c>
      <c r="B19" s="413" t="s">
        <v>136</v>
      </c>
      <c r="C19" s="406"/>
    </row>
    <row r="20" spans="1:11">
      <c r="A20" s="412" t="s">
        <v>610</v>
      </c>
      <c r="B20" s="413" t="s">
        <v>146</v>
      </c>
      <c r="C20" s="406"/>
    </row>
    <row r="21" spans="1:11">
      <c r="A21" s="412" t="s">
        <v>611</v>
      </c>
      <c r="B21" s="413" t="s">
        <v>138</v>
      </c>
      <c r="C21" s="406"/>
    </row>
    <row r="22" spans="1:11">
      <c r="A22" s="412" t="s">
        <v>612</v>
      </c>
      <c r="B22" s="413" t="s">
        <v>139</v>
      </c>
      <c r="C22" s="406"/>
    </row>
    <row r="23" spans="1:11">
      <c r="A23" s="412" t="s">
        <v>613</v>
      </c>
      <c r="B23" s="413" t="s">
        <v>147</v>
      </c>
      <c r="C23" s="406"/>
    </row>
    <row r="24" spans="1:11">
      <c r="A24" s="412" t="s">
        <v>615</v>
      </c>
      <c r="B24" s="413" t="s">
        <v>141</v>
      </c>
      <c r="C24" s="406"/>
    </row>
    <row r="25" spans="1:11" ht="47.25">
      <c r="A25" s="414">
        <v>2</v>
      </c>
      <c r="B25" s="415" t="s">
        <v>105</v>
      </c>
      <c r="C25" s="406"/>
    </row>
    <row r="26" spans="1:11">
      <c r="A26" s="416">
        <v>3</v>
      </c>
      <c r="B26" s="417" t="s">
        <v>106</v>
      </c>
      <c r="C26" s="406"/>
    </row>
    <row r="27" spans="1:11" s="403" customFormat="1">
      <c r="A27" s="400" t="s">
        <v>26</v>
      </c>
      <c r="B27" s="401" t="s">
        <v>107</v>
      </c>
      <c r="C27" s="402">
        <v>2871066.344</v>
      </c>
      <c r="D27" s="403">
        <v>832992.34400000004</v>
      </c>
      <c r="F27" s="403">
        <v>2918172.344</v>
      </c>
      <c r="G27" s="403">
        <v>47106</v>
      </c>
      <c r="H27" s="403">
        <v>2424719.6710000001</v>
      </c>
      <c r="I27" s="403">
        <v>832992.34400000004</v>
      </c>
    </row>
    <row r="28" spans="1:11" s="425" customFormat="1" ht="18" customHeight="1">
      <c r="A28" s="421"/>
      <c r="B28" s="422" t="s">
        <v>108</v>
      </c>
      <c r="C28" s="423"/>
      <c r="D28" s="423"/>
      <c r="E28" s="424"/>
    </row>
    <row r="29" spans="1:11" s="425" customFormat="1" ht="18" customHeight="1">
      <c r="A29" s="421">
        <v>1</v>
      </c>
      <c r="B29" s="413" t="s">
        <v>100</v>
      </c>
      <c r="C29" s="406">
        <v>945723.58700000006</v>
      </c>
      <c r="D29" s="426"/>
      <c r="E29" s="424"/>
      <c r="J29" s="405"/>
      <c r="K29" s="406"/>
    </row>
    <row r="30" spans="1:11" s="425" customFormat="1" ht="18" customHeight="1">
      <c r="A30" s="421">
        <f t="shared" ref="A30:A38" si="0">+A29+1</f>
        <v>2</v>
      </c>
      <c r="B30" s="413" t="s">
        <v>101</v>
      </c>
      <c r="C30" s="406">
        <v>35746</v>
      </c>
      <c r="D30" s="426"/>
      <c r="E30" s="424"/>
      <c r="J30" s="405"/>
      <c r="K30" s="406"/>
    </row>
    <row r="31" spans="1:11" s="425" customFormat="1" ht="18" customHeight="1">
      <c r="A31" s="421">
        <f t="shared" si="0"/>
        <v>3</v>
      </c>
      <c r="B31" s="413" t="s">
        <v>134</v>
      </c>
      <c r="C31" s="406">
        <v>450968.15400000004</v>
      </c>
      <c r="D31" s="426"/>
      <c r="E31" s="424"/>
      <c r="J31" s="405"/>
      <c r="K31" s="406"/>
    </row>
    <row r="32" spans="1:11" s="425" customFormat="1" ht="18" customHeight="1">
      <c r="A32" s="421">
        <f t="shared" si="0"/>
        <v>4</v>
      </c>
      <c r="B32" s="413" t="s">
        <v>135</v>
      </c>
      <c r="C32" s="406">
        <v>53022.665999999997</v>
      </c>
      <c r="D32" s="426"/>
      <c r="E32" s="424"/>
      <c r="J32" s="405"/>
      <c r="K32" s="406"/>
    </row>
    <row r="33" spans="1:11" s="425" customFormat="1" ht="18" customHeight="1">
      <c r="A33" s="421">
        <f t="shared" si="0"/>
        <v>5</v>
      </c>
      <c r="B33" s="413" t="s">
        <v>136</v>
      </c>
      <c r="C33" s="406">
        <v>1660</v>
      </c>
      <c r="D33" s="426"/>
      <c r="E33" s="424"/>
      <c r="J33" s="405"/>
      <c r="K33" s="406"/>
    </row>
    <row r="34" spans="1:11" s="425" customFormat="1" ht="18" customHeight="1">
      <c r="A34" s="421">
        <f t="shared" si="0"/>
        <v>6</v>
      </c>
      <c r="B34" s="413" t="s">
        <v>146</v>
      </c>
      <c r="C34" s="406">
        <v>27375.415000000001</v>
      </c>
      <c r="D34" s="426"/>
      <c r="E34" s="424"/>
      <c r="J34" s="405"/>
      <c r="K34" s="406"/>
    </row>
    <row r="35" spans="1:11" s="425" customFormat="1" ht="18" customHeight="1">
      <c r="A35" s="421">
        <f t="shared" si="0"/>
        <v>7</v>
      </c>
      <c r="B35" s="413" t="s">
        <v>138</v>
      </c>
      <c r="C35" s="406">
        <v>23221.685000000001</v>
      </c>
      <c r="D35" s="426"/>
      <c r="E35" s="424"/>
      <c r="J35" s="405"/>
      <c r="K35" s="406"/>
    </row>
    <row r="36" spans="1:11" s="425" customFormat="1" ht="18" customHeight="1">
      <c r="A36" s="421">
        <f t="shared" si="0"/>
        <v>8</v>
      </c>
      <c r="B36" s="413" t="s">
        <v>139</v>
      </c>
      <c r="C36" s="406">
        <v>192953.71799999996</v>
      </c>
      <c r="D36" s="426"/>
      <c r="E36" s="424"/>
      <c r="J36" s="405"/>
      <c r="K36" s="406"/>
    </row>
    <row r="37" spans="1:11" s="425" customFormat="1" ht="18" customHeight="1">
      <c r="A37" s="421">
        <f t="shared" si="0"/>
        <v>9</v>
      </c>
      <c r="B37" s="413" t="s">
        <v>147</v>
      </c>
      <c r="C37" s="406">
        <v>350148.47200000007</v>
      </c>
      <c r="D37" s="426"/>
      <c r="E37" s="424"/>
      <c r="J37" s="405"/>
      <c r="K37" s="406"/>
    </row>
    <row r="38" spans="1:11" s="425" customFormat="1" ht="18" customHeight="1">
      <c r="A38" s="421">
        <f t="shared" si="0"/>
        <v>10</v>
      </c>
      <c r="B38" s="413" t="s">
        <v>141</v>
      </c>
      <c r="C38" s="406">
        <v>298893.97399999999</v>
      </c>
      <c r="D38" s="426"/>
      <c r="E38" s="424"/>
      <c r="J38" s="405"/>
      <c r="K38" s="406"/>
    </row>
    <row r="39" spans="1:11" s="403" customFormat="1">
      <c r="A39" s="400" t="s">
        <v>33</v>
      </c>
      <c r="B39" s="401" t="s">
        <v>109</v>
      </c>
      <c r="C39" s="402">
        <v>200</v>
      </c>
    </row>
    <row r="40" spans="1:11" s="403" customFormat="1">
      <c r="A40" s="400" t="s">
        <v>110</v>
      </c>
      <c r="B40" s="401" t="s">
        <v>478</v>
      </c>
      <c r="C40" s="402">
        <v>1000</v>
      </c>
    </row>
    <row r="41" spans="1:11" s="403" customFormat="1">
      <c r="A41" s="400" t="s">
        <v>112</v>
      </c>
      <c r="B41" s="401" t="s">
        <v>113</v>
      </c>
      <c r="C41" s="402">
        <v>149707</v>
      </c>
    </row>
    <row r="42" spans="1:11" s="403" customFormat="1">
      <c r="A42" s="400" t="s">
        <v>114</v>
      </c>
      <c r="B42" s="401" t="s">
        <v>115</v>
      </c>
      <c r="C42" s="402">
        <v>877720</v>
      </c>
    </row>
    <row r="43" spans="1:11">
      <c r="A43" s="407" t="s">
        <v>121</v>
      </c>
      <c r="B43" s="408" t="s">
        <v>122</v>
      </c>
      <c r="C43" s="409"/>
    </row>
    <row r="44" spans="1:11">
      <c r="A44" s="410" t="s">
        <v>659</v>
      </c>
      <c r="B44" s="410"/>
      <c r="C44" s="410"/>
    </row>
    <row r="45" spans="1:11">
      <c r="A45" s="411" t="s">
        <v>254</v>
      </c>
      <c r="B45" s="411"/>
      <c r="C45" s="411"/>
    </row>
    <row r="46" spans="1:11">
      <c r="A46" s="411" t="s">
        <v>255</v>
      </c>
      <c r="B46" s="411"/>
      <c r="C46" s="411"/>
    </row>
    <row r="47" spans="1:11">
      <c r="A47" s="418"/>
    </row>
    <row r="48" spans="1:11">
      <c r="A48" s="419"/>
    </row>
  </sheetData>
  <mergeCells count="9">
    <mergeCell ref="B1:D1"/>
    <mergeCell ref="A45:C45"/>
    <mergeCell ref="A46:C46"/>
    <mergeCell ref="A2:B2"/>
    <mergeCell ref="C2:D2"/>
    <mergeCell ref="A3:C3"/>
    <mergeCell ref="A4:C4"/>
    <mergeCell ref="A44:C44"/>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10" t="s">
        <v>40</v>
      </c>
      <c r="N1" s="310"/>
    </row>
    <row r="2" spans="1:14">
      <c r="A2" s="310" t="s">
        <v>41</v>
      </c>
      <c r="B2" s="310"/>
      <c r="C2" s="310"/>
      <c r="D2" s="310"/>
      <c r="E2" s="310"/>
      <c r="F2" s="310"/>
      <c r="G2" s="310"/>
      <c r="H2" s="310"/>
      <c r="I2" s="310"/>
      <c r="J2" s="310"/>
      <c r="K2" s="310"/>
      <c r="L2" s="310"/>
      <c r="M2" s="310"/>
      <c r="N2" s="310"/>
    </row>
    <row r="3" spans="1:14">
      <c r="A3" s="310" t="s">
        <v>2</v>
      </c>
      <c r="B3" s="310"/>
      <c r="C3" s="310"/>
      <c r="D3" s="310"/>
      <c r="E3" s="310"/>
      <c r="F3" s="310"/>
      <c r="G3" s="310"/>
      <c r="H3" s="310"/>
      <c r="I3" s="310"/>
      <c r="J3" s="310"/>
      <c r="K3" s="310"/>
      <c r="L3" s="310"/>
      <c r="M3" s="310"/>
      <c r="N3" s="310"/>
    </row>
    <row r="4" spans="1:14">
      <c r="A4" s="3"/>
      <c r="M4" s="311" t="s">
        <v>3</v>
      </c>
      <c r="N4" s="311"/>
    </row>
    <row r="5" spans="1:14">
      <c r="A5" s="314" t="s">
        <v>4</v>
      </c>
      <c r="B5" s="314" t="s">
        <v>42</v>
      </c>
      <c r="C5" s="314" t="s">
        <v>43</v>
      </c>
      <c r="D5" s="314"/>
      <c r="E5" s="314"/>
      <c r="F5" s="314"/>
      <c r="G5" s="314" t="s">
        <v>7</v>
      </c>
      <c r="H5" s="314"/>
      <c r="I5" s="314"/>
      <c r="J5" s="314"/>
      <c r="K5" s="314" t="s">
        <v>44</v>
      </c>
      <c r="L5" s="314"/>
      <c r="M5" s="314"/>
      <c r="N5" s="314"/>
    </row>
    <row r="6" spans="1:14">
      <c r="A6" s="314"/>
      <c r="B6" s="314"/>
      <c r="C6" s="314" t="s">
        <v>45</v>
      </c>
      <c r="D6" s="314" t="s">
        <v>46</v>
      </c>
      <c r="E6" s="314"/>
      <c r="F6" s="314"/>
      <c r="G6" s="314" t="s">
        <v>47</v>
      </c>
      <c r="H6" s="314" t="s">
        <v>46</v>
      </c>
      <c r="I6" s="314"/>
      <c r="J6" s="314"/>
      <c r="K6" s="314" t="s">
        <v>45</v>
      </c>
      <c r="L6" s="314" t="s">
        <v>46</v>
      </c>
      <c r="M6" s="314"/>
      <c r="N6" s="314"/>
    </row>
    <row r="7" spans="1:14" ht="31.5">
      <c r="A7" s="314"/>
      <c r="B7" s="314"/>
      <c r="C7" s="314"/>
      <c r="D7" s="20" t="s">
        <v>48</v>
      </c>
      <c r="E7" s="20" t="s">
        <v>49</v>
      </c>
      <c r="F7" s="20" t="s">
        <v>50</v>
      </c>
      <c r="G7" s="314"/>
      <c r="H7" s="20" t="s">
        <v>48</v>
      </c>
      <c r="I7" s="20" t="s">
        <v>51</v>
      </c>
      <c r="J7" s="20" t="s">
        <v>50</v>
      </c>
      <c r="K7" s="314"/>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12" t="s">
        <v>348</v>
      </c>
      <c r="B27" s="312"/>
      <c r="C27" s="312"/>
      <c r="D27" s="312"/>
      <c r="E27" s="312"/>
      <c r="F27" s="312"/>
      <c r="G27" s="312"/>
      <c r="H27" s="312"/>
      <c r="I27" s="312"/>
      <c r="J27" s="312"/>
      <c r="K27" s="312"/>
      <c r="L27" s="312"/>
      <c r="M27" s="312"/>
      <c r="N27" s="312"/>
    </row>
    <row r="28" spans="1:14">
      <c r="A28" s="308" t="s">
        <v>66</v>
      </c>
      <c r="B28" s="308"/>
      <c r="C28" s="308"/>
      <c r="D28" s="308"/>
      <c r="E28" s="308"/>
      <c r="F28" s="308"/>
      <c r="G28" s="308"/>
      <c r="H28" s="308"/>
      <c r="I28" s="308"/>
      <c r="J28" s="308"/>
      <c r="K28" s="308"/>
      <c r="L28" s="308"/>
      <c r="M28" s="308"/>
      <c r="N28" s="308"/>
    </row>
    <row r="29" spans="1:14">
      <c r="A29" s="14"/>
    </row>
  </sheetData>
  <mergeCells count="17">
    <mergeCell ref="H6:J6"/>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82"/>
  <sheetViews>
    <sheetView zoomScale="90" zoomScaleNormal="90" workbookViewId="0">
      <selection activeCell="C44" sqref="C44"/>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44" t="s">
        <v>502</v>
      </c>
      <c r="O1" s="344"/>
      <c r="P1" s="344"/>
    </row>
    <row r="2" spans="1:16" ht="21" customHeight="1">
      <c r="A2" s="362" t="str">
        <f>'47'!A1:B1</f>
        <v>UBND TỈNH TIỀN GIANG</v>
      </c>
      <c r="B2" s="362"/>
      <c r="C2" s="362"/>
      <c r="N2" s="344"/>
      <c r="O2" s="344"/>
      <c r="P2" s="344"/>
    </row>
    <row r="3" spans="1:16" ht="21.75" customHeight="1">
      <c r="A3" s="363" t="s">
        <v>597</v>
      </c>
      <c r="B3" s="363"/>
      <c r="C3" s="363"/>
      <c r="D3" s="363"/>
      <c r="E3" s="363"/>
      <c r="F3" s="363"/>
      <c r="G3" s="363"/>
      <c r="H3" s="363"/>
      <c r="I3" s="363"/>
      <c r="J3" s="363"/>
      <c r="K3" s="363"/>
      <c r="L3" s="363"/>
      <c r="M3" s="363"/>
      <c r="N3" s="363"/>
      <c r="O3" s="363"/>
      <c r="P3" s="363"/>
    </row>
    <row r="4" spans="1:16">
      <c r="A4" s="345" t="str">
        <f>'47'!A3:C3</f>
        <v>(Kèm theo Quyết định số ………../QĐ-UBND ngày    /01/2020 của Ủy ban nhân dân tỉnh Tiền Giang)</v>
      </c>
      <c r="B4" s="345"/>
      <c r="C4" s="345"/>
      <c r="D4" s="345"/>
      <c r="E4" s="345"/>
      <c r="F4" s="345"/>
      <c r="G4" s="345"/>
      <c r="H4" s="345"/>
      <c r="I4" s="345"/>
      <c r="J4" s="345"/>
      <c r="K4" s="345"/>
      <c r="L4" s="345"/>
      <c r="M4" s="345"/>
      <c r="N4" s="345"/>
      <c r="O4" s="345"/>
      <c r="P4" s="345"/>
    </row>
    <row r="5" spans="1:16" hidden="1">
      <c r="A5" s="170"/>
      <c r="B5" s="170"/>
      <c r="C5" s="170">
        <f>C10-C78-'03'!D8</f>
        <v>782037.86099999957</v>
      </c>
      <c r="D5" s="170"/>
      <c r="E5" s="170"/>
      <c r="F5" s="170"/>
      <c r="G5" s="170"/>
      <c r="H5" s="170"/>
      <c r="I5" s="170"/>
      <c r="J5" s="170"/>
      <c r="K5" s="170"/>
      <c r="L5" s="170"/>
      <c r="M5" s="170"/>
      <c r="N5" s="170"/>
      <c r="O5" s="170"/>
      <c r="P5" s="170"/>
    </row>
    <row r="6" spans="1:16">
      <c r="A6" s="105"/>
      <c r="O6" s="341" t="s">
        <v>3</v>
      </c>
      <c r="P6" s="341"/>
    </row>
    <row r="7" spans="1:16" ht="39.75" customHeight="1">
      <c r="A7" s="346" t="s">
        <v>4</v>
      </c>
      <c r="B7" s="346" t="s">
        <v>69</v>
      </c>
      <c r="C7" s="346" t="s">
        <v>45</v>
      </c>
      <c r="D7" s="346" t="s">
        <v>356</v>
      </c>
      <c r="E7" s="346" t="s">
        <v>357</v>
      </c>
      <c r="F7" s="346" t="s">
        <v>473</v>
      </c>
      <c r="G7" s="346" t="s">
        <v>474</v>
      </c>
      <c r="H7" s="346" t="s">
        <v>256</v>
      </c>
      <c r="I7" s="346" t="s">
        <v>115</v>
      </c>
      <c r="J7" s="346" t="s">
        <v>456</v>
      </c>
      <c r="K7" s="346"/>
      <c r="L7" s="346"/>
      <c r="M7" s="346" t="s">
        <v>157</v>
      </c>
      <c r="N7" s="346"/>
      <c r="O7" s="346"/>
      <c r="P7" s="346" t="s">
        <v>257</v>
      </c>
    </row>
    <row r="8" spans="1:16" ht="51.75" customHeight="1">
      <c r="A8" s="346"/>
      <c r="B8" s="346"/>
      <c r="C8" s="346"/>
      <c r="D8" s="346"/>
      <c r="E8" s="346"/>
      <c r="F8" s="346"/>
      <c r="G8" s="346"/>
      <c r="H8" s="346"/>
      <c r="I8" s="346"/>
      <c r="J8" s="106" t="s">
        <v>45</v>
      </c>
      <c r="K8" s="106" t="s">
        <v>97</v>
      </c>
      <c r="L8" s="106" t="s">
        <v>107</v>
      </c>
      <c r="M8" s="106" t="s">
        <v>45</v>
      </c>
      <c r="N8" s="106" t="s">
        <v>97</v>
      </c>
      <c r="O8" s="106" t="s">
        <v>107</v>
      </c>
      <c r="P8" s="346"/>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455</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447</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603</v>
      </c>
      <c r="B14" s="157" t="s">
        <v>604</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605</v>
      </c>
      <c r="B15" s="158" t="s">
        <v>406</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606</v>
      </c>
      <c r="B16" s="158" t="s">
        <v>407</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607</v>
      </c>
      <c r="B17" s="158" t="s">
        <v>408</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608</v>
      </c>
      <c r="B18" s="158" t="s">
        <v>609</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610</v>
      </c>
      <c r="B19" s="158" t="s">
        <v>409</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611</v>
      </c>
      <c r="B20" s="157" t="s">
        <v>410</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612</v>
      </c>
      <c r="B21" s="158" t="s">
        <v>411</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613</v>
      </c>
      <c r="B22" s="158" t="s">
        <v>614</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615</v>
      </c>
      <c r="B23" s="159" t="s">
        <v>616</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617</v>
      </c>
      <c r="B24" s="157" t="s">
        <v>618</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619</v>
      </c>
      <c r="B25" s="160" t="s">
        <v>620</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621</v>
      </c>
      <c r="B26" s="158" t="s">
        <v>622</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623</v>
      </c>
      <c r="B27" s="158" t="s">
        <v>412</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624</v>
      </c>
      <c r="B28" s="157" t="s">
        <v>413</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625</v>
      </c>
      <c r="B29" s="158" t="s">
        <v>414</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626</v>
      </c>
      <c r="B30" s="158" t="s">
        <v>415</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627</v>
      </c>
      <c r="B31" s="157" t="s">
        <v>416</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628</v>
      </c>
      <c r="B32" s="157" t="s">
        <v>417</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629</v>
      </c>
      <c r="B33" s="158" t="s">
        <v>630</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631</v>
      </c>
      <c r="B34" s="158" t="s">
        <v>418</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632</v>
      </c>
      <c r="B35" s="157" t="s">
        <v>633</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634</v>
      </c>
      <c r="B36" s="157" t="s">
        <v>635</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636</v>
      </c>
      <c r="B37" s="157" t="s">
        <v>637</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638</v>
      </c>
      <c r="B38" s="157" t="s">
        <v>639</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640</v>
      </c>
      <c r="B39" s="157" t="s">
        <v>641</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642</v>
      </c>
      <c r="B40" s="157" t="s">
        <v>419</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643</v>
      </c>
      <c r="B41" s="157" t="s">
        <v>420</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644</v>
      </c>
      <c r="B42" s="157" t="s">
        <v>645</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646</v>
      </c>
      <c r="B43" s="157" t="s">
        <v>421</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647</v>
      </c>
      <c r="B44" s="157" t="s">
        <v>422</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648</v>
      </c>
      <c r="B45" s="292" t="s">
        <v>581</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649</v>
      </c>
      <c r="B46" s="157" t="s">
        <v>440</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650</v>
      </c>
      <c r="B47" s="157" t="s">
        <v>441</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651</v>
      </c>
      <c r="B48" s="157" t="s">
        <v>442</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652</v>
      </c>
      <c r="B49" s="157" t="s">
        <v>443</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445</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293">
        <v>2</v>
      </c>
      <c r="B51" s="169" t="s">
        <v>446</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423</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424</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425</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426</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427</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428</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429</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430</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431</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432</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433</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434</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435</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436</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437</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438</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439</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448</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449</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293">
        <v>4</v>
      </c>
      <c r="B71" s="169" t="s">
        <v>444</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453</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294" t="s">
        <v>33</v>
      </c>
      <c r="B73" s="124" t="s">
        <v>475</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476</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259</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260</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261</v>
      </c>
      <c r="B77" s="124" t="s">
        <v>477</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454</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454</v>
      </c>
      <c r="B79" s="144" t="s">
        <v>167</v>
      </c>
      <c r="C79" s="178">
        <f t="shared" si="9"/>
        <v>0</v>
      </c>
      <c r="D79" s="144"/>
      <c r="E79" s="144"/>
      <c r="F79" s="144"/>
      <c r="G79" s="144"/>
      <c r="H79" s="144"/>
      <c r="I79" s="144"/>
      <c r="J79" s="202">
        <f t="shared" si="7"/>
        <v>0</v>
      </c>
      <c r="K79" s="144"/>
      <c r="L79" s="144"/>
      <c r="M79" s="144"/>
      <c r="N79" s="144"/>
      <c r="O79" s="144"/>
      <c r="P79" s="144"/>
    </row>
    <row r="80" spans="1:16" hidden="1">
      <c r="A80" s="342" t="s">
        <v>358</v>
      </c>
      <c r="B80" s="342"/>
      <c r="C80" s="361"/>
      <c r="D80" s="342"/>
      <c r="E80" s="342"/>
      <c r="F80" s="342"/>
      <c r="G80" s="342"/>
      <c r="H80" s="342"/>
      <c r="I80" s="342"/>
      <c r="J80" s="361"/>
      <c r="K80" s="342"/>
      <c r="L80" s="342"/>
      <c r="M80" s="342"/>
      <c r="N80" s="342"/>
      <c r="O80" s="342"/>
      <c r="P80" s="342"/>
    </row>
    <row r="81" spans="1:16" hidden="1">
      <c r="A81" s="343" t="s">
        <v>262</v>
      </c>
      <c r="B81" s="343"/>
      <c r="C81" s="343"/>
      <c r="D81" s="343"/>
      <c r="E81" s="343"/>
      <c r="F81" s="343"/>
      <c r="G81" s="343"/>
      <c r="H81" s="343"/>
      <c r="I81" s="343"/>
      <c r="J81" s="343"/>
      <c r="K81" s="343"/>
      <c r="L81" s="343"/>
      <c r="M81" s="343"/>
      <c r="N81" s="343"/>
      <c r="O81" s="343"/>
      <c r="P81" s="343"/>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81"/>
  <sheetViews>
    <sheetView workbookViewId="0">
      <selection activeCell="C44" sqref="C44"/>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62" t="str">
        <f>'47'!A1:B1</f>
        <v>UBND TỈNH TIỀN GIANG</v>
      </c>
      <c r="B1" s="362"/>
      <c r="P1" s="344" t="s">
        <v>504</v>
      </c>
      <c r="Q1" s="344"/>
      <c r="R1" s="344"/>
    </row>
    <row r="2" spans="1:19">
      <c r="A2" s="344" t="s">
        <v>598</v>
      </c>
      <c r="B2" s="344"/>
      <c r="C2" s="344"/>
      <c r="D2" s="344"/>
      <c r="E2" s="344"/>
      <c r="F2" s="344"/>
      <c r="G2" s="344"/>
      <c r="H2" s="344"/>
      <c r="I2" s="344"/>
      <c r="J2" s="344"/>
      <c r="K2" s="344"/>
      <c r="L2" s="344"/>
      <c r="M2" s="344"/>
      <c r="N2" s="344"/>
      <c r="O2" s="344"/>
      <c r="P2" s="344"/>
      <c r="Q2" s="344"/>
      <c r="R2" s="344"/>
    </row>
    <row r="3" spans="1:19">
      <c r="A3" s="345" t="str">
        <f>'47'!A3:C3</f>
        <v>(Kèm theo Quyết định số ………../QĐ-UBND ngày    /01/2020 của Ủy ban nhân dân tỉnh Tiền Giang)</v>
      </c>
      <c r="B3" s="345"/>
      <c r="C3" s="345"/>
      <c r="D3" s="345"/>
      <c r="E3" s="345"/>
      <c r="F3" s="345"/>
      <c r="G3" s="345"/>
      <c r="H3" s="345"/>
      <c r="I3" s="345"/>
      <c r="J3" s="345"/>
      <c r="K3" s="345"/>
      <c r="L3" s="345"/>
      <c r="M3" s="345"/>
      <c r="N3" s="345"/>
      <c r="O3" s="345"/>
      <c r="P3" s="345"/>
      <c r="Q3" s="345"/>
      <c r="R3" s="345"/>
    </row>
    <row r="4" spans="1:19" hidden="1">
      <c r="A4" s="170"/>
      <c r="B4" s="170"/>
      <c r="C4" s="170">
        <f>C9-'03'!D21</f>
        <v>832992.34400000004</v>
      </c>
      <c r="D4" s="170">
        <f>D9-'50'!K29</f>
        <v>945723.58700000006</v>
      </c>
      <c r="E4" s="170">
        <f>E9-'50'!K30</f>
        <v>35746</v>
      </c>
      <c r="F4" s="170" t="e">
        <f>F9-'50'!#REF!</f>
        <v>#REF!</v>
      </c>
      <c r="G4" s="170" t="e">
        <f>G9-'50'!#REF!</f>
        <v>#REF!</v>
      </c>
      <c r="H4" s="170">
        <f>H9-'50'!K31</f>
        <v>450968.15400000004</v>
      </c>
      <c r="I4" s="204">
        <f>I9-'50'!K32</f>
        <v>53022.665999999997</v>
      </c>
      <c r="J4" s="204">
        <f>J9-'50'!K33</f>
        <v>1660</v>
      </c>
      <c r="K4" s="204">
        <f>K9-'50'!K34</f>
        <v>27375.415000000001</v>
      </c>
      <c r="L4" s="204">
        <f>L9-'50'!K35</f>
        <v>23221.685000000001</v>
      </c>
      <c r="M4" s="204">
        <f>M9-'50'!K36</f>
        <v>192953.71799999996</v>
      </c>
      <c r="N4" s="204"/>
      <c r="O4" s="204"/>
      <c r="P4" s="204">
        <f>P9-'50'!K37</f>
        <v>350148.47200000007</v>
      </c>
      <c r="Q4" s="204">
        <f>Q9-'50'!K38</f>
        <v>298893.97399999999</v>
      </c>
      <c r="R4" s="204" t="e">
        <f>R9-'50'!#REF!</f>
        <v>#REF!</v>
      </c>
    </row>
    <row r="5" spans="1:19">
      <c r="A5" s="105"/>
      <c r="Q5" s="341" t="s">
        <v>3</v>
      </c>
      <c r="R5" s="341"/>
    </row>
    <row r="6" spans="1:19">
      <c r="A6" s="364" t="s">
        <v>4</v>
      </c>
      <c r="B6" s="364" t="s">
        <v>69</v>
      </c>
      <c r="C6" s="364" t="s">
        <v>45</v>
      </c>
      <c r="D6" s="364" t="s">
        <v>100</v>
      </c>
      <c r="E6" s="364" t="s">
        <v>101</v>
      </c>
      <c r="F6" s="364" t="s">
        <v>132</v>
      </c>
      <c r="G6" s="364" t="s">
        <v>271</v>
      </c>
      <c r="H6" s="364" t="s">
        <v>272</v>
      </c>
      <c r="I6" s="364" t="s">
        <v>135</v>
      </c>
      <c r="J6" s="364" t="s">
        <v>136</v>
      </c>
      <c r="K6" s="364" t="s">
        <v>273</v>
      </c>
      <c r="L6" s="364" t="s">
        <v>138</v>
      </c>
      <c r="M6" s="364" t="s">
        <v>139</v>
      </c>
      <c r="N6" s="366" t="s">
        <v>172</v>
      </c>
      <c r="O6" s="366"/>
      <c r="P6" s="364" t="s">
        <v>147</v>
      </c>
      <c r="Q6" s="364" t="s">
        <v>141</v>
      </c>
      <c r="R6" s="364" t="s">
        <v>148</v>
      </c>
      <c r="S6" s="151"/>
    </row>
    <row r="7" spans="1:19" ht="96.75" customHeight="1">
      <c r="A7" s="365"/>
      <c r="B7" s="365"/>
      <c r="C7" s="365"/>
      <c r="D7" s="365"/>
      <c r="E7" s="365"/>
      <c r="F7" s="365"/>
      <c r="G7" s="365"/>
      <c r="H7" s="365"/>
      <c r="I7" s="365"/>
      <c r="J7" s="365"/>
      <c r="K7" s="365"/>
      <c r="L7" s="365"/>
      <c r="M7" s="365"/>
      <c r="N7" s="149" t="s">
        <v>174</v>
      </c>
      <c r="O7" s="149" t="s">
        <v>175</v>
      </c>
      <c r="P7" s="365"/>
      <c r="Q7" s="365"/>
      <c r="R7" s="365"/>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447</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604</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295">
        <v>2</v>
      </c>
      <c r="B12" s="158" t="s">
        <v>406</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407</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408</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609</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409</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410</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411</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614</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616</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618</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620</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622</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412</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413</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414</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415</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416</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417</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630</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418</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653</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635</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637</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639</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641</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419</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420</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645</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421</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422</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581</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440</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441</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442</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443</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445</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296" t="s">
        <v>26</v>
      </c>
      <c r="B48" s="162" t="s">
        <v>446</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423</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424</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425</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426</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427</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428</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429</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430</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431</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432</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433</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434</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435</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436</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437</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438</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439</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448</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449</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444</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453</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654</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452</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297"/>
      <c r="B72" s="176" t="s">
        <v>450</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297"/>
      <c r="B73" s="176" t="s">
        <v>451</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297"/>
      <c r="B74" s="298" t="s">
        <v>491</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297"/>
      <c r="B75" s="298" t="s">
        <v>461</v>
      </c>
      <c r="C75" s="173">
        <f t="shared" si="2"/>
        <v>0</v>
      </c>
      <c r="D75" s="173"/>
      <c r="E75" s="173"/>
      <c r="F75" s="173"/>
      <c r="G75" s="173"/>
      <c r="H75" s="173"/>
      <c r="I75" s="173"/>
      <c r="J75" s="173"/>
      <c r="K75" s="173"/>
      <c r="L75" s="173"/>
      <c r="M75" s="173"/>
      <c r="N75" s="173"/>
      <c r="O75" s="173"/>
      <c r="P75" s="173"/>
      <c r="Q75" s="173"/>
      <c r="R75" s="173"/>
    </row>
    <row r="76" spans="1:18" s="175" customFormat="1" ht="13.5" hidden="1">
      <c r="A76" s="297"/>
      <c r="B76" s="299" t="s">
        <v>655</v>
      </c>
      <c r="C76" s="173">
        <f t="shared" si="2"/>
        <v>15080</v>
      </c>
      <c r="D76" s="300"/>
      <c r="E76" s="300"/>
      <c r="F76" s="300">
        <v>0</v>
      </c>
      <c r="G76" s="300">
        <v>0</v>
      </c>
      <c r="H76" s="300">
        <v>0</v>
      </c>
      <c r="I76" s="300">
        <v>0</v>
      </c>
      <c r="J76" s="300">
        <v>0</v>
      </c>
      <c r="K76" s="300">
        <v>0</v>
      </c>
      <c r="L76" s="300">
        <v>0</v>
      </c>
      <c r="M76" s="300">
        <v>0</v>
      </c>
      <c r="N76" s="300">
        <v>0</v>
      </c>
      <c r="O76" s="300">
        <v>0</v>
      </c>
      <c r="P76" s="300">
        <v>0</v>
      </c>
      <c r="Q76" s="300">
        <v>0</v>
      </c>
      <c r="R76" s="300">
        <v>15080</v>
      </c>
    </row>
    <row r="77" spans="1:18" s="152" customFormat="1" ht="13.5">
      <c r="A77" s="301"/>
      <c r="B77" s="302" t="s">
        <v>656</v>
      </c>
      <c r="C77" s="173">
        <f t="shared" si="2"/>
        <v>819763.473</v>
      </c>
      <c r="D77" s="300">
        <v>428652.91800000001</v>
      </c>
      <c r="E77" s="300"/>
      <c r="F77" s="300">
        <v>0</v>
      </c>
      <c r="G77" s="300">
        <v>0</v>
      </c>
      <c r="H77" s="300">
        <v>65964.259000000005</v>
      </c>
      <c r="I77" s="300">
        <v>0</v>
      </c>
      <c r="J77" s="300">
        <v>0</v>
      </c>
      <c r="K77" s="300">
        <v>0</v>
      </c>
      <c r="L77" s="300">
        <v>0</v>
      </c>
      <c r="M77" s="300">
        <v>0</v>
      </c>
      <c r="N77" s="300">
        <v>0</v>
      </c>
      <c r="O77" s="300">
        <v>0</v>
      </c>
      <c r="P77" s="300">
        <v>0</v>
      </c>
      <c r="Q77" s="300">
        <v>0</v>
      </c>
      <c r="R77" s="300">
        <v>325146.29599999997</v>
      </c>
    </row>
    <row r="78" spans="1:18">
      <c r="A78" s="303" t="s">
        <v>261</v>
      </c>
      <c r="B78" s="304" t="s">
        <v>657</v>
      </c>
      <c r="C78" s="305">
        <f>SUM(D78:R78)</f>
        <v>1000000</v>
      </c>
      <c r="D78" s="305"/>
      <c r="E78" s="305"/>
      <c r="F78" s="305"/>
      <c r="G78" s="305"/>
      <c r="H78" s="305"/>
      <c r="I78" s="305"/>
      <c r="J78" s="305"/>
      <c r="K78" s="305"/>
      <c r="L78" s="305"/>
      <c r="M78" s="305"/>
      <c r="N78" s="305"/>
      <c r="O78" s="305"/>
      <c r="P78" s="305"/>
      <c r="Q78" s="305"/>
      <c r="R78" s="305">
        <v>1000000</v>
      </c>
    </row>
    <row r="79" spans="1:18">
      <c r="A79" s="303" t="s">
        <v>454</v>
      </c>
      <c r="B79" s="304" t="s">
        <v>113</v>
      </c>
      <c r="C79" s="305">
        <f t="shared" ref="C79:C80" si="6">SUM(D79:R79)</f>
        <v>151524409</v>
      </c>
      <c r="D79" s="305"/>
      <c r="E79" s="305"/>
      <c r="F79" s="305"/>
      <c r="G79" s="305"/>
      <c r="H79" s="305"/>
      <c r="I79" s="305"/>
      <c r="J79" s="305"/>
      <c r="K79" s="305"/>
      <c r="L79" s="305"/>
      <c r="M79" s="305"/>
      <c r="N79" s="305"/>
      <c r="O79" s="305"/>
      <c r="P79" s="305"/>
      <c r="Q79" s="305"/>
      <c r="R79" s="305">
        <v>151524409</v>
      </c>
    </row>
    <row r="80" spans="1:18">
      <c r="A80" s="303" t="s">
        <v>582</v>
      </c>
      <c r="B80" s="306" t="s">
        <v>658</v>
      </c>
      <c r="C80" s="305">
        <f t="shared" si="6"/>
        <v>877720083</v>
      </c>
      <c r="D80" s="305"/>
      <c r="E80" s="305"/>
      <c r="F80" s="305"/>
      <c r="G80" s="305"/>
      <c r="H80" s="305"/>
      <c r="I80" s="305"/>
      <c r="J80" s="305"/>
      <c r="K80" s="305"/>
      <c r="L80" s="305"/>
      <c r="M80" s="305"/>
      <c r="N80" s="305"/>
      <c r="O80" s="305"/>
      <c r="P80" s="305"/>
      <c r="Q80" s="305"/>
      <c r="R80" s="305">
        <v>877720083</v>
      </c>
    </row>
    <row r="81" spans="1:18">
      <c r="A81" s="307"/>
      <c r="B81" s="307"/>
      <c r="C81" s="307"/>
      <c r="D81" s="307"/>
      <c r="E81" s="307"/>
      <c r="F81" s="307"/>
      <c r="G81" s="307"/>
      <c r="H81" s="307"/>
      <c r="I81" s="307"/>
      <c r="J81" s="307"/>
      <c r="K81" s="307"/>
      <c r="L81" s="307"/>
      <c r="M81" s="307"/>
      <c r="N81" s="307"/>
      <c r="O81" s="307"/>
      <c r="P81" s="307"/>
      <c r="Q81" s="307"/>
      <c r="R81" s="307"/>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2"/>
  <sheetViews>
    <sheetView workbookViewId="0">
      <selection activeCell="C44" sqref="C44"/>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62" t="str">
        <f>'47'!A1:B1</f>
        <v>UBND TỈNH TIỀN GIANG</v>
      </c>
      <c r="B1" s="362"/>
      <c r="C1" s="362"/>
      <c r="L1" s="344" t="s">
        <v>503</v>
      </c>
      <c r="M1" s="344"/>
    </row>
    <row r="2" spans="1:16" ht="21" customHeight="1">
      <c r="A2" s="344" t="s">
        <v>599</v>
      </c>
      <c r="B2" s="344"/>
      <c r="C2" s="344"/>
      <c r="D2" s="344"/>
      <c r="E2" s="344"/>
      <c r="F2" s="344"/>
      <c r="G2" s="344"/>
      <c r="H2" s="344"/>
      <c r="I2" s="344"/>
      <c r="J2" s="344"/>
      <c r="K2" s="344"/>
      <c r="L2" s="344"/>
      <c r="M2" s="344"/>
    </row>
    <row r="3" spans="1:16">
      <c r="A3" s="345" t="str">
        <f>'46,'!A4:C4</f>
        <v>(Kèm theo Quyết định số ………../QĐ-UBND ngày    /01/2020 của Ủy ban nhân dân tỉnh Tiền Giang)</v>
      </c>
      <c r="B3" s="345"/>
      <c r="C3" s="345"/>
      <c r="D3" s="345"/>
      <c r="E3" s="345"/>
      <c r="F3" s="345"/>
      <c r="G3" s="345"/>
      <c r="H3" s="345"/>
      <c r="I3" s="345"/>
      <c r="J3" s="345"/>
      <c r="K3" s="345"/>
      <c r="L3" s="345"/>
      <c r="M3" s="345"/>
    </row>
    <row r="4" spans="1:16" ht="27" customHeight="1">
      <c r="A4" s="105"/>
      <c r="L4" s="341" t="s">
        <v>3</v>
      </c>
      <c r="M4" s="341"/>
    </row>
    <row r="5" spans="1:16" ht="15" customHeight="1">
      <c r="A5" s="346" t="s">
        <v>4</v>
      </c>
      <c r="B5" s="346" t="s">
        <v>69</v>
      </c>
      <c r="C5" s="346" t="s">
        <v>70</v>
      </c>
      <c r="D5" s="346" t="s">
        <v>276</v>
      </c>
      <c r="E5" s="346" t="s">
        <v>277</v>
      </c>
      <c r="F5" s="346"/>
      <c r="G5" s="346"/>
      <c r="H5" s="346" t="s">
        <v>278</v>
      </c>
      <c r="I5" s="346" t="s">
        <v>279</v>
      </c>
      <c r="J5" s="346" t="s">
        <v>405</v>
      </c>
      <c r="K5" s="346" t="s">
        <v>490</v>
      </c>
      <c r="L5" s="346" t="s">
        <v>466</v>
      </c>
      <c r="M5" s="346" t="s">
        <v>280</v>
      </c>
    </row>
    <row r="6" spans="1:16" hidden="1">
      <c r="A6" s="346"/>
      <c r="B6" s="346"/>
      <c r="C6" s="346"/>
      <c r="D6" s="346"/>
      <c r="E6" s="346" t="s">
        <v>281</v>
      </c>
      <c r="F6" s="367"/>
      <c r="G6" s="368"/>
      <c r="H6" s="346"/>
      <c r="I6" s="346"/>
      <c r="J6" s="346"/>
      <c r="K6" s="346"/>
      <c r="L6" s="346"/>
      <c r="M6" s="346"/>
    </row>
    <row r="7" spans="1:16" ht="63.75" customHeight="1">
      <c r="A7" s="346"/>
      <c r="B7" s="346"/>
      <c r="C7" s="346"/>
      <c r="D7" s="346"/>
      <c r="E7" s="346"/>
      <c r="F7" s="209" t="s">
        <v>45</v>
      </c>
      <c r="G7" s="209" t="s">
        <v>282</v>
      </c>
      <c r="H7" s="346"/>
      <c r="I7" s="346"/>
      <c r="J7" s="346"/>
      <c r="K7" s="346"/>
      <c r="L7" s="346"/>
      <c r="M7" s="346"/>
    </row>
    <row r="8" spans="1:16" s="179" customFormat="1" ht="25.5">
      <c r="A8" s="177" t="s">
        <v>11</v>
      </c>
      <c r="B8" s="177" t="s">
        <v>12</v>
      </c>
      <c r="C8" s="177">
        <v>1</v>
      </c>
      <c r="D8" s="209" t="s">
        <v>588</v>
      </c>
      <c r="E8" s="177">
        <v>3</v>
      </c>
      <c r="F8" s="177">
        <v>4</v>
      </c>
      <c r="G8" s="177">
        <v>4</v>
      </c>
      <c r="H8" s="177">
        <v>5</v>
      </c>
      <c r="I8" s="177">
        <v>6</v>
      </c>
      <c r="J8" s="177">
        <v>7</v>
      </c>
      <c r="K8" s="203">
        <v>8</v>
      </c>
      <c r="L8" s="177">
        <v>9</v>
      </c>
      <c r="M8" s="209" t="s">
        <v>589</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377</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375</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376</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367</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368</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369</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370</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371</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372</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373</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374</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A3:M3"/>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70" t="s">
        <v>469</v>
      </c>
      <c r="U1" s="370"/>
      <c r="V1" s="370"/>
    </row>
    <row r="2" spans="1:22" ht="21" customHeight="1">
      <c r="A2" s="370" t="s">
        <v>497</v>
      </c>
      <c r="B2" s="370"/>
      <c r="C2" s="370"/>
      <c r="D2" s="370"/>
      <c r="E2" s="370"/>
      <c r="F2" s="370"/>
      <c r="G2" s="370"/>
      <c r="H2" s="370"/>
      <c r="I2" s="370"/>
      <c r="J2" s="370"/>
      <c r="K2" s="370"/>
      <c r="L2" s="370"/>
      <c r="M2" s="370"/>
      <c r="N2" s="370"/>
      <c r="O2" s="370"/>
      <c r="P2" s="370"/>
      <c r="Q2" s="370"/>
      <c r="R2" s="370"/>
      <c r="S2" s="370"/>
      <c r="T2" s="370"/>
      <c r="U2" s="370"/>
      <c r="V2" s="370"/>
    </row>
    <row r="3" spans="1:22">
      <c r="A3" s="371" t="str">
        <f>'47'!A3:C3</f>
        <v>(Kèm theo Quyết định số ………../QĐ-UBND ngày    /01/2020 của Ủy ban nhân dân tỉnh Tiền Giang)</v>
      </c>
      <c r="B3" s="371"/>
      <c r="C3" s="371"/>
      <c r="D3" s="371"/>
      <c r="E3" s="371"/>
      <c r="F3" s="371"/>
      <c r="G3" s="371"/>
      <c r="H3" s="371"/>
      <c r="I3" s="371"/>
      <c r="J3" s="371"/>
      <c r="K3" s="371"/>
      <c r="L3" s="371"/>
      <c r="M3" s="371"/>
      <c r="N3" s="371"/>
      <c r="O3" s="371"/>
      <c r="P3" s="371"/>
      <c r="Q3" s="371"/>
      <c r="R3" s="371"/>
      <c r="S3" s="371"/>
      <c r="T3" s="371"/>
      <c r="U3" s="371"/>
      <c r="V3" s="371"/>
    </row>
    <row r="4" spans="1:22">
      <c r="A4" s="184"/>
      <c r="U4" s="372" t="s">
        <v>3</v>
      </c>
      <c r="V4" s="372"/>
    </row>
    <row r="5" spans="1:22">
      <c r="A5" s="369" t="s">
        <v>4</v>
      </c>
      <c r="B5" s="369" t="s">
        <v>42</v>
      </c>
      <c r="C5" s="186"/>
      <c r="D5" s="369" t="s">
        <v>284</v>
      </c>
      <c r="E5" s="369" t="s">
        <v>285</v>
      </c>
      <c r="F5" s="369"/>
      <c r="G5" s="369"/>
      <c r="H5" s="369"/>
      <c r="I5" s="369"/>
      <c r="J5" s="369"/>
      <c r="K5" s="369"/>
      <c r="L5" s="369"/>
      <c r="M5" s="369"/>
      <c r="N5" s="369"/>
      <c r="O5" s="369"/>
      <c r="P5" s="369"/>
      <c r="Q5" s="369"/>
      <c r="R5" s="369" t="s">
        <v>286</v>
      </c>
      <c r="S5" s="369"/>
      <c r="T5" s="369"/>
      <c r="U5" s="369"/>
      <c r="V5" s="369" t="s">
        <v>32</v>
      </c>
    </row>
    <row r="6" spans="1:22">
      <c r="A6" s="369"/>
      <c r="B6" s="369"/>
      <c r="C6" s="186"/>
      <c r="D6" s="369"/>
      <c r="E6" s="369" t="s">
        <v>45</v>
      </c>
      <c r="F6" s="369" t="s">
        <v>97</v>
      </c>
      <c r="G6" s="369"/>
      <c r="H6" s="369"/>
      <c r="I6" s="369"/>
      <c r="J6" s="369"/>
      <c r="K6" s="369"/>
      <c r="L6" s="369" t="s">
        <v>107</v>
      </c>
      <c r="M6" s="369"/>
      <c r="N6" s="369"/>
      <c r="O6" s="369" t="s">
        <v>111</v>
      </c>
      <c r="P6" s="369" t="s">
        <v>113</v>
      </c>
      <c r="Q6" s="369" t="s">
        <v>287</v>
      </c>
      <c r="R6" s="369" t="s">
        <v>45</v>
      </c>
      <c r="S6" s="369" t="s">
        <v>288</v>
      </c>
      <c r="T6" s="369" t="s">
        <v>289</v>
      </c>
      <c r="U6" s="369" t="s">
        <v>290</v>
      </c>
      <c r="V6" s="369"/>
    </row>
    <row r="7" spans="1:22">
      <c r="A7" s="369"/>
      <c r="B7" s="369"/>
      <c r="C7" s="186"/>
      <c r="D7" s="369"/>
      <c r="E7" s="369"/>
      <c r="F7" s="369" t="s">
        <v>45</v>
      </c>
      <c r="G7" s="369" t="s">
        <v>172</v>
      </c>
      <c r="H7" s="369"/>
      <c r="I7" s="369" t="s">
        <v>184</v>
      </c>
      <c r="J7" s="369" t="s">
        <v>185</v>
      </c>
      <c r="K7" s="369" t="s">
        <v>103</v>
      </c>
      <c r="L7" s="369" t="s">
        <v>45</v>
      </c>
      <c r="M7" s="369" t="s">
        <v>172</v>
      </c>
      <c r="N7" s="369"/>
      <c r="O7" s="369"/>
      <c r="P7" s="369"/>
      <c r="Q7" s="369"/>
      <c r="R7" s="369"/>
      <c r="S7" s="369"/>
      <c r="T7" s="369"/>
      <c r="U7" s="369"/>
      <c r="V7" s="369"/>
    </row>
    <row r="8" spans="1:22" ht="145.5" customHeight="1">
      <c r="A8" s="369"/>
      <c r="B8" s="369"/>
      <c r="C8" s="186"/>
      <c r="D8" s="369"/>
      <c r="E8" s="369"/>
      <c r="F8" s="369"/>
      <c r="G8" s="186" t="s">
        <v>186</v>
      </c>
      <c r="H8" s="186" t="s">
        <v>101</v>
      </c>
      <c r="I8" s="369"/>
      <c r="J8" s="369"/>
      <c r="K8" s="369"/>
      <c r="L8" s="369"/>
      <c r="M8" s="186" t="s">
        <v>186</v>
      </c>
      <c r="N8" s="186" t="s">
        <v>144</v>
      </c>
      <c r="O8" s="369"/>
      <c r="P8" s="369"/>
      <c r="Q8" s="369"/>
      <c r="R8" s="369"/>
      <c r="S8" s="369"/>
      <c r="T8" s="369"/>
      <c r="U8" s="369"/>
      <c r="V8" s="369"/>
    </row>
    <row r="9" spans="1:22" s="179" customFormat="1" ht="28.5">
      <c r="A9" s="186" t="s">
        <v>11</v>
      </c>
      <c r="B9" s="186" t="s">
        <v>12</v>
      </c>
      <c r="C9" s="186"/>
      <c r="D9" s="206" t="s">
        <v>493</v>
      </c>
      <c r="E9" s="206" t="s">
        <v>494</v>
      </c>
      <c r="F9" s="186" t="s">
        <v>291</v>
      </c>
      <c r="G9" s="186">
        <v>4</v>
      </c>
      <c r="H9" s="186">
        <v>5</v>
      </c>
      <c r="I9" s="186">
        <v>6</v>
      </c>
      <c r="J9" s="186">
        <v>7</v>
      </c>
      <c r="K9" s="186">
        <v>8</v>
      </c>
      <c r="L9" s="186">
        <v>9</v>
      </c>
      <c r="M9" s="186">
        <v>10</v>
      </c>
      <c r="N9" s="186">
        <v>11</v>
      </c>
      <c r="O9" s="186">
        <v>12</v>
      </c>
      <c r="P9" s="186">
        <v>12</v>
      </c>
      <c r="Q9" s="186">
        <v>13</v>
      </c>
      <c r="R9" s="206" t="s">
        <v>492</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377</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375</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376</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367</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368</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369</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370</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371</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372</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373</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374</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74" t="s">
        <v>470</v>
      </c>
      <c r="B23" s="374"/>
      <c r="C23" s="374"/>
      <c r="D23" s="374"/>
      <c r="E23" s="374"/>
      <c r="F23" s="374"/>
      <c r="G23" s="374"/>
      <c r="H23" s="374"/>
      <c r="I23" s="374"/>
      <c r="J23" s="374"/>
      <c r="K23" s="374"/>
      <c r="L23" s="374"/>
      <c r="M23" s="374"/>
      <c r="N23" s="374"/>
      <c r="O23" s="374"/>
      <c r="P23" s="374"/>
      <c r="Q23" s="374"/>
      <c r="R23" s="374"/>
      <c r="S23" s="374"/>
      <c r="T23" s="374"/>
      <c r="U23" s="374"/>
      <c r="V23" s="374"/>
    </row>
    <row r="24" spans="1:22" hidden="1">
      <c r="A24" s="373" t="s">
        <v>293</v>
      </c>
      <c r="B24" s="373"/>
      <c r="C24" s="373"/>
      <c r="D24" s="373"/>
      <c r="E24" s="373"/>
      <c r="F24" s="373"/>
      <c r="G24" s="373"/>
      <c r="H24" s="373"/>
      <c r="I24" s="373"/>
      <c r="J24" s="373"/>
      <c r="K24" s="373"/>
      <c r="L24" s="373"/>
      <c r="M24" s="373"/>
      <c r="N24" s="373"/>
      <c r="O24" s="373"/>
      <c r="P24" s="373"/>
      <c r="Q24" s="373"/>
      <c r="R24" s="373"/>
      <c r="S24" s="373"/>
      <c r="T24" s="373"/>
      <c r="U24" s="373"/>
      <c r="V24" s="373"/>
    </row>
    <row r="25" spans="1:22">
      <c r="A25" s="194"/>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70"/>
      <c r="G1" s="370"/>
      <c r="H1" s="379" t="s">
        <v>471</v>
      </c>
      <c r="I1" s="379"/>
      <c r="J1" s="379"/>
      <c r="K1" s="379"/>
    </row>
    <row r="2" spans="1:12" ht="19.5" customHeight="1">
      <c r="A2" s="370" t="s">
        <v>498</v>
      </c>
      <c r="B2" s="370"/>
      <c r="C2" s="370"/>
      <c r="D2" s="370"/>
      <c r="E2" s="370"/>
      <c r="F2" s="370"/>
      <c r="G2" s="370"/>
      <c r="H2" s="370"/>
      <c r="I2" s="370"/>
      <c r="J2" s="370"/>
      <c r="K2" s="370"/>
    </row>
    <row r="3" spans="1:12" ht="15" customHeight="1">
      <c r="A3" s="345" t="str">
        <f>'47'!A3:C3</f>
        <v>(Kèm theo Quyết định số ………../QĐ-UBND ngày    /01/2020 của Ủy ban nhân dân tỉnh Tiền Giang)</v>
      </c>
      <c r="B3" s="345"/>
      <c r="C3" s="345"/>
      <c r="D3" s="345"/>
      <c r="E3" s="345"/>
      <c r="F3" s="345"/>
      <c r="G3" s="345"/>
      <c r="H3" s="345"/>
      <c r="I3" s="345"/>
      <c r="J3" s="345"/>
      <c r="K3" s="345"/>
    </row>
    <row r="4" spans="1:12" ht="15" customHeight="1">
      <c r="A4" s="184"/>
      <c r="F4" s="380"/>
      <c r="G4" s="380"/>
      <c r="H4" s="378" t="s">
        <v>3</v>
      </c>
      <c r="I4" s="378"/>
      <c r="J4" s="378"/>
      <c r="K4" s="378"/>
    </row>
    <row r="5" spans="1:12" s="180" customFormat="1" ht="29.25" customHeight="1">
      <c r="A5" s="369" t="s">
        <v>4</v>
      </c>
      <c r="B5" s="369" t="s">
        <v>69</v>
      </c>
      <c r="C5" s="369" t="s">
        <v>45</v>
      </c>
      <c r="D5" s="369" t="s">
        <v>462</v>
      </c>
      <c r="E5" s="376" t="s">
        <v>472</v>
      </c>
      <c r="F5" s="369" t="s">
        <v>488</v>
      </c>
      <c r="G5" s="369"/>
      <c r="H5" s="369"/>
      <c r="I5" s="369"/>
      <c r="J5" s="376" t="s">
        <v>489</v>
      </c>
      <c r="K5" s="376" t="s">
        <v>484</v>
      </c>
      <c r="L5" s="185"/>
    </row>
    <row r="6" spans="1:12" s="180" customFormat="1" ht="123.75" customHeight="1">
      <c r="A6" s="369"/>
      <c r="B6" s="369"/>
      <c r="C6" s="369"/>
      <c r="D6" s="369"/>
      <c r="E6" s="377"/>
      <c r="F6" s="186" t="s">
        <v>463</v>
      </c>
      <c r="G6" s="186" t="s">
        <v>464</v>
      </c>
      <c r="H6" s="186" t="s">
        <v>465</v>
      </c>
      <c r="I6" s="205" t="s">
        <v>487</v>
      </c>
      <c r="J6" s="377"/>
      <c r="K6" s="377"/>
    </row>
    <row r="7" spans="1:12" s="180" customFormat="1" ht="18" customHeight="1">
      <c r="A7" s="186" t="s">
        <v>11</v>
      </c>
      <c r="B7" s="186" t="s">
        <v>12</v>
      </c>
      <c r="C7" s="207" t="s">
        <v>496</v>
      </c>
      <c r="D7" s="207">
        <v>2</v>
      </c>
      <c r="E7" s="207">
        <v>3</v>
      </c>
      <c r="F7" s="207" t="s">
        <v>495</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377</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375</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376</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367</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368</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369</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370</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371</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372</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373</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374</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75" t="s">
        <v>294</v>
      </c>
      <c r="B21" s="375"/>
      <c r="C21" s="375"/>
      <c r="D21" s="375"/>
      <c r="E21" s="375"/>
      <c r="F21" s="375"/>
      <c r="G21" s="375"/>
    </row>
    <row r="22" spans="1:11">
      <c r="A22" s="194"/>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10" t="s">
        <v>263</v>
      </c>
      <c r="Q1" s="310"/>
      <c r="R1" s="310"/>
    </row>
    <row r="2" spans="1:18">
      <c r="A2" s="310" t="s">
        <v>264</v>
      </c>
      <c r="B2" s="310"/>
      <c r="C2" s="310"/>
      <c r="D2" s="310"/>
      <c r="E2" s="310"/>
      <c r="F2" s="310"/>
      <c r="G2" s="310"/>
      <c r="H2" s="310"/>
      <c r="I2" s="310"/>
      <c r="J2" s="310"/>
      <c r="K2" s="310"/>
      <c r="L2" s="310"/>
      <c r="M2" s="310"/>
      <c r="N2" s="310"/>
      <c r="O2" s="310"/>
      <c r="P2" s="310"/>
      <c r="Q2" s="310"/>
      <c r="R2" s="310"/>
    </row>
    <row r="3" spans="1:18">
      <c r="A3" s="310" t="s">
        <v>125</v>
      </c>
      <c r="B3" s="310"/>
      <c r="C3" s="310"/>
      <c r="D3" s="310"/>
      <c r="E3" s="310"/>
      <c r="F3" s="310"/>
      <c r="G3" s="310"/>
      <c r="H3" s="310"/>
      <c r="I3" s="310"/>
      <c r="J3" s="310"/>
      <c r="K3" s="310"/>
      <c r="L3" s="310"/>
      <c r="M3" s="310"/>
      <c r="N3" s="310"/>
      <c r="O3" s="310"/>
      <c r="P3" s="310"/>
      <c r="Q3" s="310"/>
    </row>
    <row r="4" spans="1:18" ht="15" customHeight="1">
      <c r="A4" s="3"/>
      <c r="P4" s="311" t="s">
        <v>3</v>
      </c>
      <c r="Q4" s="311"/>
      <c r="R4" s="311"/>
    </row>
    <row r="5" spans="1:18" ht="24" customHeight="1">
      <c r="A5" s="313" t="s">
        <v>4</v>
      </c>
      <c r="B5" s="313" t="s">
        <v>69</v>
      </c>
      <c r="C5" s="313" t="s">
        <v>45</v>
      </c>
      <c r="D5" s="313" t="s">
        <v>100</v>
      </c>
      <c r="E5" s="313" t="s">
        <v>101</v>
      </c>
      <c r="F5" s="313" t="s">
        <v>132</v>
      </c>
      <c r="G5" s="313" t="s">
        <v>265</v>
      </c>
      <c r="H5" s="313" t="s">
        <v>145</v>
      </c>
      <c r="I5" s="313" t="s">
        <v>266</v>
      </c>
      <c r="J5" s="313" t="s">
        <v>136</v>
      </c>
      <c r="K5" s="313" t="s">
        <v>146</v>
      </c>
      <c r="L5" s="313" t="s">
        <v>138</v>
      </c>
      <c r="M5" s="313" t="s">
        <v>139</v>
      </c>
      <c r="N5" s="313" t="s">
        <v>172</v>
      </c>
      <c r="O5" s="313"/>
      <c r="P5" s="313" t="s">
        <v>267</v>
      </c>
      <c r="Q5" s="313" t="s">
        <v>268</v>
      </c>
      <c r="R5" s="313" t="s">
        <v>269</v>
      </c>
    </row>
    <row r="6" spans="1:18" ht="127.5" customHeight="1">
      <c r="A6" s="313"/>
      <c r="B6" s="313"/>
      <c r="C6" s="313"/>
      <c r="D6" s="313"/>
      <c r="E6" s="313"/>
      <c r="F6" s="313"/>
      <c r="G6" s="313"/>
      <c r="H6" s="313"/>
      <c r="I6" s="313"/>
      <c r="J6" s="313"/>
      <c r="K6" s="313"/>
      <c r="L6" s="313"/>
      <c r="M6" s="313"/>
      <c r="N6" s="15" t="s">
        <v>174</v>
      </c>
      <c r="O6" s="15" t="s">
        <v>270</v>
      </c>
      <c r="P6" s="313"/>
      <c r="Q6" s="313"/>
      <c r="R6" s="313"/>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23" t="s">
        <v>311</v>
      </c>
      <c r="V1" s="323"/>
    </row>
    <row r="2" spans="1:22">
      <c r="A2" s="323" t="s">
        <v>312</v>
      </c>
      <c r="B2" s="323"/>
      <c r="C2" s="323"/>
      <c r="D2" s="323"/>
      <c r="E2" s="323"/>
      <c r="F2" s="323"/>
      <c r="G2" s="323"/>
      <c r="H2" s="323"/>
      <c r="I2" s="323"/>
      <c r="J2" s="323"/>
      <c r="K2" s="323"/>
      <c r="L2" s="323"/>
      <c r="M2" s="323"/>
      <c r="N2" s="323"/>
      <c r="O2" s="323"/>
      <c r="P2" s="323"/>
      <c r="Q2" s="323"/>
      <c r="R2" s="323"/>
      <c r="S2" s="323"/>
      <c r="T2" s="323"/>
      <c r="U2" s="323"/>
      <c r="V2" s="323"/>
    </row>
    <row r="3" spans="1:22">
      <c r="A3" s="323" t="s">
        <v>125</v>
      </c>
      <c r="B3" s="323"/>
      <c r="C3" s="323"/>
      <c r="D3" s="323"/>
      <c r="E3" s="323"/>
      <c r="F3" s="323"/>
      <c r="G3" s="323"/>
      <c r="H3" s="323"/>
      <c r="I3" s="323"/>
      <c r="J3" s="323"/>
      <c r="K3" s="323"/>
      <c r="L3" s="323"/>
      <c r="M3" s="323"/>
      <c r="N3" s="323"/>
      <c r="O3" s="323"/>
      <c r="P3" s="323"/>
      <c r="Q3" s="323"/>
      <c r="R3" s="323"/>
      <c r="S3" s="323"/>
      <c r="T3" s="323"/>
      <c r="U3" s="323"/>
      <c r="V3" s="323"/>
    </row>
    <row r="4" spans="1:22">
      <c r="A4" s="45"/>
      <c r="U4" s="324" t="s">
        <v>3</v>
      </c>
      <c r="V4" s="324"/>
    </row>
    <row r="5" spans="1:22">
      <c r="A5" s="314" t="s">
        <v>4</v>
      </c>
      <c r="B5" s="314" t="s">
        <v>313</v>
      </c>
      <c r="C5" s="314" t="s">
        <v>314</v>
      </c>
      <c r="D5" s="314" t="s">
        <v>315</v>
      </c>
      <c r="E5" s="314" t="s">
        <v>316</v>
      </c>
      <c r="F5" s="314" t="s">
        <v>317</v>
      </c>
      <c r="G5" s="314"/>
      <c r="H5" s="314"/>
      <c r="I5" s="314"/>
      <c r="J5" s="314"/>
      <c r="K5" s="314" t="s">
        <v>318</v>
      </c>
      <c r="L5" s="314"/>
      <c r="M5" s="314"/>
      <c r="N5" s="314"/>
      <c r="O5" s="314" t="s">
        <v>319</v>
      </c>
      <c r="P5" s="314"/>
      <c r="Q5" s="314"/>
      <c r="R5" s="314"/>
      <c r="S5" s="314" t="s">
        <v>320</v>
      </c>
      <c r="T5" s="314"/>
      <c r="U5" s="314"/>
      <c r="V5" s="314"/>
    </row>
    <row r="6" spans="1:22">
      <c r="A6" s="314"/>
      <c r="B6" s="314"/>
      <c r="C6" s="314"/>
      <c r="D6" s="314"/>
      <c r="E6" s="314"/>
      <c r="F6" s="314" t="s">
        <v>321</v>
      </c>
      <c r="G6" s="314" t="s">
        <v>322</v>
      </c>
      <c r="H6" s="314"/>
      <c r="I6" s="314"/>
      <c r="J6" s="314"/>
      <c r="K6" s="314"/>
      <c r="L6" s="314"/>
      <c r="M6" s="314"/>
      <c r="N6" s="314"/>
      <c r="O6" s="314"/>
      <c r="P6" s="314"/>
      <c r="Q6" s="314"/>
      <c r="R6" s="314"/>
      <c r="S6" s="314"/>
      <c r="T6" s="314"/>
      <c r="U6" s="314"/>
      <c r="V6" s="314"/>
    </row>
    <row r="7" spans="1:22">
      <c r="A7" s="314"/>
      <c r="B7" s="314"/>
      <c r="C7" s="314"/>
      <c r="D7" s="314"/>
      <c r="E7" s="314"/>
      <c r="F7" s="314"/>
      <c r="G7" s="314" t="s">
        <v>323</v>
      </c>
      <c r="H7" s="314" t="s">
        <v>324</v>
      </c>
      <c r="I7" s="314"/>
      <c r="J7" s="314"/>
      <c r="K7" s="314" t="s">
        <v>45</v>
      </c>
      <c r="L7" s="314" t="s">
        <v>324</v>
      </c>
      <c r="M7" s="314"/>
      <c r="N7" s="314"/>
      <c r="O7" s="314" t="s">
        <v>45</v>
      </c>
      <c r="P7" s="314" t="s">
        <v>324</v>
      </c>
      <c r="Q7" s="314"/>
      <c r="R7" s="314"/>
      <c r="S7" s="314" t="s">
        <v>45</v>
      </c>
      <c r="T7" s="314" t="s">
        <v>324</v>
      </c>
      <c r="U7" s="314"/>
      <c r="V7" s="314"/>
    </row>
    <row r="8" spans="1:22" ht="31.5">
      <c r="A8" s="314"/>
      <c r="B8" s="314"/>
      <c r="C8" s="314"/>
      <c r="D8" s="314"/>
      <c r="E8" s="314"/>
      <c r="F8" s="314"/>
      <c r="G8" s="314"/>
      <c r="H8" s="20" t="s">
        <v>325</v>
      </c>
      <c r="I8" s="20" t="s">
        <v>326</v>
      </c>
      <c r="J8" s="20" t="s">
        <v>73</v>
      </c>
      <c r="K8" s="314"/>
      <c r="L8" s="20" t="s">
        <v>325</v>
      </c>
      <c r="M8" s="20" t="s">
        <v>326</v>
      </c>
      <c r="N8" s="20" t="s">
        <v>73</v>
      </c>
      <c r="O8" s="314"/>
      <c r="P8" s="20" t="s">
        <v>325</v>
      </c>
      <c r="Q8" s="20" t="s">
        <v>326</v>
      </c>
      <c r="R8" s="20" t="s">
        <v>73</v>
      </c>
      <c r="S8" s="314"/>
      <c r="T8" s="20" t="s">
        <v>325</v>
      </c>
      <c r="U8" s="20" t="s">
        <v>326</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83" t="s">
        <v>327</v>
      </c>
      <c r="C11" s="383"/>
      <c r="D11" s="383"/>
      <c r="E11" s="383"/>
      <c r="F11" s="383"/>
      <c r="G11" s="95"/>
      <c r="H11" s="95"/>
      <c r="I11" s="95"/>
      <c r="J11" s="95"/>
      <c r="K11" s="95"/>
      <c r="L11" s="95"/>
      <c r="M11" s="95"/>
      <c r="N11" s="95"/>
      <c r="O11" s="95"/>
      <c r="P11" s="95"/>
      <c r="Q11" s="95"/>
      <c r="R11" s="95"/>
      <c r="S11" s="95"/>
      <c r="T11" s="95"/>
      <c r="U11" s="95"/>
      <c r="V11" s="95"/>
    </row>
    <row r="12" spans="1:22">
      <c r="A12" s="94" t="s">
        <v>16</v>
      </c>
      <c r="B12" s="383" t="s">
        <v>328</v>
      </c>
      <c r="C12" s="383"/>
      <c r="D12" s="383"/>
      <c r="E12" s="383"/>
      <c r="F12" s="95"/>
      <c r="G12" s="95"/>
      <c r="H12" s="95"/>
      <c r="I12" s="95"/>
      <c r="J12" s="95"/>
      <c r="K12" s="95"/>
      <c r="L12" s="95"/>
      <c r="M12" s="95"/>
      <c r="N12" s="95"/>
      <c r="O12" s="95"/>
      <c r="P12" s="95"/>
      <c r="Q12" s="95"/>
      <c r="R12" s="95"/>
      <c r="S12" s="95"/>
      <c r="T12" s="95"/>
      <c r="U12" s="95"/>
      <c r="V12" s="95"/>
    </row>
    <row r="13" spans="1:22" ht="21">
      <c r="A13" s="94">
        <v>1</v>
      </c>
      <c r="B13" s="96" t="s">
        <v>329</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330</v>
      </c>
      <c r="C14" s="95"/>
      <c r="D14" s="95"/>
      <c r="E14" s="95"/>
      <c r="F14" s="95"/>
      <c r="G14" s="95"/>
      <c r="H14" s="95"/>
      <c r="I14" s="95"/>
      <c r="J14" s="95"/>
      <c r="K14" s="95"/>
      <c r="L14" s="95"/>
      <c r="M14" s="95"/>
      <c r="N14" s="95"/>
      <c r="O14" s="95"/>
      <c r="P14" s="95"/>
      <c r="Q14" s="95"/>
      <c r="R14" s="95"/>
      <c r="S14" s="95"/>
      <c r="T14" s="95"/>
      <c r="U14" s="382"/>
      <c r="V14" s="382"/>
    </row>
    <row r="15" spans="1:22">
      <c r="A15" s="95" t="s">
        <v>20</v>
      </c>
      <c r="B15" s="97" t="s">
        <v>258</v>
      </c>
      <c r="C15" s="95"/>
      <c r="D15" s="95"/>
      <c r="E15" s="95"/>
      <c r="F15" s="95"/>
      <c r="G15" s="95"/>
      <c r="H15" s="95"/>
      <c r="I15" s="95"/>
      <c r="J15" s="95"/>
      <c r="K15" s="95"/>
      <c r="L15" s="95"/>
      <c r="M15" s="95"/>
      <c r="N15" s="95"/>
      <c r="O15" s="95"/>
      <c r="P15" s="95"/>
      <c r="Q15" s="95"/>
      <c r="R15" s="95"/>
      <c r="S15" s="95"/>
      <c r="T15" s="95"/>
      <c r="U15" s="382"/>
      <c r="V15" s="382"/>
    </row>
    <row r="16" spans="1:22" ht="21">
      <c r="A16" s="94">
        <v>2</v>
      </c>
      <c r="B16" s="96" t="s">
        <v>331</v>
      </c>
      <c r="C16" s="95"/>
      <c r="D16" s="95"/>
      <c r="E16" s="95"/>
      <c r="F16" s="95"/>
      <c r="G16" s="95"/>
      <c r="H16" s="95"/>
      <c r="I16" s="95"/>
      <c r="J16" s="95"/>
      <c r="K16" s="95"/>
      <c r="L16" s="95"/>
      <c r="M16" s="95"/>
      <c r="N16" s="95"/>
      <c r="O16" s="95"/>
      <c r="P16" s="95"/>
      <c r="Q16" s="95"/>
      <c r="R16" s="95"/>
      <c r="S16" s="95"/>
      <c r="T16" s="95"/>
      <c r="U16" s="382"/>
      <c r="V16" s="382"/>
    </row>
    <row r="17" spans="1:22">
      <c r="A17" s="94" t="s">
        <v>332</v>
      </c>
      <c r="B17" s="383" t="s">
        <v>333</v>
      </c>
      <c r="C17" s="383"/>
      <c r="D17" s="383"/>
      <c r="E17" s="383"/>
      <c r="F17" s="383"/>
      <c r="G17" s="383"/>
      <c r="H17" s="383"/>
      <c r="I17" s="95"/>
      <c r="J17" s="95"/>
      <c r="K17" s="95"/>
      <c r="L17" s="95"/>
      <c r="M17" s="95"/>
      <c r="N17" s="95"/>
      <c r="O17" s="95"/>
      <c r="P17" s="95"/>
      <c r="Q17" s="95"/>
      <c r="R17" s="95"/>
      <c r="S17" s="95"/>
      <c r="T17" s="95"/>
      <c r="U17" s="382"/>
      <c r="V17" s="382"/>
    </row>
    <row r="18" spans="1:22">
      <c r="A18" s="95" t="s">
        <v>20</v>
      </c>
      <c r="B18" s="97" t="s">
        <v>334</v>
      </c>
      <c r="C18" s="95"/>
      <c r="D18" s="95"/>
      <c r="E18" s="95"/>
      <c r="F18" s="95"/>
      <c r="G18" s="95"/>
      <c r="H18" s="95"/>
      <c r="I18" s="95"/>
      <c r="J18" s="95"/>
      <c r="K18" s="95"/>
      <c r="L18" s="95"/>
      <c r="M18" s="95"/>
      <c r="N18" s="95"/>
      <c r="O18" s="95"/>
      <c r="P18" s="95"/>
      <c r="Q18" s="95"/>
      <c r="R18" s="95"/>
      <c r="S18" s="95"/>
      <c r="T18" s="95"/>
      <c r="U18" s="382"/>
      <c r="V18" s="382"/>
    </row>
    <row r="19" spans="1:22">
      <c r="A19" s="95" t="s">
        <v>20</v>
      </c>
      <c r="B19" s="97" t="s">
        <v>283</v>
      </c>
      <c r="C19" s="95"/>
      <c r="D19" s="95"/>
      <c r="E19" s="95"/>
      <c r="F19" s="95"/>
      <c r="G19" s="95"/>
      <c r="H19" s="95"/>
      <c r="I19" s="95"/>
      <c r="J19" s="95"/>
      <c r="K19" s="95"/>
      <c r="L19" s="95"/>
      <c r="M19" s="95"/>
      <c r="N19" s="95"/>
      <c r="O19" s="95"/>
      <c r="P19" s="95"/>
      <c r="Q19" s="95"/>
      <c r="R19" s="95"/>
      <c r="S19" s="95"/>
      <c r="T19" s="95"/>
      <c r="U19" s="382"/>
      <c r="V19" s="382"/>
    </row>
    <row r="20" spans="1:22">
      <c r="A20" s="94" t="s">
        <v>335</v>
      </c>
      <c r="B20" s="383" t="s">
        <v>336</v>
      </c>
      <c r="C20" s="383"/>
      <c r="D20" s="383"/>
      <c r="E20" s="383"/>
      <c r="F20" s="383"/>
      <c r="G20" s="383"/>
      <c r="H20" s="95"/>
      <c r="I20" s="95"/>
      <c r="J20" s="95"/>
      <c r="K20" s="95"/>
      <c r="L20" s="95"/>
      <c r="M20" s="95"/>
      <c r="N20" s="95"/>
      <c r="O20" s="95"/>
      <c r="P20" s="95"/>
      <c r="Q20" s="95"/>
      <c r="R20" s="95"/>
      <c r="S20" s="95"/>
      <c r="T20" s="95"/>
      <c r="U20" s="382"/>
      <c r="V20" s="382"/>
    </row>
    <row r="21" spans="1:22">
      <c r="A21" s="95" t="s">
        <v>20</v>
      </c>
      <c r="B21" s="97" t="s">
        <v>337</v>
      </c>
      <c r="C21" s="95"/>
      <c r="D21" s="95"/>
      <c r="E21" s="95"/>
      <c r="F21" s="95"/>
      <c r="G21" s="95"/>
      <c r="H21" s="95"/>
      <c r="I21" s="95"/>
      <c r="J21" s="95"/>
      <c r="K21" s="95"/>
      <c r="L21" s="95"/>
      <c r="M21" s="95"/>
      <c r="N21" s="95"/>
      <c r="O21" s="95"/>
      <c r="P21" s="95"/>
      <c r="Q21" s="95"/>
      <c r="R21" s="95"/>
      <c r="S21" s="95"/>
      <c r="T21" s="95"/>
      <c r="U21" s="382"/>
      <c r="V21" s="382"/>
    </row>
    <row r="22" spans="1:22">
      <c r="A22" s="95" t="s">
        <v>20</v>
      </c>
      <c r="B22" s="97" t="s">
        <v>338</v>
      </c>
      <c r="C22" s="95"/>
      <c r="D22" s="95"/>
      <c r="E22" s="95"/>
      <c r="F22" s="95"/>
      <c r="G22" s="95"/>
      <c r="H22" s="95"/>
      <c r="I22" s="95"/>
      <c r="J22" s="95"/>
      <c r="K22" s="95"/>
      <c r="L22" s="95"/>
      <c r="M22" s="95"/>
      <c r="N22" s="95"/>
      <c r="O22" s="95"/>
      <c r="P22" s="95"/>
      <c r="Q22" s="95"/>
      <c r="R22" s="95"/>
      <c r="S22" s="95"/>
      <c r="T22" s="95"/>
      <c r="U22" s="382"/>
      <c r="V22" s="382"/>
    </row>
    <row r="23" spans="1:22">
      <c r="A23" s="94" t="s">
        <v>26</v>
      </c>
      <c r="B23" s="383" t="s">
        <v>328</v>
      </c>
      <c r="C23" s="383"/>
      <c r="D23" s="383"/>
      <c r="E23" s="383"/>
      <c r="F23" s="95"/>
      <c r="G23" s="95"/>
      <c r="H23" s="95"/>
      <c r="I23" s="95"/>
      <c r="J23" s="95"/>
      <c r="K23" s="95"/>
      <c r="L23" s="95"/>
      <c r="M23" s="95"/>
      <c r="N23" s="95"/>
      <c r="O23" s="95"/>
      <c r="P23" s="95"/>
      <c r="Q23" s="95"/>
      <c r="R23" s="95"/>
      <c r="S23" s="95"/>
      <c r="T23" s="95"/>
      <c r="U23" s="382"/>
      <c r="V23" s="382"/>
    </row>
    <row r="24" spans="1:22" ht="22.5">
      <c r="A24" s="95"/>
      <c r="B24" s="97" t="s">
        <v>339</v>
      </c>
      <c r="C24" s="95"/>
      <c r="D24" s="95"/>
      <c r="E24" s="95"/>
      <c r="F24" s="95"/>
      <c r="G24" s="95"/>
      <c r="H24" s="95"/>
      <c r="I24" s="95"/>
      <c r="J24" s="95"/>
      <c r="K24" s="95"/>
      <c r="L24" s="95"/>
      <c r="M24" s="95"/>
      <c r="N24" s="95"/>
      <c r="O24" s="95"/>
      <c r="P24" s="95"/>
      <c r="Q24" s="95"/>
      <c r="R24" s="95"/>
      <c r="S24" s="95"/>
      <c r="T24" s="95"/>
      <c r="U24" s="382"/>
      <c r="V24" s="382"/>
    </row>
    <row r="25" spans="1:22">
      <c r="A25" s="94" t="s">
        <v>12</v>
      </c>
      <c r="B25" s="383" t="s">
        <v>340</v>
      </c>
      <c r="C25" s="383"/>
      <c r="D25" s="383"/>
      <c r="E25" s="383"/>
      <c r="F25" s="383"/>
      <c r="G25" s="383"/>
      <c r="H25" s="95"/>
      <c r="I25" s="95"/>
      <c r="J25" s="95"/>
      <c r="K25" s="95"/>
      <c r="L25" s="95"/>
      <c r="M25" s="95"/>
      <c r="N25" s="95"/>
      <c r="O25" s="95"/>
      <c r="P25" s="95"/>
      <c r="Q25" s="95"/>
      <c r="R25" s="95"/>
      <c r="S25" s="95"/>
      <c r="T25" s="95"/>
      <c r="U25" s="382"/>
      <c r="V25" s="382"/>
    </row>
    <row r="26" spans="1:22" ht="33.75">
      <c r="A26" s="95"/>
      <c r="B26" s="97" t="s">
        <v>341</v>
      </c>
      <c r="C26" s="95"/>
      <c r="D26" s="95"/>
      <c r="E26" s="95"/>
      <c r="F26" s="95"/>
      <c r="G26" s="95"/>
      <c r="H26" s="95"/>
      <c r="I26" s="95"/>
      <c r="J26" s="95"/>
      <c r="K26" s="95"/>
      <c r="L26" s="95"/>
      <c r="M26" s="95"/>
      <c r="N26" s="95"/>
      <c r="O26" s="95"/>
      <c r="P26" s="95"/>
      <c r="Q26" s="95"/>
      <c r="R26" s="95"/>
      <c r="S26" s="95"/>
      <c r="T26" s="95"/>
      <c r="U26" s="382"/>
      <c r="V26" s="382"/>
    </row>
    <row r="27" spans="1:22">
      <c r="A27" s="98" t="s">
        <v>20</v>
      </c>
      <c r="B27" s="99" t="s">
        <v>65</v>
      </c>
      <c r="C27" s="98"/>
      <c r="D27" s="98"/>
      <c r="E27" s="98"/>
      <c r="F27" s="98"/>
      <c r="G27" s="98"/>
      <c r="H27" s="98"/>
      <c r="I27" s="98"/>
      <c r="J27" s="98"/>
      <c r="K27" s="98"/>
      <c r="L27" s="98"/>
      <c r="M27" s="98"/>
      <c r="N27" s="98"/>
      <c r="O27" s="98"/>
      <c r="P27" s="98"/>
      <c r="Q27" s="98"/>
      <c r="R27" s="98"/>
      <c r="S27" s="98"/>
      <c r="T27" s="98"/>
      <c r="U27" s="381"/>
      <c r="V27" s="381"/>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23" t="s">
        <v>295</v>
      </c>
      <c r="L1" s="323"/>
    </row>
    <row r="2" spans="1:12" ht="31.5" customHeight="1">
      <c r="A2" s="323" t="s">
        <v>296</v>
      </c>
      <c r="B2" s="323"/>
      <c r="C2" s="323"/>
      <c r="D2" s="323"/>
      <c r="E2" s="323"/>
      <c r="F2" s="323"/>
      <c r="G2" s="323"/>
      <c r="H2" s="323"/>
      <c r="I2" s="323"/>
      <c r="J2" s="323"/>
      <c r="K2" s="323"/>
      <c r="L2" s="323"/>
    </row>
    <row r="3" spans="1:12">
      <c r="A3" s="323" t="s">
        <v>2</v>
      </c>
      <c r="B3" s="323"/>
      <c r="C3" s="323"/>
      <c r="D3" s="323"/>
      <c r="E3" s="323"/>
      <c r="F3" s="323"/>
      <c r="G3" s="323"/>
      <c r="H3" s="323"/>
      <c r="I3" s="323"/>
      <c r="J3" s="323"/>
      <c r="K3" s="323"/>
      <c r="L3" s="323"/>
    </row>
    <row r="4" spans="1:12">
      <c r="A4" s="45"/>
      <c r="K4" s="324" t="s">
        <v>3</v>
      </c>
      <c r="L4" s="324"/>
    </row>
    <row r="5" spans="1:12">
      <c r="A5" s="313" t="s">
        <v>4</v>
      </c>
      <c r="B5" s="313" t="s">
        <v>42</v>
      </c>
      <c r="C5" s="313" t="s">
        <v>45</v>
      </c>
      <c r="D5" s="313"/>
      <c r="E5" s="313"/>
      <c r="F5" s="313" t="s">
        <v>297</v>
      </c>
      <c r="G5" s="313"/>
      <c r="H5" s="313"/>
      <c r="I5" s="313" t="s">
        <v>297</v>
      </c>
      <c r="J5" s="313"/>
      <c r="K5" s="313"/>
      <c r="L5" s="313" t="s">
        <v>243</v>
      </c>
    </row>
    <row r="6" spans="1:12" ht="38.25">
      <c r="A6" s="313"/>
      <c r="B6" s="313"/>
      <c r="C6" s="15" t="s">
        <v>45</v>
      </c>
      <c r="D6" s="15" t="s">
        <v>275</v>
      </c>
      <c r="E6" s="15" t="s">
        <v>274</v>
      </c>
      <c r="F6" s="15" t="s">
        <v>45</v>
      </c>
      <c r="G6" s="15" t="s">
        <v>275</v>
      </c>
      <c r="H6" s="15" t="s">
        <v>274</v>
      </c>
      <c r="I6" s="15" t="s">
        <v>45</v>
      </c>
      <c r="J6" s="15" t="s">
        <v>275</v>
      </c>
      <c r="K6" s="15" t="s">
        <v>274</v>
      </c>
      <c r="L6" s="313"/>
    </row>
    <row r="7" spans="1:12">
      <c r="A7" s="15" t="s">
        <v>11</v>
      </c>
      <c r="B7" s="15" t="s">
        <v>12</v>
      </c>
      <c r="C7" s="15" t="s">
        <v>90</v>
      </c>
      <c r="D7" s="15">
        <v>2</v>
      </c>
      <c r="E7" s="15">
        <v>3</v>
      </c>
      <c r="F7" s="15" t="s">
        <v>91</v>
      </c>
      <c r="G7" s="15">
        <v>5</v>
      </c>
      <c r="H7" s="15">
        <v>6</v>
      </c>
      <c r="I7" s="15" t="s">
        <v>298</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292</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84" t="s">
        <v>359</v>
      </c>
      <c r="B19" s="384"/>
      <c r="C19" s="384"/>
      <c r="D19" s="384"/>
      <c r="E19" s="384"/>
      <c r="F19" s="384"/>
      <c r="G19" s="384"/>
      <c r="H19" s="384"/>
      <c r="I19" s="384"/>
      <c r="J19" s="384"/>
      <c r="K19" s="384"/>
      <c r="L19" s="384"/>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23" t="s">
        <v>299</v>
      </c>
      <c r="L1" s="323"/>
    </row>
    <row r="2" spans="1:12" ht="30" customHeight="1">
      <c r="A2" s="323" t="s">
        <v>342</v>
      </c>
      <c r="B2" s="323"/>
      <c r="C2" s="323"/>
      <c r="D2" s="323"/>
      <c r="E2" s="323"/>
      <c r="F2" s="323"/>
      <c r="G2" s="323"/>
      <c r="H2" s="323"/>
      <c r="I2" s="323"/>
      <c r="J2" s="323"/>
      <c r="K2" s="323"/>
      <c r="L2" s="323"/>
    </row>
    <row r="3" spans="1:12">
      <c r="A3" s="323" t="s">
        <v>2</v>
      </c>
      <c r="B3" s="323"/>
      <c r="C3" s="323"/>
      <c r="D3" s="323"/>
      <c r="E3" s="323"/>
      <c r="F3" s="323"/>
      <c r="G3" s="323"/>
      <c r="H3" s="323"/>
      <c r="I3" s="323"/>
      <c r="J3" s="323"/>
      <c r="K3" s="323"/>
      <c r="L3" s="323"/>
    </row>
    <row r="4" spans="1:12">
      <c r="A4" s="45"/>
      <c r="K4" s="324" t="s">
        <v>3</v>
      </c>
      <c r="L4" s="324"/>
    </row>
    <row r="5" spans="1:12" ht="21" customHeight="1">
      <c r="A5" s="313" t="s">
        <v>4</v>
      </c>
      <c r="B5" s="313" t="s">
        <v>42</v>
      </c>
      <c r="C5" s="313" t="s">
        <v>45</v>
      </c>
      <c r="D5" s="313"/>
      <c r="E5" s="313"/>
      <c r="F5" s="313" t="s">
        <v>300</v>
      </c>
      <c r="G5" s="313"/>
      <c r="H5" s="313"/>
      <c r="I5" s="313" t="s">
        <v>300</v>
      </c>
      <c r="J5" s="313"/>
      <c r="K5" s="313"/>
      <c r="L5" s="313" t="s">
        <v>243</v>
      </c>
    </row>
    <row r="6" spans="1:12" ht="30.75" customHeight="1">
      <c r="A6" s="313"/>
      <c r="B6" s="313"/>
      <c r="C6" s="15" t="s">
        <v>45</v>
      </c>
      <c r="D6" s="15" t="s">
        <v>275</v>
      </c>
      <c r="E6" s="15" t="s">
        <v>274</v>
      </c>
      <c r="F6" s="15" t="s">
        <v>45</v>
      </c>
      <c r="G6" s="15" t="s">
        <v>275</v>
      </c>
      <c r="H6" s="15" t="s">
        <v>274</v>
      </c>
      <c r="I6" s="15" t="s">
        <v>45</v>
      </c>
      <c r="J6" s="15" t="s">
        <v>275</v>
      </c>
      <c r="K6" s="15" t="s">
        <v>274</v>
      </c>
      <c r="L6" s="313"/>
    </row>
    <row r="7" spans="1:12">
      <c r="A7" s="15" t="s">
        <v>11</v>
      </c>
      <c r="B7" s="15" t="s">
        <v>12</v>
      </c>
      <c r="C7" s="15" t="s">
        <v>90</v>
      </c>
      <c r="D7" s="15">
        <v>2</v>
      </c>
      <c r="E7" s="15">
        <v>3</v>
      </c>
      <c r="F7" s="15" t="s">
        <v>91</v>
      </c>
      <c r="G7" s="15">
        <v>5</v>
      </c>
      <c r="H7" s="15">
        <v>6</v>
      </c>
      <c r="I7" s="15" t="s">
        <v>298</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292</v>
      </c>
      <c r="C17" s="51"/>
      <c r="D17" s="51"/>
      <c r="E17" s="51"/>
      <c r="F17" s="51"/>
      <c r="G17" s="51"/>
      <c r="H17" s="51"/>
      <c r="I17" s="51"/>
      <c r="J17" s="51"/>
      <c r="K17" s="51"/>
      <c r="L17" s="51"/>
    </row>
    <row r="18" spans="1:12">
      <c r="A18" s="51">
        <v>10</v>
      </c>
      <c r="B18" s="87"/>
      <c r="C18" s="51"/>
      <c r="D18" s="51"/>
      <c r="E18" s="51"/>
      <c r="F18" s="51"/>
      <c r="G18" s="51"/>
      <c r="H18" s="51"/>
      <c r="I18" s="51" t="s">
        <v>301</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85" t="s">
        <v>360</v>
      </c>
      <c r="B21" s="385"/>
      <c r="C21" s="385"/>
      <c r="D21" s="385"/>
      <c r="E21" s="385"/>
      <c r="F21" s="385"/>
      <c r="G21" s="385"/>
      <c r="H21" s="385"/>
      <c r="I21" s="385"/>
      <c r="J21" s="385"/>
      <c r="K21" s="385"/>
      <c r="L21" s="385"/>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10" t="s">
        <v>302</v>
      </c>
      <c r="M1" s="310"/>
    </row>
    <row r="2" spans="1:13">
      <c r="A2" s="310" t="s">
        <v>303</v>
      </c>
      <c r="B2" s="310"/>
      <c r="C2" s="310"/>
      <c r="D2" s="310"/>
      <c r="E2" s="310"/>
      <c r="F2" s="310"/>
      <c r="G2" s="310"/>
      <c r="H2" s="310"/>
      <c r="I2" s="310"/>
      <c r="J2" s="310"/>
      <c r="K2" s="310"/>
      <c r="L2" s="310"/>
      <c r="M2" s="310"/>
    </row>
    <row r="3" spans="1:13">
      <c r="A3" s="310" t="s">
        <v>125</v>
      </c>
      <c r="B3" s="310"/>
      <c r="C3" s="310"/>
      <c r="D3" s="310"/>
      <c r="E3" s="310"/>
      <c r="F3" s="310"/>
      <c r="G3" s="310"/>
      <c r="H3" s="310"/>
      <c r="I3" s="310"/>
      <c r="J3" s="310"/>
      <c r="K3" s="310"/>
      <c r="L3" s="310"/>
      <c r="M3" s="310"/>
    </row>
    <row r="4" spans="1:13">
      <c r="A4" s="3"/>
      <c r="L4" s="311" t="s">
        <v>3</v>
      </c>
      <c r="M4" s="311"/>
    </row>
    <row r="5" spans="1:13">
      <c r="A5" s="386" t="s">
        <v>4</v>
      </c>
      <c r="B5" s="386" t="s">
        <v>206</v>
      </c>
      <c r="C5" s="386" t="s">
        <v>361</v>
      </c>
      <c r="D5" s="386" t="s">
        <v>7</v>
      </c>
      <c r="E5" s="386"/>
      <c r="F5" s="386"/>
      <c r="G5" s="386"/>
      <c r="H5" s="386" t="s">
        <v>362</v>
      </c>
      <c r="I5" s="386" t="s">
        <v>304</v>
      </c>
      <c r="J5" s="386"/>
      <c r="K5" s="386"/>
      <c r="L5" s="386"/>
      <c r="M5" s="386" t="s">
        <v>363</v>
      </c>
    </row>
    <row r="6" spans="1:13" ht="22.5" customHeight="1">
      <c r="A6" s="386"/>
      <c r="B6" s="386"/>
      <c r="C6" s="386"/>
      <c r="D6" s="386" t="s">
        <v>208</v>
      </c>
      <c r="E6" s="386"/>
      <c r="F6" s="386" t="s">
        <v>209</v>
      </c>
      <c r="G6" s="386" t="s">
        <v>210</v>
      </c>
      <c r="H6" s="386"/>
      <c r="I6" s="386" t="s">
        <v>208</v>
      </c>
      <c r="J6" s="386"/>
      <c r="K6" s="386" t="s">
        <v>305</v>
      </c>
      <c r="L6" s="386" t="s">
        <v>210</v>
      </c>
      <c r="M6" s="386"/>
    </row>
    <row r="7" spans="1:13" ht="44.25">
      <c r="A7" s="386"/>
      <c r="B7" s="386"/>
      <c r="C7" s="386"/>
      <c r="D7" s="86" t="s">
        <v>45</v>
      </c>
      <c r="E7" s="86" t="s">
        <v>364</v>
      </c>
      <c r="F7" s="386"/>
      <c r="G7" s="386"/>
      <c r="H7" s="386"/>
      <c r="I7" s="86" t="s">
        <v>45</v>
      </c>
      <c r="J7" s="86" t="s">
        <v>306</v>
      </c>
      <c r="K7" s="386"/>
      <c r="L7" s="386"/>
      <c r="M7" s="386"/>
    </row>
    <row r="8" spans="1:13">
      <c r="A8" s="86" t="s">
        <v>11</v>
      </c>
      <c r="B8" s="86" t="s">
        <v>12</v>
      </c>
      <c r="C8" s="86">
        <v>1</v>
      </c>
      <c r="D8" s="86">
        <v>2</v>
      </c>
      <c r="E8" s="86">
        <v>3</v>
      </c>
      <c r="F8" s="86">
        <v>4</v>
      </c>
      <c r="G8" s="86" t="s">
        <v>307</v>
      </c>
      <c r="H8" s="86" t="s">
        <v>308</v>
      </c>
      <c r="I8" s="86">
        <v>7</v>
      </c>
      <c r="J8" s="86">
        <v>8</v>
      </c>
      <c r="K8" s="86">
        <v>9</v>
      </c>
      <c r="L8" s="86" t="s">
        <v>309</v>
      </c>
      <c r="M8" s="86" t="s">
        <v>310</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K6:K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10" t="s">
        <v>67</v>
      </c>
      <c r="O1" s="310"/>
    </row>
    <row r="2" spans="1:15">
      <c r="A2" s="310" t="s">
        <v>68</v>
      </c>
      <c r="B2" s="310"/>
      <c r="C2" s="310"/>
      <c r="D2" s="310"/>
      <c r="E2" s="310"/>
      <c r="F2" s="310"/>
      <c r="G2" s="310"/>
      <c r="H2" s="310"/>
      <c r="I2" s="310"/>
      <c r="J2" s="310"/>
      <c r="K2" s="310"/>
      <c r="L2" s="310"/>
      <c r="M2" s="310"/>
      <c r="N2" s="310"/>
      <c r="O2" s="310"/>
    </row>
    <row r="3" spans="1:15">
      <c r="A3" s="310" t="s">
        <v>2</v>
      </c>
      <c r="B3" s="310"/>
      <c r="C3" s="310"/>
      <c r="D3" s="310"/>
      <c r="E3" s="310"/>
      <c r="F3" s="310"/>
      <c r="G3" s="310"/>
      <c r="H3" s="310"/>
      <c r="I3" s="310"/>
      <c r="J3" s="310"/>
      <c r="K3" s="310"/>
      <c r="L3" s="310"/>
      <c r="M3" s="310"/>
      <c r="N3" s="310"/>
      <c r="O3" s="310"/>
    </row>
    <row r="4" spans="1:15">
      <c r="A4" s="3"/>
      <c r="N4" s="311" t="s">
        <v>3</v>
      </c>
      <c r="O4" s="311"/>
    </row>
    <row r="5" spans="1:15" ht="45" customHeight="1">
      <c r="A5" s="314" t="s">
        <v>4</v>
      </c>
      <c r="B5" s="317" t="s">
        <v>42</v>
      </c>
      <c r="C5" s="314" t="s">
        <v>70</v>
      </c>
      <c r="D5" s="317" t="s">
        <v>343</v>
      </c>
      <c r="E5" s="314" t="s">
        <v>46</v>
      </c>
      <c r="F5" s="314"/>
      <c r="G5" s="314"/>
      <c r="H5" s="317" t="s">
        <v>344</v>
      </c>
      <c r="I5" s="317" t="s">
        <v>345</v>
      </c>
      <c r="J5" s="314" t="s">
        <v>46</v>
      </c>
      <c r="K5" s="314"/>
      <c r="L5" s="314"/>
      <c r="M5" s="314"/>
      <c r="N5" s="314"/>
      <c r="O5" s="314"/>
    </row>
    <row r="6" spans="1:15" ht="73.5">
      <c r="A6" s="314"/>
      <c r="B6" s="318"/>
      <c r="C6" s="314"/>
      <c r="D6" s="318"/>
      <c r="E6" s="20" t="s">
        <v>71</v>
      </c>
      <c r="F6" s="20" t="s">
        <v>72</v>
      </c>
      <c r="G6" s="20" t="s">
        <v>73</v>
      </c>
      <c r="H6" s="318"/>
      <c r="I6" s="318"/>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15" t="s">
        <v>349</v>
      </c>
      <c r="B32" s="315"/>
      <c r="C32" s="315"/>
      <c r="D32" s="315"/>
      <c r="E32" s="315"/>
      <c r="F32" s="315"/>
      <c r="G32" s="315"/>
      <c r="H32" s="315"/>
      <c r="I32" s="315"/>
      <c r="J32" s="315"/>
      <c r="K32" s="315"/>
      <c r="L32" s="315"/>
      <c r="M32" s="315"/>
      <c r="N32" s="315"/>
      <c r="O32" s="315"/>
    </row>
    <row r="33" spans="1:15">
      <c r="A33" s="316" t="s">
        <v>80</v>
      </c>
      <c r="B33" s="316"/>
      <c r="C33" s="316"/>
      <c r="D33" s="316"/>
      <c r="E33" s="316"/>
      <c r="F33" s="316"/>
      <c r="G33" s="316"/>
      <c r="H33" s="316"/>
      <c r="I33" s="316"/>
      <c r="J33" s="316"/>
      <c r="K33" s="316"/>
      <c r="L33" s="316"/>
      <c r="M33" s="316"/>
      <c r="N33" s="316"/>
      <c r="O33" s="316"/>
    </row>
    <row r="34" spans="1:15">
      <c r="A34" s="316" t="s">
        <v>81</v>
      </c>
      <c r="B34" s="316"/>
      <c r="C34" s="316"/>
      <c r="D34" s="316"/>
      <c r="E34" s="316"/>
      <c r="F34" s="316"/>
      <c r="G34" s="316"/>
      <c r="H34" s="316"/>
      <c r="I34" s="316"/>
      <c r="J34" s="316"/>
      <c r="K34" s="316"/>
      <c r="L34" s="316"/>
      <c r="M34" s="316"/>
      <c r="N34" s="316"/>
      <c r="O34" s="316"/>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62" t="str">
        <f>'47'!A1:B1</f>
        <v>UBND TỈNH TIỀN GIANG</v>
      </c>
      <c r="B1" s="362"/>
      <c r="C1" s="362"/>
    </row>
    <row r="2" spans="1:12" ht="15" customHeight="1">
      <c r="A2" s="212"/>
      <c r="F2" s="370"/>
      <c r="G2" s="370"/>
      <c r="H2" s="344"/>
      <c r="I2" s="344"/>
      <c r="J2" s="344" t="s">
        <v>590</v>
      </c>
      <c r="K2" s="344"/>
    </row>
    <row r="3" spans="1:12" ht="19.5" customHeight="1">
      <c r="A3" s="370" t="s">
        <v>600</v>
      </c>
      <c r="B3" s="370"/>
      <c r="C3" s="370"/>
      <c r="D3" s="370"/>
      <c r="E3" s="370"/>
      <c r="F3" s="370"/>
      <c r="G3" s="370"/>
      <c r="H3" s="370"/>
      <c r="I3" s="370"/>
      <c r="J3" s="370"/>
      <c r="K3" s="370"/>
    </row>
    <row r="4" spans="1:12" ht="15" customHeight="1">
      <c r="A4" s="345" t="str">
        <f>'46,'!A4:C4</f>
        <v>(Kèm theo Quyết định số ………../QĐ-UBND ngày    /01/2020 của Ủy ban nhân dân tỉnh Tiền Giang)</v>
      </c>
      <c r="B4" s="345"/>
      <c r="C4" s="345"/>
      <c r="D4" s="345"/>
      <c r="E4" s="345"/>
      <c r="F4" s="345"/>
      <c r="G4" s="345"/>
      <c r="H4" s="345"/>
      <c r="I4" s="345"/>
      <c r="J4" s="345"/>
      <c r="K4" s="345"/>
    </row>
    <row r="5" spans="1:12" ht="15" customHeight="1">
      <c r="A5" s="184"/>
      <c r="F5" s="380"/>
      <c r="G5" s="380"/>
      <c r="H5" s="378" t="s">
        <v>3</v>
      </c>
      <c r="I5" s="378"/>
      <c r="J5" s="378"/>
      <c r="K5" s="378"/>
    </row>
    <row r="6" spans="1:12" s="180" customFormat="1" ht="29.25" customHeight="1">
      <c r="A6" s="369" t="s">
        <v>4</v>
      </c>
      <c r="B6" s="369" t="s">
        <v>69</v>
      </c>
      <c r="C6" s="369" t="s">
        <v>45</v>
      </c>
      <c r="D6" s="369" t="s">
        <v>462</v>
      </c>
      <c r="E6" s="376" t="s">
        <v>472</v>
      </c>
      <c r="F6" s="369" t="s">
        <v>488</v>
      </c>
      <c r="G6" s="369"/>
      <c r="H6" s="369"/>
      <c r="I6" s="369"/>
      <c r="J6" s="376" t="s">
        <v>489</v>
      </c>
      <c r="K6" s="376" t="s">
        <v>484</v>
      </c>
      <c r="L6" s="185"/>
    </row>
    <row r="7" spans="1:12" s="180" customFormat="1" ht="123.75" customHeight="1">
      <c r="A7" s="369"/>
      <c r="B7" s="369"/>
      <c r="C7" s="369"/>
      <c r="D7" s="369"/>
      <c r="E7" s="377"/>
      <c r="F7" s="211" t="s">
        <v>463</v>
      </c>
      <c r="G7" s="211" t="s">
        <v>464</v>
      </c>
      <c r="H7" s="211" t="s">
        <v>465</v>
      </c>
      <c r="I7" s="211" t="s">
        <v>487</v>
      </c>
      <c r="J7" s="377"/>
      <c r="K7" s="377"/>
    </row>
    <row r="8" spans="1:12" s="180" customFormat="1" ht="18" customHeight="1">
      <c r="A8" s="211" t="s">
        <v>11</v>
      </c>
      <c r="B8" s="211" t="s">
        <v>12</v>
      </c>
      <c r="C8" s="209" t="s">
        <v>496</v>
      </c>
      <c r="D8" s="209">
        <v>2</v>
      </c>
      <c r="E8" s="209">
        <v>3</v>
      </c>
      <c r="F8" s="209" t="s">
        <v>495</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377</v>
      </c>
      <c r="C10" s="191">
        <f>D10+F10+E10+K10+J10</f>
        <v>40086</v>
      </c>
      <c r="D10" s="191">
        <v>28043</v>
      </c>
      <c r="E10" s="191">
        <v>0</v>
      </c>
      <c r="F10" s="191">
        <f>SUM(G10:I10)</f>
        <v>863</v>
      </c>
      <c r="G10" s="191">
        <v>863</v>
      </c>
      <c r="H10" s="181"/>
      <c r="I10" s="181"/>
      <c r="J10" s="181">
        <v>988</v>
      </c>
      <c r="K10" s="191">
        <v>10192</v>
      </c>
    </row>
    <row r="11" spans="1:12">
      <c r="A11" s="189">
        <v>2</v>
      </c>
      <c r="B11" s="190" t="s">
        <v>375</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376</v>
      </c>
      <c r="C12" s="191">
        <f t="shared" si="1"/>
        <v>114068</v>
      </c>
      <c r="D12" s="191">
        <v>35601</v>
      </c>
      <c r="E12" s="191">
        <v>24712</v>
      </c>
      <c r="F12" s="191">
        <f t="shared" si="2"/>
        <v>373</v>
      </c>
      <c r="G12" s="191">
        <v>373</v>
      </c>
      <c r="H12" s="181"/>
      <c r="I12" s="181"/>
      <c r="J12" s="181">
        <v>9065</v>
      </c>
      <c r="K12" s="191">
        <v>44317</v>
      </c>
    </row>
    <row r="13" spans="1:12">
      <c r="A13" s="189">
        <v>4</v>
      </c>
      <c r="B13" s="190" t="s">
        <v>367</v>
      </c>
      <c r="C13" s="191">
        <f t="shared" si="1"/>
        <v>130973</v>
      </c>
      <c r="D13" s="191">
        <v>69647</v>
      </c>
      <c r="E13" s="191">
        <v>25584</v>
      </c>
      <c r="F13" s="191">
        <f t="shared" si="2"/>
        <v>441</v>
      </c>
      <c r="G13" s="191">
        <v>441</v>
      </c>
      <c r="H13" s="181"/>
      <c r="I13" s="181"/>
      <c r="J13" s="181">
        <v>23061</v>
      </c>
      <c r="K13" s="191">
        <v>12240</v>
      </c>
    </row>
    <row r="14" spans="1:12">
      <c r="A14" s="189">
        <v>5</v>
      </c>
      <c r="B14" s="190" t="s">
        <v>368</v>
      </c>
      <c r="C14" s="191">
        <f t="shared" si="1"/>
        <v>119568</v>
      </c>
      <c r="D14" s="191">
        <v>29378</v>
      </c>
      <c r="E14" s="191">
        <v>33830</v>
      </c>
      <c r="F14" s="191">
        <f t="shared" si="2"/>
        <v>477</v>
      </c>
      <c r="G14" s="191">
        <v>477</v>
      </c>
      <c r="H14" s="181"/>
      <c r="I14" s="181"/>
      <c r="J14" s="181">
        <v>15742</v>
      </c>
      <c r="K14" s="191">
        <v>40141</v>
      </c>
    </row>
    <row r="15" spans="1:12">
      <c r="A15" s="189">
        <v>6</v>
      </c>
      <c r="B15" s="190" t="s">
        <v>369</v>
      </c>
      <c r="C15" s="191">
        <f t="shared" si="1"/>
        <v>159112</v>
      </c>
      <c r="D15" s="191">
        <v>84510</v>
      </c>
      <c r="E15" s="191">
        <v>36873</v>
      </c>
      <c r="F15" s="191">
        <f t="shared" si="2"/>
        <v>1141</v>
      </c>
      <c r="G15" s="191">
        <v>1141</v>
      </c>
      <c r="H15" s="181"/>
      <c r="I15" s="181"/>
      <c r="J15" s="181">
        <v>13184</v>
      </c>
      <c r="K15" s="191">
        <v>23404</v>
      </c>
    </row>
    <row r="16" spans="1:12">
      <c r="A16" s="189">
        <v>7</v>
      </c>
      <c r="B16" s="190" t="s">
        <v>370</v>
      </c>
      <c r="C16" s="191">
        <f t="shared" si="1"/>
        <v>67486</v>
      </c>
      <c r="D16" s="191">
        <v>15951</v>
      </c>
      <c r="E16" s="191">
        <v>28270</v>
      </c>
      <c r="F16" s="191">
        <f t="shared" si="2"/>
        <v>484</v>
      </c>
      <c r="G16" s="191">
        <v>484</v>
      </c>
      <c r="H16" s="181"/>
      <c r="I16" s="181"/>
      <c r="J16" s="181">
        <v>14538</v>
      </c>
      <c r="K16" s="191">
        <v>8243</v>
      </c>
    </row>
    <row r="17" spans="1:11">
      <c r="A17" s="189">
        <v>8</v>
      </c>
      <c r="B17" s="190" t="s">
        <v>371</v>
      </c>
      <c r="C17" s="191">
        <f t="shared" si="1"/>
        <v>102092</v>
      </c>
      <c r="D17" s="191">
        <v>55413</v>
      </c>
      <c r="E17" s="191">
        <v>22597</v>
      </c>
      <c r="F17" s="191">
        <f t="shared" si="2"/>
        <v>423</v>
      </c>
      <c r="G17" s="191">
        <v>423</v>
      </c>
      <c r="H17" s="181"/>
      <c r="I17" s="181"/>
      <c r="J17" s="181">
        <v>14018</v>
      </c>
      <c r="K17" s="191">
        <v>9641</v>
      </c>
    </row>
    <row r="18" spans="1:11">
      <c r="A18" s="189">
        <v>9</v>
      </c>
      <c r="B18" s="190" t="s">
        <v>372</v>
      </c>
      <c r="C18" s="191">
        <f t="shared" si="1"/>
        <v>104830</v>
      </c>
      <c r="D18" s="191">
        <v>34062</v>
      </c>
      <c r="E18" s="191">
        <v>29081</v>
      </c>
      <c r="F18" s="191">
        <f t="shared" si="2"/>
        <v>327</v>
      </c>
      <c r="G18" s="191">
        <v>327</v>
      </c>
      <c r="H18" s="181"/>
      <c r="I18" s="181"/>
      <c r="J18" s="181">
        <v>16155</v>
      </c>
      <c r="K18" s="191">
        <v>25205</v>
      </c>
    </row>
    <row r="19" spans="1:11">
      <c r="A19" s="189">
        <v>10</v>
      </c>
      <c r="B19" s="190" t="s">
        <v>373</v>
      </c>
      <c r="C19" s="191">
        <f t="shared" si="1"/>
        <v>73540</v>
      </c>
      <c r="D19" s="191">
        <v>22211</v>
      </c>
      <c r="E19" s="191">
        <v>18548</v>
      </c>
      <c r="F19" s="191">
        <f t="shared" si="2"/>
        <v>365</v>
      </c>
      <c r="G19" s="191">
        <v>365</v>
      </c>
      <c r="H19" s="181"/>
      <c r="I19" s="181"/>
      <c r="J19" s="181">
        <v>5291</v>
      </c>
      <c r="K19" s="191">
        <v>27125</v>
      </c>
    </row>
    <row r="20" spans="1:11">
      <c r="A20" s="189">
        <v>11</v>
      </c>
      <c r="B20" s="190" t="s">
        <v>374</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75" t="s">
        <v>294</v>
      </c>
      <c r="B22" s="375"/>
      <c r="C22" s="375"/>
      <c r="D22" s="375"/>
      <c r="E22" s="375"/>
      <c r="F22" s="375"/>
      <c r="G22" s="375"/>
    </row>
    <row r="23" spans="1:11">
      <c r="A23" s="194"/>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10" t="s">
        <v>82</v>
      </c>
      <c r="K1" s="310"/>
    </row>
    <row r="2" spans="1:11" ht="32.25" customHeight="1">
      <c r="A2" s="310" t="s">
        <v>83</v>
      </c>
      <c r="B2" s="310"/>
      <c r="C2" s="310"/>
      <c r="D2" s="310"/>
      <c r="E2" s="310"/>
      <c r="F2" s="310"/>
      <c r="G2" s="310"/>
      <c r="H2" s="310"/>
      <c r="I2" s="310"/>
      <c r="J2" s="310"/>
      <c r="K2" s="310"/>
    </row>
    <row r="3" spans="1:11">
      <c r="A3" s="310" t="s">
        <v>2</v>
      </c>
      <c r="B3" s="310"/>
      <c r="C3" s="310"/>
      <c r="D3" s="310"/>
      <c r="E3" s="310"/>
      <c r="F3" s="310"/>
      <c r="G3" s="310"/>
      <c r="H3" s="310"/>
      <c r="I3" s="310"/>
      <c r="J3" s="310"/>
      <c r="K3" s="310"/>
    </row>
    <row r="4" spans="1:11">
      <c r="A4" s="3"/>
      <c r="J4" s="311" t="s">
        <v>3</v>
      </c>
      <c r="K4" s="311"/>
    </row>
    <row r="5" spans="1:11">
      <c r="A5" s="319" t="s">
        <v>4</v>
      </c>
      <c r="B5" s="319" t="s">
        <v>84</v>
      </c>
      <c r="C5" s="319" t="s">
        <v>6</v>
      </c>
      <c r="D5" s="319" t="s">
        <v>46</v>
      </c>
      <c r="E5" s="319"/>
      <c r="F5" s="319" t="s">
        <v>85</v>
      </c>
      <c r="G5" s="319" t="s">
        <v>46</v>
      </c>
      <c r="H5" s="319"/>
      <c r="I5" s="319" t="s">
        <v>44</v>
      </c>
      <c r="J5" s="319"/>
      <c r="K5" s="319"/>
    </row>
    <row r="6" spans="1:11" ht="51.75">
      <c r="A6" s="319"/>
      <c r="B6" s="319"/>
      <c r="C6" s="319"/>
      <c r="D6" s="40" t="s">
        <v>86</v>
      </c>
      <c r="E6" s="40" t="s">
        <v>87</v>
      </c>
      <c r="F6" s="319"/>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15" t="s">
        <v>350</v>
      </c>
      <c r="B34" s="315"/>
      <c r="C34" s="315"/>
      <c r="D34" s="315"/>
      <c r="E34" s="315"/>
      <c r="F34" s="315"/>
      <c r="G34" s="315"/>
      <c r="H34" s="315"/>
      <c r="I34" s="315"/>
      <c r="J34" s="315"/>
      <c r="K34" s="315"/>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10" t="s">
        <v>123</v>
      </c>
      <c r="F1" s="310"/>
    </row>
    <row r="2" spans="1:6" ht="30.75" customHeight="1">
      <c r="A2" s="310" t="s">
        <v>124</v>
      </c>
      <c r="B2" s="310"/>
      <c r="C2" s="310"/>
      <c r="D2" s="310"/>
      <c r="E2" s="310"/>
      <c r="F2" s="310"/>
    </row>
    <row r="3" spans="1:6">
      <c r="A3" s="310" t="s">
        <v>125</v>
      </c>
      <c r="B3" s="310"/>
      <c r="C3" s="310"/>
      <c r="D3" s="310"/>
      <c r="E3" s="310"/>
      <c r="F3" s="310"/>
    </row>
    <row r="4" spans="1:6">
      <c r="A4" s="3"/>
      <c r="E4" s="311" t="s">
        <v>3</v>
      </c>
      <c r="F4" s="311"/>
    </row>
    <row r="5" spans="1:6">
      <c r="A5" s="313" t="s">
        <v>4</v>
      </c>
      <c r="B5" s="313" t="s">
        <v>5</v>
      </c>
      <c r="C5" s="313" t="s">
        <v>126</v>
      </c>
      <c r="D5" s="313" t="s">
        <v>127</v>
      </c>
      <c r="E5" s="313" t="s">
        <v>8</v>
      </c>
      <c r="F5" s="313"/>
    </row>
    <row r="6" spans="1:6">
      <c r="A6" s="313"/>
      <c r="B6" s="313"/>
      <c r="C6" s="313"/>
      <c r="D6" s="313"/>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20" t="s">
        <v>151</v>
      </c>
      <c r="B47" s="320"/>
      <c r="C47" s="320"/>
      <c r="D47" s="320"/>
      <c r="E47" s="320"/>
      <c r="F47" s="320"/>
    </row>
    <row r="48" spans="1:6" ht="30.75" customHeight="1">
      <c r="A48" s="316" t="s">
        <v>152</v>
      </c>
      <c r="B48" s="316"/>
      <c r="C48" s="316"/>
      <c r="D48" s="316"/>
      <c r="E48" s="316"/>
      <c r="F48" s="316"/>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10" t="s">
        <v>153</v>
      </c>
      <c r="K1" s="310"/>
    </row>
    <row r="2" spans="1:15">
      <c r="A2" s="310" t="s">
        <v>154</v>
      </c>
      <c r="B2" s="310"/>
      <c r="C2" s="310"/>
      <c r="D2" s="310"/>
      <c r="E2" s="310"/>
      <c r="F2" s="310"/>
      <c r="G2" s="310"/>
      <c r="H2" s="310"/>
      <c r="I2" s="310"/>
      <c r="J2" s="310"/>
      <c r="K2" s="310"/>
    </row>
    <row r="3" spans="1:15">
      <c r="A3" s="310" t="s">
        <v>125</v>
      </c>
      <c r="B3" s="310"/>
      <c r="C3" s="310"/>
      <c r="D3" s="310"/>
      <c r="E3" s="310"/>
      <c r="F3" s="310"/>
      <c r="G3" s="310"/>
      <c r="H3" s="310"/>
      <c r="I3" s="310"/>
      <c r="J3" s="310"/>
      <c r="K3" s="310"/>
    </row>
    <row r="4" spans="1:15">
      <c r="A4" s="3"/>
      <c r="J4" s="311" t="s">
        <v>3</v>
      </c>
      <c r="K4" s="311"/>
    </row>
    <row r="5" spans="1:15" ht="49.5" customHeight="1">
      <c r="A5" s="313" t="s">
        <v>4</v>
      </c>
      <c r="B5" s="313" t="s">
        <v>69</v>
      </c>
      <c r="C5" s="313" t="s">
        <v>45</v>
      </c>
      <c r="D5" s="313" t="s">
        <v>97</v>
      </c>
      <c r="E5" s="313" t="s">
        <v>107</v>
      </c>
      <c r="F5" s="313" t="s">
        <v>155</v>
      </c>
      <c r="G5" s="313" t="s">
        <v>156</v>
      </c>
      <c r="H5" s="313" t="s">
        <v>157</v>
      </c>
      <c r="I5" s="313"/>
      <c r="J5" s="313"/>
      <c r="K5" s="321" t="s">
        <v>158</v>
      </c>
    </row>
    <row r="6" spans="1:15" ht="44.25" customHeight="1">
      <c r="A6" s="313"/>
      <c r="B6" s="313"/>
      <c r="C6" s="313"/>
      <c r="D6" s="313"/>
      <c r="E6" s="313"/>
      <c r="F6" s="313"/>
      <c r="G6" s="313"/>
      <c r="H6" s="15" t="s">
        <v>45</v>
      </c>
      <c r="I6" s="15" t="s">
        <v>97</v>
      </c>
      <c r="J6" s="15" t="s">
        <v>107</v>
      </c>
      <c r="K6" s="322"/>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15" t="s">
        <v>346</v>
      </c>
      <c r="B17" s="315"/>
      <c r="C17" s="315"/>
      <c r="D17" s="315"/>
      <c r="E17" s="315"/>
      <c r="F17" s="315"/>
      <c r="G17" s="315"/>
      <c r="H17" s="315"/>
      <c r="I17" s="315"/>
      <c r="J17" s="315"/>
      <c r="K17" s="315"/>
    </row>
    <row r="18" spans="1:11">
      <c r="A18" s="316" t="s">
        <v>168</v>
      </c>
      <c r="B18" s="316"/>
      <c r="C18" s="316"/>
      <c r="D18" s="316"/>
      <c r="E18" s="316"/>
      <c r="F18" s="316"/>
      <c r="G18" s="316"/>
      <c r="H18" s="316"/>
      <c r="I18" s="316"/>
      <c r="J18" s="316"/>
      <c r="K18" s="316"/>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10" t="s">
        <v>169</v>
      </c>
      <c r="R1" s="310"/>
    </row>
    <row r="2" spans="1:18">
      <c r="A2" s="310" t="s">
        <v>170</v>
      </c>
      <c r="B2" s="310"/>
      <c r="C2" s="310"/>
      <c r="D2" s="310"/>
      <c r="E2" s="310"/>
      <c r="F2" s="310"/>
      <c r="G2" s="310"/>
      <c r="H2" s="310"/>
      <c r="I2" s="310"/>
      <c r="J2" s="310"/>
      <c r="K2" s="310"/>
      <c r="L2" s="310"/>
      <c r="M2" s="310"/>
      <c r="N2" s="310"/>
      <c r="O2" s="310"/>
      <c r="P2" s="310"/>
      <c r="Q2" s="310"/>
      <c r="R2" s="310"/>
    </row>
    <row r="3" spans="1:18">
      <c r="A3" s="310" t="s">
        <v>125</v>
      </c>
      <c r="B3" s="310"/>
      <c r="C3" s="310"/>
      <c r="D3" s="310"/>
      <c r="E3" s="310"/>
      <c r="F3" s="310"/>
      <c r="G3" s="310"/>
      <c r="H3" s="310"/>
      <c r="I3" s="310"/>
      <c r="J3" s="310"/>
      <c r="K3" s="310"/>
      <c r="L3" s="310"/>
      <c r="M3" s="310"/>
      <c r="N3" s="310"/>
      <c r="O3" s="310"/>
      <c r="P3" s="310"/>
      <c r="Q3" s="310"/>
      <c r="R3" s="310"/>
    </row>
    <row r="4" spans="1:18">
      <c r="A4" s="3"/>
      <c r="Q4" s="311" t="s">
        <v>3</v>
      </c>
      <c r="R4" s="311"/>
    </row>
    <row r="5" spans="1:18" s="43" customFormat="1">
      <c r="A5" s="313" t="s">
        <v>4</v>
      </c>
      <c r="B5" s="313" t="s">
        <v>69</v>
      </c>
      <c r="C5" s="313" t="s">
        <v>45</v>
      </c>
      <c r="D5" s="313" t="s">
        <v>100</v>
      </c>
      <c r="E5" s="313" t="s">
        <v>101</v>
      </c>
      <c r="F5" s="313" t="s">
        <v>132</v>
      </c>
      <c r="G5" s="313" t="s">
        <v>171</v>
      </c>
      <c r="H5" s="313" t="s">
        <v>145</v>
      </c>
      <c r="I5" s="313" t="s">
        <v>135</v>
      </c>
      <c r="J5" s="313" t="s">
        <v>136</v>
      </c>
      <c r="K5" s="313" t="s">
        <v>137</v>
      </c>
      <c r="L5" s="313" t="s">
        <v>138</v>
      </c>
      <c r="M5" s="313" t="s">
        <v>139</v>
      </c>
      <c r="N5" s="313" t="s">
        <v>172</v>
      </c>
      <c r="O5" s="313"/>
      <c r="P5" s="313" t="s">
        <v>173</v>
      </c>
      <c r="Q5" s="313" t="s">
        <v>141</v>
      </c>
      <c r="R5" s="313" t="s">
        <v>142</v>
      </c>
    </row>
    <row r="6" spans="1:18" s="43" customFormat="1" ht="107.25" customHeight="1">
      <c r="A6" s="313"/>
      <c r="B6" s="313"/>
      <c r="C6" s="313"/>
      <c r="D6" s="313"/>
      <c r="E6" s="313"/>
      <c r="F6" s="313"/>
      <c r="G6" s="313"/>
      <c r="H6" s="313"/>
      <c r="I6" s="313"/>
      <c r="J6" s="313"/>
      <c r="K6" s="313"/>
      <c r="L6" s="313"/>
      <c r="M6" s="313"/>
      <c r="N6" s="15" t="s">
        <v>174</v>
      </c>
      <c r="O6" s="15" t="s">
        <v>175</v>
      </c>
      <c r="P6" s="313"/>
      <c r="Q6" s="313"/>
      <c r="R6" s="313"/>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23" t="s">
        <v>177</v>
      </c>
      <c r="R1" s="323"/>
    </row>
    <row r="2" spans="1:18">
      <c r="A2" s="323" t="s">
        <v>178</v>
      </c>
      <c r="B2" s="323"/>
      <c r="C2" s="323"/>
      <c r="D2" s="323"/>
      <c r="E2" s="323"/>
      <c r="F2" s="323"/>
      <c r="G2" s="323"/>
      <c r="H2" s="323"/>
      <c r="I2" s="323"/>
      <c r="J2" s="323"/>
      <c r="K2" s="323"/>
      <c r="L2" s="323"/>
      <c r="M2" s="323"/>
      <c r="N2" s="323"/>
      <c r="O2" s="323"/>
      <c r="P2" s="323"/>
      <c r="Q2" s="323"/>
      <c r="R2" s="323"/>
    </row>
    <row r="3" spans="1:18">
      <c r="A3" s="323" t="s">
        <v>125</v>
      </c>
      <c r="B3" s="323"/>
      <c r="C3" s="323"/>
      <c r="D3" s="323"/>
      <c r="E3" s="323"/>
      <c r="F3" s="323"/>
      <c r="G3" s="323"/>
      <c r="H3" s="323"/>
      <c r="I3" s="323"/>
      <c r="J3" s="323"/>
      <c r="K3" s="323"/>
      <c r="L3" s="323"/>
      <c r="M3" s="323"/>
      <c r="N3" s="323"/>
      <c r="O3" s="323"/>
      <c r="P3" s="323"/>
      <c r="Q3" s="323"/>
      <c r="R3" s="323"/>
    </row>
    <row r="4" spans="1:18">
      <c r="A4" s="45"/>
      <c r="Q4" s="324" t="s">
        <v>3</v>
      </c>
      <c r="R4" s="324"/>
    </row>
    <row r="5" spans="1:18">
      <c r="A5" s="313" t="s">
        <v>4</v>
      </c>
      <c r="B5" s="313" t="s">
        <v>69</v>
      </c>
      <c r="C5" s="313" t="s">
        <v>45</v>
      </c>
      <c r="D5" s="313" t="s">
        <v>100</v>
      </c>
      <c r="E5" s="313" t="s">
        <v>101</v>
      </c>
      <c r="F5" s="313" t="s">
        <v>132</v>
      </c>
      <c r="G5" s="313" t="s">
        <v>171</v>
      </c>
      <c r="H5" s="313" t="s">
        <v>145</v>
      </c>
      <c r="I5" s="313" t="s">
        <v>135</v>
      </c>
      <c r="J5" s="313" t="s">
        <v>136</v>
      </c>
      <c r="K5" s="313" t="s">
        <v>137</v>
      </c>
      <c r="L5" s="313" t="s">
        <v>138</v>
      </c>
      <c r="M5" s="313" t="s">
        <v>139</v>
      </c>
      <c r="N5" s="313" t="s">
        <v>172</v>
      </c>
      <c r="O5" s="313"/>
      <c r="P5" s="313" t="s">
        <v>173</v>
      </c>
      <c r="Q5" s="313" t="s">
        <v>141</v>
      </c>
      <c r="R5" s="313" t="s">
        <v>142</v>
      </c>
    </row>
    <row r="6" spans="1:18" ht="102.75" customHeight="1">
      <c r="A6" s="313"/>
      <c r="B6" s="313"/>
      <c r="C6" s="313"/>
      <c r="D6" s="313"/>
      <c r="E6" s="313"/>
      <c r="F6" s="313"/>
      <c r="G6" s="313"/>
      <c r="H6" s="313"/>
      <c r="I6" s="313"/>
      <c r="J6" s="313"/>
      <c r="K6" s="313"/>
      <c r="L6" s="313"/>
      <c r="M6" s="313"/>
      <c r="N6" s="15" t="s">
        <v>174</v>
      </c>
      <c r="O6" s="15" t="s">
        <v>175</v>
      </c>
      <c r="P6" s="313"/>
      <c r="Q6" s="313"/>
      <c r="R6" s="313"/>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10" t="s">
        <v>179</v>
      </c>
      <c r="AF1" s="310"/>
    </row>
    <row r="2" spans="1:32" ht="15" customHeight="1">
      <c r="A2" s="310" t="s">
        <v>180</v>
      </c>
      <c r="B2" s="310"/>
      <c r="C2" s="310"/>
      <c r="D2" s="310"/>
      <c r="E2" s="310"/>
      <c r="F2" s="310"/>
      <c r="G2" s="310"/>
      <c r="H2" s="310"/>
      <c r="I2" s="310"/>
      <c r="J2" s="310"/>
      <c r="K2" s="310"/>
      <c r="L2" s="310"/>
      <c r="M2" s="310"/>
      <c r="N2" s="310"/>
      <c r="O2" s="310"/>
      <c r="P2" s="310"/>
      <c r="Q2" s="310"/>
      <c r="R2" s="310"/>
      <c r="S2" s="310"/>
      <c r="T2" s="310"/>
      <c r="U2" s="310"/>
      <c r="V2" s="310"/>
      <c r="W2" s="310"/>
      <c r="X2" s="310"/>
      <c r="Y2" s="310"/>
      <c r="Z2" s="310"/>
      <c r="AA2" s="310"/>
      <c r="AB2" s="310"/>
      <c r="AC2" s="310"/>
      <c r="AD2" s="310"/>
      <c r="AE2" s="310"/>
      <c r="AF2" s="310"/>
    </row>
    <row r="3" spans="1:32">
      <c r="A3" s="310" t="s">
        <v>2</v>
      </c>
      <c r="B3" s="310"/>
      <c r="C3" s="310"/>
      <c r="D3" s="310"/>
      <c r="E3" s="310"/>
      <c r="F3" s="310"/>
      <c r="G3" s="310"/>
      <c r="H3" s="310"/>
      <c r="I3" s="310"/>
      <c r="J3" s="310"/>
      <c r="K3" s="310"/>
      <c r="L3" s="310"/>
      <c r="M3" s="310"/>
      <c r="N3" s="310"/>
      <c r="O3" s="310"/>
      <c r="P3" s="310"/>
      <c r="Q3" s="310"/>
      <c r="R3" s="310"/>
      <c r="S3" s="310"/>
      <c r="T3" s="310"/>
      <c r="U3" s="310"/>
      <c r="V3" s="310"/>
      <c r="W3" s="310"/>
      <c r="X3" s="310"/>
      <c r="Y3" s="310"/>
      <c r="Z3" s="310"/>
      <c r="AA3" s="310"/>
      <c r="AB3" s="310"/>
      <c r="AC3" s="310"/>
      <c r="AD3" s="310"/>
      <c r="AE3" s="310"/>
      <c r="AF3" s="310"/>
    </row>
    <row r="4" spans="1:32">
      <c r="A4" s="3"/>
      <c r="AE4" s="311" t="s">
        <v>181</v>
      </c>
      <c r="AF4" s="311"/>
    </row>
    <row r="5" spans="1:32">
      <c r="A5" s="325" t="s">
        <v>4</v>
      </c>
      <c r="B5" s="325" t="s">
        <v>42</v>
      </c>
      <c r="C5" s="325" t="s">
        <v>182</v>
      </c>
      <c r="D5" s="325"/>
      <c r="E5" s="325"/>
      <c r="F5" s="325"/>
      <c r="G5" s="325"/>
      <c r="H5" s="325"/>
      <c r="I5" s="325"/>
      <c r="J5" s="325"/>
      <c r="K5" s="325"/>
      <c r="L5" s="325"/>
      <c r="M5" s="325" t="s">
        <v>183</v>
      </c>
      <c r="N5" s="325"/>
      <c r="O5" s="325"/>
      <c r="P5" s="325"/>
      <c r="Q5" s="325"/>
      <c r="R5" s="325"/>
      <c r="S5" s="325"/>
      <c r="T5" s="325"/>
      <c r="U5" s="325"/>
      <c r="V5" s="325"/>
      <c r="W5" s="325" t="s">
        <v>44</v>
      </c>
      <c r="X5" s="325"/>
      <c r="Y5" s="325"/>
      <c r="Z5" s="325"/>
      <c r="AA5" s="325"/>
      <c r="AB5" s="325"/>
      <c r="AC5" s="325"/>
      <c r="AD5" s="325"/>
      <c r="AE5" s="325"/>
      <c r="AF5" s="325"/>
    </row>
    <row r="6" spans="1:32">
      <c r="A6" s="325"/>
      <c r="B6" s="325"/>
      <c r="C6" s="325" t="s">
        <v>45</v>
      </c>
      <c r="D6" s="325" t="s">
        <v>97</v>
      </c>
      <c r="E6" s="325"/>
      <c r="F6" s="325"/>
      <c r="G6" s="325"/>
      <c r="H6" s="325"/>
      <c r="I6" s="325"/>
      <c r="J6" s="325" t="s">
        <v>107</v>
      </c>
      <c r="K6" s="325" t="s">
        <v>172</v>
      </c>
      <c r="L6" s="325"/>
      <c r="M6" s="325" t="s">
        <v>45</v>
      </c>
      <c r="N6" s="325" t="s">
        <v>97</v>
      </c>
      <c r="O6" s="325"/>
      <c r="P6" s="325"/>
      <c r="Q6" s="325"/>
      <c r="R6" s="325"/>
      <c r="S6" s="325"/>
      <c r="T6" s="325" t="s">
        <v>107</v>
      </c>
      <c r="U6" s="325" t="s">
        <v>172</v>
      </c>
      <c r="V6" s="325"/>
      <c r="W6" s="325" t="s">
        <v>45</v>
      </c>
      <c r="X6" s="325" t="s">
        <v>97</v>
      </c>
      <c r="Y6" s="325"/>
      <c r="Z6" s="325"/>
      <c r="AA6" s="325"/>
      <c r="AB6" s="325"/>
      <c r="AC6" s="325"/>
      <c r="AD6" s="325" t="s">
        <v>107</v>
      </c>
      <c r="AE6" s="325" t="s">
        <v>172</v>
      </c>
      <c r="AF6" s="325"/>
    </row>
    <row r="7" spans="1:32">
      <c r="A7" s="325"/>
      <c r="B7" s="325"/>
      <c r="C7" s="325"/>
      <c r="D7" s="325" t="s">
        <v>45</v>
      </c>
      <c r="E7" s="325" t="s">
        <v>172</v>
      </c>
      <c r="F7" s="325"/>
      <c r="G7" s="325" t="s">
        <v>184</v>
      </c>
      <c r="H7" s="325" t="s">
        <v>185</v>
      </c>
      <c r="I7" s="325" t="s">
        <v>103</v>
      </c>
      <c r="J7" s="325"/>
      <c r="K7" s="325"/>
      <c r="L7" s="325"/>
      <c r="M7" s="325"/>
      <c r="N7" s="325" t="s">
        <v>45</v>
      </c>
      <c r="O7" s="325" t="s">
        <v>172</v>
      </c>
      <c r="P7" s="325"/>
      <c r="Q7" s="325" t="s">
        <v>184</v>
      </c>
      <c r="R7" s="325" t="s">
        <v>185</v>
      </c>
      <c r="S7" s="325" t="s">
        <v>103</v>
      </c>
      <c r="T7" s="325"/>
      <c r="U7" s="325" t="s">
        <v>186</v>
      </c>
      <c r="V7" s="325" t="s">
        <v>144</v>
      </c>
      <c r="W7" s="325"/>
      <c r="X7" s="325" t="s">
        <v>45</v>
      </c>
      <c r="Y7" s="325" t="s">
        <v>172</v>
      </c>
      <c r="Z7" s="325"/>
      <c r="AA7" s="325" t="s">
        <v>184</v>
      </c>
      <c r="AB7" s="325" t="s">
        <v>185</v>
      </c>
      <c r="AC7" s="325" t="s">
        <v>103</v>
      </c>
      <c r="AD7" s="325"/>
      <c r="AE7" s="325"/>
      <c r="AF7" s="325"/>
    </row>
    <row r="8" spans="1:32" ht="34.5">
      <c r="A8" s="325"/>
      <c r="B8" s="325"/>
      <c r="C8" s="325"/>
      <c r="D8" s="325"/>
      <c r="E8" s="56" t="s">
        <v>186</v>
      </c>
      <c r="F8" s="56" t="s">
        <v>101</v>
      </c>
      <c r="G8" s="325"/>
      <c r="H8" s="325"/>
      <c r="I8" s="325"/>
      <c r="J8" s="325"/>
      <c r="K8" s="56" t="s">
        <v>186</v>
      </c>
      <c r="L8" s="56" t="s">
        <v>144</v>
      </c>
      <c r="M8" s="325"/>
      <c r="N8" s="325"/>
      <c r="O8" s="56" t="s">
        <v>186</v>
      </c>
      <c r="P8" s="56" t="s">
        <v>101</v>
      </c>
      <c r="Q8" s="325"/>
      <c r="R8" s="325"/>
      <c r="S8" s="325"/>
      <c r="T8" s="325"/>
      <c r="U8" s="325"/>
      <c r="V8" s="325"/>
      <c r="W8" s="325"/>
      <c r="X8" s="325"/>
      <c r="Y8" s="56" t="s">
        <v>186</v>
      </c>
      <c r="Z8" s="56" t="s">
        <v>101</v>
      </c>
      <c r="AA8" s="325"/>
      <c r="AB8" s="325"/>
      <c r="AC8" s="325"/>
      <c r="AD8" s="325"/>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308.25">
      <c r="A26" s="64" t="s">
        <v>351</v>
      </c>
    </row>
    <row r="27" spans="1:32" ht="357.7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17E72A-93F0-455F-BDA0-317A5E40961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82B8A77-65DE-4168-A722-FC8105063AD8}">
  <ds:schemaRefs>
    <ds:schemaRef ds:uri="http://schemas.microsoft.com/sharepoint/v3/contenttype/forms"/>
  </ds:schemaRefs>
</ds:datastoreItem>
</file>

<file path=customXml/itemProps3.xml><?xml version="1.0" encoding="utf-8"?>
<ds:datastoreItem xmlns:ds="http://schemas.openxmlformats.org/officeDocument/2006/customXml" ds:itemID="{004AE077-E7D1-4E35-BC7B-87E307FB2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Duy, Phan Nguyen Anh</cp:lastModifiedBy>
  <cp:lastPrinted>2020-01-08T03:20:00Z</cp:lastPrinted>
  <dcterms:created xsi:type="dcterms:W3CDTF">2017-05-31T02:53:19Z</dcterms:created>
  <dcterms:modified xsi:type="dcterms:W3CDTF">2020-07-30T08:24:32Z</dcterms:modified>
</cp:coreProperties>
</file>