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TA Subportal\2020\CKNS\du toan\HDND QD\"/>
    </mc:Choice>
  </mc:AlternateContent>
  <bookViews>
    <workbookView xWindow="0" yWindow="912" windowWidth="23040" windowHeight="10584"/>
  </bookViews>
  <sheets>
    <sheet name="Bao cao"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8" i="1" l="1"/>
  <c r="K95" i="1"/>
  <c r="K80" i="1"/>
  <c r="K36" i="1"/>
  <c r="L57" i="1"/>
  <c r="L49" i="1"/>
  <c r="L30" i="1"/>
  <c r="N3" i="1"/>
  <c r="M3" i="1"/>
  <c r="L3" i="1" s="1"/>
  <c r="K43" i="1" l="1"/>
  <c r="K90" i="1"/>
  <c r="M89" i="1"/>
  <c r="L95" i="1" l="1"/>
  <c r="M30" i="1"/>
  <c r="I36" i="1" l="1"/>
  <c r="L98" i="1"/>
  <c r="K117" i="1"/>
  <c r="L104" i="1"/>
  <c r="K115" i="1" l="1"/>
  <c r="L36" i="1"/>
  <c r="I48" i="1"/>
  <c r="N4" i="1"/>
  <c r="J86" i="1" l="1"/>
  <c r="J52" i="1"/>
  <c r="J26" i="1"/>
  <c r="J24" i="1"/>
  <c r="J22" i="1"/>
  <c r="J20" i="1"/>
  <c r="J18" i="1"/>
  <c r="J16" i="1"/>
  <c r="J14" i="1"/>
  <c r="J25" i="1"/>
  <c r="J23" i="1"/>
  <c r="J21" i="1"/>
  <c r="J19" i="1"/>
  <c r="J17" i="1"/>
  <c r="J15" i="1"/>
  <c r="J49" i="1"/>
  <c r="J87" i="1"/>
  <c r="J63" i="1"/>
  <c r="J40" i="1"/>
  <c r="J13" i="1"/>
  <c r="J88" i="1"/>
  <c r="J90" i="1"/>
  <c r="J37" i="1"/>
  <c r="J79" i="1"/>
  <c r="J65" i="1"/>
  <c r="J48" i="1"/>
  <c r="J50" i="1"/>
  <c r="J61" i="1"/>
  <c r="J33" i="1"/>
  <c r="J39" i="1"/>
  <c r="J62" i="1"/>
  <c r="J84" i="1"/>
  <c r="J89" i="1"/>
  <c r="J64" i="1"/>
  <c r="J30" i="1"/>
  <c r="J51" i="1"/>
  <c r="J80" i="1"/>
  <c r="J12" i="1"/>
  <c r="J74" i="1"/>
  <c r="I12" i="1"/>
  <c r="J36" i="1"/>
  <c r="J35" i="1"/>
  <c r="L92" i="1"/>
  <c r="M4" i="1"/>
  <c r="I35" i="1"/>
  <c r="I150" i="1" l="1"/>
  <c r="I93" i="1"/>
  <c r="I11" i="1"/>
  <c r="I104" i="1"/>
  <c r="I92" i="1"/>
</calcChain>
</file>

<file path=xl/sharedStrings.xml><?xml version="1.0" encoding="utf-8"?>
<sst xmlns="http://schemas.openxmlformats.org/spreadsheetml/2006/main" count="229" uniqueCount="197">
  <si>
    <t>UBND TỈNH TRÀ VINH</t>
  </si>
  <si>
    <t>Biểu số 49/CK-NSNN</t>
  </si>
  <si>
    <t>STT</t>
  </si>
  <si>
    <t>NSĐP</t>
  </si>
  <si>
    <t>A</t>
  </si>
  <si>
    <t>B</t>
  </si>
  <si>
    <t>I</t>
  </si>
  <si>
    <t>Chi giáo dục - đào tạo và dạy nghề</t>
  </si>
  <si>
    <t>Chi khoa học và công nghệ</t>
  </si>
  <si>
    <t>Chi đầu tư từ nguồn thu xổ số kiến thiết</t>
  </si>
  <si>
    <t>II</t>
  </si>
  <si>
    <t>Chi thường xuyên</t>
  </si>
  <si>
    <t xml:space="preserve">Chi quốc phòng </t>
  </si>
  <si>
    <t>Chi an ninh và trật tự an toàn xã hội</t>
  </si>
  <si>
    <t>Chi y tế, dân số và gia đình</t>
  </si>
  <si>
    <t>Chi văn hóa thông tin</t>
  </si>
  <si>
    <t>Chi thể dục thể thao</t>
  </si>
  <si>
    <t>Chi phát thanh, truyền hình</t>
  </si>
  <si>
    <t>Chi bảo vệ môi trường</t>
  </si>
  <si>
    <t>Chi các hoạt động kinh tế</t>
  </si>
  <si>
    <t>Chi bảo đảm xã hội</t>
  </si>
  <si>
    <t>Chi hoạt động của cơ quan quản lý nhà nước, đảng, đoàn thể</t>
  </si>
  <si>
    <t>Chi thường xuyên khác</t>
  </si>
  <si>
    <t>III</t>
  </si>
  <si>
    <t>IV</t>
  </si>
  <si>
    <t>V</t>
  </si>
  <si>
    <t>VI</t>
  </si>
  <si>
    <t>Chi các chương trình mục tiêu quốc gia</t>
  </si>
  <si>
    <t>Vốn đầu tư</t>
  </si>
  <si>
    <t>- Chương trình MTQG giảm nghèo bền vững</t>
  </si>
  <si>
    <t>- Chương trình MTQG nông thôn mới</t>
  </si>
  <si>
    <t>Vốn sự nghiệp</t>
  </si>
  <si>
    <t>1.1</t>
  </si>
  <si>
    <t>Vốn trong nước</t>
  </si>
  <si>
    <t>- Đầu tư theo ngành, lĩnh vực và các CTMT</t>
  </si>
  <si>
    <t>- Hỗ trợ nhà ở cho người có công</t>
  </si>
  <si>
    <t>1.2</t>
  </si>
  <si>
    <t>Vốn ngoài nước (ODA)</t>
  </si>
  <si>
    <t>Trong đó:</t>
  </si>
  <si>
    <t>- CTMT ứng phó BĐKH và tăng trưởng xanh</t>
  </si>
  <si>
    <t>1.3</t>
  </si>
  <si>
    <t>Vốn trái phiếu chính phủ</t>
  </si>
  <si>
    <t>2.1</t>
  </si>
  <si>
    <t>2.2</t>
  </si>
  <si>
    <t>C</t>
  </si>
  <si>
    <t>CÂN ĐỐI</t>
  </si>
  <si>
    <t>NST</t>
  </si>
  <si>
    <t>NSH</t>
  </si>
  <si>
    <t>DỰ TOÁN CHI NGÂN SÁCH ĐỊA PHƯƠNG, CHI NGÂN SÁCH CẤP TỈNH</t>
  </si>
  <si>
    <t>VÀ CHI NGÂN SÁCH HUYỆN THEO CƠ CẤU CHI NĂM 2020</t>
  </si>
  <si>
    <t>Bội thu</t>
  </si>
  <si>
    <t>Đơn vị tính: Triệu đồng</t>
  </si>
  <si>
    <t>Nội dung</t>
  </si>
  <si>
    <t>DỰ TOÁN NĂM 2019</t>
  </si>
  <si>
    <t>DỰ TOÁN NĂM 2020</t>
  </si>
  <si>
    <t>ĐIỀU TIẾT</t>
  </si>
  <si>
    <t>SO SÁNH</t>
  </si>
  <si>
    <t>Cơ cấu chi (%)</t>
  </si>
  <si>
    <t>Cơ cấu (%)</t>
  </si>
  <si>
    <t>Thuyết minh</t>
  </si>
  <si>
    <t>Ngân sách cấp tỉnh</t>
  </si>
  <si>
    <t>Ngân sách huyện</t>
  </si>
  <si>
    <t>Tuyệt đối</t>
  </si>
  <si>
    <t>Tương đối (%)</t>
  </si>
  <si>
    <t>2=3+4</t>
  </si>
  <si>
    <t>5=2-1</t>
  </si>
  <si>
    <t>6=2/1</t>
  </si>
  <si>
    <t>TỔNG CHI NSĐP (A+B+C)</t>
  </si>
  <si>
    <t>CHI CÂN ĐỐI NSĐP (I+II+III+IV+V+VI+VII)</t>
  </si>
  <si>
    <t>Chi đầu tư phát triển (1)</t>
  </si>
  <si>
    <t>I.1</t>
  </si>
  <si>
    <t>Chi đầu tư cho các dự án (XDCB từ nguồn NSĐP)</t>
  </si>
  <si>
    <t>10% lap ho so dia cinh</t>
  </si>
  <si>
    <t>Chi đầu tư khác</t>
  </si>
  <si>
    <t>- Nguồn vượt thu XSKT năm các năm 2016-2019</t>
  </si>
  <si>
    <t>- Nguồn XKT thu hồi đường tránh QL60-TT Tiểu Cân)</t>
  </si>
  <si>
    <t>- Nguồn vượt thu nội địa</t>
  </si>
  <si>
    <t>I.2</t>
  </si>
  <si>
    <t xml:space="preserve">Chi đầu tư từ nguồn thu tiền sử dụng đất </t>
  </si>
  <si>
    <t>- Chi đầu tư từ nguồn thu tiền sử dụng đất (60%), bao gồm công trình xã hội hóa</t>
  </si>
  <si>
    <t>- Trích lập quỹ phát triển đất (30%)</t>
  </si>
  <si>
    <t>I.3</t>
  </si>
  <si>
    <t>1.4</t>
  </si>
  <si>
    <t>Chi đầu tư tù nguồn vượt thu dự toán năm 2020 so dự toán BTC giao</t>
  </si>
  <si>
    <t>a</t>
  </si>
  <si>
    <t xml:space="preserve">  - Chi sự nghiệp Giáo dục</t>
  </si>
  <si>
    <t>Trong đó: hỗ trợ thực hiện môt số nhiệm vụ chế đọ, chính sach khác</t>
  </si>
  <si>
    <t>b</t>
  </si>
  <si>
    <t xml:space="preserve">  - Chi sự nghiệp đào tạo</t>
  </si>
  <si>
    <t xml:space="preserve">    Trong đó: </t>
  </si>
  <si>
    <t xml:space="preserve">  +  Sự nghiệp đào tạo </t>
  </si>
  <si>
    <t xml:space="preserve">   + Đào tạo cán bộ Sở, ban ngành tỉnh</t>
  </si>
  <si>
    <t xml:space="preserve">  + Đào tạo huấn kuyện CA, quân sự</t>
  </si>
  <si>
    <t xml:space="preserve">  + Đề án đào tạo thu hút Bác sĩ theo QĐ 35/2013/QĐ-UBND</t>
  </si>
  <si>
    <t xml:space="preserve">  + Đề án đào tạo nguồn nhân lực có trình độ SĐH (theo Công văn số 2826/UBND-VX ngày 12/8/2013 của Sở giáo dục)</t>
  </si>
  <si>
    <t>+ Trường Chính trị, Các Trường cao đẳng, Trung tâm dạy nghề</t>
  </si>
  <si>
    <t>c</t>
  </si>
  <si>
    <t xml:space="preserve">- Kinh phí thực hiện một số nhiệm vụ, chế độ, chính sách khác </t>
  </si>
  <si>
    <t>Dư nguồn</t>
  </si>
  <si>
    <t xml:space="preserve">     - Sự nghiệp thường xuyên</t>
  </si>
  <si>
    <t>loại SNMT 265trđ</t>
  </si>
  <si>
    <t xml:space="preserve">    - BHYT cho các đối tương NSNN hỗ trợ:</t>
  </si>
  <si>
    <t xml:space="preserve">      + BHYT cho trẻ em dưới 6 tuổi</t>
  </si>
  <si>
    <t xml:space="preserve">      + BHYT cho đối tượng bảo trợ xã hội</t>
  </si>
  <si>
    <t xml:space="preserve">      + BHYT cho người nghèo, dân tộc vùng khó khăn</t>
  </si>
  <si>
    <t>Phần thiếu do TW không BSMT năm 2020</t>
  </si>
  <si>
    <t xml:space="preserve">      + BHYT cho hộ cận nghèo (30%)</t>
  </si>
  <si>
    <t xml:space="preserve">      + BHYT cho học sinh, sinh viên</t>
  </si>
  <si>
    <t xml:space="preserve">      + BHYT cho cựu chiến binh thanh niên xung phong, bảo trợ xã hội, cận nghèo,…</t>
  </si>
  <si>
    <t>Loại SNMT: 24910</t>
  </si>
  <si>
    <t xml:space="preserve"> Trong đó : </t>
  </si>
  <si>
    <t xml:space="preserve">   - KP Hỗ trợ đất lúa theo Nghị định 35</t>
  </si>
  <si>
    <t xml:space="preserve">   - Hỗ trợ  địa phương có diện tích trồng lúa lớn</t>
  </si>
  <si>
    <t xml:space="preserve">   - Phân bổ vốn thủy lợi phí</t>
  </si>
  <si>
    <t xml:space="preserve">   - Phân bổ theo loại đô thị</t>
  </si>
  <si>
    <t xml:space="preserve">   - Hỗ trợ thực hiện các chính sách hỗ trợ ưu đãi đầu tư</t>
  </si>
  <si>
    <t xml:space="preserve">   - KP lập hồ sơ bản đồ địa chính (10% từ nguồn thu tiền sử dụng đất)</t>
  </si>
  <si>
    <t xml:space="preserve">  - Sự nghiệp kinh tế khác</t>
  </si>
  <si>
    <t>- Sự nghiệp thường xuyên</t>
  </si>
  <si>
    <t>- Kinh phí hỗ trợ gia đinh chính sách</t>
  </si>
  <si>
    <t xml:space="preserve"> - Nghị định 136/NĐ-CP</t>
  </si>
  <si>
    <t xml:space="preserve"> Chi hoạt động của cơ quan quản lý nhà nước, đảng, đoàn thể</t>
  </si>
  <si>
    <t>Loại SNMT: 1047</t>
  </si>
  <si>
    <t xml:space="preserve">   + Vốn đối ứng ODA</t>
  </si>
  <si>
    <t xml:space="preserve">   + Trích trước nguồn thu theo quy đinh của Thanh Tra</t>
  </si>
  <si>
    <t xml:space="preserve">  +  Các khoản chi khác ngân sách</t>
  </si>
  <si>
    <t>Dư nguồn  tỉnh</t>
  </si>
  <si>
    <t xml:space="preserve">Tiết kiệm chi thường xuyên năm 2020 </t>
  </si>
  <si>
    <t>- KP thực hiện các chế độ, chính sách</t>
  </si>
  <si>
    <t xml:space="preserve">Kinh phí thực hiện các chế độ, chính sách  , nhiệm vụ </t>
  </si>
  <si>
    <t>Chi trả nợ lãi các khoản do chính quyền địa phương vay (2)</t>
  </si>
  <si>
    <t>Chi bổ sung quỹ dự trữ tài chính (2)</t>
  </si>
  <si>
    <t>Dự phòng ngân sách</t>
  </si>
  <si>
    <t xml:space="preserve">Chi tạo nguồn CCTL </t>
  </si>
  <si>
    <t>VII</t>
  </si>
  <si>
    <t>Chi thực hiện chính sách TGBC theo TT31/2019/TT-BTC, thôi việc, nghỉ việc theo NQ71/2018/NQ-HĐND, NQ 84/2019/NQ-HĐND của HĐND tỉnh,…</t>
  </si>
  <si>
    <t>CHI CÁC CHƯƠNG TRÌNH MỤC TIÊU (I+II)</t>
  </si>
  <si>
    <t>Chương trình MTQG giảm nghèo bền vững</t>
  </si>
  <si>
    <t>- Vốn trong nước (CT 30a)</t>
  </si>
  <si>
    <t>- Vốn ngoài nước (CT 135)</t>
  </si>
  <si>
    <t>Chương trình MTQG xây dựng nông thôn mới</t>
  </si>
  <si>
    <t>- Vốn trong nước</t>
  </si>
  <si>
    <t>- Vốn ngoài nước</t>
  </si>
  <si>
    <t>NSTW bổ sung thực hiện các chương trình mục tiêu, nhiệm vụ</t>
  </si>
  <si>
    <t>Vốn ngoài nước giải ngân không theo cơ chế tài chính trong nước</t>
  </si>
  <si>
    <t xml:space="preserve">Vốn ngoài nước giải ngân theo cơ chế tài chính trong nước </t>
  </si>
  <si>
    <t xml:space="preserve">- Hỗ trợ các Hội văn học nghệ thuật </t>
  </si>
  <si>
    <t>- Hỗ trợ Hội nhà báo</t>
  </si>
  <si>
    <t>- Hỗ trợ thực hiện một số đề án, dự án  KHCN</t>
  </si>
  <si>
    <t>- Chính sách trợ giúp pháp lý</t>
  </si>
  <si>
    <t>- Hỗ trợ An ninh- Quốc phòng</t>
  </si>
  <si>
    <t>Giảm tim tang huyen</t>
  </si>
  <si>
    <t>- Hỗ trợ chuẩn bị động viên (Bộ chỉ huy QS tỉnh</t>
  </si>
  <si>
    <t>- Hỗ trợ chuyển đổi động cơ 07 xe Thiết giáp BTR152 (Bộ chỉ huy QS tỉnh)</t>
  </si>
  <si>
    <t>- Kinh phí mua thẻ BHYT người nghèo, người sinh sống vùng kinh tế, xã hội ĐBKK, người DTTS</t>
  </si>
  <si>
    <t>- Hỗ trợ mua thẻ BHYT cho trẻ em dưới 6 tuổi</t>
  </si>
  <si>
    <t>- Hỗ trợ BHYT cho các đối tượng (cựu chiến binh, thanh niên xung phong, bảo trợ xã hội, HSSV, hộ cận nghèo,  hộ nông lâm ngư nghiệp có mức sông trung bình, người hiến bộ phận cơ thể)</t>
  </si>
  <si>
    <t>- Hỗ trợ cấp bù thủy lợi phí</t>
  </si>
  <si>
    <t>- Dự án hoàn thiện, hiện đại hóa hóa hồ sơ, bản đồ địa giới hành chính</t>
  </si>
  <si>
    <t>- Bổ sung kinh phí thực hiện nhiệm vụ đảm bảo trật tự ATGT</t>
  </si>
  <si>
    <t>- Quỹ bảo trì đường bộ</t>
  </si>
  <si>
    <t>- Bổ sung thực hiện một số chương trình mục tiêu:</t>
  </si>
  <si>
    <t xml:space="preserve">  + CTMT giáo dục nghề nghiệp - việc làm và ATLĐ</t>
  </si>
  <si>
    <t xml:space="preserve">  + CTMT phát triển hệ thống Trợ giúp xã hội</t>
  </si>
  <si>
    <t xml:space="preserve">  + CTMT y tế-dân số</t>
  </si>
  <si>
    <t xml:space="preserve">  + CTMT phát triển văn hóa</t>
  </si>
  <si>
    <t xml:space="preserve">  + CTMT đảm bảo TT.ATGT, PCCC, phòng chống tội phạm và ma túy</t>
  </si>
  <si>
    <t xml:space="preserve">  + CTMT phát triển lâm nghiệp bền vững </t>
  </si>
  <si>
    <t xml:space="preserve">  + CTMT tái cơ cấu kinh tế nông nghiệp, phòng chống giảm nhẹ thiên tai, ổn định đời sống dân cư</t>
  </si>
  <si>
    <t xml:space="preserve">   +  Ứng phó BĐKH và tăng trưởng xanh (Sở TNMT)</t>
  </si>
  <si>
    <t>- Hỗ trợ ngân sách huyện các chế độ chính sách TW ban hành</t>
  </si>
  <si>
    <t xml:space="preserve">- CTMT thực hiện đề án tăng cường tuyên truyền phòng chống tội phạm, PCMT theo QĐ1744/QĐ-UBND ngày 19/9/2017 của UBND tỉnh (giai đoạn 2018-2020) </t>
  </si>
  <si>
    <t>- Hỗ trợ nâng cấp, cải tạo, trồng mới cây xanh</t>
  </si>
  <si>
    <t>- Hỗ trợ một số CTMT, chính sách khác *</t>
  </si>
  <si>
    <t>- Dự án thích ứng biến đổi khí hậu (AMD) - Vốn viện trợ</t>
  </si>
  <si>
    <t>- Dự án thích ứng biến đổi khí hậu (AMD) - Vốn vay GT-GC</t>
  </si>
  <si>
    <t>- Dự án SME (vốn viện trợ)</t>
  </si>
  <si>
    <t>CHI TỪ NGUỒN KẾT DƯ  NGÂN SÁCH TỈNH</t>
  </si>
  <si>
    <t>- Hỗ trợ Đài khí tượng thủy văn</t>
  </si>
  <si>
    <t>- Hỗ trợ Liên đoàn lao động</t>
  </si>
  <si>
    <t>- Hỗ trợ Cục Thống kê</t>
  </si>
  <si>
    <t>- Hỗ trợ công tác quyết toán năm 2018</t>
  </si>
  <si>
    <t xml:space="preserve">- Hỗ trợ Ban Chỉ đạo chống thất thu </t>
  </si>
  <si>
    <t>- KP an ninh vùng trọng điểm</t>
  </si>
  <si>
    <t>- KP mua sắm sửa chữa</t>
  </si>
  <si>
    <t>- Hỗ trợ công tác quy hoạch</t>
  </si>
  <si>
    <t>- Hỗ trợ mua sắm trang thiết bị y tế (Sở Y tế)</t>
  </si>
  <si>
    <t>- Hỗ trợ vốn cho Ngân hàng chính sách cho vay đối với người nghèo, các đối tượng chính sách khác (trong đó hỗ trợ cho vay hộ nghèo về nhà ở theo Quyết định số 33/2015/QĐ-TTg ngày 10/8/2015 của Thủ tướng Chính phủ: 15.000 triệu đồng)</t>
  </si>
  <si>
    <t>- Hỗ trợ hoàn thành tiêu chí huyện nông thôn mới</t>
  </si>
  <si>
    <t>- Hỗ trợ nâng cấp đô thị loại IV</t>
  </si>
  <si>
    <t>- Hỗ trợ Bộ Chỉ huy Quân sự mua xe cho các huyện, thị xã, thành phố</t>
  </si>
  <si>
    <t>- Hỗ trợ thực hiện Nghị định 57/2018/NĐ-CP; Nghị định 98/2018/NĐ-CP và một số chính sách nhiệm vụ, khác</t>
  </si>
  <si>
    <t>Dư nguồn tỉnh</t>
  </si>
  <si>
    <t>- Bổ sung mục tiêu cho cấp huyện các chế độ chính sách TW ban hành và một số nhiệm vụ khác</t>
  </si>
  <si>
    <t>D</t>
  </si>
  <si>
    <t xml:space="preserve">CHI CHUYỂN NGUỒN SANG NĂM SAU </t>
  </si>
  <si>
    <t>BỘI THU NGÂN SÁCH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</si>
</sst>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
    <numFmt numFmtId="165" formatCode="_(* #,##0_);_(* \(#,##0\);_(* &quot;-&quot;??_);_(@_)"/>
    <numFmt numFmtId="166" formatCode="_(* #,##0.000_);_(* \(#,##0.000\);_(* &quot;-&quot;??_);_(@_)"/>
  </numFmts>
  <fonts count="16">
    <font>
      <sz val="11"/>
      <color theme="1"/>
      <name val="Calibri"/>
      <family val="2"/>
      <scheme val="minor"/>
    </font>
    <font>
      <sz val="11"/>
      <color theme="1"/>
      <name val="Calibri"/>
      <family val="2"/>
      <scheme val="minor"/>
    </font>
    <font>
      <sz val="10"/>
      <color theme="1"/>
      <name val="Arial"/>
      <family val="2"/>
    </font>
    <font>
      <b/>
      <sz val="10"/>
      <name val="Arial"/>
      <family val="2"/>
    </font>
    <font>
      <sz val="10"/>
      <name val="Arial"/>
      <family val="2"/>
    </font>
    <font>
      <sz val="13"/>
      <name val="VnTime"/>
    </font>
    <font>
      <sz val="12"/>
      <name val="Times New Roman"/>
      <family val="1"/>
    </font>
    <font>
      <sz val="12"/>
      <name val=".VnTime"/>
      <family val="2"/>
    </font>
    <font>
      <b/>
      <sz val="12"/>
      <name val="Times New Roman"/>
      <family val="1"/>
    </font>
    <font>
      <i/>
      <sz val="12"/>
      <name val="Times New Roman"/>
      <family val="1"/>
    </font>
    <font>
      <b/>
      <i/>
      <sz val="12"/>
      <name val="Times New Roman"/>
      <family val="1"/>
    </font>
    <font>
      <b/>
      <sz val="12"/>
      <name val="Times New Roman h"/>
    </font>
    <font>
      <b/>
      <u/>
      <sz val="12"/>
      <name val="Times New Roman"/>
      <family val="1"/>
    </font>
    <font>
      <u/>
      <sz val="12"/>
      <name val="Times New Roman"/>
      <family val="1"/>
    </font>
    <font>
      <i/>
      <sz val="11"/>
      <name val="Times New Roman"/>
      <family val="1"/>
    </font>
    <font>
      <sz val="11"/>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right/>
      <top style="hair">
        <color indexed="64"/>
      </top>
      <bottom style="hair">
        <color indexed="64"/>
      </bottom>
      <diagonal/>
    </border>
  </borders>
  <cellStyleXfs count="9">
    <xf numFmtId="0" fontId="0" fillId="0" borderId="0"/>
    <xf numFmtId="43" fontId="1" fillId="0" borderId="0" applyFont="0" applyFill="0" applyBorder="0" applyAlignment="0" applyProtection="0"/>
    <xf numFmtId="0" fontId="2" fillId="0" borderId="0"/>
    <xf numFmtId="0" fontId="5" fillId="0" borderId="0"/>
    <xf numFmtId="0" fontId="7" fillId="0" borderId="0"/>
    <xf numFmtId="0" fontId="2" fillId="0" borderId="0"/>
    <xf numFmtId="0" fontId="7" fillId="0" borderId="0"/>
    <xf numFmtId="43" fontId="2" fillId="0" borderId="0" applyFont="0" applyFill="0" applyBorder="0" applyAlignment="0" applyProtection="0"/>
    <xf numFmtId="43" fontId="4" fillId="0" borderId="0" applyFont="0" applyFill="0" applyBorder="0" applyAlignment="0" applyProtection="0"/>
  </cellStyleXfs>
  <cellXfs count="244">
    <xf numFmtId="0" fontId="0" fillId="0" borderId="0" xfId="0"/>
    <xf numFmtId="164" fontId="6" fillId="0" borderId="5" xfId="3" quotePrefix="1" applyNumberFormat="1" applyFont="1" applyFill="1" applyBorder="1" applyAlignment="1">
      <alignment vertical="center" wrapText="1"/>
    </xf>
    <xf numFmtId="0" fontId="6" fillId="0" borderId="5" xfId="4" quotePrefix="1" applyFont="1" applyFill="1" applyBorder="1" applyAlignment="1">
      <alignment vertical="center" wrapText="1"/>
    </xf>
    <xf numFmtId="0" fontId="6" fillId="0" borderId="6" xfId="4" quotePrefix="1" applyFont="1" applyFill="1" applyBorder="1" applyAlignment="1">
      <alignment vertical="center" wrapText="1"/>
    </xf>
    <xf numFmtId="3" fontId="8" fillId="0" borderId="0" xfId="6" applyNumberFormat="1" applyFont="1" applyFill="1"/>
    <xf numFmtId="165" fontId="8" fillId="0" borderId="0" xfId="1" applyNumberFormat="1" applyFont="1" applyFill="1" applyBorder="1" applyAlignment="1">
      <alignment horizontal="center" vertical="center" wrapText="1"/>
    </xf>
    <xf numFmtId="165" fontId="8" fillId="0" borderId="0" xfId="1" applyNumberFormat="1" applyFont="1" applyFill="1" applyBorder="1" applyAlignment="1">
      <alignment horizontal="center" vertical="center"/>
    </xf>
    <xf numFmtId="3" fontId="8" fillId="0" borderId="0" xfId="6" applyNumberFormat="1" applyFont="1" applyFill="1" applyBorder="1" applyAlignment="1">
      <alignment vertical="center"/>
    </xf>
    <xf numFmtId="3" fontId="8" fillId="0" borderId="11" xfId="6" applyNumberFormat="1" applyFont="1" applyFill="1" applyBorder="1" applyAlignment="1">
      <alignment horizontal="right" vertical="center"/>
    </xf>
    <xf numFmtId="3" fontId="8" fillId="0" borderId="0" xfId="6" applyNumberFormat="1" applyFont="1" applyFill="1" applyBorder="1" applyAlignment="1">
      <alignment horizontal="right" vertical="center"/>
    </xf>
    <xf numFmtId="3" fontId="6" fillId="0" borderId="4" xfId="4" applyNumberFormat="1" applyFont="1" applyFill="1" applyBorder="1" applyAlignment="1">
      <alignment horizontal="right" vertical="center"/>
    </xf>
    <xf numFmtId="3" fontId="8" fillId="0" borderId="0" xfId="4" applyNumberFormat="1" applyFont="1" applyFill="1" applyBorder="1" applyAlignment="1">
      <alignment horizontal="right" vertical="center"/>
    </xf>
    <xf numFmtId="0" fontId="10" fillId="0" borderId="0" xfId="6" applyFont="1" applyFill="1" applyBorder="1" applyAlignment="1">
      <alignment horizontal="right"/>
    </xf>
    <xf numFmtId="165" fontId="6" fillId="0" borderId="5" xfId="1" quotePrefix="1" applyNumberFormat="1" applyFont="1" applyFill="1" applyBorder="1" applyAlignment="1">
      <alignment vertical="center" wrapText="1"/>
    </xf>
    <xf numFmtId="3" fontId="8" fillId="0" borderId="0" xfId="6" applyNumberFormat="1" applyFont="1" applyFill="1" applyBorder="1" applyAlignment="1">
      <alignment horizontal="right"/>
    </xf>
    <xf numFmtId="3" fontId="9" fillId="0" borderId="5" xfId="4" applyNumberFormat="1" applyFont="1" applyFill="1" applyBorder="1" applyAlignment="1">
      <alignment horizontal="right" vertical="center"/>
    </xf>
    <xf numFmtId="3" fontId="10" fillId="0" borderId="0" xfId="4" applyNumberFormat="1" applyFont="1" applyFill="1" applyBorder="1" applyAlignment="1">
      <alignment horizontal="right" vertical="center"/>
    </xf>
    <xf numFmtId="3" fontId="6" fillId="0" borderId="6" xfId="4" applyNumberFormat="1" applyFont="1" applyFill="1" applyBorder="1" applyAlignment="1">
      <alignment horizontal="right" vertical="center"/>
    </xf>
    <xf numFmtId="0" fontId="6" fillId="0" borderId="5" xfId="4" applyFont="1" applyFill="1" applyBorder="1" applyAlignment="1">
      <alignment vertical="center" wrapText="1"/>
    </xf>
    <xf numFmtId="165" fontId="6" fillId="0" borderId="5" xfId="1" applyNumberFormat="1" applyFont="1" applyFill="1" applyBorder="1" applyAlignment="1">
      <alignment vertical="center" wrapText="1"/>
    </xf>
    <xf numFmtId="3" fontId="6" fillId="0" borderId="5" xfId="6" applyNumberFormat="1" applyFont="1" applyFill="1" applyBorder="1" applyAlignment="1">
      <alignment vertical="center"/>
    </xf>
    <xf numFmtId="0" fontId="9" fillId="0" borderId="5" xfId="4" applyFont="1" applyFill="1" applyBorder="1" applyAlignment="1">
      <alignment vertical="center" wrapText="1"/>
    </xf>
    <xf numFmtId="165" fontId="9" fillId="0" borderId="5" xfId="1" applyNumberFormat="1" applyFont="1" applyFill="1" applyBorder="1" applyAlignment="1">
      <alignment vertical="center" wrapText="1"/>
    </xf>
    <xf numFmtId="0" fontId="9" fillId="0" borderId="5" xfId="4" quotePrefix="1" applyFont="1" applyFill="1" applyBorder="1" applyAlignment="1">
      <alignment vertical="center" wrapText="1"/>
    </xf>
    <xf numFmtId="3" fontId="9" fillId="0" borderId="0" xfId="4" applyNumberFormat="1" applyFont="1" applyFill="1" applyBorder="1" applyAlignment="1">
      <alignment horizontal="right" vertical="center"/>
    </xf>
    <xf numFmtId="165" fontId="9" fillId="0" borderId="5" xfId="1" quotePrefix="1" applyNumberFormat="1" applyFont="1" applyFill="1" applyBorder="1" applyAlignment="1">
      <alignment vertical="center" wrapText="1"/>
    </xf>
    <xf numFmtId="3" fontId="6" fillId="0" borderId="5" xfId="4" applyNumberFormat="1" applyFont="1" applyFill="1" applyBorder="1" applyAlignment="1">
      <alignment horizontal="right" vertical="center"/>
    </xf>
    <xf numFmtId="165" fontId="8" fillId="0" borderId="0" xfId="7" applyNumberFormat="1" applyFont="1" applyFill="1" applyBorder="1" applyAlignment="1">
      <alignment horizontal="right"/>
    </xf>
    <xf numFmtId="0" fontId="8" fillId="0" borderId="0" xfId="6" applyFont="1" applyFill="1" applyBorder="1" applyAlignment="1">
      <alignment horizontal="right"/>
    </xf>
    <xf numFmtId="3" fontId="10" fillId="0" borderId="0" xfId="4" quotePrefix="1" applyNumberFormat="1" applyFont="1" applyFill="1" applyBorder="1" applyAlignment="1">
      <alignment horizontal="right" vertical="center"/>
    </xf>
    <xf numFmtId="0" fontId="9" fillId="0" borderId="5" xfId="4" applyFont="1" applyFill="1" applyBorder="1" applyAlignment="1">
      <alignment horizontal="left" vertical="center" wrapText="1"/>
    </xf>
    <xf numFmtId="165" fontId="9" fillId="0" borderId="5" xfId="1" applyNumberFormat="1" applyFont="1" applyFill="1" applyBorder="1" applyAlignment="1">
      <alignment horizontal="left" vertical="center" wrapText="1"/>
    </xf>
    <xf numFmtId="3" fontId="9" fillId="0" borderId="5" xfId="4" quotePrefix="1" applyNumberFormat="1" applyFont="1" applyFill="1" applyBorder="1" applyAlignment="1">
      <alignment horizontal="right" vertical="center"/>
    </xf>
    <xf numFmtId="0" fontId="9" fillId="0" borderId="5" xfId="6" applyFont="1" applyFill="1" applyBorder="1" applyAlignment="1">
      <alignment horizontal="left" vertical="center" wrapText="1"/>
    </xf>
    <xf numFmtId="3" fontId="9" fillId="0" borderId="5" xfId="6" applyNumberFormat="1" applyFont="1" applyFill="1" applyBorder="1" applyAlignment="1">
      <alignment vertical="center"/>
    </xf>
    <xf numFmtId="4" fontId="6" fillId="0" borderId="5" xfId="6" applyNumberFormat="1" applyFont="1" applyFill="1" applyBorder="1" applyAlignment="1">
      <alignment vertical="center"/>
    </xf>
    <xf numFmtId="2" fontId="6" fillId="0" borderId="5" xfId="6" applyNumberFormat="1" applyFont="1" applyFill="1" applyBorder="1" applyAlignment="1">
      <alignment vertical="center"/>
    </xf>
    <xf numFmtId="2" fontId="6" fillId="0" borderId="1" xfId="6" applyNumberFormat="1" applyFont="1" applyFill="1" applyBorder="1" applyAlignment="1">
      <alignment vertical="center"/>
    </xf>
    <xf numFmtId="164" fontId="9" fillId="0" borderId="5" xfId="3" quotePrefix="1" applyNumberFormat="1" applyFont="1" applyFill="1" applyBorder="1" applyAlignment="1">
      <alignment vertical="center" wrapText="1"/>
    </xf>
    <xf numFmtId="3" fontId="9" fillId="0" borderId="12" xfId="4" applyNumberFormat="1" applyFont="1" applyFill="1" applyBorder="1" applyAlignment="1">
      <alignment horizontal="right" vertical="center"/>
    </xf>
    <xf numFmtId="165" fontId="6" fillId="0" borderId="5" xfId="8" applyNumberFormat="1" applyFont="1" applyFill="1" applyBorder="1" applyAlignment="1">
      <alignment horizontal="right" vertical="center"/>
    </xf>
    <xf numFmtId="165" fontId="8" fillId="0" borderId="0" xfId="6" applyNumberFormat="1" applyFont="1" applyFill="1" applyBorder="1" applyAlignment="1">
      <alignment horizontal="right"/>
    </xf>
    <xf numFmtId="0" fontId="6" fillId="0" borderId="5" xfId="6" applyFont="1" applyFill="1" applyBorder="1" applyAlignment="1">
      <alignment horizontal="center" vertical="center"/>
    </xf>
    <xf numFmtId="3" fontId="8" fillId="0" borderId="5" xfId="4" applyNumberFormat="1" applyFont="1" applyFill="1" applyBorder="1" applyAlignment="1">
      <alignment horizontal="right" vertical="center"/>
    </xf>
    <xf numFmtId="165" fontId="8" fillId="0" borderId="0" xfId="7" applyNumberFormat="1" applyFont="1" applyFill="1" applyBorder="1" applyAlignment="1">
      <alignment horizontal="right" vertical="center" wrapText="1"/>
    </xf>
    <xf numFmtId="165" fontId="8" fillId="0" borderId="5" xfId="8" applyNumberFormat="1" applyFont="1" applyFill="1" applyBorder="1" applyAlignment="1">
      <alignment horizontal="right" vertical="center" wrapText="1"/>
    </xf>
    <xf numFmtId="3" fontId="6" fillId="0" borderId="5" xfId="4" applyNumberFormat="1" applyFont="1" applyFill="1" applyBorder="1" applyAlignment="1">
      <alignment horizontal="right" vertical="center" wrapText="1"/>
    </xf>
    <xf numFmtId="3" fontId="8" fillId="0" borderId="5" xfId="4" applyNumberFormat="1" applyFont="1" applyFill="1" applyBorder="1" applyAlignment="1">
      <alignment horizontal="right" vertical="center" wrapText="1"/>
    </xf>
    <xf numFmtId="165" fontId="6" fillId="0" borderId="5" xfId="8" applyNumberFormat="1" applyFont="1" applyFill="1" applyBorder="1" applyAlignment="1">
      <alignment horizontal="right" vertical="center" wrapText="1"/>
    </xf>
    <xf numFmtId="165" fontId="8" fillId="0" borderId="0" xfId="1" applyNumberFormat="1" applyFont="1" applyFill="1" applyBorder="1" applyAlignment="1">
      <alignment horizontal="right"/>
    </xf>
    <xf numFmtId="165" fontId="6" fillId="0" borderId="5" xfId="7" applyNumberFormat="1" applyFont="1" applyFill="1" applyBorder="1" applyAlignment="1">
      <alignment horizontal="right" vertical="center" wrapText="1"/>
    </xf>
    <xf numFmtId="165" fontId="6" fillId="0" borderId="0" xfId="1" applyNumberFormat="1" applyFont="1" applyFill="1" applyBorder="1" applyAlignment="1">
      <alignment horizontal="right"/>
    </xf>
    <xf numFmtId="0" fontId="6" fillId="0" borderId="5" xfId="4" quotePrefix="1" applyFont="1" applyFill="1" applyBorder="1" applyAlignment="1">
      <alignment vertical="center"/>
    </xf>
    <xf numFmtId="0" fontId="8" fillId="0" borderId="5" xfId="4" quotePrefix="1" applyFont="1" applyFill="1" applyBorder="1" applyAlignment="1">
      <alignment vertical="center" wrapText="1"/>
    </xf>
    <xf numFmtId="165" fontId="8" fillId="0" borderId="5" xfId="1" quotePrefix="1" applyNumberFormat="1" applyFont="1" applyFill="1" applyBorder="1" applyAlignment="1">
      <alignment vertical="center" wrapText="1"/>
    </xf>
    <xf numFmtId="165" fontId="3" fillId="0" borderId="0" xfId="1" applyNumberFormat="1" applyFont="1" applyFill="1" applyBorder="1" applyAlignment="1">
      <alignment horizontal="right"/>
    </xf>
    <xf numFmtId="0" fontId="8" fillId="0" borderId="5" xfId="6" applyFont="1" applyFill="1" applyBorder="1" applyAlignment="1">
      <alignment horizontal="center" vertical="center"/>
    </xf>
    <xf numFmtId="0" fontId="8" fillId="0" borderId="5" xfId="4" applyFont="1" applyFill="1" applyBorder="1" applyAlignment="1">
      <alignment vertical="center" wrapText="1"/>
    </xf>
    <xf numFmtId="165" fontId="8" fillId="0" borderId="5" xfId="1" applyNumberFormat="1" applyFont="1" applyFill="1" applyBorder="1" applyAlignment="1">
      <alignment vertical="center" wrapText="1"/>
    </xf>
    <xf numFmtId="165" fontId="6" fillId="0" borderId="0" xfId="1" quotePrefix="1" applyNumberFormat="1" applyFont="1" applyFill="1" applyBorder="1" applyAlignment="1">
      <alignment vertical="center" wrapText="1"/>
    </xf>
    <xf numFmtId="165" fontId="6" fillId="0" borderId="0" xfId="1" applyNumberFormat="1" applyFont="1" applyFill="1" applyBorder="1" applyAlignment="1">
      <alignment vertical="center" wrapText="1"/>
    </xf>
    <xf numFmtId="165" fontId="9" fillId="0" borderId="5" xfId="7" applyNumberFormat="1" applyFont="1" applyFill="1" applyBorder="1" applyAlignment="1">
      <alignment horizontal="right" vertical="center" wrapText="1"/>
    </xf>
    <xf numFmtId="165" fontId="9" fillId="0" borderId="0" xfId="1" applyNumberFormat="1" applyFont="1" applyFill="1" applyBorder="1" applyAlignment="1">
      <alignment vertical="center" wrapText="1"/>
    </xf>
    <xf numFmtId="0" fontId="6" fillId="0" borderId="1" xfId="0" quotePrefix="1" applyFont="1" applyFill="1" applyBorder="1" applyAlignment="1">
      <alignment horizontal="left" vertical="center" wrapText="1"/>
    </xf>
    <xf numFmtId="165" fontId="6" fillId="0" borderId="6" xfId="1" quotePrefix="1" applyNumberFormat="1" applyFont="1" applyFill="1" applyBorder="1" applyAlignment="1">
      <alignment vertical="center" wrapText="1"/>
    </xf>
    <xf numFmtId="165" fontId="6" fillId="0" borderId="6" xfId="8" applyNumberFormat="1" applyFont="1" applyFill="1" applyBorder="1" applyAlignment="1">
      <alignment horizontal="right" vertical="center" wrapText="1"/>
    </xf>
    <xf numFmtId="0" fontId="6" fillId="0" borderId="10" xfId="4" quotePrefix="1" applyFont="1" applyFill="1" applyBorder="1" applyAlignment="1">
      <alignment vertical="center" wrapText="1"/>
    </xf>
    <xf numFmtId="165" fontId="6" fillId="0" borderId="10" xfId="1" quotePrefix="1" applyNumberFormat="1" applyFont="1" applyFill="1" applyBorder="1" applyAlignment="1">
      <alignment vertical="center" wrapText="1"/>
    </xf>
    <xf numFmtId="165" fontId="6" fillId="0" borderId="10" xfId="8" applyNumberFormat="1" applyFont="1" applyFill="1" applyBorder="1" applyAlignment="1">
      <alignment horizontal="right" vertical="center" wrapText="1"/>
    </xf>
    <xf numFmtId="165" fontId="8" fillId="0" borderId="0" xfId="7" applyNumberFormat="1" applyFont="1" applyFill="1" applyBorder="1" applyAlignment="1">
      <alignment horizontal="right" vertical="center"/>
    </xf>
    <xf numFmtId="0" fontId="6" fillId="0" borderId="4" xfId="4" quotePrefix="1" applyFont="1" applyFill="1" applyBorder="1" applyAlignment="1">
      <alignment vertical="center" wrapText="1"/>
    </xf>
    <xf numFmtId="165" fontId="6" fillId="0" borderId="4" xfId="1" quotePrefix="1" applyNumberFormat="1" applyFont="1" applyFill="1" applyBorder="1" applyAlignment="1">
      <alignment vertical="center" wrapText="1"/>
    </xf>
    <xf numFmtId="3" fontId="6" fillId="0" borderId="4" xfId="4" applyNumberFormat="1" applyFont="1" applyFill="1" applyBorder="1" applyAlignment="1">
      <alignment horizontal="right" vertical="center" wrapText="1"/>
    </xf>
    <xf numFmtId="3" fontId="12" fillId="0" borderId="1" xfId="6" applyNumberFormat="1" applyFont="1" applyFill="1" applyBorder="1" applyAlignment="1">
      <alignment vertical="center"/>
    </xf>
    <xf numFmtId="0" fontId="8" fillId="0" borderId="0" xfId="6" applyFont="1" applyFill="1" applyAlignment="1">
      <alignment horizontal="center"/>
    </xf>
    <xf numFmtId="165" fontId="8" fillId="0" borderId="0" xfId="1" applyNumberFormat="1" applyFont="1" applyFill="1" applyAlignment="1">
      <alignment horizontal="centerContinuous" wrapText="1"/>
    </xf>
    <xf numFmtId="0" fontId="6" fillId="0" borderId="0" xfId="6" applyFont="1" applyFill="1" applyAlignment="1">
      <alignment horizontal="centerContinuous"/>
    </xf>
    <xf numFmtId="0" fontId="6" fillId="0" borderId="0" xfId="6" applyFont="1" applyFill="1"/>
    <xf numFmtId="0" fontId="8" fillId="0" borderId="0" xfId="6" applyFont="1" applyFill="1" applyAlignment="1">
      <alignment horizontal="center"/>
    </xf>
    <xf numFmtId="0" fontId="8" fillId="0" borderId="7" xfId="6" applyFont="1" applyFill="1" applyBorder="1" applyAlignment="1">
      <alignment horizontal="center"/>
    </xf>
    <xf numFmtId="0" fontId="8" fillId="0" borderId="8" xfId="6" applyFont="1" applyFill="1" applyBorder="1" applyAlignment="1">
      <alignment horizontal="center"/>
    </xf>
    <xf numFmtId="0" fontId="8" fillId="0" borderId="9" xfId="6" applyFont="1" applyFill="1" applyBorder="1" applyAlignment="1">
      <alignment horizontal="center"/>
    </xf>
    <xf numFmtId="0" fontId="8" fillId="0" borderId="0" xfId="6" applyFont="1" applyFill="1" applyAlignment="1">
      <alignment horizontal="centerContinuous"/>
    </xf>
    <xf numFmtId="0" fontId="8" fillId="0" borderId="0" xfId="6" applyFont="1" applyFill="1" applyAlignment="1">
      <alignment horizontal="centerContinuous" wrapText="1"/>
    </xf>
    <xf numFmtId="165" fontId="6" fillId="0" borderId="0" xfId="7" applyNumberFormat="1" applyFont="1" applyFill="1" applyAlignment="1">
      <alignment horizontal="centerContinuous"/>
    </xf>
    <xf numFmtId="165" fontId="6" fillId="0" borderId="0" xfId="7" applyNumberFormat="1" applyFont="1" applyFill="1"/>
    <xf numFmtId="165" fontId="8" fillId="0" borderId="0" xfId="7" applyNumberFormat="1" applyFont="1" applyFill="1" applyAlignment="1">
      <alignment horizontal="center"/>
    </xf>
    <xf numFmtId="165" fontId="8" fillId="0" borderId="1" xfId="7" applyNumberFormat="1" applyFont="1" applyFill="1" applyBorder="1"/>
    <xf numFmtId="165" fontId="8" fillId="0" borderId="1" xfId="7" applyNumberFormat="1" applyFont="1" applyFill="1" applyBorder="1" applyAlignment="1">
      <alignment horizontal="center"/>
    </xf>
    <xf numFmtId="3" fontId="8" fillId="0" borderId="1" xfId="6" applyNumberFormat="1" applyFont="1" applyFill="1" applyBorder="1"/>
    <xf numFmtId="3" fontId="6" fillId="0" borderId="0" xfId="6" applyNumberFormat="1" applyFont="1" applyFill="1"/>
    <xf numFmtId="0" fontId="8" fillId="0" borderId="1" xfId="6" applyFont="1" applyFill="1" applyBorder="1"/>
    <xf numFmtId="3" fontId="8" fillId="0" borderId="1" xfId="6" applyNumberFormat="1" applyFont="1" applyFill="1" applyBorder="1" applyAlignment="1">
      <alignment horizontal="center"/>
    </xf>
    <xf numFmtId="3" fontId="8" fillId="0" borderId="0" xfId="6" applyNumberFormat="1" applyFont="1" applyFill="1" applyAlignment="1">
      <alignment horizontal="right"/>
    </xf>
    <xf numFmtId="0" fontId="9" fillId="0" borderId="0" xfId="6" applyFont="1" applyFill="1" applyAlignment="1">
      <alignment horizontal="left"/>
    </xf>
    <xf numFmtId="165" fontId="9" fillId="0" borderId="0" xfId="6" applyNumberFormat="1" applyFont="1" applyFill="1" applyAlignment="1">
      <alignment horizontal="left" wrapText="1"/>
    </xf>
    <xf numFmtId="165" fontId="9" fillId="0" borderId="0" xfId="1" applyNumberFormat="1" applyFont="1" applyFill="1" applyAlignment="1">
      <alignment horizontal="left" wrapText="1"/>
    </xf>
    <xf numFmtId="3" fontId="9" fillId="0" borderId="0" xfId="6" applyNumberFormat="1" applyFont="1" applyFill="1" applyBorder="1" applyAlignment="1"/>
    <xf numFmtId="0" fontId="9" fillId="0" borderId="0" xfId="6" applyFont="1" applyFill="1" applyBorder="1" applyAlignment="1"/>
    <xf numFmtId="0" fontId="8" fillId="0" borderId="1" xfId="6" applyFont="1" applyFill="1" applyBorder="1" applyAlignment="1">
      <alignment horizontal="center" vertical="center"/>
    </xf>
    <xf numFmtId="0" fontId="8" fillId="0" borderId="1" xfId="6" applyFont="1" applyFill="1" applyBorder="1" applyAlignment="1">
      <alignment horizontal="center" vertical="center" wrapText="1"/>
    </xf>
    <xf numFmtId="165" fontId="8" fillId="0" borderId="1" xfId="1" applyNumberFormat="1" applyFont="1" applyFill="1" applyBorder="1" applyAlignment="1">
      <alignment horizontal="center" vertical="center" wrapText="1"/>
    </xf>
    <xf numFmtId="0" fontId="8" fillId="0" borderId="0" xfId="6" applyFont="1" applyFill="1"/>
    <xf numFmtId="0" fontId="8" fillId="0" borderId="1" xfId="6" applyFont="1" applyFill="1" applyBorder="1" applyAlignment="1">
      <alignment horizontal="center" vertical="center" wrapText="1"/>
    </xf>
    <xf numFmtId="165" fontId="6" fillId="0" borderId="0" xfId="7" applyNumberFormat="1" applyFont="1" applyFill="1" applyAlignment="1">
      <alignment vertical="center"/>
    </xf>
    <xf numFmtId="0" fontId="8" fillId="0" borderId="10" xfId="6" applyFont="1" applyFill="1" applyBorder="1" applyAlignment="1">
      <alignment horizontal="center" vertical="center"/>
    </xf>
    <xf numFmtId="0" fontId="8" fillId="0" borderId="10" xfId="6" applyFont="1" applyFill="1" applyBorder="1" applyAlignment="1">
      <alignment horizontal="center" vertical="center" wrapText="1"/>
    </xf>
    <xf numFmtId="0" fontId="8" fillId="0" borderId="10" xfId="1" applyNumberFormat="1" applyFont="1" applyFill="1" applyBorder="1" applyAlignment="1">
      <alignment horizontal="center" vertical="center" wrapText="1"/>
    </xf>
    <xf numFmtId="0" fontId="8" fillId="0" borderId="1" xfId="6" applyFont="1" applyFill="1" applyBorder="1" applyAlignment="1">
      <alignment horizontal="center" vertical="center"/>
    </xf>
    <xf numFmtId="4" fontId="8" fillId="0" borderId="0" xfId="6" applyNumberFormat="1" applyFont="1" applyFill="1" applyAlignment="1">
      <alignment vertical="center"/>
    </xf>
    <xf numFmtId="0" fontId="8" fillId="0" borderId="0" xfId="6" applyFont="1" applyFill="1" applyAlignment="1">
      <alignment vertical="center"/>
    </xf>
    <xf numFmtId="0" fontId="8" fillId="0" borderId="1" xfId="6" applyFont="1" applyFill="1" applyBorder="1" applyAlignment="1">
      <alignment vertical="center" wrapText="1"/>
    </xf>
    <xf numFmtId="3" fontId="8" fillId="0" borderId="1" xfId="6" applyNumberFormat="1" applyFont="1" applyFill="1" applyBorder="1" applyAlignment="1">
      <alignment vertical="center"/>
    </xf>
    <xf numFmtId="4" fontId="8" fillId="0" borderId="1" xfId="6" applyNumberFormat="1" applyFont="1" applyFill="1" applyBorder="1" applyAlignment="1">
      <alignment vertical="center"/>
    </xf>
    <xf numFmtId="2" fontId="8" fillId="0" borderId="1" xfId="6" applyNumberFormat="1" applyFont="1" applyFill="1" applyBorder="1" applyAlignment="1">
      <alignment vertical="center"/>
    </xf>
    <xf numFmtId="0" fontId="8" fillId="0" borderId="11" xfId="6" applyFont="1" applyFill="1" applyBorder="1" applyAlignment="1">
      <alignment horizontal="center" vertical="center"/>
    </xf>
    <xf numFmtId="0" fontId="8" fillId="0" borderId="11" xfId="6" applyFont="1" applyFill="1" applyBorder="1" applyAlignment="1">
      <alignment vertical="center" wrapText="1"/>
    </xf>
    <xf numFmtId="3" fontId="8" fillId="0" borderId="11" xfId="6" applyNumberFormat="1" applyFont="1" applyFill="1" applyBorder="1" applyAlignment="1">
      <alignment vertical="center"/>
    </xf>
    <xf numFmtId="4" fontId="8" fillId="0" borderId="11" xfId="6" applyNumberFormat="1" applyFont="1" applyFill="1" applyBorder="1" applyAlignment="1">
      <alignment vertical="center"/>
    </xf>
    <xf numFmtId="2" fontId="8" fillId="0" borderId="11" xfId="6" applyNumberFormat="1" applyFont="1" applyFill="1" applyBorder="1" applyAlignment="1">
      <alignment vertical="center"/>
    </xf>
    <xf numFmtId="43" fontId="8" fillId="0" borderId="11" xfId="1" applyNumberFormat="1" applyFont="1" applyFill="1" applyBorder="1" applyAlignment="1">
      <alignment vertical="center"/>
    </xf>
    <xf numFmtId="0" fontId="6" fillId="0" borderId="4" xfId="6" applyFont="1" applyFill="1" applyBorder="1" applyAlignment="1">
      <alignment horizontal="center" vertical="center"/>
    </xf>
    <xf numFmtId="0" fontId="6" fillId="0" borderId="4" xfId="6" applyFont="1" applyFill="1" applyBorder="1" applyAlignment="1">
      <alignment vertical="center" wrapText="1"/>
    </xf>
    <xf numFmtId="165" fontId="9" fillId="0" borderId="4" xfId="1" quotePrefix="1" applyNumberFormat="1" applyFont="1" applyFill="1" applyBorder="1" applyAlignment="1">
      <alignment vertical="center" wrapText="1"/>
    </xf>
    <xf numFmtId="3" fontId="6" fillId="0" borderId="4" xfId="6" applyNumberFormat="1" applyFont="1" applyFill="1" applyBorder="1" applyAlignment="1">
      <alignment vertical="center"/>
    </xf>
    <xf numFmtId="4" fontId="6" fillId="0" borderId="4" xfId="6" applyNumberFormat="1" applyFont="1" applyFill="1" applyBorder="1" applyAlignment="1">
      <alignment vertical="center"/>
    </xf>
    <xf numFmtId="43" fontId="6" fillId="0" borderId="4" xfId="1" applyNumberFormat="1" applyFont="1" applyFill="1" applyBorder="1" applyAlignment="1">
      <alignment vertical="center"/>
    </xf>
    <xf numFmtId="43" fontId="6" fillId="0" borderId="1" xfId="1" applyNumberFormat="1" applyFont="1" applyFill="1" applyBorder="1" applyAlignment="1">
      <alignment vertical="center"/>
    </xf>
    <xf numFmtId="0" fontId="9" fillId="0" borderId="0" xfId="6" applyFont="1" applyFill="1"/>
    <xf numFmtId="3" fontId="10" fillId="0" borderId="0" xfId="6" applyNumberFormat="1" applyFont="1" applyFill="1"/>
    <xf numFmtId="0" fontId="6" fillId="0" borderId="5" xfId="6" quotePrefix="1" applyFont="1" applyFill="1" applyBorder="1" applyAlignment="1">
      <alignment horizontal="center" vertical="center"/>
    </xf>
    <xf numFmtId="0" fontId="6" fillId="0" borderId="5" xfId="6" quotePrefix="1" applyFont="1" applyFill="1" applyBorder="1" applyAlignment="1">
      <alignment vertical="center" wrapText="1"/>
    </xf>
    <xf numFmtId="2" fontId="8" fillId="0" borderId="5" xfId="6" applyNumberFormat="1" applyFont="1" applyFill="1" applyBorder="1" applyAlignment="1">
      <alignment vertical="center"/>
    </xf>
    <xf numFmtId="43" fontId="6" fillId="0" borderId="5" xfId="1" applyNumberFormat="1" applyFont="1" applyFill="1" applyBorder="1" applyAlignment="1">
      <alignment vertical="center"/>
    </xf>
    <xf numFmtId="0" fontId="10" fillId="0" borderId="0" xfId="6" applyFont="1" applyFill="1"/>
    <xf numFmtId="0" fontId="6" fillId="0" borderId="5" xfId="6" applyFont="1" applyFill="1" applyBorder="1" applyAlignment="1">
      <alignment vertical="center" wrapText="1"/>
    </xf>
    <xf numFmtId="0" fontId="9" fillId="0" borderId="5" xfId="6" quotePrefix="1" applyFont="1" applyFill="1" applyBorder="1" applyAlignment="1">
      <alignment horizontal="center" vertical="center"/>
    </xf>
    <xf numFmtId="0" fontId="9" fillId="0" borderId="5" xfId="6" quotePrefix="1" applyFont="1" applyFill="1" applyBorder="1" applyAlignment="1">
      <alignment vertical="center" wrapText="1"/>
    </xf>
    <xf numFmtId="4" fontId="9" fillId="0" borderId="5" xfId="6" applyNumberFormat="1" applyFont="1" applyFill="1" applyBorder="1" applyAlignment="1">
      <alignment vertical="center"/>
    </xf>
    <xf numFmtId="2" fontId="10" fillId="0" borderId="5" xfId="6" applyNumberFormat="1" applyFont="1" applyFill="1" applyBorder="1" applyAlignment="1">
      <alignment vertical="center"/>
    </xf>
    <xf numFmtId="43" fontId="9" fillId="0" borderId="5" xfId="1" applyNumberFormat="1" applyFont="1" applyFill="1" applyBorder="1" applyAlignment="1">
      <alignment vertical="center"/>
    </xf>
    <xf numFmtId="43" fontId="9" fillId="0" borderId="1" xfId="1" applyNumberFormat="1" applyFont="1" applyFill="1" applyBorder="1" applyAlignment="1">
      <alignment vertical="center"/>
    </xf>
    <xf numFmtId="0" fontId="6" fillId="0" borderId="6" xfId="6" quotePrefix="1" applyFont="1" applyFill="1" applyBorder="1" applyAlignment="1">
      <alignment horizontal="center" vertical="center"/>
    </xf>
    <xf numFmtId="0" fontId="6" fillId="0" borderId="6" xfId="6" applyFont="1" applyFill="1" applyBorder="1" applyAlignment="1">
      <alignment vertical="center" wrapText="1"/>
    </xf>
    <xf numFmtId="165" fontId="6" fillId="0" borderId="6" xfId="1" applyNumberFormat="1" applyFont="1" applyFill="1" applyBorder="1" applyAlignment="1">
      <alignment vertical="center" wrapText="1"/>
    </xf>
    <xf numFmtId="165" fontId="6" fillId="0" borderId="6" xfId="7" applyNumberFormat="1" applyFont="1" applyFill="1" applyBorder="1" applyAlignment="1">
      <alignment vertical="center" wrapText="1"/>
    </xf>
    <xf numFmtId="3" fontId="6" fillId="0" borderId="6" xfId="6" applyNumberFormat="1" applyFont="1" applyFill="1" applyBorder="1" applyAlignment="1">
      <alignment vertical="center"/>
    </xf>
    <xf numFmtId="4" fontId="6" fillId="0" borderId="6" xfId="6" applyNumberFormat="1" applyFont="1" applyFill="1" applyBorder="1" applyAlignment="1">
      <alignment vertical="center"/>
    </xf>
    <xf numFmtId="43" fontId="6" fillId="0" borderId="6" xfId="1" applyNumberFormat="1" applyFont="1" applyFill="1" applyBorder="1" applyAlignment="1">
      <alignment vertical="center"/>
    </xf>
    <xf numFmtId="3" fontId="9" fillId="0" borderId="0" xfId="6" applyNumberFormat="1" applyFont="1" applyFill="1"/>
    <xf numFmtId="0" fontId="8" fillId="0" borderId="5" xfId="6" applyFont="1" applyFill="1" applyBorder="1" applyAlignment="1">
      <alignment vertical="center" wrapText="1"/>
    </xf>
    <xf numFmtId="3" fontId="8" fillId="0" borderId="5" xfId="6" applyNumberFormat="1" applyFont="1" applyFill="1" applyBorder="1" applyAlignment="1">
      <alignment vertical="center"/>
    </xf>
    <xf numFmtId="4" fontId="8" fillId="0" borderId="5" xfId="6" applyNumberFormat="1" applyFont="1" applyFill="1" applyBorder="1" applyAlignment="1">
      <alignment vertical="center"/>
    </xf>
    <xf numFmtId="43" fontId="8" fillId="0" borderId="5" xfId="1" applyNumberFormat="1" applyFont="1" applyFill="1" applyBorder="1" applyAlignment="1">
      <alignment vertical="center"/>
    </xf>
    <xf numFmtId="0" fontId="6" fillId="0" borderId="4" xfId="6" quotePrefix="1" applyFont="1" applyFill="1" applyBorder="1" applyAlignment="1">
      <alignment vertical="center" wrapText="1"/>
    </xf>
    <xf numFmtId="2" fontId="9" fillId="0" borderId="5" xfId="6" applyNumberFormat="1" applyFont="1" applyFill="1" applyBorder="1" applyAlignment="1">
      <alignment vertical="center"/>
    </xf>
    <xf numFmtId="165" fontId="6" fillId="0" borderId="0" xfId="6" applyNumberFormat="1" applyFont="1" applyFill="1"/>
    <xf numFmtId="43" fontId="6" fillId="0" borderId="0" xfId="6" applyNumberFormat="1" applyFont="1" applyFill="1"/>
    <xf numFmtId="2" fontId="6" fillId="0" borderId="5" xfId="6" applyNumberFormat="1" applyFont="1" applyFill="1" applyBorder="1" applyAlignment="1">
      <alignment horizontal="right" vertical="center"/>
    </xf>
    <xf numFmtId="3" fontId="6" fillId="0" borderId="5" xfId="4" quotePrefix="1" applyNumberFormat="1" applyFont="1" applyFill="1" applyBorder="1" applyAlignment="1">
      <alignment horizontal="right" vertical="center"/>
    </xf>
    <xf numFmtId="165" fontId="6" fillId="0" borderId="1" xfId="1" applyNumberFormat="1" applyFont="1" applyFill="1" applyBorder="1" applyAlignment="1">
      <alignment vertical="center"/>
    </xf>
    <xf numFmtId="165" fontId="8" fillId="0" borderId="0" xfId="6" applyNumberFormat="1" applyFont="1" applyFill="1"/>
    <xf numFmtId="0" fontId="10" fillId="0" borderId="5" xfId="6" applyFont="1" applyFill="1" applyBorder="1" applyAlignment="1">
      <alignment horizontal="center" vertical="center"/>
    </xf>
    <xf numFmtId="3" fontId="6" fillId="0" borderId="0" xfId="6" applyNumberFormat="1" applyFont="1" applyFill="1" applyAlignment="1">
      <alignment vertical="center"/>
    </xf>
    <xf numFmtId="43" fontId="8" fillId="0" borderId="1" xfId="1" applyNumberFormat="1" applyFont="1" applyFill="1" applyBorder="1" applyAlignment="1">
      <alignment vertical="center"/>
    </xf>
    <xf numFmtId="0" fontId="8" fillId="0" borderId="6" xfId="6" applyFont="1" applyFill="1" applyBorder="1" applyAlignment="1">
      <alignment horizontal="center" vertical="center"/>
    </xf>
    <xf numFmtId="0" fontId="8" fillId="0" borderId="6" xfId="6" applyFont="1" applyFill="1" applyBorder="1" applyAlignment="1">
      <alignment vertical="center" wrapText="1"/>
    </xf>
    <xf numFmtId="165" fontId="8" fillId="0" borderId="6" xfId="1" applyNumberFormat="1" applyFont="1" applyFill="1" applyBorder="1" applyAlignment="1">
      <alignment vertical="center" wrapText="1"/>
    </xf>
    <xf numFmtId="3" fontId="8" fillId="0" borderId="6" xfId="6" applyNumberFormat="1" applyFont="1" applyFill="1" applyBorder="1" applyAlignment="1">
      <alignment vertical="center"/>
    </xf>
    <xf numFmtId="3" fontId="8" fillId="0" borderId="6" xfId="4" applyNumberFormat="1" applyFont="1" applyFill="1" applyBorder="1" applyAlignment="1">
      <alignment horizontal="right" vertical="center"/>
    </xf>
    <xf numFmtId="4" fontId="8" fillId="0" borderId="6" xfId="6" applyNumberFormat="1" applyFont="1" applyFill="1" applyBorder="1" applyAlignment="1">
      <alignment vertical="center"/>
    </xf>
    <xf numFmtId="2" fontId="8" fillId="0" borderId="6" xfId="6" applyNumberFormat="1" applyFont="1" applyFill="1" applyBorder="1" applyAlignment="1">
      <alignment vertical="center"/>
    </xf>
    <xf numFmtId="43" fontId="8" fillId="0" borderId="6" xfId="1" applyNumberFormat="1" applyFont="1" applyFill="1" applyBorder="1" applyAlignment="1">
      <alignment vertical="center"/>
    </xf>
    <xf numFmtId="0" fontId="8" fillId="0" borderId="10" xfId="6" applyFont="1" applyFill="1" applyBorder="1" applyAlignment="1">
      <alignment vertical="center" wrapText="1"/>
    </xf>
    <xf numFmtId="165" fontId="8" fillId="0" borderId="10" xfId="1" applyNumberFormat="1" applyFont="1" applyFill="1" applyBorder="1" applyAlignment="1">
      <alignment vertical="center" wrapText="1"/>
    </xf>
    <xf numFmtId="3" fontId="8" fillId="0" borderId="10" xfId="4" applyNumberFormat="1" applyFont="1" applyFill="1" applyBorder="1" applyAlignment="1">
      <alignment horizontal="right" vertical="center"/>
    </xf>
    <xf numFmtId="3" fontId="8" fillId="0" borderId="10" xfId="6" applyNumberFormat="1" applyFont="1" applyFill="1" applyBorder="1" applyAlignment="1">
      <alignment vertical="center"/>
    </xf>
    <xf numFmtId="2" fontId="8" fillId="0" borderId="10" xfId="6" applyNumberFormat="1" applyFont="1" applyFill="1" applyBorder="1" applyAlignment="1">
      <alignment vertical="center"/>
    </xf>
    <xf numFmtId="43" fontId="8" fillId="0" borderId="10" xfId="1" applyNumberFormat="1" applyFont="1" applyFill="1" applyBorder="1" applyAlignment="1">
      <alignment vertical="center"/>
    </xf>
    <xf numFmtId="0" fontId="11" fillId="0" borderId="1" xfId="6" applyFont="1" applyFill="1" applyBorder="1" applyAlignment="1">
      <alignment vertical="center" wrapText="1"/>
    </xf>
    <xf numFmtId="165" fontId="11" fillId="0" borderId="1" xfId="1" applyNumberFormat="1" applyFont="1" applyFill="1" applyBorder="1" applyAlignment="1">
      <alignment vertical="center" wrapText="1"/>
    </xf>
    <xf numFmtId="3" fontId="12" fillId="0" borderId="0" xfId="6" applyNumberFormat="1" applyFont="1" applyFill="1" applyBorder="1"/>
    <xf numFmtId="0" fontId="8" fillId="0" borderId="3" xfId="6" applyFont="1" applyFill="1" applyBorder="1" applyAlignment="1">
      <alignment horizontal="center" vertical="center"/>
    </xf>
    <xf numFmtId="0" fontId="8" fillId="0" borderId="4" xfId="6" applyFont="1" applyFill="1" applyBorder="1" applyAlignment="1">
      <alignment horizontal="center" vertical="center"/>
    </xf>
    <xf numFmtId="0" fontId="11" fillId="0" borderId="4" xfId="6" applyFont="1" applyFill="1" applyBorder="1" applyAlignment="1">
      <alignment vertical="center" wrapText="1"/>
    </xf>
    <xf numFmtId="165" fontId="11" fillId="0" borderId="4" xfId="1" applyNumberFormat="1" applyFont="1" applyFill="1" applyBorder="1" applyAlignment="1">
      <alignment vertical="center" wrapText="1"/>
    </xf>
    <xf numFmtId="3" fontId="8" fillId="0" borderId="4" xfId="6" applyNumberFormat="1" applyFont="1" applyFill="1" applyBorder="1" applyAlignment="1">
      <alignment vertical="center"/>
    </xf>
    <xf numFmtId="4" fontId="8" fillId="0" borderId="4" xfId="6" applyNumberFormat="1" applyFont="1" applyFill="1" applyBorder="1" applyAlignment="1">
      <alignment vertical="center"/>
    </xf>
    <xf numFmtId="2" fontId="8" fillId="0" borderId="4" xfId="6" applyNumberFormat="1" applyFont="1" applyFill="1" applyBorder="1" applyAlignment="1">
      <alignment vertical="center"/>
    </xf>
    <xf numFmtId="4" fontId="8" fillId="0" borderId="3" xfId="6" applyNumberFormat="1" applyFont="1" applyFill="1" applyBorder="1" applyAlignment="1">
      <alignment vertical="center"/>
    </xf>
    <xf numFmtId="4" fontId="12" fillId="0" borderId="0" xfId="6" applyNumberFormat="1" applyFont="1" applyFill="1" applyBorder="1"/>
    <xf numFmtId="0" fontId="8" fillId="0" borderId="5" xfId="6" quotePrefix="1" applyFont="1" applyFill="1" applyBorder="1" applyAlignment="1">
      <alignment vertical="center" wrapText="1"/>
    </xf>
    <xf numFmtId="0" fontId="11" fillId="0" borderId="5" xfId="6" applyFont="1" applyFill="1" applyBorder="1" applyAlignment="1">
      <alignment vertical="center" wrapText="1"/>
    </xf>
    <xf numFmtId="165" fontId="11" fillId="0" borderId="5" xfId="1" applyNumberFormat="1" applyFont="1" applyFill="1" applyBorder="1" applyAlignment="1">
      <alignment vertical="center" wrapText="1"/>
    </xf>
    <xf numFmtId="3" fontId="12" fillId="0" borderId="5" xfId="6" applyNumberFormat="1" applyFont="1" applyFill="1" applyBorder="1" applyAlignment="1">
      <alignment vertical="center"/>
    </xf>
    <xf numFmtId="0" fontId="9" fillId="0" borderId="6" xfId="6" applyFont="1" applyFill="1" applyBorder="1" applyAlignment="1">
      <alignment horizontal="center" vertical="center"/>
    </xf>
    <xf numFmtId="0" fontId="6" fillId="0" borderId="6" xfId="6" quotePrefix="1" applyFont="1" applyFill="1" applyBorder="1" applyAlignment="1">
      <alignment vertical="center" wrapText="1"/>
    </xf>
    <xf numFmtId="2" fontId="8" fillId="0" borderId="2" xfId="6" applyNumberFormat="1" applyFont="1" applyFill="1" applyBorder="1" applyAlignment="1">
      <alignment vertical="center"/>
    </xf>
    <xf numFmtId="3" fontId="12" fillId="0" borderId="4" xfId="6" applyNumberFormat="1" applyFont="1" applyFill="1" applyBorder="1" applyAlignment="1">
      <alignment vertical="center"/>
    </xf>
    <xf numFmtId="3" fontId="13" fillId="0" borderId="5" xfId="6" applyNumberFormat="1" applyFont="1" applyFill="1" applyBorder="1" applyAlignment="1">
      <alignment vertical="center"/>
    </xf>
    <xf numFmtId="3" fontId="13" fillId="0" borderId="0" xfId="6" applyNumberFormat="1" applyFont="1" applyFill="1" applyBorder="1"/>
    <xf numFmtId="165" fontId="8" fillId="0" borderId="1" xfId="1" applyNumberFormat="1" applyFont="1" applyFill="1" applyBorder="1" applyAlignment="1">
      <alignment vertical="center"/>
    </xf>
    <xf numFmtId="0" fontId="6" fillId="0" borderId="6" xfId="6" applyFont="1" applyFill="1" applyBorder="1" applyAlignment="1">
      <alignment horizontal="center" vertical="center"/>
    </xf>
    <xf numFmtId="3" fontId="13" fillId="0" borderId="6" xfId="6" applyNumberFormat="1" applyFont="1" applyFill="1" applyBorder="1" applyAlignment="1">
      <alignment vertical="center"/>
    </xf>
    <xf numFmtId="2" fontId="6" fillId="0" borderId="6" xfId="6" applyNumberFormat="1" applyFont="1" applyFill="1" applyBorder="1" applyAlignment="1">
      <alignment vertical="center"/>
    </xf>
    <xf numFmtId="0" fontId="6" fillId="0" borderId="10" xfId="6" applyFont="1" applyFill="1" applyBorder="1" applyAlignment="1">
      <alignment horizontal="center" vertical="center"/>
    </xf>
    <xf numFmtId="3" fontId="13" fillId="0" borderId="10" xfId="6" applyNumberFormat="1" applyFont="1" applyFill="1" applyBorder="1" applyAlignment="1">
      <alignment vertical="center"/>
    </xf>
    <xf numFmtId="4" fontId="8" fillId="0" borderId="10" xfId="6" applyNumberFormat="1" applyFont="1" applyFill="1" applyBorder="1" applyAlignment="1">
      <alignment vertical="center"/>
    </xf>
    <xf numFmtId="2" fontId="6" fillId="0" borderId="10" xfId="6" applyNumberFormat="1" applyFont="1" applyFill="1" applyBorder="1" applyAlignment="1">
      <alignment vertical="center"/>
    </xf>
    <xf numFmtId="165" fontId="8" fillId="0" borderId="1" xfId="1" applyNumberFormat="1" applyFont="1" applyFill="1" applyBorder="1" applyAlignment="1">
      <alignment vertical="center" wrapText="1"/>
    </xf>
    <xf numFmtId="4" fontId="12" fillId="0" borderId="1" xfId="6" applyNumberFormat="1" applyFont="1" applyFill="1" applyBorder="1" applyAlignment="1">
      <alignment vertical="center"/>
    </xf>
    <xf numFmtId="3" fontId="6" fillId="0" borderId="1" xfId="6" applyNumberFormat="1" applyFont="1" applyFill="1" applyBorder="1" applyAlignment="1">
      <alignment vertical="center"/>
    </xf>
    <xf numFmtId="4" fontId="6" fillId="0" borderId="1" xfId="6" applyNumberFormat="1" applyFont="1" applyFill="1" applyBorder="1" applyAlignment="1">
      <alignment vertical="center"/>
    </xf>
    <xf numFmtId="3" fontId="6" fillId="0" borderId="12" xfId="6" applyNumberFormat="1" applyFont="1" applyFill="1" applyBorder="1" applyAlignment="1">
      <alignment vertical="center"/>
    </xf>
    <xf numFmtId="0" fontId="6" fillId="0" borderId="12" xfId="6" applyFont="1" applyFill="1" applyBorder="1"/>
    <xf numFmtId="3" fontId="6" fillId="0" borderId="6" xfId="4" applyNumberFormat="1" applyFont="1" applyFill="1" applyBorder="1" applyAlignment="1">
      <alignment horizontal="right" vertical="center" wrapText="1"/>
    </xf>
    <xf numFmtId="165" fontId="6" fillId="0" borderId="6" xfId="7" applyNumberFormat="1" applyFont="1" applyFill="1" applyBorder="1" applyAlignment="1">
      <alignment horizontal="right" vertical="center" wrapText="1"/>
    </xf>
    <xf numFmtId="165" fontId="8" fillId="0" borderId="1" xfId="7" applyNumberFormat="1" applyFont="1" applyFill="1" applyBorder="1" applyAlignment="1">
      <alignment vertical="center"/>
    </xf>
    <xf numFmtId="165" fontId="8" fillId="0" borderId="1" xfId="7" applyNumberFormat="1" applyFont="1" applyFill="1" applyBorder="1" applyAlignment="1">
      <alignment horizontal="right" vertical="center"/>
    </xf>
    <xf numFmtId="0" fontId="8" fillId="0" borderId="1" xfId="6" applyFont="1" applyFill="1" applyBorder="1" applyAlignment="1">
      <alignment vertical="center"/>
    </xf>
    <xf numFmtId="0" fontId="6" fillId="0" borderId="0" xfId="6" applyFont="1" applyFill="1" applyBorder="1"/>
    <xf numFmtId="0" fontId="6" fillId="0" borderId="0" xfId="6" applyFont="1" applyFill="1" applyBorder="1" applyAlignment="1">
      <alignment wrapText="1"/>
    </xf>
    <xf numFmtId="165" fontId="6" fillId="0" borderId="0" xfId="1" applyNumberFormat="1" applyFont="1" applyFill="1" applyBorder="1" applyAlignment="1">
      <alignment wrapText="1"/>
    </xf>
    <xf numFmtId="0" fontId="14" fillId="0" borderId="0" xfId="6" applyFont="1" applyFill="1" applyBorder="1" applyAlignment="1"/>
    <xf numFmtId="0" fontId="14" fillId="0" borderId="0" xfId="6" applyFont="1" applyFill="1" applyBorder="1" applyAlignment="1">
      <alignment horizontal="center" wrapText="1"/>
    </xf>
    <xf numFmtId="0" fontId="14" fillId="0" borderId="0" xfId="6" applyFont="1" applyFill="1" applyBorder="1" applyAlignment="1">
      <alignment wrapText="1"/>
    </xf>
    <xf numFmtId="165" fontId="14" fillId="0" borderId="0" xfId="6" applyNumberFormat="1" applyFont="1" applyFill="1" applyBorder="1" applyAlignment="1">
      <alignment wrapText="1"/>
    </xf>
    <xf numFmtId="0" fontId="8" fillId="0" borderId="0" xfId="6" applyFont="1" applyFill="1" applyAlignment="1">
      <alignment horizontal="right"/>
    </xf>
    <xf numFmtId="0" fontId="14" fillId="0" borderId="0" xfId="6" applyFont="1" applyFill="1" applyBorder="1" applyAlignment="1">
      <alignment horizontal="left" wrapText="1"/>
    </xf>
    <xf numFmtId="0" fontId="14" fillId="0" borderId="0" xfId="6" applyFont="1" applyFill="1" applyAlignment="1">
      <alignment horizontal="left"/>
    </xf>
    <xf numFmtId="0" fontId="15" fillId="0" borderId="0" xfId="6" applyFont="1" applyFill="1" applyAlignment="1">
      <alignment wrapText="1"/>
    </xf>
    <xf numFmtId="165" fontId="15" fillId="0" borderId="0" xfId="1" applyNumberFormat="1" applyFont="1" applyFill="1" applyAlignment="1">
      <alignment wrapText="1"/>
    </xf>
    <xf numFmtId="0" fontId="15" fillId="0" borderId="0" xfId="6" applyFont="1" applyFill="1"/>
    <xf numFmtId="0" fontId="14" fillId="0" borderId="0" xfId="6" applyFont="1" applyFill="1" applyAlignment="1"/>
    <xf numFmtId="0" fontId="14" fillId="0" borderId="0" xfId="6" applyFont="1" applyFill="1"/>
    <xf numFmtId="0" fontId="14" fillId="0" borderId="0" xfId="6" applyFont="1" applyFill="1" applyAlignment="1">
      <alignment wrapText="1"/>
    </xf>
    <xf numFmtId="165" fontId="14" fillId="0" borderId="0" xfId="1" applyNumberFormat="1" applyFont="1" applyFill="1" applyAlignment="1">
      <alignment wrapText="1"/>
    </xf>
    <xf numFmtId="165" fontId="15" fillId="0" borderId="0" xfId="6" applyNumberFormat="1" applyFont="1" applyFill="1"/>
    <xf numFmtId="0" fontId="6" fillId="0" borderId="0" xfId="6" applyFont="1" applyFill="1" applyAlignment="1">
      <alignment wrapText="1"/>
    </xf>
    <xf numFmtId="165" fontId="6" fillId="0" borderId="0" xfId="1" applyNumberFormat="1" applyFont="1" applyFill="1" applyAlignment="1">
      <alignment wrapText="1"/>
    </xf>
    <xf numFmtId="165" fontId="8" fillId="0" borderId="0" xfId="7" applyNumberFormat="1" applyFont="1" applyFill="1"/>
    <xf numFmtId="2" fontId="6" fillId="0" borderId="4" xfId="6" applyNumberFormat="1" applyFont="1" applyFill="1" applyBorder="1" applyAlignment="1">
      <alignment vertical="center"/>
    </xf>
    <xf numFmtId="165" fontId="8" fillId="0" borderId="5" xfId="8" applyNumberFormat="1" applyFont="1" applyFill="1" applyBorder="1" applyAlignment="1">
      <alignment horizontal="right" vertical="center"/>
    </xf>
    <xf numFmtId="166" fontId="8" fillId="0" borderId="0" xfId="7" applyNumberFormat="1" applyFont="1" applyFill="1" applyBorder="1" applyAlignment="1">
      <alignment horizontal="right" vertical="center"/>
    </xf>
  </cellXfs>
  <cellStyles count="9">
    <cellStyle name="Comma" xfId="1" builtinId="3"/>
    <cellStyle name="Comma 2 5" xfId="8"/>
    <cellStyle name="Comma 5" xfId="7"/>
    <cellStyle name="Normal" xfId="0" builtinId="0"/>
    <cellStyle name="Normal 10" xfId="2"/>
    <cellStyle name="Normal 11" xfId="5"/>
    <cellStyle name="Normal 2 5" xfId="4"/>
    <cellStyle name="Normal 7" xfId="6"/>
    <cellStyle name="Normal_Chi NSTW NSDP 2002 - PL"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CKNS-Dt2020-%20HDND%20quyet%20din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u 37 ND 31"/>
      <sheetName val="44"/>
      <sheetName val="cuc thue tinh-2020"/>
      <sheetName val="46"/>
      <sheetName val="47"/>
      <sheetName val="48"/>
      <sheetName val="49"/>
      <sheetName val="50"/>
      <sheetName val="51"/>
      <sheetName val="52"/>
      <sheetName val="53"/>
      <sheetName val="54"/>
      <sheetName val="55"/>
      <sheetName val="56"/>
      <sheetName val="57"/>
      <sheetName val="58"/>
      <sheetName val="33 (2)"/>
      <sheetName val="34 (2)"/>
      <sheetName val="35 (2)"/>
      <sheetName val="36 (2)"/>
      <sheetName val="37 (2)"/>
      <sheetName val="38 (2)"/>
      <sheetName val="39 (2)"/>
      <sheetName val="40 (2)"/>
      <sheetName val="41 (2)"/>
      <sheetName val="42 (2)"/>
      <sheetName val="43 (2)"/>
      <sheetName val="44 CKNS (2)"/>
      <sheetName val="45  (2)"/>
      <sheetName val="so thu huyen-R"/>
      <sheetName val="so chi huyen-R"/>
      <sheetName val="so chi dau tu phat trien"/>
      <sheetName val="tang dau tu"/>
      <sheetName val="THU2020"/>
      <sheetName val="CHI2020"/>
      <sheetName val="Bieu 33-CHI TOAN TINH"/>
      <sheetName val="2019 (co TK)"/>
      <sheetName val="THUE 2019"/>
      <sheetName val="2a"/>
      <sheetName val="Bieu so 01"/>
      <sheetName val="Bieu so 02"/>
      <sheetName val="Bieu so 03"/>
      <sheetName val="Bieu so 05"/>
      <sheetName val="Bieu so 04-2019"/>
      <sheetName val="Bieu so 04"/>
      <sheetName val="Bieu 06-von CT MTQG"/>
      <sheetName val="Bieu 05-BSCD CDCS 2020"/>
      <sheetName val="ATGT-2018"/>
      <sheetName val="so thu huyen-R-03"/>
      <sheetName val="TH thu huyen-pa1"/>
      <sheetName val="TH thu huyen-pa2"/>
      <sheetName val="TH thu huyen-Cuc Thue"/>
      <sheetName val="BSCD CDCS 2019 (hoan chinh)-05 "/>
      <sheetName val="TPTV"/>
      <sheetName val="Tra Cu"/>
      <sheetName val="Cau Ngang"/>
      <sheetName val="Chau Thanh"/>
      <sheetName val="Duyen Hai"/>
      <sheetName val="Tieu Can"/>
      <sheetName val="Cang Long"/>
      <sheetName val="Cau Ke"/>
      <sheetName val="TX Duyen Hai"/>
      <sheetName val="CL luong 100k CAX"/>
      <sheetName val="CL luong 100k DQTV"/>
      <sheetName val="CL luong 100k CBKCT"/>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73">
          <cell r="E73">
            <v>5705567</v>
          </cell>
          <cell r="F73">
            <v>4873015</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tabSelected="1" workbookViewId="0">
      <selection activeCell="B11" sqref="B11"/>
    </sheetView>
  </sheetViews>
  <sheetFormatPr defaultRowHeight="15.6"/>
  <cols>
    <col min="1" max="1" width="4.5546875" style="77" customWidth="1"/>
    <col min="2" max="2" width="44" style="238" customWidth="1"/>
    <col min="3" max="3" width="13.33203125" style="239" customWidth="1"/>
    <col min="4" max="4" width="15" style="77" customWidth="1"/>
    <col min="5" max="5" width="13.6640625" style="77" customWidth="1"/>
    <col min="6" max="6" width="13.44140625" style="77" customWidth="1"/>
    <col min="7" max="7" width="13.109375" style="77" customWidth="1"/>
    <col min="8" max="8" width="11.88671875" style="77" customWidth="1"/>
    <col min="9" max="9" width="9" style="77" hidden="1" customWidth="1"/>
    <col min="10" max="10" width="11.44140625" style="77" hidden="1" customWidth="1"/>
    <col min="11" max="11" width="43.5546875" style="77" hidden="1" customWidth="1"/>
    <col min="12" max="12" width="14.5546875" style="77" hidden="1" customWidth="1"/>
    <col min="13" max="13" width="14.44140625" style="227" hidden="1" customWidth="1"/>
    <col min="14" max="14" width="12.5546875" style="102" hidden="1" customWidth="1"/>
    <col min="15" max="15" width="22.88671875" style="77" hidden="1" customWidth="1"/>
    <col min="16" max="16" width="8.88671875" style="77"/>
    <col min="17" max="17" width="12.88671875" style="77" bestFit="1" customWidth="1"/>
    <col min="18" max="259" width="8.88671875" style="77"/>
    <col min="260" max="260" width="4.5546875" style="77" customWidth="1"/>
    <col min="261" max="261" width="47" style="77" customWidth="1"/>
    <col min="262" max="262" width="13.5546875" style="77" customWidth="1"/>
    <col min="263" max="263" width="12.109375" style="77" customWidth="1"/>
    <col min="264" max="264" width="11.109375" style="77" customWidth="1"/>
    <col min="265" max="266" width="9" style="77" customWidth="1"/>
    <col min="267" max="267" width="11.44140625" style="77" customWidth="1"/>
    <col min="268" max="268" width="12.44140625" style="77" customWidth="1"/>
    <col min="269" max="269" width="14.44140625" style="77" customWidth="1"/>
    <col min="270" max="270" width="12" style="77" customWidth="1"/>
    <col min="271" max="272" width="8.88671875" style="77"/>
    <col min="273" max="273" width="12.88671875" style="77" bestFit="1" customWidth="1"/>
    <col min="274" max="515" width="8.88671875" style="77"/>
    <col min="516" max="516" width="4.5546875" style="77" customWidth="1"/>
    <col min="517" max="517" width="47" style="77" customWidth="1"/>
    <col min="518" max="518" width="13.5546875" style="77" customWidth="1"/>
    <col min="519" max="519" width="12.109375" style="77" customWidth="1"/>
    <col min="520" max="520" width="11.109375" style="77" customWidth="1"/>
    <col min="521" max="522" width="9" style="77" customWidth="1"/>
    <col min="523" max="523" width="11.44140625" style="77" customWidth="1"/>
    <col min="524" max="524" width="12.44140625" style="77" customWidth="1"/>
    <col min="525" max="525" width="14.44140625" style="77" customWidth="1"/>
    <col min="526" max="526" width="12" style="77" customWidth="1"/>
    <col min="527" max="528" width="8.88671875" style="77"/>
    <col min="529" max="529" width="12.88671875" style="77" bestFit="1" customWidth="1"/>
    <col min="530" max="771" width="8.88671875" style="77"/>
    <col min="772" max="772" width="4.5546875" style="77" customWidth="1"/>
    <col min="773" max="773" width="47" style="77" customWidth="1"/>
    <col min="774" max="774" width="13.5546875" style="77" customWidth="1"/>
    <col min="775" max="775" width="12.109375" style="77" customWidth="1"/>
    <col min="776" max="776" width="11.109375" style="77" customWidth="1"/>
    <col min="777" max="778" width="9" style="77" customWidth="1"/>
    <col min="779" max="779" width="11.44140625" style="77" customWidth="1"/>
    <col min="780" max="780" width="12.44140625" style="77" customWidth="1"/>
    <col min="781" max="781" width="14.44140625" style="77" customWidth="1"/>
    <col min="782" max="782" width="12" style="77" customWidth="1"/>
    <col min="783" max="784" width="8.88671875" style="77"/>
    <col min="785" max="785" width="12.88671875" style="77" bestFit="1" customWidth="1"/>
    <col min="786" max="1027" width="8.88671875" style="77"/>
    <col min="1028" max="1028" width="4.5546875" style="77" customWidth="1"/>
    <col min="1029" max="1029" width="47" style="77" customWidth="1"/>
    <col min="1030" max="1030" width="13.5546875" style="77" customWidth="1"/>
    <col min="1031" max="1031" width="12.109375" style="77" customWidth="1"/>
    <col min="1032" max="1032" width="11.109375" style="77" customWidth="1"/>
    <col min="1033" max="1034" width="9" style="77" customWidth="1"/>
    <col min="1035" max="1035" width="11.44140625" style="77" customWidth="1"/>
    <col min="1036" max="1036" width="12.44140625" style="77" customWidth="1"/>
    <col min="1037" max="1037" width="14.44140625" style="77" customWidth="1"/>
    <col min="1038" max="1038" width="12" style="77" customWidth="1"/>
    <col min="1039" max="1040" width="8.88671875" style="77"/>
    <col min="1041" max="1041" width="12.88671875" style="77" bestFit="1" customWidth="1"/>
    <col min="1042" max="1283" width="8.88671875" style="77"/>
    <col min="1284" max="1284" width="4.5546875" style="77" customWidth="1"/>
    <col min="1285" max="1285" width="47" style="77" customWidth="1"/>
    <col min="1286" max="1286" width="13.5546875" style="77" customWidth="1"/>
    <col min="1287" max="1287" width="12.109375" style="77" customWidth="1"/>
    <col min="1288" max="1288" width="11.109375" style="77" customWidth="1"/>
    <col min="1289" max="1290" width="9" style="77" customWidth="1"/>
    <col min="1291" max="1291" width="11.44140625" style="77" customWidth="1"/>
    <col min="1292" max="1292" width="12.44140625" style="77" customWidth="1"/>
    <col min="1293" max="1293" width="14.44140625" style="77" customWidth="1"/>
    <col min="1294" max="1294" width="12" style="77" customWidth="1"/>
    <col min="1295" max="1296" width="8.88671875" style="77"/>
    <col min="1297" max="1297" width="12.88671875" style="77" bestFit="1" customWidth="1"/>
    <col min="1298" max="1539" width="8.88671875" style="77"/>
    <col min="1540" max="1540" width="4.5546875" style="77" customWidth="1"/>
    <col min="1541" max="1541" width="47" style="77" customWidth="1"/>
    <col min="1542" max="1542" width="13.5546875" style="77" customWidth="1"/>
    <col min="1543" max="1543" width="12.109375" style="77" customWidth="1"/>
    <col min="1544" max="1544" width="11.109375" style="77" customWidth="1"/>
    <col min="1545" max="1546" width="9" style="77" customWidth="1"/>
    <col min="1547" max="1547" width="11.44140625" style="77" customWidth="1"/>
    <col min="1548" max="1548" width="12.44140625" style="77" customWidth="1"/>
    <col min="1549" max="1549" width="14.44140625" style="77" customWidth="1"/>
    <col min="1550" max="1550" width="12" style="77" customWidth="1"/>
    <col min="1551" max="1552" width="8.88671875" style="77"/>
    <col min="1553" max="1553" width="12.88671875" style="77" bestFit="1" customWidth="1"/>
    <col min="1554" max="1795" width="8.88671875" style="77"/>
    <col min="1796" max="1796" width="4.5546875" style="77" customWidth="1"/>
    <col min="1797" max="1797" width="47" style="77" customWidth="1"/>
    <col min="1798" max="1798" width="13.5546875" style="77" customWidth="1"/>
    <col min="1799" max="1799" width="12.109375" style="77" customWidth="1"/>
    <col min="1800" max="1800" width="11.109375" style="77" customWidth="1"/>
    <col min="1801" max="1802" width="9" style="77" customWidth="1"/>
    <col min="1803" max="1803" width="11.44140625" style="77" customWidth="1"/>
    <col min="1804" max="1804" width="12.44140625" style="77" customWidth="1"/>
    <col min="1805" max="1805" width="14.44140625" style="77" customWidth="1"/>
    <col min="1806" max="1806" width="12" style="77" customWidth="1"/>
    <col min="1807" max="1808" width="8.88671875" style="77"/>
    <col min="1809" max="1809" width="12.88671875" style="77" bestFit="1" customWidth="1"/>
    <col min="1810" max="2051" width="8.88671875" style="77"/>
    <col min="2052" max="2052" width="4.5546875" style="77" customWidth="1"/>
    <col min="2053" max="2053" width="47" style="77" customWidth="1"/>
    <col min="2054" max="2054" width="13.5546875" style="77" customWidth="1"/>
    <col min="2055" max="2055" width="12.109375" style="77" customWidth="1"/>
    <col min="2056" max="2056" width="11.109375" style="77" customWidth="1"/>
    <col min="2057" max="2058" width="9" style="77" customWidth="1"/>
    <col min="2059" max="2059" width="11.44140625" style="77" customWidth="1"/>
    <col min="2060" max="2060" width="12.44140625" style="77" customWidth="1"/>
    <col min="2061" max="2061" width="14.44140625" style="77" customWidth="1"/>
    <col min="2062" max="2062" width="12" style="77" customWidth="1"/>
    <col min="2063" max="2064" width="8.88671875" style="77"/>
    <col min="2065" max="2065" width="12.88671875" style="77" bestFit="1" customWidth="1"/>
    <col min="2066" max="2307" width="8.88671875" style="77"/>
    <col min="2308" max="2308" width="4.5546875" style="77" customWidth="1"/>
    <col min="2309" max="2309" width="47" style="77" customWidth="1"/>
    <col min="2310" max="2310" width="13.5546875" style="77" customWidth="1"/>
    <col min="2311" max="2311" width="12.109375" style="77" customWidth="1"/>
    <col min="2312" max="2312" width="11.109375" style="77" customWidth="1"/>
    <col min="2313" max="2314" width="9" style="77" customWidth="1"/>
    <col min="2315" max="2315" width="11.44140625" style="77" customWidth="1"/>
    <col min="2316" max="2316" width="12.44140625" style="77" customWidth="1"/>
    <col min="2317" max="2317" width="14.44140625" style="77" customWidth="1"/>
    <col min="2318" max="2318" width="12" style="77" customWidth="1"/>
    <col min="2319" max="2320" width="8.88671875" style="77"/>
    <col min="2321" max="2321" width="12.88671875" style="77" bestFit="1" customWidth="1"/>
    <col min="2322" max="2563" width="8.88671875" style="77"/>
    <col min="2564" max="2564" width="4.5546875" style="77" customWidth="1"/>
    <col min="2565" max="2565" width="47" style="77" customWidth="1"/>
    <col min="2566" max="2566" width="13.5546875" style="77" customWidth="1"/>
    <col min="2567" max="2567" width="12.109375" style="77" customWidth="1"/>
    <col min="2568" max="2568" width="11.109375" style="77" customWidth="1"/>
    <col min="2569" max="2570" width="9" style="77" customWidth="1"/>
    <col min="2571" max="2571" width="11.44140625" style="77" customWidth="1"/>
    <col min="2572" max="2572" width="12.44140625" style="77" customWidth="1"/>
    <col min="2573" max="2573" width="14.44140625" style="77" customWidth="1"/>
    <col min="2574" max="2574" width="12" style="77" customWidth="1"/>
    <col min="2575" max="2576" width="8.88671875" style="77"/>
    <col min="2577" max="2577" width="12.88671875" style="77" bestFit="1" customWidth="1"/>
    <col min="2578" max="2819" width="8.88671875" style="77"/>
    <col min="2820" max="2820" width="4.5546875" style="77" customWidth="1"/>
    <col min="2821" max="2821" width="47" style="77" customWidth="1"/>
    <col min="2822" max="2822" width="13.5546875" style="77" customWidth="1"/>
    <col min="2823" max="2823" width="12.109375" style="77" customWidth="1"/>
    <col min="2824" max="2824" width="11.109375" style="77" customWidth="1"/>
    <col min="2825" max="2826" width="9" style="77" customWidth="1"/>
    <col min="2827" max="2827" width="11.44140625" style="77" customWidth="1"/>
    <col min="2828" max="2828" width="12.44140625" style="77" customWidth="1"/>
    <col min="2829" max="2829" width="14.44140625" style="77" customWidth="1"/>
    <col min="2830" max="2830" width="12" style="77" customWidth="1"/>
    <col min="2831" max="2832" width="8.88671875" style="77"/>
    <col min="2833" max="2833" width="12.88671875" style="77" bestFit="1" customWidth="1"/>
    <col min="2834" max="3075" width="8.88671875" style="77"/>
    <col min="3076" max="3076" width="4.5546875" style="77" customWidth="1"/>
    <col min="3077" max="3077" width="47" style="77" customWidth="1"/>
    <col min="3078" max="3078" width="13.5546875" style="77" customWidth="1"/>
    <col min="3079" max="3079" width="12.109375" style="77" customWidth="1"/>
    <col min="3080" max="3080" width="11.109375" style="77" customWidth="1"/>
    <col min="3081" max="3082" width="9" style="77" customWidth="1"/>
    <col min="3083" max="3083" width="11.44140625" style="77" customWidth="1"/>
    <col min="3084" max="3084" width="12.44140625" style="77" customWidth="1"/>
    <col min="3085" max="3085" width="14.44140625" style="77" customWidth="1"/>
    <col min="3086" max="3086" width="12" style="77" customWidth="1"/>
    <col min="3087" max="3088" width="8.88671875" style="77"/>
    <col min="3089" max="3089" width="12.88671875" style="77" bestFit="1" customWidth="1"/>
    <col min="3090" max="3331" width="8.88671875" style="77"/>
    <col min="3332" max="3332" width="4.5546875" style="77" customWidth="1"/>
    <col min="3333" max="3333" width="47" style="77" customWidth="1"/>
    <col min="3334" max="3334" width="13.5546875" style="77" customWidth="1"/>
    <col min="3335" max="3335" width="12.109375" style="77" customWidth="1"/>
    <col min="3336" max="3336" width="11.109375" style="77" customWidth="1"/>
    <col min="3337" max="3338" width="9" style="77" customWidth="1"/>
    <col min="3339" max="3339" width="11.44140625" style="77" customWidth="1"/>
    <col min="3340" max="3340" width="12.44140625" style="77" customWidth="1"/>
    <col min="3341" max="3341" width="14.44140625" style="77" customWidth="1"/>
    <col min="3342" max="3342" width="12" style="77" customWidth="1"/>
    <col min="3343" max="3344" width="8.88671875" style="77"/>
    <col min="3345" max="3345" width="12.88671875" style="77" bestFit="1" customWidth="1"/>
    <col min="3346" max="3587" width="8.88671875" style="77"/>
    <col min="3588" max="3588" width="4.5546875" style="77" customWidth="1"/>
    <col min="3589" max="3589" width="47" style="77" customWidth="1"/>
    <col min="3590" max="3590" width="13.5546875" style="77" customWidth="1"/>
    <col min="3591" max="3591" width="12.109375" style="77" customWidth="1"/>
    <col min="3592" max="3592" width="11.109375" style="77" customWidth="1"/>
    <col min="3593" max="3594" width="9" style="77" customWidth="1"/>
    <col min="3595" max="3595" width="11.44140625" style="77" customWidth="1"/>
    <col min="3596" max="3596" width="12.44140625" style="77" customWidth="1"/>
    <col min="3597" max="3597" width="14.44140625" style="77" customWidth="1"/>
    <col min="3598" max="3598" width="12" style="77" customWidth="1"/>
    <col min="3599" max="3600" width="8.88671875" style="77"/>
    <col min="3601" max="3601" width="12.88671875" style="77" bestFit="1" customWidth="1"/>
    <col min="3602" max="3843" width="8.88671875" style="77"/>
    <col min="3844" max="3844" width="4.5546875" style="77" customWidth="1"/>
    <col min="3845" max="3845" width="47" style="77" customWidth="1"/>
    <col min="3846" max="3846" width="13.5546875" style="77" customWidth="1"/>
    <col min="3847" max="3847" width="12.109375" style="77" customWidth="1"/>
    <col min="3848" max="3848" width="11.109375" style="77" customWidth="1"/>
    <col min="3849" max="3850" width="9" style="77" customWidth="1"/>
    <col min="3851" max="3851" width="11.44140625" style="77" customWidth="1"/>
    <col min="3852" max="3852" width="12.44140625" style="77" customWidth="1"/>
    <col min="3853" max="3853" width="14.44140625" style="77" customWidth="1"/>
    <col min="3854" max="3854" width="12" style="77" customWidth="1"/>
    <col min="3855" max="3856" width="8.88671875" style="77"/>
    <col min="3857" max="3857" width="12.88671875" style="77" bestFit="1" customWidth="1"/>
    <col min="3858" max="4099" width="8.88671875" style="77"/>
    <col min="4100" max="4100" width="4.5546875" style="77" customWidth="1"/>
    <col min="4101" max="4101" width="47" style="77" customWidth="1"/>
    <col min="4102" max="4102" width="13.5546875" style="77" customWidth="1"/>
    <col min="4103" max="4103" width="12.109375" style="77" customWidth="1"/>
    <col min="4104" max="4104" width="11.109375" style="77" customWidth="1"/>
    <col min="4105" max="4106" width="9" style="77" customWidth="1"/>
    <col min="4107" max="4107" width="11.44140625" style="77" customWidth="1"/>
    <col min="4108" max="4108" width="12.44140625" style="77" customWidth="1"/>
    <col min="4109" max="4109" width="14.44140625" style="77" customWidth="1"/>
    <col min="4110" max="4110" width="12" style="77" customWidth="1"/>
    <col min="4111" max="4112" width="8.88671875" style="77"/>
    <col min="4113" max="4113" width="12.88671875" style="77" bestFit="1" customWidth="1"/>
    <col min="4114" max="4355" width="8.88671875" style="77"/>
    <col min="4356" max="4356" width="4.5546875" style="77" customWidth="1"/>
    <col min="4357" max="4357" width="47" style="77" customWidth="1"/>
    <col min="4358" max="4358" width="13.5546875" style="77" customWidth="1"/>
    <col min="4359" max="4359" width="12.109375" style="77" customWidth="1"/>
    <col min="4360" max="4360" width="11.109375" style="77" customWidth="1"/>
    <col min="4361" max="4362" width="9" style="77" customWidth="1"/>
    <col min="4363" max="4363" width="11.44140625" style="77" customWidth="1"/>
    <col min="4364" max="4364" width="12.44140625" style="77" customWidth="1"/>
    <col min="4365" max="4365" width="14.44140625" style="77" customWidth="1"/>
    <col min="4366" max="4366" width="12" style="77" customWidth="1"/>
    <col min="4367" max="4368" width="8.88671875" style="77"/>
    <col min="4369" max="4369" width="12.88671875" style="77" bestFit="1" customWidth="1"/>
    <col min="4370" max="4611" width="8.88671875" style="77"/>
    <col min="4612" max="4612" width="4.5546875" style="77" customWidth="1"/>
    <col min="4613" max="4613" width="47" style="77" customWidth="1"/>
    <col min="4614" max="4614" width="13.5546875" style="77" customWidth="1"/>
    <col min="4615" max="4615" width="12.109375" style="77" customWidth="1"/>
    <col min="4616" max="4616" width="11.109375" style="77" customWidth="1"/>
    <col min="4617" max="4618" width="9" style="77" customWidth="1"/>
    <col min="4619" max="4619" width="11.44140625" style="77" customWidth="1"/>
    <col min="4620" max="4620" width="12.44140625" style="77" customWidth="1"/>
    <col min="4621" max="4621" width="14.44140625" style="77" customWidth="1"/>
    <col min="4622" max="4622" width="12" style="77" customWidth="1"/>
    <col min="4623" max="4624" width="8.88671875" style="77"/>
    <col min="4625" max="4625" width="12.88671875" style="77" bestFit="1" customWidth="1"/>
    <col min="4626" max="4867" width="8.88671875" style="77"/>
    <col min="4868" max="4868" width="4.5546875" style="77" customWidth="1"/>
    <col min="4869" max="4869" width="47" style="77" customWidth="1"/>
    <col min="4870" max="4870" width="13.5546875" style="77" customWidth="1"/>
    <col min="4871" max="4871" width="12.109375" style="77" customWidth="1"/>
    <col min="4872" max="4872" width="11.109375" style="77" customWidth="1"/>
    <col min="4873" max="4874" width="9" style="77" customWidth="1"/>
    <col min="4875" max="4875" width="11.44140625" style="77" customWidth="1"/>
    <col min="4876" max="4876" width="12.44140625" style="77" customWidth="1"/>
    <col min="4877" max="4877" width="14.44140625" style="77" customWidth="1"/>
    <col min="4878" max="4878" width="12" style="77" customWidth="1"/>
    <col min="4879" max="4880" width="8.88671875" style="77"/>
    <col min="4881" max="4881" width="12.88671875" style="77" bestFit="1" customWidth="1"/>
    <col min="4882" max="5123" width="8.88671875" style="77"/>
    <col min="5124" max="5124" width="4.5546875" style="77" customWidth="1"/>
    <col min="5125" max="5125" width="47" style="77" customWidth="1"/>
    <col min="5126" max="5126" width="13.5546875" style="77" customWidth="1"/>
    <col min="5127" max="5127" width="12.109375" style="77" customWidth="1"/>
    <col min="5128" max="5128" width="11.109375" style="77" customWidth="1"/>
    <col min="5129" max="5130" width="9" style="77" customWidth="1"/>
    <col min="5131" max="5131" width="11.44140625" style="77" customWidth="1"/>
    <col min="5132" max="5132" width="12.44140625" style="77" customWidth="1"/>
    <col min="5133" max="5133" width="14.44140625" style="77" customWidth="1"/>
    <col min="5134" max="5134" width="12" style="77" customWidth="1"/>
    <col min="5135" max="5136" width="8.88671875" style="77"/>
    <col min="5137" max="5137" width="12.88671875" style="77" bestFit="1" customWidth="1"/>
    <col min="5138" max="5379" width="8.88671875" style="77"/>
    <col min="5380" max="5380" width="4.5546875" style="77" customWidth="1"/>
    <col min="5381" max="5381" width="47" style="77" customWidth="1"/>
    <col min="5382" max="5382" width="13.5546875" style="77" customWidth="1"/>
    <col min="5383" max="5383" width="12.109375" style="77" customWidth="1"/>
    <col min="5384" max="5384" width="11.109375" style="77" customWidth="1"/>
    <col min="5385" max="5386" width="9" style="77" customWidth="1"/>
    <col min="5387" max="5387" width="11.44140625" style="77" customWidth="1"/>
    <col min="5388" max="5388" width="12.44140625" style="77" customWidth="1"/>
    <col min="5389" max="5389" width="14.44140625" style="77" customWidth="1"/>
    <col min="5390" max="5390" width="12" style="77" customWidth="1"/>
    <col min="5391" max="5392" width="8.88671875" style="77"/>
    <col min="5393" max="5393" width="12.88671875" style="77" bestFit="1" customWidth="1"/>
    <col min="5394" max="5635" width="8.88671875" style="77"/>
    <col min="5636" max="5636" width="4.5546875" style="77" customWidth="1"/>
    <col min="5637" max="5637" width="47" style="77" customWidth="1"/>
    <col min="5638" max="5638" width="13.5546875" style="77" customWidth="1"/>
    <col min="5639" max="5639" width="12.109375" style="77" customWidth="1"/>
    <col min="5640" max="5640" width="11.109375" style="77" customWidth="1"/>
    <col min="5641" max="5642" width="9" style="77" customWidth="1"/>
    <col min="5643" max="5643" width="11.44140625" style="77" customWidth="1"/>
    <col min="5644" max="5644" width="12.44140625" style="77" customWidth="1"/>
    <col min="5645" max="5645" width="14.44140625" style="77" customWidth="1"/>
    <col min="5646" max="5646" width="12" style="77" customWidth="1"/>
    <col min="5647" max="5648" width="8.88671875" style="77"/>
    <col min="5649" max="5649" width="12.88671875" style="77" bestFit="1" customWidth="1"/>
    <col min="5650" max="5891" width="8.88671875" style="77"/>
    <col min="5892" max="5892" width="4.5546875" style="77" customWidth="1"/>
    <col min="5893" max="5893" width="47" style="77" customWidth="1"/>
    <col min="5894" max="5894" width="13.5546875" style="77" customWidth="1"/>
    <col min="5895" max="5895" width="12.109375" style="77" customWidth="1"/>
    <col min="5896" max="5896" width="11.109375" style="77" customWidth="1"/>
    <col min="5897" max="5898" width="9" style="77" customWidth="1"/>
    <col min="5899" max="5899" width="11.44140625" style="77" customWidth="1"/>
    <col min="5900" max="5900" width="12.44140625" style="77" customWidth="1"/>
    <col min="5901" max="5901" width="14.44140625" style="77" customWidth="1"/>
    <col min="5902" max="5902" width="12" style="77" customWidth="1"/>
    <col min="5903" max="5904" width="8.88671875" style="77"/>
    <col min="5905" max="5905" width="12.88671875" style="77" bestFit="1" customWidth="1"/>
    <col min="5906" max="6147" width="8.88671875" style="77"/>
    <col min="6148" max="6148" width="4.5546875" style="77" customWidth="1"/>
    <col min="6149" max="6149" width="47" style="77" customWidth="1"/>
    <col min="6150" max="6150" width="13.5546875" style="77" customWidth="1"/>
    <col min="6151" max="6151" width="12.109375" style="77" customWidth="1"/>
    <col min="6152" max="6152" width="11.109375" style="77" customWidth="1"/>
    <col min="6153" max="6154" width="9" style="77" customWidth="1"/>
    <col min="6155" max="6155" width="11.44140625" style="77" customWidth="1"/>
    <col min="6156" max="6156" width="12.44140625" style="77" customWidth="1"/>
    <col min="6157" max="6157" width="14.44140625" style="77" customWidth="1"/>
    <col min="6158" max="6158" width="12" style="77" customWidth="1"/>
    <col min="6159" max="6160" width="8.88671875" style="77"/>
    <col min="6161" max="6161" width="12.88671875" style="77" bestFit="1" customWidth="1"/>
    <col min="6162" max="6403" width="8.88671875" style="77"/>
    <col min="6404" max="6404" width="4.5546875" style="77" customWidth="1"/>
    <col min="6405" max="6405" width="47" style="77" customWidth="1"/>
    <col min="6406" max="6406" width="13.5546875" style="77" customWidth="1"/>
    <col min="6407" max="6407" width="12.109375" style="77" customWidth="1"/>
    <col min="6408" max="6408" width="11.109375" style="77" customWidth="1"/>
    <col min="6409" max="6410" width="9" style="77" customWidth="1"/>
    <col min="6411" max="6411" width="11.44140625" style="77" customWidth="1"/>
    <col min="6412" max="6412" width="12.44140625" style="77" customWidth="1"/>
    <col min="6413" max="6413" width="14.44140625" style="77" customWidth="1"/>
    <col min="6414" max="6414" width="12" style="77" customWidth="1"/>
    <col min="6415" max="6416" width="8.88671875" style="77"/>
    <col min="6417" max="6417" width="12.88671875" style="77" bestFit="1" customWidth="1"/>
    <col min="6418" max="6659" width="8.88671875" style="77"/>
    <col min="6660" max="6660" width="4.5546875" style="77" customWidth="1"/>
    <col min="6661" max="6661" width="47" style="77" customWidth="1"/>
    <col min="6662" max="6662" width="13.5546875" style="77" customWidth="1"/>
    <col min="6663" max="6663" width="12.109375" style="77" customWidth="1"/>
    <col min="6664" max="6664" width="11.109375" style="77" customWidth="1"/>
    <col min="6665" max="6666" width="9" style="77" customWidth="1"/>
    <col min="6667" max="6667" width="11.44140625" style="77" customWidth="1"/>
    <col min="6668" max="6668" width="12.44140625" style="77" customWidth="1"/>
    <col min="6669" max="6669" width="14.44140625" style="77" customWidth="1"/>
    <col min="6670" max="6670" width="12" style="77" customWidth="1"/>
    <col min="6671" max="6672" width="8.88671875" style="77"/>
    <col min="6673" max="6673" width="12.88671875" style="77" bestFit="1" customWidth="1"/>
    <col min="6674" max="6915" width="8.88671875" style="77"/>
    <col min="6916" max="6916" width="4.5546875" style="77" customWidth="1"/>
    <col min="6917" max="6917" width="47" style="77" customWidth="1"/>
    <col min="6918" max="6918" width="13.5546875" style="77" customWidth="1"/>
    <col min="6919" max="6919" width="12.109375" style="77" customWidth="1"/>
    <col min="6920" max="6920" width="11.109375" style="77" customWidth="1"/>
    <col min="6921" max="6922" width="9" style="77" customWidth="1"/>
    <col min="6923" max="6923" width="11.44140625" style="77" customWidth="1"/>
    <col min="6924" max="6924" width="12.44140625" style="77" customWidth="1"/>
    <col min="6925" max="6925" width="14.44140625" style="77" customWidth="1"/>
    <col min="6926" max="6926" width="12" style="77" customWidth="1"/>
    <col min="6927" max="6928" width="8.88671875" style="77"/>
    <col min="6929" max="6929" width="12.88671875" style="77" bestFit="1" customWidth="1"/>
    <col min="6930" max="7171" width="8.88671875" style="77"/>
    <col min="7172" max="7172" width="4.5546875" style="77" customWidth="1"/>
    <col min="7173" max="7173" width="47" style="77" customWidth="1"/>
    <col min="7174" max="7174" width="13.5546875" style="77" customWidth="1"/>
    <col min="7175" max="7175" width="12.109375" style="77" customWidth="1"/>
    <col min="7176" max="7176" width="11.109375" style="77" customWidth="1"/>
    <col min="7177" max="7178" width="9" style="77" customWidth="1"/>
    <col min="7179" max="7179" width="11.44140625" style="77" customWidth="1"/>
    <col min="7180" max="7180" width="12.44140625" style="77" customWidth="1"/>
    <col min="7181" max="7181" width="14.44140625" style="77" customWidth="1"/>
    <col min="7182" max="7182" width="12" style="77" customWidth="1"/>
    <col min="7183" max="7184" width="8.88671875" style="77"/>
    <col min="7185" max="7185" width="12.88671875" style="77" bestFit="1" customWidth="1"/>
    <col min="7186" max="7427" width="8.88671875" style="77"/>
    <col min="7428" max="7428" width="4.5546875" style="77" customWidth="1"/>
    <col min="7429" max="7429" width="47" style="77" customWidth="1"/>
    <col min="7430" max="7430" width="13.5546875" style="77" customWidth="1"/>
    <col min="7431" max="7431" width="12.109375" style="77" customWidth="1"/>
    <col min="7432" max="7432" width="11.109375" style="77" customWidth="1"/>
    <col min="7433" max="7434" width="9" style="77" customWidth="1"/>
    <col min="7435" max="7435" width="11.44140625" style="77" customWidth="1"/>
    <col min="7436" max="7436" width="12.44140625" style="77" customWidth="1"/>
    <col min="7437" max="7437" width="14.44140625" style="77" customWidth="1"/>
    <col min="7438" max="7438" width="12" style="77" customWidth="1"/>
    <col min="7439" max="7440" width="8.88671875" style="77"/>
    <col min="7441" max="7441" width="12.88671875" style="77" bestFit="1" customWidth="1"/>
    <col min="7442" max="7683" width="8.88671875" style="77"/>
    <col min="7684" max="7684" width="4.5546875" style="77" customWidth="1"/>
    <col min="7685" max="7685" width="47" style="77" customWidth="1"/>
    <col min="7686" max="7686" width="13.5546875" style="77" customWidth="1"/>
    <col min="7687" max="7687" width="12.109375" style="77" customWidth="1"/>
    <col min="7688" max="7688" width="11.109375" style="77" customWidth="1"/>
    <col min="7689" max="7690" width="9" style="77" customWidth="1"/>
    <col min="7691" max="7691" width="11.44140625" style="77" customWidth="1"/>
    <col min="7692" max="7692" width="12.44140625" style="77" customWidth="1"/>
    <col min="7693" max="7693" width="14.44140625" style="77" customWidth="1"/>
    <col min="7694" max="7694" width="12" style="77" customWidth="1"/>
    <col min="7695" max="7696" width="8.88671875" style="77"/>
    <col min="7697" max="7697" width="12.88671875" style="77" bestFit="1" customWidth="1"/>
    <col min="7698" max="7939" width="8.88671875" style="77"/>
    <col min="7940" max="7940" width="4.5546875" style="77" customWidth="1"/>
    <col min="7941" max="7941" width="47" style="77" customWidth="1"/>
    <col min="7942" max="7942" width="13.5546875" style="77" customWidth="1"/>
    <col min="7943" max="7943" width="12.109375" style="77" customWidth="1"/>
    <col min="7944" max="7944" width="11.109375" style="77" customWidth="1"/>
    <col min="7945" max="7946" width="9" style="77" customWidth="1"/>
    <col min="7947" max="7947" width="11.44140625" style="77" customWidth="1"/>
    <col min="7948" max="7948" width="12.44140625" style="77" customWidth="1"/>
    <col min="7949" max="7949" width="14.44140625" style="77" customWidth="1"/>
    <col min="7950" max="7950" width="12" style="77" customWidth="1"/>
    <col min="7951" max="7952" width="8.88671875" style="77"/>
    <col min="7953" max="7953" width="12.88671875" style="77" bestFit="1" customWidth="1"/>
    <col min="7954" max="8195" width="8.88671875" style="77"/>
    <col min="8196" max="8196" width="4.5546875" style="77" customWidth="1"/>
    <col min="8197" max="8197" width="47" style="77" customWidth="1"/>
    <col min="8198" max="8198" width="13.5546875" style="77" customWidth="1"/>
    <col min="8199" max="8199" width="12.109375" style="77" customWidth="1"/>
    <col min="8200" max="8200" width="11.109375" style="77" customWidth="1"/>
    <col min="8201" max="8202" width="9" style="77" customWidth="1"/>
    <col min="8203" max="8203" width="11.44140625" style="77" customWidth="1"/>
    <col min="8204" max="8204" width="12.44140625" style="77" customWidth="1"/>
    <col min="8205" max="8205" width="14.44140625" style="77" customWidth="1"/>
    <col min="8206" max="8206" width="12" style="77" customWidth="1"/>
    <col min="8207" max="8208" width="8.88671875" style="77"/>
    <col min="8209" max="8209" width="12.88671875" style="77" bestFit="1" customWidth="1"/>
    <col min="8210" max="8451" width="8.88671875" style="77"/>
    <col min="8452" max="8452" width="4.5546875" style="77" customWidth="1"/>
    <col min="8453" max="8453" width="47" style="77" customWidth="1"/>
    <col min="8454" max="8454" width="13.5546875" style="77" customWidth="1"/>
    <col min="8455" max="8455" width="12.109375" style="77" customWidth="1"/>
    <col min="8456" max="8456" width="11.109375" style="77" customWidth="1"/>
    <col min="8457" max="8458" width="9" style="77" customWidth="1"/>
    <col min="8459" max="8459" width="11.44140625" style="77" customWidth="1"/>
    <col min="8460" max="8460" width="12.44140625" style="77" customWidth="1"/>
    <col min="8461" max="8461" width="14.44140625" style="77" customWidth="1"/>
    <col min="8462" max="8462" width="12" style="77" customWidth="1"/>
    <col min="8463" max="8464" width="8.88671875" style="77"/>
    <col min="8465" max="8465" width="12.88671875" style="77" bestFit="1" customWidth="1"/>
    <col min="8466" max="8707" width="8.88671875" style="77"/>
    <col min="8708" max="8708" width="4.5546875" style="77" customWidth="1"/>
    <col min="8709" max="8709" width="47" style="77" customWidth="1"/>
    <col min="8710" max="8710" width="13.5546875" style="77" customWidth="1"/>
    <col min="8711" max="8711" width="12.109375" style="77" customWidth="1"/>
    <col min="8712" max="8712" width="11.109375" style="77" customWidth="1"/>
    <col min="8713" max="8714" width="9" style="77" customWidth="1"/>
    <col min="8715" max="8715" width="11.44140625" style="77" customWidth="1"/>
    <col min="8716" max="8716" width="12.44140625" style="77" customWidth="1"/>
    <col min="8717" max="8717" width="14.44140625" style="77" customWidth="1"/>
    <col min="8718" max="8718" width="12" style="77" customWidth="1"/>
    <col min="8719" max="8720" width="8.88671875" style="77"/>
    <col min="8721" max="8721" width="12.88671875" style="77" bestFit="1" customWidth="1"/>
    <col min="8722" max="8963" width="8.88671875" style="77"/>
    <col min="8964" max="8964" width="4.5546875" style="77" customWidth="1"/>
    <col min="8965" max="8965" width="47" style="77" customWidth="1"/>
    <col min="8966" max="8966" width="13.5546875" style="77" customWidth="1"/>
    <col min="8967" max="8967" width="12.109375" style="77" customWidth="1"/>
    <col min="8968" max="8968" width="11.109375" style="77" customWidth="1"/>
    <col min="8969" max="8970" width="9" style="77" customWidth="1"/>
    <col min="8971" max="8971" width="11.44140625" style="77" customWidth="1"/>
    <col min="8972" max="8972" width="12.44140625" style="77" customWidth="1"/>
    <col min="8973" max="8973" width="14.44140625" style="77" customWidth="1"/>
    <col min="8974" max="8974" width="12" style="77" customWidth="1"/>
    <col min="8975" max="8976" width="8.88671875" style="77"/>
    <col min="8977" max="8977" width="12.88671875" style="77" bestFit="1" customWidth="1"/>
    <col min="8978" max="9219" width="8.88671875" style="77"/>
    <col min="9220" max="9220" width="4.5546875" style="77" customWidth="1"/>
    <col min="9221" max="9221" width="47" style="77" customWidth="1"/>
    <col min="9222" max="9222" width="13.5546875" style="77" customWidth="1"/>
    <col min="9223" max="9223" width="12.109375" style="77" customWidth="1"/>
    <col min="9224" max="9224" width="11.109375" style="77" customWidth="1"/>
    <col min="9225" max="9226" width="9" style="77" customWidth="1"/>
    <col min="9227" max="9227" width="11.44140625" style="77" customWidth="1"/>
    <col min="9228" max="9228" width="12.44140625" style="77" customWidth="1"/>
    <col min="9229" max="9229" width="14.44140625" style="77" customWidth="1"/>
    <col min="9230" max="9230" width="12" style="77" customWidth="1"/>
    <col min="9231" max="9232" width="8.88671875" style="77"/>
    <col min="9233" max="9233" width="12.88671875" style="77" bestFit="1" customWidth="1"/>
    <col min="9234" max="9475" width="8.88671875" style="77"/>
    <col min="9476" max="9476" width="4.5546875" style="77" customWidth="1"/>
    <col min="9477" max="9477" width="47" style="77" customWidth="1"/>
    <col min="9478" max="9478" width="13.5546875" style="77" customWidth="1"/>
    <col min="9479" max="9479" width="12.109375" style="77" customWidth="1"/>
    <col min="9480" max="9480" width="11.109375" style="77" customWidth="1"/>
    <col min="9481" max="9482" width="9" style="77" customWidth="1"/>
    <col min="9483" max="9483" width="11.44140625" style="77" customWidth="1"/>
    <col min="9484" max="9484" width="12.44140625" style="77" customWidth="1"/>
    <col min="9485" max="9485" width="14.44140625" style="77" customWidth="1"/>
    <col min="9486" max="9486" width="12" style="77" customWidth="1"/>
    <col min="9487" max="9488" width="8.88671875" style="77"/>
    <col min="9489" max="9489" width="12.88671875" style="77" bestFit="1" customWidth="1"/>
    <col min="9490" max="9731" width="8.88671875" style="77"/>
    <col min="9732" max="9732" width="4.5546875" style="77" customWidth="1"/>
    <col min="9733" max="9733" width="47" style="77" customWidth="1"/>
    <col min="9734" max="9734" width="13.5546875" style="77" customWidth="1"/>
    <col min="9735" max="9735" width="12.109375" style="77" customWidth="1"/>
    <col min="9736" max="9736" width="11.109375" style="77" customWidth="1"/>
    <col min="9737" max="9738" width="9" style="77" customWidth="1"/>
    <col min="9739" max="9739" width="11.44140625" style="77" customWidth="1"/>
    <col min="9740" max="9740" width="12.44140625" style="77" customWidth="1"/>
    <col min="9741" max="9741" width="14.44140625" style="77" customWidth="1"/>
    <col min="9742" max="9742" width="12" style="77" customWidth="1"/>
    <col min="9743" max="9744" width="8.88671875" style="77"/>
    <col min="9745" max="9745" width="12.88671875" style="77" bestFit="1" customWidth="1"/>
    <col min="9746" max="9987" width="8.88671875" style="77"/>
    <col min="9988" max="9988" width="4.5546875" style="77" customWidth="1"/>
    <col min="9989" max="9989" width="47" style="77" customWidth="1"/>
    <col min="9990" max="9990" width="13.5546875" style="77" customWidth="1"/>
    <col min="9991" max="9991" width="12.109375" style="77" customWidth="1"/>
    <col min="9992" max="9992" width="11.109375" style="77" customWidth="1"/>
    <col min="9993" max="9994" width="9" style="77" customWidth="1"/>
    <col min="9995" max="9995" width="11.44140625" style="77" customWidth="1"/>
    <col min="9996" max="9996" width="12.44140625" style="77" customWidth="1"/>
    <col min="9997" max="9997" width="14.44140625" style="77" customWidth="1"/>
    <col min="9998" max="9998" width="12" style="77" customWidth="1"/>
    <col min="9999" max="10000" width="8.88671875" style="77"/>
    <col min="10001" max="10001" width="12.88671875" style="77" bestFit="1" customWidth="1"/>
    <col min="10002" max="10243" width="8.88671875" style="77"/>
    <col min="10244" max="10244" width="4.5546875" style="77" customWidth="1"/>
    <col min="10245" max="10245" width="47" style="77" customWidth="1"/>
    <col min="10246" max="10246" width="13.5546875" style="77" customWidth="1"/>
    <col min="10247" max="10247" width="12.109375" style="77" customWidth="1"/>
    <col min="10248" max="10248" width="11.109375" style="77" customWidth="1"/>
    <col min="10249" max="10250" width="9" style="77" customWidth="1"/>
    <col min="10251" max="10251" width="11.44140625" style="77" customWidth="1"/>
    <col min="10252" max="10252" width="12.44140625" style="77" customWidth="1"/>
    <col min="10253" max="10253" width="14.44140625" style="77" customWidth="1"/>
    <col min="10254" max="10254" width="12" style="77" customWidth="1"/>
    <col min="10255" max="10256" width="8.88671875" style="77"/>
    <col min="10257" max="10257" width="12.88671875" style="77" bestFit="1" customWidth="1"/>
    <col min="10258" max="10499" width="8.88671875" style="77"/>
    <col min="10500" max="10500" width="4.5546875" style="77" customWidth="1"/>
    <col min="10501" max="10501" width="47" style="77" customWidth="1"/>
    <col min="10502" max="10502" width="13.5546875" style="77" customWidth="1"/>
    <col min="10503" max="10503" width="12.109375" style="77" customWidth="1"/>
    <col min="10504" max="10504" width="11.109375" style="77" customWidth="1"/>
    <col min="10505" max="10506" width="9" style="77" customWidth="1"/>
    <col min="10507" max="10507" width="11.44140625" style="77" customWidth="1"/>
    <col min="10508" max="10508" width="12.44140625" style="77" customWidth="1"/>
    <col min="10509" max="10509" width="14.44140625" style="77" customWidth="1"/>
    <col min="10510" max="10510" width="12" style="77" customWidth="1"/>
    <col min="10511" max="10512" width="8.88671875" style="77"/>
    <col min="10513" max="10513" width="12.88671875" style="77" bestFit="1" customWidth="1"/>
    <col min="10514" max="10755" width="8.88671875" style="77"/>
    <col min="10756" max="10756" width="4.5546875" style="77" customWidth="1"/>
    <col min="10757" max="10757" width="47" style="77" customWidth="1"/>
    <col min="10758" max="10758" width="13.5546875" style="77" customWidth="1"/>
    <col min="10759" max="10759" width="12.109375" style="77" customWidth="1"/>
    <col min="10760" max="10760" width="11.109375" style="77" customWidth="1"/>
    <col min="10761" max="10762" width="9" style="77" customWidth="1"/>
    <col min="10763" max="10763" width="11.44140625" style="77" customWidth="1"/>
    <col min="10764" max="10764" width="12.44140625" style="77" customWidth="1"/>
    <col min="10765" max="10765" width="14.44140625" style="77" customWidth="1"/>
    <col min="10766" max="10766" width="12" style="77" customWidth="1"/>
    <col min="10767" max="10768" width="8.88671875" style="77"/>
    <col min="10769" max="10769" width="12.88671875" style="77" bestFit="1" customWidth="1"/>
    <col min="10770" max="11011" width="8.88671875" style="77"/>
    <col min="11012" max="11012" width="4.5546875" style="77" customWidth="1"/>
    <col min="11013" max="11013" width="47" style="77" customWidth="1"/>
    <col min="11014" max="11014" width="13.5546875" style="77" customWidth="1"/>
    <col min="11015" max="11015" width="12.109375" style="77" customWidth="1"/>
    <col min="11016" max="11016" width="11.109375" style="77" customWidth="1"/>
    <col min="11017" max="11018" width="9" style="77" customWidth="1"/>
    <col min="11019" max="11019" width="11.44140625" style="77" customWidth="1"/>
    <col min="11020" max="11020" width="12.44140625" style="77" customWidth="1"/>
    <col min="11021" max="11021" width="14.44140625" style="77" customWidth="1"/>
    <col min="11022" max="11022" width="12" style="77" customWidth="1"/>
    <col min="11023" max="11024" width="8.88671875" style="77"/>
    <col min="11025" max="11025" width="12.88671875" style="77" bestFit="1" customWidth="1"/>
    <col min="11026" max="11267" width="8.88671875" style="77"/>
    <col min="11268" max="11268" width="4.5546875" style="77" customWidth="1"/>
    <col min="11269" max="11269" width="47" style="77" customWidth="1"/>
    <col min="11270" max="11270" width="13.5546875" style="77" customWidth="1"/>
    <col min="11271" max="11271" width="12.109375" style="77" customWidth="1"/>
    <col min="11272" max="11272" width="11.109375" style="77" customWidth="1"/>
    <col min="11273" max="11274" width="9" style="77" customWidth="1"/>
    <col min="11275" max="11275" width="11.44140625" style="77" customWidth="1"/>
    <col min="11276" max="11276" width="12.44140625" style="77" customWidth="1"/>
    <col min="11277" max="11277" width="14.44140625" style="77" customWidth="1"/>
    <col min="11278" max="11278" width="12" style="77" customWidth="1"/>
    <col min="11279" max="11280" width="8.88671875" style="77"/>
    <col min="11281" max="11281" width="12.88671875" style="77" bestFit="1" customWidth="1"/>
    <col min="11282" max="11523" width="8.88671875" style="77"/>
    <col min="11524" max="11524" width="4.5546875" style="77" customWidth="1"/>
    <col min="11525" max="11525" width="47" style="77" customWidth="1"/>
    <col min="11526" max="11526" width="13.5546875" style="77" customWidth="1"/>
    <col min="11527" max="11527" width="12.109375" style="77" customWidth="1"/>
    <col min="11528" max="11528" width="11.109375" style="77" customWidth="1"/>
    <col min="11529" max="11530" width="9" style="77" customWidth="1"/>
    <col min="11531" max="11531" width="11.44140625" style="77" customWidth="1"/>
    <col min="11532" max="11532" width="12.44140625" style="77" customWidth="1"/>
    <col min="11533" max="11533" width="14.44140625" style="77" customWidth="1"/>
    <col min="11534" max="11534" width="12" style="77" customWidth="1"/>
    <col min="11535" max="11536" width="8.88671875" style="77"/>
    <col min="11537" max="11537" width="12.88671875" style="77" bestFit="1" customWidth="1"/>
    <col min="11538" max="11779" width="8.88671875" style="77"/>
    <col min="11780" max="11780" width="4.5546875" style="77" customWidth="1"/>
    <col min="11781" max="11781" width="47" style="77" customWidth="1"/>
    <col min="11782" max="11782" width="13.5546875" style="77" customWidth="1"/>
    <col min="11783" max="11783" width="12.109375" style="77" customWidth="1"/>
    <col min="11784" max="11784" width="11.109375" style="77" customWidth="1"/>
    <col min="11785" max="11786" width="9" style="77" customWidth="1"/>
    <col min="11787" max="11787" width="11.44140625" style="77" customWidth="1"/>
    <col min="11788" max="11788" width="12.44140625" style="77" customWidth="1"/>
    <col min="11789" max="11789" width="14.44140625" style="77" customWidth="1"/>
    <col min="11790" max="11790" width="12" style="77" customWidth="1"/>
    <col min="11791" max="11792" width="8.88671875" style="77"/>
    <col min="11793" max="11793" width="12.88671875" style="77" bestFit="1" customWidth="1"/>
    <col min="11794" max="12035" width="8.88671875" style="77"/>
    <col min="12036" max="12036" width="4.5546875" style="77" customWidth="1"/>
    <col min="12037" max="12037" width="47" style="77" customWidth="1"/>
    <col min="12038" max="12038" width="13.5546875" style="77" customWidth="1"/>
    <col min="12039" max="12039" width="12.109375" style="77" customWidth="1"/>
    <col min="12040" max="12040" width="11.109375" style="77" customWidth="1"/>
    <col min="12041" max="12042" width="9" style="77" customWidth="1"/>
    <col min="12043" max="12043" width="11.44140625" style="77" customWidth="1"/>
    <col min="12044" max="12044" width="12.44140625" style="77" customWidth="1"/>
    <col min="12045" max="12045" width="14.44140625" style="77" customWidth="1"/>
    <col min="12046" max="12046" width="12" style="77" customWidth="1"/>
    <col min="12047" max="12048" width="8.88671875" style="77"/>
    <col min="12049" max="12049" width="12.88671875" style="77" bestFit="1" customWidth="1"/>
    <col min="12050" max="12291" width="8.88671875" style="77"/>
    <col min="12292" max="12292" width="4.5546875" style="77" customWidth="1"/>
    <col min="12293" max="12293" width="47" style="77" customWidth="1"/>
    <col min="12294" max="12294" width="13.5546875" style="77" customWidth="1"/>
    <col min="12295" max="12295" width="12.109375" style="77" customWidth="1"/>
    <col min="12296" max="12296" width="11.109375" style="77" customWidth="1"/>
    <col min="12297" max="12298" width="9" style="77" customWidth="1"/>
    <col min="12299" max="12299" width="11.44140625" style="77" customWidth="1"/>
    <col min="12300" max="12300" width="12.44140625" style="77" customWidth="1"/>
    <col min="12301" max="12301" width="14.44140625" style="77" customWidth="1"/>
    <col min="12302" max="12302" width="12" style="77" customWidth="1"/>
    <col min="12303" max="12304" width="8.88671875" style="77"/>
    <col min="12305" max="12305" width="12.88671875" style="77" bestFit="1" customWidth="1"/>
    <col min="12306" max="12547" width="8.88671875" style="77"/>
    <col min="12548" max="12548" width="4.5546875" style="77" customWidth="1"/>
    <col min="12549" max="12549" width="47" style="77" customWidth="1"/>
    <col min="12550" max="12550" width="13.5546875" style="77" customWidth="1"/>
    <col min="12551" max="12551" width="12.109375" style="77" customWidth="1"/>
    <col min="12552" max="12552" width="11.109375" style="77" customWidth="1"/>
    <col min="12553" max="12554" width="9" style="77" customWidth="1"/>
    <col min="12555" max="12555" width="11.44140625" style="77" customWidth="1"/>
    <col min="12556" max="12556" width="12.44140625" style="77" customWidth="1"/>
    <col min="12557" max="12557" width="14.44140625" style="77" customWidth="1"/>
    <col min="12558" max="12558" width="12" style="77" customWidth="1"/>
    <col min="12559" max="12560" width="8.88671875" style="77"/>
    <col min="12561" max="12561" width="12.88671875" style="77" bestFit="1" customWidth="1"/>
    <col min="12562" max="12803" width="8.88671875" style="77"/>
    <col min="12804" max="12804" width="4.5546875" style="77" customWidth="1"/>
    <col min="12805" max="12805" width="47" style="77" customWidth="1"/>
    <col min="12806" max="12806" width="13.5546875" style="77" customWidth="1"/>
    <col min="12807" max="12807" width="12.109375" style="77" customWidth="1"/>
    <col min="12808" max="12808" width="11.109375" style="77" customWidth="1"/>
    <col min="12809" max="12810" width="9" style="77" customWidth="1"/>
    <col min="12811" max="12811" width="11.44140625" style="77" customWidth="1"/>
    <col min="12812" max="12812" width="12.44140625" style="77" customWidth="1"/>
    <col min="12813" max="12813" width="14.44140625" style="77" customWidth="1"/>
    <col min="12814" max="12814" width="12" style="77" customWidth="1"/>
    <col min="12815" max="12816" width="8.88671875" style="77"/>
    <col min="12817" max="12817" width="12.88671875" style="77" bestFit="1" customWidth="1"/>
    <col min="12818" max="13059" width="8.88671875" style="77"/>
    <col min="13060" max="13060" width="4.5546875" style="77" customWidth="1"/>
    <col min="13061" max="13061" width="47" style="77" customWidth="1"/>
    <col min="13062" max="13062" width="13.5546875" style="77" customWidth="1"/>
    <col min="13063" max="13063" width="12.109375" style="77" customWidth="1"/>
    <col min="13064" max="13064" width="11.109375" style="77" customWidth="1"/>
    <col min="13065" max="13066" width="9" style="77" customWidth="1"/>
    <col min="13067" max="13067" width="11.44140625" style="77" customWidth="1"/>
    <col min="13068" max="13068" width="12.44140625" style="77" customWidth="1"/>
    <col min="13069" max="13069" width="14.44140625" style="77" customWidth="1"/>
    <col min="13070" max="13070" width="12" style="77" customWidth="1"/>
    <col min="13071" max="13072" width="8.88671875" style="77"/>
    <col min="13073" max="13073" width="12.88671875" style="77" bestFit="1" customWidth="1"/>
    <col min="13074" max="13315" width="8.88671875" style="77"/>
    <col min="13316" max="13316" width="4.5546875" style="77" customWidth="1"/>
    <col min="13317" max="13317" width="47" style="77" customWidth="1"/>
    <col min="13318" max="13318" width="13.5546875" style="77" customWidth="1"/>
    <col min="13319" max="13319" width="12.109375" style="77" customWidth="1"/>
    <col min="13320" max="13320" width="11.109375" style="77" customWidth="1"/>
    <col min="13321" max="13322" width="9" style="77" customWidth="1"/>
    <col min="13323" max="13323" width="11.44140625" style="77" customWidth="1"/>
    <col min="13324" max="13324" width="12.44140625" style="77" customWidth="1"/>
    <col min="13325" max="13325" width="14.44140625" style="77" customWidth="1"/>
    <col min="13326" max="13326" width="12" style="77" customWidth="1"/>
    <col min="13327" max="13328" width="8.88671875" style="77"/>
    <col min="13329" max="13329" width="12.88671875" style="77" bestFit="1" customWidth="1"/>
    <col min="13330" max="13571" width="8.88671875" style="77"/>
    <col min="13572" max="13572" width="4.5546875" style="77" customWidth="1"/>
    <col min="13573" max="13573" width="47" style="77" customWidth="1"/>
    <col min="13574" max="13574" width="13.5546875" style="77" customWidth="1"/>
    <col min="13575" max="13575" width="12.109375" style="77" customWidth="1"/>
    <col min="13576" max="13576" width="11.109375" style="77" customWidth="1"/>
    <col min="13577" max="13578" width="9" style="77" customWidth="1"/>
    <col min="13579" max="13579" width="11.44140625" style="77" customWidth="1"/>
    <col min="13580" max="13580" width="12.44140625" style="77" customWidth="1"/>
    <col min="13581" max="13581" width="14.44140625" style="77" customWidth="1"/>
    <col min="13582" max="13582" width="12" style="77" customWidth="1"/>
    <col min="13583" max="13584" width="8.88671875" style="77"/>
    <col min="13585" max="13585" width="12.88671875" style="77" bestFit="1" customWidth="1"/>
    <col min="13586" max="13827" width="8.88671875" style="77"/>
    <col min="13828" max="13828" width="4.5546875" style="77" customWidth="1"/>
    <col min="13829" max="13829" width="47" style="77" customWidth="1"/>
    <col min="13830" max="13830" width="13.5546875" style="77" customWidth="1"/>
    <col min="13831" max="13831" width="12.109375" style="77" customWidth="1"/>
    <col min="13832" max="13832" width="11.109375" style="77" customWidth="1"/>
    <col min="13833" max="13834" width="9" style="77" customWidth="1"/>
    <col min="13835" max="13835" width="11.44140625" style="77" customWidth="1"/>
    <col min="13836" max="13836" width="12.44140625" style="77" customWidth="1"/>
    <col min="13837" max="13837" width="14.44140625" style="77" customWidth="1"/>
    <col min="13838" max="13838" width="12" style="77" customWidth="1"/>
    <col min="13839" max="13840" width="8.88671875" style="77"/>
    <col min="13841" max="13841" width="12.88671875" style="77" bestFit="1" customWidth="1"/>
    <col min="13842" max="14083" width="8.88671875" style="77"/>
    <col min="14084" max="14084" width="4.5546875" style="77" customWidth="1"/>
    <col min="14085" max="14085" width="47" style="77" customWidth="1"/>
    <col min="14086" max="14086" width="13.5546875" style="77" customWidth="1"/>
    <col min="14087" max="14087" width="12.109375" style="77" customWidth="1"/>
    <col min="14088" max="14088" width="11.109375" style="77" customWidth="1"/>
    <col min="14089" max="14090" width="9" style="77" customWidth="1"/>
    <col min="14091" max="14091" width="11.44140625" style="77" customWidth="1"/>
    <col min="14092" max="14092" width="12.44140625" style="77" customWidth="1"/>
    <col min="14093" max="14093" width="14.44140625" style="77" customWidth="1"/>
    <col min="14094" max="14094" width="12" style="77" customWidth="1"/>
    <col min="14095" max="14096" width="8.88671875" style="77"/>
    <col min="14097" max="14097" width="12.88671875" style="77" bestFit="1" customWidth="1"/>
    <col min="14098" max="14339" width="8.88671875" style="77"/>
    <col min="14340" max="14340" width="4.5546875" style="77" customWidth="1"/>
    <col min="14341" max="14341" width="47" style="77" customWidth="1"/>
    <col min="14342" max="14342" width="13.5546875" style="77" customWidth="1"/>
    <col min="14343" max="14343" width="12.109375" style="77" customWidth="1"/>
    <col min="14344" max="14344" width="11.109375" style="77" customWidth="1"/>
    <col min="14345" max="14346" width="9" style="77" customWidth="1"/>
    <col min="14347" max="14347" width="11.44140625" style="77" customWidth="1"/>
    <col min="14348" max="14348" width="12.44140625" style="77" customWidth="1"/>
    <col min="14349" max="14349" width="14.44140625" style="77" customWidth="1"/>
    <col min="14350" max="14350" width="12" style="77" customWidth="1"/>
    <col min="14351" max="14352" width="8.88671875" style="77"/>
    <col min="14353" max="14353" width="12.88671875" style="77" bestFit="1" customWidth="1"/>
    <col min="14354" max="14595" width="8.88671875" style="77"/>
    <col min="14596" max="14596" width="4.5546875" style="77" customWidth="1"/>
    <col min="14597" max="14597" width="47" style="77" customWidth="1"/>
    <col min="14598" max="14598" width="13.5546875" style="77" customWidth="1"/>
    <col min="14599" max="14599" width="12.109375" style="77" customWidth="1"/>
    <col min="14600" max="14600" width="11.109375" style="77" customWidth="1"/>
    <col min="14601" max="14602" width="9" style="77" customWidth="1"/>
    <col min="14603" max="14603" width="11.44140625" style="77" customWidth="1"/>
    <col min="14604" max="14604" width="12.44140625" style="77" customWidth="1"/>
    <col min="14605" max="14605" width="14.44140625" style="77" customWidth="1"/>
    <col min="14606" max="14606" width="12" style="77" customWidth="1"/>
    <col min="14607" max="14608" width="8.88671875" style="77"/>
    <col min="14609" max="14609" width="12.88671875" style="77" bestFit="1" customWidth="1"/>
    <col min="14610" max="14851" width="8.88671875" style="77"/>
    <col min="14852" max="14852" width="4.5546875" style="77" customWidth="1"/>
    <col min="14853" max="14853" width="47" style="77" customWidth="1"/>
    <col min="14854" max="14854" width="13.5546875" style="77" customWidth="1"/>
    <col min="14855" max="14855" width="12.109375" style="77" customWidth="1"/>
    <col min="14856" max="14856" width="11.109375" style="77" customWidth="1"/>
    <col min="14857" max="14858" width="9" style="77" customWidth="1"/>
    <col min="14859" max="14859" width="11.44140625" style="77" customWidth="1"/>
    <col min="14860" max="14860" width="12.44140625" style="77" customWidth="1"/>
    <col min="14861" max="14861" width="14.44140625" style="77" customWidth="1"/>
    <col min="14862" max="14862" width="12" style="77" customWidth="1"/>
    <col min="14863" max="14864" width="8.88671875" style="77"/>
    <col min="14865" max="14865" width="12.88671875" style="77" bestFit="1" customWidth="1"/>
    <col min="14866" max="15107" width="8.88671875" style="77"/>
    <col min="15108" max="15108" width="4.5546875" style="77" customWidth="1"/>
    <col min="15109" max="15109" width="47" style="77" customWidth="1"/>
    <col min="15110" max="15110" width="13.5546875" style="77" customWidth="1"/>
    <col min="15111" max="15111" width="12.109375" style="77" customWidth="1"/>
    <col min="15112" max="15112" width="11.109375" style="77" customWidth="1"/>
    <col min="15113" max="15114" width="9" style="77" customWidth="1"/>
    <col min="15115" max="15115" width="11.44140625" style="77" customWidth="1"/>
    <col min="15116" max="15116" width="12.44140625" style="77" customWidth="1"/>
    <col min="15117" max="15117" width="14.44140625" style="77" customWidth="1"/>
    <col min="15118" max="15118" width="12" style="77" customWidth="1"/>
    <col min="15119" max="15120" width="8.88671875" style="77"/>
    <col min="15121" max="15121" width="12.88671875" style="77" bestFit="1" customWidth="1"/>
    <col min="15122" max="15363" width="8.88671875" style="77"/>
    <col min="15364" max="15364" width="4.5546875" style="77" customWidth="1"/>
    <col min="15365" max="15365" width="47" style="77" customWidth="1"/>
    <col min="15366" max="15366" width="13.5546875" style="77" customWidth="1"/>
    <col min="15367" max="15367" width="12.109375" style="77" customWidth="1"/>
    <col min="15368" max="15368" width="11.109375" style="77" customWidth="1"/>
    <col min="15369" max="15370" width="9" style="77" customWidth="1"/>
    <col min="15371" max="15371" width="11.44140625" style="77" customWidth="1"/>
    <col min="15372" max="15372" width="12.44140625" style="77" customWidth="1"/>
    <col min="15373" max="15373" width="14.44140625" style="77" customWidth="1"/>
    <col min="15374" max="15374" width="12" style="77" customWidth="1"/>
    <col min="15375" max="15376" width="8.88671875" style="77"/>
    <col min="15377" max="15377" width="12.88671875" style="77" bestFit="1" customWidth="1"/>
    <col min="15378" max="15619" width="8.88671875" style="77"/>
    <col min="15620" max="15620" width="4.5546875" style="77" customWidth="1"/>
    <col min="15621" max="15621" width="47" style="77" customWidth="1"/>
    <col min="15622" max="15622" width="13.5546875" style="77" customWidth="1"/>
    <col min="15623" max="15623" width="12.109375" style="77" customWidth="1"/>
    <col min="15624" max="15624" width="11.109375" style="77" customWidth="1"/>
    <col min="15625" max="15626" width="9" style="77" customWidth="1"/>
    <col min="15627" max="15627" width="11.44140625" style="77" customWidth="1"/>
    <col min="15628" max="15628" width="12.44140625" style="77" customWidth="1"/>
    <col min="15629" max="15629" width="14.44140625" style="77" customWidth="1"/>
    <col min="15630" max="15630" width="12" style="77" customWidth="1"/>
    <col min="15631" max="15632" width="8.88671875" style="77"/>
    <col min="15633" max="15633" width="12.88671875" style="77" bestFit="1" customWidth="1"/>
    <col min="15634" max="15875" width="8.88671875" style="77"/>
    <col min="15876" max="15876" width="4.5546875" style="77" customWidth="1"/>
    <col min="15877" max="15877" width="47" style="77" customWidth="1"/>
    <col min="15878" max="15878" width="13.5546875" style="77" customWidth="1"/>
    <col min="15879" max="15879" width="12.109375" style="77" customWidth="1"/>
    <col min="15880" max="15880" width="11.109375" style="77" customWidth="1"/>
    <col min="15881" max="15882" width="9" style="77" customWidth="1"/>
    <col min="15883" max="15883" width="11.44140625" style="77" customWidth="1"/>
    <col min="15884" max="15884" width="12.44140625" style="77" customWidth="1"/>
    <col min="15885" max="15885" width="14.44140625" style="77" customWidth="1"/>
    <col min="15886" max="15886" width="12" style="77" customWidth="1"/>
    <col min="15887" max="15888" width="8.88671875" style="77"/>
    <col min="15889" max="15889" width="12.88671875" style="77" bestFit="1" customWidth="1"/>
    <col min="15890" max="16131" width="8.88671875" style="77"/>
    <col min="16132" max="16132" width="4.5546875" style="77" customWidth="1"/>
    <col min="16133" max="16133" width="47" style="77" customWidth="1"/>
    <col min="16134" max="16134" width="13.5546875" style="77" customWidth="1"/>
    <col min="16135" max="16135" width="12.109375" style="77" customWidth="1"/>
    <col min="16136" max="16136" width="11.109375" style="77" customWidth="1"/>
    <col min="16137" max="16138" width="9" style="77" customWidth="1"/>
    <col min="16139" max="16139" width="11.44140625" style="77" customWidth="1"/>
    <col min="16140" max="16140" width="12.44140625" style="77" customWidth="1"/>
    <col min="16141" max="16141" width="14.44140625" style="77" customWidth="1"/>
    <col min="16142" max="16142" width="12" style="77" customWidth="1"/>
    <col min="16143" max="16144" width="8.88671875" style="77"/>
    <col min="16145" max="16145" width="12.88671875" style="77" bestFit="1" customWidth="1"/>
    <col min="16146" max="16383" width="8.88671875" style="77"/>
    <col min="16384" max="16384" width="8.88671875" style="77" customWidth="1"/>
  </cols>
  <sheetData>
    <row r="1" spans="1:17">
      <c r="A1" s="74" t="s">
        <v>0</v>
      </c>
      <c r="B1" s="74"/>
      <c r="C1" s="75"/>
      <c r="D1" s="76"/>
      <c r="F1" s="74" t="s">
        <v>1</v>
      </c>
      <c r="G1" s="74"/>
      <c r="H1" s="74"/>
      <c r="I1" s="78"/>
      <c r="J1" s="78"/>
      <c r="K1" s="78"/>
      <c r="L1" s="79" t="s">
        <v>45</v>
      </c>
      <c r="M1" s="80"/>
      <c r="N1" s="81"/>
    </row>
    <row r="2" spans="1:17">
      <c r="A2" s="82"/>
      <c r="B2" s="83"/>
      <c r="C2" s="75"/>
      <c r="D2" s="84"/>
      <c r="E2" s="85"/>
      <c r="F2" s="86"/>
      <c r="G2" s="86"/>
      <c r="H2" s="86"/>
      <c r="I2" s="86"/>
      <c r="J2" s="86"/>
      <c r="K2" s="86"/>
      <c r="L2" s="87" t="s">
        <v>3</v>
      </c>
      <c r="M2" s="88" t="s">
        <v>46</v>
      </c>
      <c r="N2" s="88" t="s">
        <v>47</v>
      </c>
      <c r="O2" s="85"/>
      <c r="P2" s="85"/>
      <c r="Q2" s="85"/>
    </row>
    <row r="3" spans="1:17">
      <c r="A3" s="74" t="s">
        <v>48</v>
      </c>
      <c r="B3" s="74"/>
      <c r="C3" s="74"/>
      <c r="D3" s="74"/>
      <c r="E3" s="74"/>
      <c r="F3" s="74"/>
      <c r="G3" s="74"/>
      <c r="H3" s="74"/>
      <c r="I3" s="74"/>
      <c r="J3" s="74"/>
      <c r="K3" s="78"/>
      <c r="L3" s="89">
        <f>M3+N3</f>
        <v>10578582</v>
      </c>
      <c r="M3" s="92">
        <f>'[1]Bieu so 01'!E73</f>
        <v>5705567</v>
      </c>
      <c r="N3" s="92">
        <f>'[1]Bieu so 01'!F73</f>
        <v>4873015</v>
      </c>
      <c r="O3" s="90"/>
    </row>
    <row r="4" spans="1:17">
      <c r="A4" s="74" t="s">
        <v>49</v>
      </c>
      <c r="B4" s="74"/>
      <c r="C4" s="74"/>
      <c r="D4" s="74"/>
      <c r="E4" s="74"/>
      <c r="F4" s="74"/>
      <c r="G4" s="74"/>
      <c r="H4" s="74"/>
      <c r="I4" s="74"/>
      <c r="J4" s="74"/>
      <c r="K4" s="78"/>
      <c r="L4" s="91" t="s">
        <v>50</v>
      </c>
      <c r="M4" s="92">
        <f>M3-E10</f>
        <v>45200</v>
      </c>
      <c r="N4" s="89">
        <f>N3-F10</f>
        <v>0</v>
      </c>
    </row>
    <row r="5" spans="1:17">
      <c r="A5" s="94"/>
      <c r="B5" s="95"/>
      <c r="C5" s="96"/>
      <c r="D5" s="4"/>
      <c r="E5" s="97"/>
      <c r="G5" s="98" t="s">
        <v>51</v>
      </c>
      <c r="I5" s="98"/>
      <c r="J5" s="97"/>
      <c r="K5" s="98"/>
      <c r="L5" s="97"/>
      <c r="M5" s="93"/>
      <c r="N5" s="4"/>
    </row>
    <row r="6" spans="1:17" ht="18.75" customHeight="1">
      <c r="A6" s="99" t="s">
        <v>2</v>
      </c>
      <c r="B6" s="100" t="s">
        <v>52</v>
      </c>
      <c r="C6" s="101" t="s">
        <v>53</v>
      </c>
      <c r="D6" s="100" t="s">
        <v>54</v>
      </c>
      <c r="E6" s="99" t="s">
        <v>55</v>
      </c>
      <c r="F6" s="99"/>
      <c r="G6" s="99" t="s">
        <v>56</v>
      </c>
      <c r="H6" s="99"/>
      <c r="I6" s="100" t="s">
        <v>57</v>
      </c>
      <c r="J6" s="100" t="s">
        <v>58</v>
      </c>
      <c r="K6" s="100" t="s">
        <v>59</v>
      </c>
      <c r="L6" s="90"/>
      <c r="M6" s="5"/>
    </row>
    <row r="7" spans="1:17" ht="5.25" customHeight="1">
      <c r="A7" s="99"/>
      <c r="B7" s="100"/>
      <c r="C7" s="101"/>
      <c r="D7" s="100"/>
      <c r="E7" s="99"/>
      <c r="F7" s="99"/>
      <c r="G7" s="99"/>
      <c r="H7" s="99"/>
      <c r="I7" s="100"/>
      <c r="J7" s="100"/>
      <c r="K7" s="100"/>
      <c r="L7" s="85"/>
      <c r="M7" s="5"/>
    </row>
    <row r="8" spans="1:17" ht="42" customHeight="1">
      <c r="A8" s="99"/>
      <c r="B8" s="100"/>
      <c r="C8" s="101"/>
      <c r="D8" s="100"/>
      <c r="E8" s="103" t="s">
        <v>60</v>
      </c>
      <c r="F8" s="103" t="s">
        <v>61</v>
      </c>
      <c r="G8" s="103" t="s">
        <v>62</v>
      </c>
      <c r="H8" s="103" t="s">
        <v>63</v>
      </c>
      <c r="I8" s="100"/>
      <c r="J8" s="100"/>
      <c r="K8" s="100"/>
      <c r="L8" s="104"/>
      <c r="M8" s="5"/>
    </row>
    <row r="9" spans="1:17" s="110" customFormat="1">
      <c r="A9" s="105" t="s">
        <v>4</v>
      </c>
      <c r="B9" s="106" t="s">
        <v>5</v>
      </c>
      <c r="C9" s="107">
        <v>1</v>
      </c>
      <c r="D9" s="105" t="s">
        <v>64</v>
      </c>
      <c r="E9" s="105">
        <v>3</v>
      </c>
      <c r="F9" s="105">
        <v>4</v>
      </c>
      <c r="G9" s="105" t="s">
        <v>65</v>
      </c>
      <c r="H9" s="105" t="s">
        <v>66</v>
      </c>
      <c r="I9" s="105"/>
      <c r="J9" s="105">
        <v>7</v>
      </c>
      <c r="K9" s="108"/>
      <c r="L9" s="109"/>
      <c r="M9" s="6"/>
    </row>
    <row r="10" spans="1:17" ht="25.5" customHeight="1">
      <c r="A10" s="108"/>
      <c r="B10" s="111" t="s">
        <v>67</v>
      </c>
      <c r="C10" s="112">
        <v>9111948.303580001</v>
      </c>
      <c r="D10" s="112">
        <v>10533382</v>
      </c>
      <c r="E10" s="112">
        <v>5660367</v>
      </c>
      <c r="F10" s="112">
        <v>4873015</v>
      </c>
      <c r="G10" s="112">
        <v>1421433.696419999</v>
      </c>
      <c r="H10" s="113">
        <v>115.59966813970544</v>
      </c>
      <c r="I10" s="113"/>
      <c r="J10" s="113"/>
      <c r="K10" s="113"/>
      <c r="L10" s="90"/>
      <c r="M10" s="7"/>
    </row>
    <row r="11" spans="1:17" ht="42.75" customHeight="1">
      <c r="A11" s="108" t="s">
        <v>4</v>
      </c>
      <c r="B11" s="111" t="s">
        <v>68</v>
      </c>
      <c r="C11" s="112">
        <v>7210322.3035800001</v>
      </c>
      <c r="D11" s="112">
        <v>8490185</v>
      </c>
      <c r="E11" s="112">
        <v>4181238</v>
      </c>
      <c r="F11" s="112">
        <v>4308947</v>
      </c>
      <c r="G11" s="112">
        <v>1279862.6964199999</v>
      </c>
      <c r="H11" s="113">
        <v>117.7504228317857</v>
      </c>
      <c r="I11" s="114">
        <f>D11/$D$10%</f>
        <v>80.602649747251164</v>
      </c>
      <c r="J11" s="114"/>
      <c r="K11" s="113"/>
      <c r="L11" s="90"/>
      <c r="M11" s="7"/>
      <c r="N11" s="4"/>
    </row>
    <row r="12" spans="1:17" ht="20.399999999999999" customHeight="1">
      <c r="A12" s="115" t="s">
        <v>6</v>
      </c>
      <c r="B12" s="116" t="s">
        <v>69</v>
      </c>
      <c r="C12" s="8">
        <v>1713785</v>
      </c>
      <c r="D12" s="117">
        <v>2176114</v>
      </c>
      <c r="E12" s="117">
        <v>1620859</v>
      </c>
      <c r="F12" s="117">
        <v>555255</v>
      </c>
      <c r="G12" s="117">
        <v>462329</v>
      </c>
      <c r="H12" s="118">
        <v>126.97707121955206</v>
      </c>
      <c r="I12" s="119">
        <f>D12/$D$11%</f>
        <v>25.630937370622664</v>
      </c>
      <c r="J12" s="120">
        <f t="shared" ref="J12:J30" si="0">D12/$D$11%</f>
        <v>25.630937370622664</v>
      </c>
      <c r="K12" s="113"/>
      <c r="L12" s="90"/>
      <c r="M12" s="9"/>
    </row>
    <row r="13" spans="1:17" s="128" customFormat="1" ht="31.2">
      <c r="A13" s="121" t="s">
        <v>70</v>
      </c>
      <c r="B13" s="122" t="s">
        <v>71</v>
      </c>
      <c r="C13" s="123">
        <v>627785</v>
      </c>
      <c r="D13" s="124">
        <v>675114</v>
      </c>
      <c r="E13" s="10">
        <v>485539</v>
      </c>
      <c r="F13" s="10">
        <v>189575</v>
      </c>
      <c r="G13" s="124">
        <v>47329</v>
      </c>
      <c r="H13" s="125">
        <v>107.53904601097508</v>
      </c>
      <c r="I13" s="122"/>
      <c r="J13" s="126">
        <f t="shared" si="0"/>
        <v>7.9516995212707373</v>
      </c>
      <c r="K13" s="127"/>
      <c r="L13" s="128" t="s">
        <v>72</v>
      </c>
      <c r="M13" s="11"/>
      <c r="N13" s="129"/>
    </row>
    <row r="14" spans="1:17" s="128" customFormat="1" ht="16.2" hidden="1">
      <c r="A14" s="130">
        <v>1</v>
      </c>
      <c r="B14" s="131" t="s">
        <v>7</v>
      </c>
      <c r="C14" s="13"/>
      <c r="D14" s="34">
        <v>0</v>
      </c>
      <c r="E14" s="20"/>
      <c r="F14" s="20"/>
      <c r="G14" s="20">
        <v>0</v>
      </c>
      <c r="H14" s="35" t="e">
        <v>#DIV/0!</v>
      </c>
      <c r="I14" s="132"/>
      <c r="J14" s="133">
        <f t="shared" si="0"/>
        <v>0</v>
      </c>
      <c r="K14" s="127"/>
      <c r="M14" s="12"/>
      <c r="N14" s="134"/>
    </row>
    <row r="15" spans="1:17" s="128" customFormat="1" ht="16.2" hidden="1">
      <c r="A15" s="130">
        <v>2</v>
      </c>
      <c r="B15" s="131" t="s">
        <v>8</v>
      </c>
      <c r="C15" s="13"/>
      <c r="D15" s="34">
        <v>0</v>
      </c>
      <c r="E15" s="20"/>
      <c r="F15" s="20"/>
      <c r="G15" s="20">
        <v>0</v>
      </c>
      <c r="H15" s="35" t="e">
        <v>#DIV/0!</v>
      </c>
      <c r="I15" s="132"/>
      <c r="J15" s="133">
        <f t="shared" si="0"/>
        <v>0</v>
      </c>
      <c r="K15" s="127"/>
      <c r="M15" s="12"/>
      <c r="N15" s="134"/>
    </row>
    <row r="16" spans="1:17" s="128" customFormat="1" ht="16.2" hidden="1">
      <c r="A16" s="130">
        <v>3</v>
      </c>
      <c r="B16" s="1" t="s">
        <v>12</v>
      </c>
      <c r="C16" s="13"/>
      <c r="D16" s="34">
        <v>0</v>
      </c>
      <c r="E16" s="20"/>
      <c r="F16" s="20"/>
      <c r="G16" s="20">
        <v>0</v>
      </c>
      <c r="H16" s="35" t="e">
        <v>#DIV/0!</v>
      </c>
      <c r="I16" s="132"/>
      <c r="J16" s="133">
        <f t="shared" si="0"/>
        <v>0</v>
      </c>
      <c r="K16" s="127"/>
      <c r="M16" s="12"/>
      <c r="N16" s="134"/>
    </row>
    <row r="17" spans="1:14" s="128" customFormat="1" ht="16.2" hidden="1">
      <c r="A17" s="130">
        <v>4</v>
      </c>
      <c r="B17" s="1" t="s">
        <v>13</v>
      </c>
      <c r="C17" s="13"/>
      <c r="D17" s="34">
        <v>0</v>
      </c>
      <c r="E17" s="20"/>
      <c r="F17" s="20"/>
      <c r="G17" s="20">
        <v>0</v>
      </c>
      <c r="H17" s="35" t="e">
        <v>#DIV/0!</v>
      </c>
      <c r="I17" s="132"/>
      <c r="J17" s="133">
        <f t="shared" si="0"/>
        <v>0</v>
      </c>
      <c r="K17" s="127"/>
      <c r="M17" s="12"/>
      <c r="N17" s="134"/>
    </row>
    <row r="18" spans="1:14" s="128" customFormat="1" ht="16.2" hidden="1">
      <c r="A18" s="130">
        <v>5</v>
      </c>
      <c r="B18" s="1" t="s">
        <v>14</v>
      </c>
      <c r="C18" s="13"/>
      <c r="D18" s="34">
        <v>0</v>
      </c>
      <c r="E18" s="20"/>
      <c r="F18" s="20"/>
      <c r="G18" s="20">
        <v>0</v>
      </c>
      <c r="H18" s="35" t="e">
        <v>#DIV/0!</v>
      </c>
      <c r="I18" s="132"/>
      <c r="J18" s="133">
        <f t="shared" si="0"/>
        <v>0</v>
      </c>
      <c r="K18" s="127"/>
      <c r="M18" s="12"/>
      <c r="N18" s="134"/>
    </row>
    <row r="19" spans="1:14" s="128" customFormat="1" ht="16.2" hidden="1">
      <c r="A19" s="130">
        <v>6</v>
      </c>
      <c r="B19" s="1" t="s">
        <v>15</v>
      </c>
      <c r="C19" s="13"/>
      <c r="D19" s="34">
        <v>0</v>
      </c>
      <c r="E19" s="20"/>
      <c r="F19" s="20"/>
      <c r="G19" s="20">
        <v>0</v>
      </c>
      <c r="H19" s="35" t="e">
        <v>#DIV/0!</v>
      </c>
      <c r="I19" s="132"/>
      <c r="J19" s="133">
        <f t="shared" si="0"/>
        <v>0</v>
      </c>
      <c r="K19" s="127"/>
      <c r="M19" s="12"/>
      <c r="N19" s="134"/>
    </row>
    <row r="20" spans="1:14" s="128" customFormat="1" ht="16.2" hidden="1">
      <c r="A20" s="130">
        <v>7</v>
      </c>
      <c r="B20" s="1" t="s">
        <v>17</v>
      </c>
      <c r="C20" s="13"/>
      <c r="D20" s="34">
        <v>0</v>
      </c>
      <c r="E20" s="20"/>
      <c r="F20" s="20"/>
      <c r="G20" s="20">
        <v>0</v>
      </c>
      <c r="H20" s="35" t="e">
        <v>#DIV/0!</v>
      </c>
      <c r="I20" s="132"/>
      <c r="J20" s="133">
        <f t="shared" si="0"/>
        <v>0</v>
      </c>
      <c r="K20" s="127"/>
      <c r="M20" s="12"/>
      <c r="N20" s="134"/>
    </row>
    <row r="21" spans="1:14" s="128" customFormat="1" ht="16.2" hidden="1">
      <c r="A21" s="130">
        <v>8</v>
      </c>
      <c r="B21" s="1" t="s">
        <v>16</v>
      </c>
      <c r="C21" s="13"/>
      <c r="D21" s="34">
        <v>0</v>
      </c>
      <c r="E21" s="20"/>
      <c r="F21" s="20"/>
      <c r="G21" s="20">
        <v>0</v>
      </c>
      <c r="H21" s="35" t="e">
        <v>#DIV/0!</v>
      </c>
      <c r="I21" s="132"/>
      <c r="J21" s="133">
        <f t="shared" si="0"/>
        <v>0</v>
      </c>
      <c r="K21" s="127"/>
      <c r="M21" s="12"/>
      <c r="N21" s="134"/>
    </row>
    <row r="22" spans="1:14" s="128" customFormat="1" ht="16.2" hidden="1">
      <c r="A22" s="130">
        <v>9</v>
      </c>
      <c r="B22" s="1" t="s">
        <v>18</v>
      </c>
      <c r="C22" s="13"/>
      <c r="D22" s="34">
        <v>0</v>
      </c>
      <c r="E22" s="20"/>
      <c r="F22" s="20"/>
      <c r="G22" s="20">
        <v>0</v>
      </c>
      <c r="H22" s="35" t="e">
        <v>#DIV/0!</v>
      </c>
      <c r="I22" s="132"/>
      <c r="J22" s="133">
        <f t="shared" si="0"/>
        <v>0</v>
      </c>
      <c r="K22" s="127"/>
      <c r="M22" s="12"/>
      <c r="N22" s="134"/>
    </row>
    <row r="23" spans="1:14" s="128" customFormat="1" ht="16.2" hidden="1">
      <c r="A23" s="130">
        <v>10</v>
      </c>
      <c r="B23" s="1" t="s">
        <v>19</v>
      </c>
      <c r="C23" s="13"/>
      <c r="D23" s="34">
        <v>0</v>
      </c>
      <c r="E23" s="20"/>
      <c r="F23" s="20"/>
      <c r="G23" s="20">
        <v>0</v>
      </c>
      <c r="H23" s="35" t="e">
        <v>#DIV/0!</v>
      </c>
      <c r="I23" s="132"/>
      <c r="J23" s="133">
        <f t="shared" si="0"/>
        <v>0</v>
      </c>
      <c r="K23" s="127"/>
      <c r="M23" s="12"/>
      <c r="N23" s="134"/>
    </row>
    <row r="24" spans="1:14" s="128" customFormat="1" ht="31.2" hidden="1">
      <c r="A24" s="130">
        <v>11</v>
      </c>
      <c r="B24" s="1" t="s">
        <v>21</v>
      </c>
      <c r="C24" s="13"/>
      <c r="D24" s="34">
        <v>0</v>
      </c>
      <c r="E24" s="20"/>
      <c r="F24" s="20"/>
      <c r="G24" s="20">
        <v>0</v>
      </c>
      <c r="H24" s="35" t="e">
        <v>#DIV/0!</v>
      </c>
      <c r="I24" s="132"/>
      <c r="J24" s="133">
        <f t="shared" si="0"/>
        <v>0</v>
      </c>
      <c r="K24" s="127"/>
      <c r="M24" s="12"/>
      <c r="N24" s="134"/>
    </row>
    <row r="25" spans="1:14" s="128" customFormat="1" ht="16.2" hidden="1">
      <c r="A25" s="130">
        <v>12</v>
      </c>
      <c r="B25" s="1" t="s">
        <v>20</v>
      </c>
      <c r="C25" s="13"/>
      <c r="D25" s="34">
        <v>0</v>
      </c>
      <c r="E25" s="20"/>
      <c r="F25" s="20"/>
      <c r="G25" s="20">
        <v>0</v>
      </c>
      <c r="H25" s="35" t="e">
        <v>#DIV/0!</v>
      </c>
      <c r="I25" s="132"/>
      <c r="J25" s="133">
        <f t="shared" si="0"/>
        <v>0</v>
      </c>
      <c r="K25" s="127"/>
      <c r="M25" s="12"/>
      <c r="N25" s="134"/>
    </row>
    <row r="26" spans="1:14" s="128" customFormat="1" ht="16.2" hidden="1">
      <c r="A26" s="130">
        <v>13</v>
      </c>
      <c r="B26" s="1" t="s">
        <v>73</v>
      </c>
      <c r="C26" s="13"/>
      <c r="D26" s="34">
        <v>0</v>
      </c>
      <c r="E26" s="20"/>
      <c r="F26" s="20"/>
      <c r="G26" s="20">
        <v>0</v>
      </c>
      <c r="H26" s="35" t="e">
        <v>#DIV/0!</v>
      </c>
      <c r="I26" s="132"/>
      <c r="J26" s="133">
        <f t="shared" si="0"/>
        <v>0</v>
      </c>
      <c r="K26" s="127"/>
      <c r="M26" s="12"/>
      <c r="N26" s="134"/>
    </row>
    <row r="27" spans="1:14" s="128" customFormat="1" ht="31.2" hidden="1">
      <c r="A27" s="130"/>
      <c r="B27" s="1" t="s">
        <v>74</v>
      </c>
      <c r="C27" s="13"/>
      <c r="D27" s="34"/>
      <c r="E27" s="20"/>
      <c r="F27" s="20"/>
      <c r="G27" s="20"/>
      <c r="H27" s="35"/>
      <c r="I27" s="132"/>
      <c r="J27" s="133"/>
      <c r="K27" s="127"/>
      <c r="M27" s="12"/>
      <c r="N27" s="134"/>
    </row>
    <row r="28" spans="1:14" s="128" customFormat="1" ht="31.2" hidden="1">
      <c r="A28" s="130"/>
      <c r="B28" s="1" t="s">
        <v>75</v>
      </c>
      <c r="C28" s="13"/>
      <c r="D28" s="34"/>
      <c r="E28" s="20"/>
      <c r="F28" s="20"/>
      <c r="G28" s="20"/>
      <c r="H28" s="35"/>
      <c r="I28" s="132"/>
      <c r="J28" s="133"/>
      <c r="K28" s="127"/>
      <c r="M28" s="12"/>
      <c r="N28" s="134"/>
    </row>
    <row r="29" spans="1:14" s="128" customFormat="1" ht="16.2" hidden="1">
      <c r="A29" s="130"/>
      <c r="B29" s="1" t="s">
        <v>76</v>
      </c>
      <c r="C29" s="13"/>
      <c r="D29" s="34"/>
      <c r="E29" s="20"/>
      <c r="F29" s="20"/>
      <c r="G29" s="20"/>
      <c r="H29" s="35"/>
      <c r="I29" s="132"/>
      <c r="J29" s="133"/>
      <c r="K29" s="127"/>
      <c r="M29" s="12"/>
      <c r="N29" s="134"/>
    </row>
    <row r="30" spans="1:14" s="128" customFormat="1" ht="16.2">
      <c r="A30" s="130" t="s">
        <v>77</v>
      </c>
      <c r="B30" s="135" t="s">
        <v>78</v>
      </c>
      <c r="C30" s="19">
        <v>126000</v>
      </c>
      <c r="D30" s="20">
        <v>171000</v>
      </c>
      <c r="E30" s="20">
        <v>100620</v>
      </c>
      <c r="F30" s="20">
        <v>70380</v>
      </c>
      <c r="G30" s="20">
        <v>45000</v>
      </c>
      <c r="H30" s="35">
        <v>135.71428571428572</v>
      </c>
      <c r="I30" s="135"/>
      <c r="J30" s="133">
        <f t="shared" si="0"/>
        <v>2.0140903879008523</v>
      </c>
      <c r="K30" s="127"/>
      <c r="L30" s="129">
        <f>190000*10%</f>
        <v>19000</v>
      </c>
      <c r="M30" s="14">
        <f>D30+L30</f>
        <v>190000</v>
      </c>
      <c r="N30" s="134"/>
    </row>
    <row r="31" spans="1:14" s="128" customFormat="1" ht="31.2">
      <c r="A31" s="136"/>
      <c r="B31" s="137" t="s">
        <v>79</v>
      </c>
      <c r="C31" s="25">
        <v>84000</v>
      </c>
      <c r="D31" s="34">
        <v>114000</v>
      </c>
      <c r="E31" s="15">
        <v>67080</v>
      </c>
      <c r="F31" s="15">
        <v>46920</v>
      </c>
      <c r="G31" s="34">
        <v>30000</v>
      </c>
      <c r="H31" s="138">
        <v>135.71428571428572</v>
      </c>
      <c r="I31" s="139"/>
      <c r="J31" s="140"/>
      <c r="K31" s="141"/>
      <c r="M31" s="16"/>
      <c r="N31" s="134"/>
    </row>
    <row r="32" spans="1:14" s="128" customFormat="1" ht="16.2">
      <c r="A32" s="136"/>
      <c r="B32" s="137" t="s">
        <v>80</v>
      </c>
      <c r="C32" s="25">
        <v>42000</v>
      </c>
      <c r="D32" s="34">
        <v>57000</v>
      </c>
      <c r="E32" s="15">
        <v>33540</v>
      </c>
      <c r="F32" s="15">
        <v>23460</v>
      </c>
      <c r="G32" s="34">
        <v>15000</v>
      </c>
      <c r="H32" s="138">
        <v>135.71428571428572</v>
      </c>
      <c r="I32" s="139"/>
      <c r="J32" s="140"/>
      <c r="K32" s="141"/>
      <c r="M32" s="16"/>
      <c r="N32" s="134"/>
    </row>
    <row r="33" spans="1:15" s="128" customFormat="1" ht="16.2">
      <c r="A33" s="142" t="s">
        <v>81</v>
      </c>
      <c r="B33" s="143" t="s">
        <v>9</v>
      </c>
      <c r="C33" s="144">
        <v>960000</v>
      </c>
      <c r="D33" s="145">
        <v>1130000</v>
      </c>
      <c r="E33" s="17">
        <v>834700</v>
      </c>
      <c r="F33" s="17">
        <v>295300</v>
      </c>
      <c r="G33" s="146">
        <v>170000</v>
      </c>
      <c r="H33" s="147">
        <v>117.70833333333333</v>
      </c>
      <c r="I33" s="145"/>
      <c r="J33" s="148">
        <f t="shared" ref="J33:J40" si="1">D33/$D$11%</f>
        <v>13.309486189052416</v>
      </c>
      <c r="K33" s="127"/>
      <c r="L33" s="149"/>
      <c r="M33" s="11"/>
      <c r="N33" s="134"/>
    </row>
    <row r="34" spans="1:15" s="128" customFormat="1" ht="31.5" customHeight="1">
      <c r="A34" s="142" t="s">
        <v>82</v>
      </c>
      <c r="B34" s="143" t="s">
        <v>83</v>
      </c>
      <c r="C34" s="144"/>
      <c r="D34" s="145">
        <v>200000</v>
      </c>
      <c r="E34" s="17">
        <v>200000</v>
      </c>
      <c r="F34" s="17"/>
      <c r="G34" s="146">
        <v>200000</v>
      </c>
      <c r="H34" s="146">
        <v>0</v>
      </c>
      <c r="I34" s="145"/>
      <c r="J34" s="148"/>
      <c r="K34" s="127"/>
      <c r="L34" s="149"/>
      <c r="M34" s="11"/>
      <c r="N34" s="134"/>
    </row>
    <row r="35" spans="1:15" ht="23.1" customHeight="1">
      <c r="A35" s="56" t="s">
        <v>10</v>
      </c>
      <c r="B35" s="150" t="s">
        <v>11</v>
      </c>
      <c r="C35" s="58">
        <v>5350237.3035800001</v>
      </c>
      <c r="D35" s="151">
        <v>5846839</v>
      </c>
      <c r="E35" s="151">
        <v>2179756</v>
      </c>
      <c r="F35" s="151">
        <v>3667083</v>
      </c>
      <c r="G35" s="151">
        <v>496601.69641999993</v>
      </c>
      <c r="H35" s="152">
        <v>109.28186299489387</v>
      </c>
      <c r="I35" s="132">
        <f>D35/$D$11%</f>
        <v>68.865860991250486</v>
      </c>
      <c r="J35" s="153">
        <f t="shared" si="1"/>
        <v>68.865860991250486</v>
      </c>
      <c r="K35" s="113">
        <v>3666647</v>
      </c>
      <c r="L35" s="85">
        <v>5916501</v>
      </c>
      <c r="M35" s="7"/>
      <c r="O35" s="90"/>
    </row>
    <row r="36" spans="1:15">
      <c r="A36" s="121">
        <v>1</v>
      </c>
      <c r="B36" s="154" t="s">
        <v>7</v>
      </c>
      <c r="C36" s="71">
        <v>2357829</v>
      </c>
      <c r="D36" s="124">
        <v>2591447</v>
      </c>
      <c r="E36" s="124">
        <v>592288</v>
      </c>
      <c r="F36" s="124">
        <v>1999159</v>
      </c>
      <c r="G36" s="124">
        <v>233618</v>
      </c>
      <c r="H36" s="125">
        <v>109.90818248481972</v>
      </c>
      <c r="I36" s="241">
        <f>D36/$D$35%</f>
        <v>44.322188450887737</v>
      </c>
      <c r="J36" s="126">
        <f t="shared" si="1"/>
        <v>30.522856686868423</v>
      </c>
      <c r="K36" s="127">
        <f>K35-F35</f>
        <v>-436</v>
      </c>
      <c r="L36" s="90">
        <f>L35-D35</f>
        <v>69662</v>
      </c>
      <c r="M36" s="11"/>
      <c r="N36" s="4"/>
      <c r="O36" s="90"/>
    </row>
    <row r="37" spans="1:15">
      <c r="A37" s="42" t="s">
        <v>84</v>
      </c>
      <c r="B37" s="18" t="s">
        <v>85</v>
      </c>
      <c r="C37" s="19">
        <v>2202493</v>
      </c>
      <c r="D37" s="20">
        <v>2445837</v>
      </c>
      <c r="E37" s="26">
        <v>447837</v>
      </c>
      <c r="F37" s="20">
        <v>1998000</v>
      </c>
      <c r="G37" s="20">
        <v>243344</v>
      </c>
      <c r="H37" s="35">
        <v>111.04857086946474</v>
      </c>
      <c r="I37" s="36"/>
      <c r="J37" s="133">
        <f t="shared" si="1"/>
        <v>28.807817497498579</v>
      </c>
      <c r="K37" s="127"/>
      <c r="L37" s="90"/>
      <c r="M37" s="11"/>
      <c r="N37" s="4"/>
      <c r="O37" s="90"/>
    </row>
    <row r="38" spans="1:15" ht="31.2">
      <c r="A38" s="42"/>
      <c r="B38" s="18" t="s">
        <v>86</v>
      </c>
      <c r="C38" s="19"/>
      <c r="D38" s="20"/>
      <c r="E38" s="26"/>
      <c r="F38" s="20"/>
      <c r="G38" s="20"/>
      <c r="H38" s="35"/>
      <c r="I38" s="36"/>
      <c r="J38" s="133"/>
      <c r="K38" s="127"/>
      <c r="L38" s="90"/>
      <c r="M38" s="11"/>
      <c r="N38" s="4"/>
      <c r="O38" s="90"/>
    </row>
    <row r="39" spans="1:15">
      <c r="A39" s="42" t="s">
        <v>87</v>
      </c>
      <c r="B39" s="18" t="s">
        <v>88</v>
      </c>
      <c r="C39" s="19">
        <v>151336</v>
      </c>
      <c r="D39" s="20">
        <v>108475</v>
      </c>
      <c r="E39" s="26">
        <v>107316</v>
      </c>
      <c r="F39" s="20">
        <v>1159</v>
      </c>
      <c r="G39" s="20">
        <v>-42861</v>
      </c>
      <c r="H39" s="35">
        <v>71.678252365597089</v>
      </c>
      <c r="I39" s="36"/>
      <c r="J39" s="133">
        <f t="shared" si="1"/>
        <v>1.277651782617222</v>
      </c>
      <c r="K39" s="127"/>
      <c r="L39" s="90"/>
      <c r="M39" s="11"/>
      <c r="N39" s="4"/>
    </row>
    <row r="40" spans="1:15" ht="16.2">
      <c r="A40" s="42"/>
      <c r="B40" s="21" t="s">
        <v>89</v>
      </c>
      <c r="C40" s="22"/>
      <c r="D40" s="20">
        <v>0</v>
      </c>
      <c r="E40" s="20"/>
      <c r="F40" s="20"/>
      <c r="G40" s="20">
        <v>0</v>
      </c>
      <c r="H40" s="35"/>
      <c r="I40" s="36"/>
      <c r="J40" s="133">
        <f t="shared" si="1"/>
        <v>0</v>
      </c>
      <c r="K40" s="127"/>
      <c r="L40" s="85"/>
      <c r="M40" s="16"/>
      <c r="N40" s="4"/>
    </row>
    <row r="41" spans="1:15" ht="16.2">
      <c r="A41" s="42"/>
      <c r="B41" s="23" t="s">
        <v>90</v>
      </c>
      <c r="C41" s="22">
        <v>31651</v>
      </c>
      <c r="D41" s="20">
        <v>35088</v>
      </c>
      <c r="E41" s="20">
        <v>33929</v>
      </c>
      <c r="F41" s="20">
        <v>1159</v>
      </c>
      <c r="G41" s="20">
        <v>3437</v>
      </c>
      <c r="H41" s="35">
        <v>110.85905658588986</v>
      </c>
      <c r="I41" s="36"/>
      <c r="J41" s="133"/>
      <c r="K41" s="127"/>
      <c r="L41" s="85"/>
      <c r="M41" s="16"/>
      <c r="N41" s="4"/>
    </row>
    <row r="42" spans="1:15" ht="16.2">
      <c r="A42" s="42"/>
      <c r="B42" s="21" t="s">
        <v>91</v>
      </c>
      <c r="C42" s="22">
        <v>36892</v>
      </c>
      <c r="D42" s="20">
        <v>28649</v>
      </c>
      <c r="E42" s="15">
        <v>28649</v>
      </c>
      <c r="F42" s="20"/>
      <c r="G42" s="34">
        <v>-8243</v>
      </c>
      <c r="H42" s="138">
        <v>77.656402472080671</v>
      </c>
      <c r="I42" s="155"/>
      <c r="J42" s="140"/>
      <c r="K42" s="141"/>
      <c r="L42" s="156"/>
      <c r="M42" s="16"/>
      <c r="N42" s="24"/>
      <c r="O42" s="90"/>
    </row>
    <row r="43" spans="1:15" ht="16.2">
      <c r="A43" s="42"/>
      <c r="B43" s="21" t="s">
        <v>92</v>
      </c>
      <c r="C43" s="22">
        <v>34255</v>
      </c>
      <c r="D43" s="20">
        <v>37402</v>
      </c>
      <c r="E43" s="15">
        <v>37402</v>
      </c>
      <c r="F43" s="20"/>
      <c r="G43" s="34">
        <v>3147</v>
      </c>
      <c r="H43" s="138">
        <v>109.18698000291928</v>
      </c>
      <c r="I43" s="155"/>
      <c r="J43" s="140"/>
      <c r="K43" s="141">
        <f>E43+E47</f>
        <v>74537</v>
      </c>
      <c r="L43" s="90"/>
      <c r="M43" s="16"/>
      <c r="N43" s="24"/>
    </row>
    <row r="44" spans="1:15" ht="31.2">
      <c r="A44" s="42"/>
      <c r="B44" s="23" t="s">
        <v>93</v>
      </c>
      <c r="C44" s="25">
        <v>2345</v>
      </c>
      <c r="D44" s="34">
        <v>1360</v>
      </c>
      <c r="E44" s="15">
        <v>1360</v>
      </c>
      <c r="F44" s="34"/>
      <c r="G44" s="34">
        <v>-985</v>
      </c>
      <c r="H44" s="138">
        <v>57.995735607675911</v>
      </c>
      <c r="I44" s="155"/>
      <c r="J44" s="140"/>
      <c r="K44" s="141"/>
      <c r="L44" s="90"/>
      <c r="M44" s="11"/>
      <c r="N44" s="24"/>
      <c r="O44" s="90"/>
    </row>
    <row r="45" spans="1:15" ht="46.8">
      <c r="A45" s="42"/>
      <c r="B45" s="21" t="s">
        <v>94</v>
      </c>
      <c r="C45" s="22">
        <v>1725</v>
      </c>
      <c r="D45" s="34">
        <v>1360</v>
      </c>
      <c r="E45" s="15">
        <v>1360</v>
      </c>
      <c r="F45" s="34"/>
      <c r="G45" s="34">
        <v>-365</v>
      </c>
      <c r="H45" s="138">
        <v>78.840579710144922</v>
      </c>
      <c r="I45" s="155"/>
      <c r="J45" s="140"/>
      <c r="K45" s="141"/>
      <c r="L45" s="90"/>
      <c r="M45" s="11"/>
      <c r="N45" s="24"/>
    </row>
    <row r="46" spans="1:15" ht="31.2">
      <c r="A46" s="42"/>
      <c r="B46" s="23" t="s">
        <v>95</v>
      </c>
      <c r="C46" s="22">
        <v>40468</v>
      </c>
      <c r="D46" s="34">
        <v>4616</v>
      </c>
      <c r="E46" s="15">
        <v>4616</v>
      </c>
      <c r="F46" s="34"/>
      <c r="G46" s="34">
        <v>-35852</v>
      </c>
      <c r="H46" s="138">
        <v>11.406543441731738</v>
      </c>
      <c r="I46" s="155"/>
      <c r="J46" s="140"/>
      <c r="K46" s="141"/>
      <c r="L46" s="90"/>
      <c r="M46" s="11"/>
    </row>
    <row r="47" spans="1:15" ht="31.2">
      <c r="A47" s="42" t="s">
        <v>96</v>
      </c>
      <c r="B47" s="2" t="s">
        <v>97</v>
      </c>
      <c r="C47" s="19">
        <v>4000</v>
      </c>
      <c r="D47" s="20">
        <v>37135</v>
      </c>
      <c r="E47" s="26">
        <v>37135</v>
      </c>
      <c r="F47" s="20"/>
      <c r="G47" s="20">
        <v>33135</v>
      </c>
      <c r="H47" s="35">
        <v>928.375</v>
      </c>
      <c r="I47" s="36"/>
      <c r="J47" s="133"/>
      <c r="K47" s="127" t="s">
        <v>98</v>
      </c>
      <c r="L47" s="90"/>
      <c r="M47" s="11"/>
    </row>
    <row r="48" spans="1:15">
      <c r="A48" s="42">
        <v>2</v>
      </c>
      <c r="B48" s="131" t="s">
        <v>8</v>
      </c>
      <c r="C48" s="13">
        <v>31343</v>
      </c>
      <c r="D48" s="20">
        <v>24011</v>
      </c>
      <c r="E48" s="26">
        <v>21122</v>
      </c>
      <c r="F48" s="26">
        <v>2889</v>
      </c>
      <c r="G48" s="20">
        <v>-7332</v>
      </c>
      <c r="H48" s="35">
        <v>76.607216922438823</v>
      </c>
      <c r="I48" s="36">
        <f>D48/$D$35%</f>
        <v>0.41066634466931617</v>
      </c>
      <c r="J48" s="133">
        <f>D48/$D$11%</f>
        <v>0.28280891405782088</v>
      </c>
      <c r="K48" s="127"/>
      <c r="L48" s="157"/>
      <c r="M48" s="11"/>
    </row>
    <row r="49" spans="1:14">
      <c r="A49" s="42">
        <v>3</v>
      </c>
      <c r="B49" s="1" t="s">
        <v>12</v>
      </c>
      <c r="C49" s="13">
        <v>57000</v>
      </c>
      <c r="D49" s="20">
        <v>60277</v>
      </c>
      <c r="E49" s="26">
        <v>36305</v>
      </c>
      <c r="F49" s="26">
        <v>23972</v>
      </c>
      <c r="G49" s="20">
        <v>3277</v>
      </c>
      <c r="H49" s="35">
        <v>105.74912280701754</v>
      </c>
      <c r="I49" s="158"/>
      <c r="J49" s="133">
        <f>D49/$D$11%</f>
        <v>0.70996097258186952</v>
      </c>
      <c r="K49" s="127"/>
      <c r="L49" s="90">
        <f>L48/9</f>
        <v>0</v>
      </c>
      <c r="M49" s="69"/>
    </row>
    <row r="50" spans="1:14">
      <c r="A50" s="42">
        <v>4</v>
      </c>
      <c r="B50" s="1" t="s">
        <v>13</v>
      </c>
      <c r="C50" s="13">
        <v>32967</v>
      </c>
      <c r="D50" s="20">
        <v>36579</v>
      </c>
      <c r="E50" s="26">
        <v>24755</v>
      </c>
      <c r="F50" s="26">
        <v>11824</v>
      </c>
      <c r="G50" s="20">
        <v>3612</v>
      </c>
      <c r="H50" s="35">
        <v>110.95641095641095</v>
      </c>
      <c r="I50" s="158"/>
      <c r="J50" s="133">
        <f>D50/$D$11%</f>
        <v>0.43083866841535251</v>
      </c>
      <c r="K50" s="127"/>
      <c r="M50" s="27"/>
    </row>
    <row r="51" spans="1:14">
      <c r="A51" s="42">
        <v>5</v>
      </c>
      <c r="B51" s="1" t="s">
        <v>14</v>
      </c>
      <c r="C51" s="13">
        <v>590892</v>
      </c>
      <c r="D51" s="20">
        <v>660063</v>
      </c>
      <c r="E51" s="20">
        <v>660063</v>
      </c>
      <c r="F51" s="20">
        <v>0</v>
      </c>
      <c r="G51" s="20">
        <v>69171</v>
      </c>
      <c r="H51" s="35">
        <v>111.70620011778801</v>
      </c>
      <c r="I51" s="36"/>
      <c r="J51" s="133">
        <f>D51/$D$11%</f>
        <v>7.7744242322163766</v>
      </c>
      <c r="K51" s="127"/>
      <c r="L51" s="157"/>
      <c r="M51" s="9"/>
    </row>
    <row r="52" spans="1:14">
      <c r="A52" s="42"/>
      <c r="B52" s="21" t="s">
        <v>38</v>
      </c>
      <c r="C52" s="22"/>
      <c r="D52" s="34"/>
      <c r="E52" s="20"/>
      <c r="F52" s="20"/>
      <c r="G52" s="20">
        <v>0</v>
      </c>
      <c r="H52" s="35"/>
      <c r="I52" s="36"/>
      <c r="J52" s="133">
        <f>D52/$D$11%</f>
        <v>0</v>
      </c>
      <c r="K52" s="127"/>
      <c r="M52" s="28"/>
    </row>
    <row r="53" spans="1:14" ht="16.2">
      <c r="A53" s="42"/>
      <c r="B53" s="2" t="s">
        <v>99</v>
      </c>
      <c r="C53" s="13">
        <v>173213</v>
      </c>
      <c r="D53" s="20">
        <v>142959</v>
      </c>
      <c r="E53" s="159">
        <v>142959</v>
      </c>
      <c r="F53" s="20"/>
      <c r="G53" s="20">
        <v>-30254</v>
      </c>
      <c r="H53" s="35">
        <v>82.533643548694371</v>
      </c>
      <c r="I53" s="36"/>
      <c r="J53" s="133"/>
      <c r="K53" s="127" t="s">
        <v>100</v>
      </c>
      <c r="M53" s="29"/>
    </row>
    <row r="54" spans="1:14" ht="16.2">
      <c r="A54" s="42"/>
      <c r="B54" s="2" t="s">
        <v>101</v>
      </c>
      <c r="C54" s="13">
        <v>408315</v>
      </c>
      <c r="D54" s="20">
        <v>517104</v>
      </c>
      <c r="E54" s="159">
        <v>517104</v>
      </c>
      <c r="F54" s="13">
        <v>0</v>
      </c>
      <c r="G54" s="20">
        <v>108789</v>
      </c>
      <c r="H54" s="35">
        <v>126.64340031593255</v>
      </c>
      <c r="I54" s="36"/>
      <c r="J54" s="133"/>
      <c r="K54" s="127"/>
      <c r="M54" s="29"/>
    </row>
    <row r="55" spans="1:14">
      <c r="A55" s="42"/>
      <c r="B55" s="30" t="s">
        <v>102</v>
      </c>
      <c r="C55" s="31">
        <v>66774</v>
      </c>
      <c r="D55" s="34">
        <v>79563</v>
      </c>
      <c r="E55" s="15">
        <v>79563</v>
      </c>
      <c r="F55" s="20"/>
      <c r="G55" s="34">
        <v>12789</v>
      </c>
      <c r="H55" s="138">
        <v>119.1526642106209</v>
      </c>
      <c r="I55" s="155"/>
      <c r="J55" s="140"/>
      <c r="K55" s="141"/>
      <c r="L55" s="90"/>
      <c r="M55" s="90"/>
      <c r="N55" s="4"/>
    </row>
    <row r="56" spans="1:14" ht="16.2">
      <c r="A56" s="42"/>
      <c r="B56" s="30" t="s">
        <v>103</v>
      </c>
      <c r="C56" s="31">
        <v>15450</v>
      </c>
      <c r="D56" s="34">
        <v>15450</v>
      </c>
      <c r="E56" s="15">
        <v>15450</v>
      </c>
      <c r="F56" s="20"/>
      <c r="G56" s="34">
        <v>0</v>
      </c>
      <c r="H56" s="138">
        <v>100</v>
      </c>
      <c r="I56" s="155"/>
      <c r="J56" s="140"/>
      <c r="K56" s="141"/>
      <c r="M56" s="16"/>
    </row>
    <row r="57" spans="1:14" ht="31.2">
      <c r="A57" s="42"/>
      <c r="B57" s="30" t="s">
        <v>104</v>
      </c>
      <c r="C57" s="31">
        <v>303759</v>
      </c>
      <c r="D57" s="34">
        <v>360759</v>
      </c>
      <c r="E57" s="15">
        <v>360759</v>
      </c>
      <c r="F57" s="20"/>
      <c r="G57" s="34">
        <v>57000</v>
      </c>
      <c r="H57" s="138">
        <v>118.76487610243646</v>
      </c>
      <c r="I57" s="155"/>
      <c r="J57" s="140"/>
      <c r="K57" s="141" t="s">
        <v>105</v>
      </c>
      <c r="L57" s="156">
        <f>C57+37879</f>
        <v>341638</v>
      </c>
      <c r="M57" s="16"/>
    </row>
    <row r="58" spans="1:14" ht="16.2">
      <c r="A58" s="42"/>
      <c r="B58" s="30" t="s">
        <v>106</v>
      </c>
      <c r="C58" s="31">
        <v>4278</v>
      </c>
      <c r="D58" s="34">
        <v>4278</v>
      </c>
      <c r="E58" s="15">
        <v>4278</v>
      </c>
      <c r="F58" s="20"/>
      <c r="G58" s="34">
        <v>0</v>
      </c>
      <c r="H58" s="138">
        <v>100</v>
      </c>
      <c r="I58" s="155"/>
      <c r="J58" s="140"/>
      <c r="K58" s="141"/>
      <c r="M58" s="16"/>
    </row>
    <row r="59" spans="1:14" ht="16.2">
      <c r="A59" s="42"/>
      <c r="B59" s="30" t="s">
        <v>107</v>
      </c>
      <c r="C59" s="31">
        <v>15337</v>
      </c>
      <c r="D59" s="34">
        <v>15337</v>
      </c>
      <c r="E59" s="15">
        <v>15337</v>
      </c>
      <c r="F59" s="20"/>
      <c r="G59" s="34">
        <v>0</v>
      </c>
      <c r="H59" s="138">
        <v>100</v>
      </c>
      <c r="I59" s="155"/>
      <c r="J59" s="140"/>
      <c r="K59" s="141"/>
      <c r="M59" s="16"/>
    </row>
    <row r="60" spans="1:14" ht="51" customHeight="1">
      <c r="A60" s="42"/>
      <c r="B60" s="30" t="s">
        <v>108</v>
      </c>
      <c r="C60" s="31">
        <v>2717</v>
      </c>
      <c r="D60" s="34">
        <v>41717</v>
      </c>
      <c r="E60" s="15">
        <v>41717</v>
      </c>
      <c r="F60" s="20"/>
      <c r="G60" s="34">
        <v>39000</v>
      </c>
      <c r="H60" s="138">
        <v>1535.4066985645932</v>
      </c>
      <c r="I60" s="155"/>
      <c r="J60" s="140"/>
      <c r="K60" s="141" t="s">
        <v>105</v>
      </c>
      <c r="M60" s="16"/>
    </row>
    <row r="61" spans="1:14">
      <c r="A61" s="42">
        <v>6</v>
      </c>
      <c r="B61" s="1" t="s">
        <v>15</v>
      </c>
      <c r="C61" s="13">
        <v>41097.30358</v>
      </c>
      <c r="D61" s="20">
        <v>51597</v>
      </c>
      <c r="E61" s="26">
        <v>31721</v>
      </c>
      <c r="F61" s="26">
        <v>19876</v>
      </c>
      <c r="G61" s="20">
        <v>10499.69642</v>
      </c>
      <c r="H61" s="35">
        <v>125.54838275353345</v>
      </c>
      <c r="I61" s="158"/>
      <c r="J61" s="133">
        <f>D61/$D$11%</f>
        <v>0.60772527335976778</v>
      </c>
      <c r="K61" s="160"/>
      <c r="L61" s="90"/>
      <c r="M61" s="27"/>
    </row>
    <row r="62" spans="1:14">
      <c r="A62" s="42">
        <v>7</v>
      </c>
      <c r="B62" s="1" t="s">
        <v>16</v>
      </c>
      <c r="C62" s="13">
        <v>8640</v>
      </c>
      <c r="D62" s="20">
        <v>22703</v>
      </c>
      <c r="E62" s="26">
        <v>22703</v>
      </c>
      <c r="F62" s="20"/>
      <c r="G62" s="20">
        <v>14063</v>
      </c>
      <c r="H62" s="35">
        <v>262.7662037037037</v>
      </c>
      <c r="I62" s="158"/>
      <c r="J62" s="133">
        <f>D62/$D$11%</f>
        <v>0.26740288933633366</v>
      </c>
      <c r="K62" s="160"/>
      <c r="M62" s="27"/>
      <c r="N62" s="4"/>
    </row>
    <row r="63" spans="1:14">
      <c r="A63" s="42">
        <v>8</v>
      </c>
      <c r="B63" s="1" t="s">
        <v>17</v>
      </c>
      <c r="C63" s="13">
        <v>18126</v>
      </c>
      <c r="D63" s="20">
        <v>10059</v>
      </c>
      <c r="E63" s="26">
        <v>1044</v>
      </c>
      <c r="F63" s="26">
        <v>9015</v>
      </c>
      <c r="G63" s="20">
        <v>-8067</v>
      </c>
      <c r="H63" s="35">
        <v>55.494869248593183</v>
      </c>
      <c r="I63" s="36"/>
      <c r="J63" s="133">
        <f>D63/$D$11%</f>
        <v>0.1184779836952905</v>
      </c>
      <c r="K63" s="160"/>
      <c r="M63" s="27"/>
    </row>
    <row r="64" spans="1:14">
      <c r="A64" s="42">
        <v>9</v>
      </c>
      <c r="B64" s="1" t="s">
        <v>18</v>
      </c>
      <c r="C64" s="13">
        <v>63914</v>
      </c>
      <c r="D64" s="20">
        <v>66166</v>
      </c>
      <c r="E64" s="26">
        <v>26222</v>
      </c>
      <c r="F64" s="26">
        <v>39944</v>
      </c>
      <c r="G64" s="20">
        <v>2252</v>
      </c>
      <c r="H64" s="35">
        <v>103.52348468254216</v>
      </c>
      <c r="I64" s="36"/>
      <c r="J64" s="133">
        <f>D64/$D$11%</f>
        <v>0.77932341874764799</v>
      </c>
      <c r="K64" s="127"/>
      <c r="L64" s="90"/>
      <c r="M64" s="69"/>
      <c r="N64" s="4"/>
    </row>
    <row r="65" spans="1:14">
      <c r="A65" s="42">
        <v>10</v>
      </c>
      <c r="B65" s="1" t="s">
        <v>19</v>
      </c>
      <c r="C65" s="13">
        <v>597889</v>
      </c>
      <c r="D65" s="20">
        <v>602975</v>
      </c>
      <c r="E65" s="26">
        <v>308580</v>
      </c>
      <c r="F65" s="26">
        <v>294395</v>
      </c>
      <c r="G65" s="20">
        <v>5086</v>
      </c>
      <c r="H65" s="35">
        <v>100.85065957058919</v>
      </c>
      <c r="I65" s="36"/>
      <c r="J65" s="133">
        <f>D65/$D$11%</f>
        <v>7.1020242786229035</v>
      </c>
      <c r="K65" s="127" t="s">
        <v>109</v>
      </c>
      <c r="L65" s="90"/>
      <c r="M65" s="69"/>
      <c r="N65" s="161"/>
    </row>
    <row r="66" spans="1:14">
      <c r="A66" s="42"/>
      <c r="B66" s="21" t="s">
        <v>110</v>
      </c>
      <c r="C66" s="22"/>
      <c r="D66" s="20">
        <v>0</v>
      </c>
      <c r="E66" s="20"/>
      <c r="F66" s="20"/>
      <c r="G66" s="20">
        <v>0</v>
      </c>
      <c r="H66" s="35"/>
      <c r="I66" s="36"/>
      <c r="J66" s="36"/>
      <c r="K66" s="37"/>
      <c r="L66" s="90"/>
      <c r="M66" s="28"/>
    </row>
    <row r="67" spans="1:14">
      <c r="A67" s="42"/>
      <c r="B67" s="21" t="s">
        <v>111</v>
      </c>
      <c r="C67" s="22">
        <v>84235</v>
      </c>
      <c r="D67" s="34">
        <v>84235</v>
      </c>
      <c r="E67" s="32"/>
      <c r="F67" s="32">
        <v>84235</v>
      </c>
      <c r="G67" s="20">
        <v>0</v>
      </c>
      <c r="H67" s="35">
        <v>100</v>
      </c>
      <c r="I67" s="36"/>
      <c r="J67" s="36"/>
      <c r="K67" s="37"/>
      <c r="L67" s="90"/>
      <c r="M67" s="28"/>
    </row>
    <row r="68" spans="1:14" ht="31.2">
      <c r="A68" s="42"/>
      <c r="B68" s="21" t="s">
        <v>112</v>
      </c>
      <c r="C68" s="22">
        <v>35010</v>
      </c>
      <c r="D68" s="34">
        <v>35010</v>
      </c>
      <c r="E68" s="32"/>
      <c r="F68" s="32">
        <v>35010</v>
      </c>
      <c r="G68" s="20">
        <v>0</v>
      </c>
      <c r="H68" s="35">
        <v>100</v>
      </c>
      <c r="I68" s="36"/>
      <c r="J68" s="36"/>
      <c r="K68" s="37"/>
      <c r="L68" s="90"/>
      <c r="M68" s="28"/>
    </row>
    <row r="69" spans="1:14">
      <c r="A69" s="42"/>
      <c r="B69" s="21" t="s">
        <v>113</v>
      </c>
      <c r="C69" s="22">
        <v>77487</v>
      </c>
      <c r="D69" s="34">
        <v>77487</v>
      </c>
      <c r="E69" s="32">
        <v>66687</v>
      </c>
      <c r="F69" s="32">
        <v>10800</v>
      </c>
      <c r="G69" s="20">
        <v>0</v>
      </c>
      <c r="H69" s="35">
        <v>100</v>
      </c>
      <c r="I69" s="36"/>
      <c r="J69" s="36"/>
      <c r="K69" s="37"/>
      <c r="L69" s="90"/>
      <c r="M69" s="28"/>
    </row>
    <row r="70" spans="1:14">
      <c r="A70" s="42"/>
      <c r="B70" s="21" t="s">
        <v>114</v>
      </c>
      <c r="C70" s="22">
        <v>55000</v>
      </c>
      <c r="D70" s="34">
        <v>55000</v>
      </c>
      <c r="E70" s="32"/>
      <c r="F70" s="32">
        <v>55000</v>
      </c>
      <c r="G70" s="20">
        <v>0</v>
      </c>
      <c r="H70" s="35">
        <v>100</v>
      </c>
      <c r="I70" s="36"/>
      <c r="J70" s="36"/>
      <c r="K70" s="37"/>
      <c r="M70" s="28"/>
    </row>
    <row r="71" spans="1:14" ht="31.2">
      <c r="A71" s="42"/>
      <c r="B71" s="33" t="s">
        <v>115</v>
      </c>
      <c r="C71" s="31">
        <v>60000</v>
      </c>
      <c r="D71" s="34">
        <v>60000</v>
      </c>
      <c r="E71" s="32">
        <v>60000</v>
      </c>
      <c r="F71" s="32"/>
      <c r="G71" s="20">
        <v>0</v>
      </c>
      <c r="H71" s="35">
        <v>100</v>
      </c>
      <c r="I71" s="36"/>
      <c r="J71" s="36"/>
      <c r="K71" s="37"/>
      <c r="M71" s="28"/>
    </row>
    <row r="72" spans="1:14" ht="31.2">
      <c r="A72" s="42"/>
      <c r="B72" s="21" t="s">
        <v>116</v>
      </c>
      <c r="C72" s="22">
        <v>14000</v>
      </c>
      <c r="D72" s="34">
        <v>19000</v>
      </c>
      <c r="E72" s="32">
        <v>11180</v>
      </c>
      <c r="F72" s="32">
        <v>7820</v>
      </c>
      <c r="G72" s="20">
        <v>5000</v>
      </c>
      <c r="H72" s="35">
        <v>135.71428571428572</v>
      </c>
      <c r="I72" s="36"/>
      <c r="J72" s="36"/>
      <c r="K72" s="37"/>
      <c r="L72" s="90"/>
      <c r="M72" s="28"/>
    </row>
    <row r="73" spans="1:14">
      <c r="A73" s="42"/>
      <c r="B73" s="21" t="s">
        <v>117</v>
      </c>
      <c r="C73" s="22">
        <v>272157</v>
      </c>
      <c r="D73" s="34">
        <v>272243</v>
      </c>
      <c r="E73" s="32">
        <v>170713</v>
      </c>
      <c r="F73" s="32">
        <v>101530</v>
      </c>
      <c r="G73" s="20">
        <v>86</v>
      </c>
      <c r="H73" s="35">
        <v>100.03159940769481</v>
      </c>
      <c r="I73" s="36"/>
      <c r="J73" s="36"/>
      <c r="K73" s="37"/>
      <c r="M73" s="28"/>
    </row>
    <row r="74" spans="1:14">
      <c r="A74" s="42">
        <v>11</v>
      </c>
      <c r="B74" s="1" t="s">
        <v>20</v>
      </c>
      <c r="C74" s="13">
        <v>216272</v>
      </c>
      <c r="D74" s="20">
        <v>216186</v>
      </c>
      <c r="E74" s="26">
        <v>34643</v>
      </c>
      <c r="F74" s="26">
        <v>181543</v>
      </c>
      <c r="G74" s="20">
        <v>-86</v>
      </c>
      <c r="H74" s="35">
        <v>99.960235259303104</v>
      </c>
      <c r="I74" s="36"/>
      <c r="J74" s="133">
        <f>D74/$D$11%</f>
        <v>2.546304939173881</v>
      </c>
      <c r="K74" s="160"/>
      <c r="L74" s="90"/>
      <c r="M74" s="69"/>
    </row>
    <row r="75" spans="1:14">
      <c r="A75" s="56"/>
      <c r="B75" s="1" t="s">
        <v>38</v>
      </c>
      <c r="C75" s="13"/>
      <c r="D75" s="34"/>
      <c r="E75" s="15"/>
      <c r="F75" s="15"/>
      <c r="G75" s="20">
        <v>0</v>
      </c>
      <c r="H75" s="35"/>
      <c r="I75" s="36"/>
      <c r="J75" s="36"/>
      <c r="K75" s="37"/>
      <c r="L75" s="90"/>
      <c r="M75" s="28"/>
    </row>
    <row r="76" spans="1:14">
      <c r="A76" s="56"/>
      <c r="B76" s="38" t="s">
        <v>118</v>
      </c>
      <c r="C76" s="25">
        <v>62089</v>
      </c>
      <c r="D76" s="34">
        <v>62003</v>
      </c>
      <c r="E76" s="15">
        <v>34643</v>
      </c>
      <c r="F76" s="15">
        <v>27360</v>
      </c>
      <c r="G76" s="20">
        <v>-86</v>
      </c>
      <c r="H76" s="35">
        <v>99.861489152667943</v>
      </c>
      <c r="I76" s="36"/>
      <c r="J76" s="36"/>
      <c r="K76" s="37"/>
      <c r="M76" s="28"/>
    </row>
    <row r="77" spans="1:14" ht="16.2">
      <c r="A77" s="162"/>
      <c r="B77" s="38" t="s">
        <v>119</v>
      </c>
      <c r="C77" s="25">
        <v>7082</v>
      </c>
      <c r="D77" s="34">
        <v>7082</v>
      </c>
      <c r="E77" s="15"/>
      <c r="F77" s="15">
        <v>7082</v>
      </c>
      <c r="G77" s="20">
        <v>0</v>
      </c>
      <c r="H77" s="138"/>
      <c r="I77" s="36"/>
      <c r="J77" s="36"/>
      <c r="K77" s="37"/>
      <c r="M77" s="28"/>
    </row>
    <row r="78" spans="1:14" ht="16.2">
      <c r="A78" s="162"/>
      <c r="B78" s="21" t="s">
        <v>120</v>
      </c>
      <c r="C78" s="22">
        <v>147101</v>
      </c>
      <c r="D78" s="34">
        <v>147101</v>
      </c>
      <c r="E78" s="15"/>
      <c r="F78" s="15">
        <v>147101</v>
      </c>
      <c r="G78" s="20">
        <v>0</v>
      </c>
      <c r="H78" s="138"/>
      <c r="I78" s="36"/>
      <c r="J78" s="36"/>
      <c r="K78" s="37"/>
      <c r="L78" s="39"/>
      <c r="M78" s="28"/>
    </row>
    <row r="79" spans="1:14" ht="31.2">
      <c r="A79" s="42">
        <v>12</v>
      </c>
      <c r="B79" s="1" t="s">
        <v>121</v>
      </c>
      <c r="C79" s="13">
        <v>1159859</v>
      </c>
      <c r="D79" s="20">
        <v>1357587</v>
      </c>
      <c r="E79" s="26">
        <v>353352</v>
      </c>
      <c r="F79" s="26">
        <v>1004235</v>
      </c>
      <c r="G79" s="20">
        <v>197728</v>
      </c>
      <c r="H79" s="35">
        <v>117.04758940526392</v>
      </c>
      <c r="I79" s="36"/>
      <c r="J79" s="133">
        <f>D79/$D$11%</f>
        <v>15.990075599059383</v>
      </c>
      <c r="K79" s="160" t="s">
        <v>122</v>
      </c>
      <c r="L79" s="90"/>
      <c r="M79" s="69"/>
    </row>
    <row r="80" spans="1:14" ht="24" customHeight="1">
      <c r="A80" s="42">
        <v>13</v>
      </c>
      <c r="B80" s="1" t="s">
        <v>22</v>
      </c>
      <c r="C80" s="13">
        <v>73631</v>
      </c>
      <c r="D80" s="20">
        <v>106076</v>
      </c>
      <c r="E80" s="20">
        <v>25845</v>
      </c>
      <c r="F80" s="20">
        <v>80231</v>
      </c>
      <c r="G80" s="20">
        <v>32445</v>
      </c>
      <c r="H80" s="35">
        <v>144.06432073447326</v>
      </c>
      <c r="I80" s="36"/>
      <c r="J80" s="133">
        <f>D80/$D$11%</f>
        <v>1.2493956256548002</v>
      </c>
      <c r="K80" s="127">
        <f>C80+C84+C86</f>
        <v>174409</v>
      </c>
      <c r="L80" s="156"/>
      <c r="M80" s="69"/>
    </row>
    <row r="81" spans="1:15">
      <c r="A81" s="42"/>
      <c r="B81" s="23" t="s">
        <v>123</v>
      </c>
      <c r="C81" s="25">
        <v>9400</v>
      </c>
      <c r="D81" s="20">
        <v>8596</v>
      </c>
      <c r="E81" s="26">
        <v>8596</v>
      </c>
      <c r="F81" s="40"/>
      <c r="G81" s="34">
        <v>-804</v>
      </c>
      <c r="H81" s="138">
        <v>91.446808510638292</v>
      </c>
      <c r="I81" s="36"/>
      <c r="J81" s="36"/>
      <c r="K81" s="37"/>
      <c r="M81" s="28"/>
    </row>
    <row r="82" spans="1:15" ht="31.2">
      <c r="A82" s="42"/>
      <c r="B82" s="23" t="s">
        <v>124</v>
      </c>
      <c r="C82" s="25">
        <v>2400</v>
      </c>
      <c r="D82" s="20">
        <v>1800</v>
      </c>
      <c r="E82" s="26">
        <v>1800</v>
      </c>
      <c r="F82" s="40"/>
      <c r="G82" s="34">
        <v>-600</v>
      </c>
      <c r="H82" s="138">
        <v>75</v>
      </c>
      <c r="I82" s="36"/>
      <c r="J82" s="36"/>
      <c r="K82" s="37"/>
      <c r="L82" s="90"/>
      <c r="M82" s="28"/>
      <c r="N82" s="4"/>
    </row>
    <row r="83" spans="1:15">
      <c r="A83" s="42"/>
      <c r="B83" s="23" t="s">
        <v>125</v>
      </c>
      <c r="C83" s="25">
        <v>61831</v>
      </c>
      <c r="D83" s="20">
        <v>95680</v>
      </c>
      <c r="E83" s="26">
        <v>15449</v>
      </c>
      <c r="F83" s="40">
        <v>80231</v>
      </c>
      <c r="G83" s="34">
        <v>33849</v>
      </c>
      <c r="H83" s="138">
        <v>154.7443838851062</v>
      </c>
      <c r="I83" s="36"/>
      <c r="J83" s="36"/>
      <c r="K83" s="160" t="s">
        <v>126</v>
      </c>
      <c r="L83" s="156" t="s">
        <v>98</v>
      </c>
      <c r="M83" s="41"/>
    </row>
    <row r="84" spans="1:15" ht="34.5" customHeight="1">
      <c r="A84" s="42">
        <v>14</v>
      </c>
      <c r="B84" s="2" t="s">
        <v>127</v>
      </c>
      <c r="C84" s="13">
        <v>30630</v>
      </c>
      <c r="D84" s="20">
        <v>41113</v>
      </c>
      <c r="E84" s="26">
        <v>41113</v>
      </c>
      <c r="F84" s="40"/>
      <c r="G84" s="34">
        <v>10483</v>
      </c>
      <c r="H84" s="138">
        <v>134.22461638916096</v>
      </c>
      <c r="I84" s="36"/>
      <c r="J84" s="133">
        <f>D84/$D$11%</f>
        <v>0.4842415094606301</v>
      </c>
      <c r="K84" s="127"/>
      <c r="L84" s="156" t="s">
        <v>98</v>
      </c>
      <c r="M84" s="28"/>
      <c r="N84" s="161"/>
    </row>
    <row r="85" spans="1:15" hidden="1">
      <c r="A85" s="42">
        <v>15</v>
      </c>
      <c r="B85" s="2" t="s">
        <v>128</v>
      </c>
      <c r="C85" s="13"/>
      <c r="D85" s="20">
        <v>0</v>
      </c>
      <c r="E85" s="20"/>
      <c r="F85" s="40"/>
      <c r="G85" s="20">
        <v>0</v>
      </c>
      <c r="H85" s="35" t="e">
        <v>#DIV/0!</v>
      </c>
      <c r="I85" s="36"/>
      <c r="J85" s="36"/>
      <c r="K85" s="37"/>
      <c r="L85" s="90"/>
      <c r="M85" s="69"/>
    </row>
    <row r="86" spans="1:15" ht="60" customHeight="1">
      <c r="A86" s="42">
        <v>15</v>
      </c>
      <c r="B86" s="18" t="s">
        <v>129</v>
      </c>
      <c r="C86" s="13">
        <v>70148</v>
      </c>
      <c r="D86" s="20">
        <v>0</v>
      </c>
      <c r="E86" s="20"/>
      <c r="F86" s="40"/>
      <c r="G86" s="20">
        <v>-70148</v>
      </c>
      <c r="H86" s="35">
        <v>0</v>
      </c>
      <c r="I86" s="36"/>
      <c r="J86" s="133">
        <f>D86/$D$11%</f>
        <v>0</v>
      </c>
      <c r="K86" s="127"/>
      <c r="L86" s="163" t="s">
        <v>98</v>
      </c>
      <c r="M86" s="69"/>
    </row>
    <row r="87" spans="1:15" ht="34.5" customHeight="1">
      <c r="A87" s="56" t="s">
        <v>23</v>
      </c>
      <c r="B87" s="150" t="s">
        <v>130</v>
      </c>
      <c r="C87" s="58">
        <v>100</v>
      </c>
      <c r="D87" s="151">
        <v>100</v>
      </c>
      <c r="E87" s="43">
        <v>100</v>
      </c>
      <c r="F87" s="151"/>
      <c r="G87" s="151">
        <v>0</v>
      </c>
      <c r="H87" s="152">
        <v>100</v>
      </c>
      <c r="I87" s="36"/>
      <c r="J87" s="153">
        <f>D87/$D$11%</f>
        <v>1.1778306361993288E-3</v>
      </c>
      <c r="K87" s="164"/>
      <c r="M87" s="28"/>
    </row>
    <row r="88" spans="1:15" ht="24" customHeight="1">
      <c r="A88" s="56" t="s">
        <v>24</v>
      </c>
      <c r="B88" s="150" t="s">
        <v>131</v>
      </c>
      <c r="C88" s="58">
        <v>1000</v>
      </c>
      <c r="D88" s="151">
        <v>1000</v>
      </c>
      <c r="E88" s="43">
        <v>1000</v>
      </c>
      <c r="F88" s="151"/>
      <c r="G88" s="151">
        <v>0</v>
      </c>
      <c r="H88" s="152">
        <v>100</v>
      </c>
      <c r="I88" s="132"/>
      <c r="J88" s="153">
        <f>D88/$D$11%</f>
        <v>1.1778306361993288E-2</v>
      </c>
      <c r="K88" s="164"/>
      <c r="M88" s="69"/>
    </row>
    <row r="89" spans="1:15" ht="21" customHeight="1">
      <c r="A89" s="56" t="s">
        <v>25</v>
      </c>
      <c r="B89" s="150" t="s">
        <v>132</v>
      </c>
      <c r="C89" s="58">
        <v>145200</v>
      </c>
      <c r="D89" s="151">
        <v>171602</v>
      </c>
      <c r="E89" s="43">
        <v>84993</v>
      </c>
      <c r="F89" s="242">
        <v>86609</v>
      </c>
      <c r="G89" s="151">
        <v>26402</v>
      </c>
      <c r="H89" s="152">
        <v>118.18319559228649</v>
      </c>
      <c r="I89" s="132"/>
      <c r="J89" s="153">
        <f>D89/$D$11%</f>
        <v>2.0211809283307725</v>
      </c>
      <c r="K89" s="164">
        <v>171602</v>
      </c>
      <c r="L89" s="156" t="s">
        <v>98</v>
      </c>
      <c r="M89" s="243">
        <f>K89-D89</f>
        <v>0</v>
      </c>
    </row>
    <row r="90" spans="1:15" ht="26.25" customHeight="1">
      <c r="A90" s="165" t="s">
        <v>26</v>
      </c>
      <c r="B90" s="166" t="s">
        <v>133</v>
      </c>
      <c r="C90" s="167"/>
      <c r="D90" s="168">
        <v>164530</v>
      </c>
      <c r="E90" s="169">
        <v>164530</v>
      </c>
      <c r="F90" s="168"/>
      <c r="G90" s="168">
        <v>164530</v>
      </c>
      <c r="H90" s="170"/>
      <c r="I90" s="171"/>
      <c r="J90" s="172">
        <f>D90/$D$11%</f>
        <v>1.9378847457387558</v>
      </c>
      <c r="K90" s="164">
        <f>D89-K89</f>
        <v>0</v>
      </c>
      <c r="L90" s="90"/>
      <c r="M90" s="28"/>
      <c r="O90" s="90"/>
    </row>
    <row r="91" spans="1:15" ht="68.25" customHeight="1">
      <c r="A91" s="105" t="s">
        <v>134</v>
      </c>
      <c r="B91" s="173" t="s">
        <v>135</v>
      </c>
      <c r="C91" s="174"/>
      <c r="D91" s="168">
        <v>130000</v>
      </c>
      <c r="E91" s="175">
        <v>130000</v>
      </c>
      <c r="F91" s="176"/>
      <c r="G91" s="168">
        <v>130000</v>
      </c>
      <c r="H91" s="170"/>
      <c r="I91" s="177"/>
      <c r="J91" s="178"/>
      <c r="K91" s="164"/>
      <c r="L91" s="156" t="s">
        <v>98</v>
      </c>
      <c r="M91" s="28"/>
      <c r="O91" s="90"/>
    </row>
    <row r="92" spans="1:15" ht="34.5" customHeight="1">
      <c r="A92" s="108" t="s">
        <v>5</v>
      </c>
      <c r="B92" s="179" t="s">
        <v>136</v>
      </c>
      <c r="C92" s="180">
        <v>1747626</v>
      </c>
      <c r="D92" s="112">
        <v>1803439</v>
      </c>
      <c r="E92" s="112">
        <v>1417986</v>
      </c>
      <c r="F92" s="112">
        <v>385453</v>
      </c>
      <c r="G92" s="112">
        <v>55813</v>
      </c>
      <c r="H92" s="113">
        <v>103.19364669557446</v>
      </c>
      <c r="I92" s="114">
        <f>D92/$D$10%</f>
        <v>17.12117722494067</v>
      </c>
      <c r="J92" s="114"/>
      <c r="K92" s="113"/>
      <c r="L92" s="181">
        <f>E92+E150</f>
        <v>1479129</v>
      </c>
      <c r="M92" s="41"/>
      <c r="O92" s="156"/>
    </row>
    <row r="93" spans="1:15" ht="25.5" customHeight="1">
      <c r="A93" s="182" t="s">
        <v>6</v>
      </c>
      <c r="B93" s="179" t="s">
        <v>27</v>
      </c>
      <c r="C93" s="180">
        <v>322200</v>
      </c>
      <c r="D93" s="112">
        <v>398542</v>
      </c>
      <c r="E93" s="112">
        <v>40150</v>
      </c>
      <c r="F93" s="112">
        <v>358392</v>
      </c>
      <c r="G93" s="112">
        <v>76342</v>
      </c>
      <c r="H93" s="113">
        <v>123.69397889509621</v>
      </c>
      <c r="I93" s="114">
        <f>D93/$D$10%</f>
        <v>3.783609101046558</v>
      </c>
      <c r="J93" s="114"/>
      <c r="K93" s="113"/>
      <c r="L93" s="181"/>
      <c r="M93" s="44"/>
    </row>
    <row r="94" spans="1:15" ht="25.5" customHeight="1">
      <c r="A94" s="183">
        <v>1</v>
      </c>
      <c r="B94" s="184" t="s">
        <v>28</v>
      </c>
      <c r="C94" s="185">
        <v>250697</v>
      </c>
      <c r="D94" s="186">
        <v>291689</v>
      </c>
      <c r="E94" s="186">
        <v>19000</v>
      </c>
      <c r="F94" s="186">
        <v>272689</v>
      </c>
      <c r="G94" s="186">
        <v>40992</v>
      </c>
      <c r="H94" s="187">
        <v>116.35121281866158</v>
      </c>
      <c r="I94" s="188"/>
      <c r="J94" s="188"/>
      <c r="K94" s="189"/>
      <c r="L94" s="190"/>
      <c r="M94" s="44"/>
    </row>
    <row r="95" spans="1:15" s="102" customFormat="1">
      <c r="A95" s="56" t="s">
        <v>84</v>
      </c>
      <c r="B95" s="191" t="s">
        <v>137</v>
      </c>
      <c r="C95" s="54">
        <v>99697</v>
      </c>
      <c r="D95" s="151">
        <v>73919</v>
      </c>
      <c r="E95" s="45">
        <v>0</v>
      </c>
      <c r="F95" s="45">
        <v>73919</v>
      </c>
      <c r="G95" s="151">
        <v>-25778</v>
      </c>
      <c r="H95" s="152">
        <v>74.143655275484718</v>
      </c>
      <c r="I95" s="132"/>
      <c r="J95" s="132"/>
      <c r="K95" s="114">
        <f>C95+C102</f>
        <v>127400</v>
      </c>
      <c r="L95" s="190">
        <f>D95+D102</f>
        <v>105372</v>
      </c>
      <c r="M95" s="28"/>
    </row>
    <row r="96" spans="1:15">
      <c r="A96" s="42"/>
      <c r="B96" s="131" t="s">
        <v>138</v>
      </c>
      <c r="C96" s="13"/>
      <c r="D96" s="20">
        <v>39930</v>
      </c>
      <c r="E96" s="46"/>
      <c r="F96" s="46">
        <v>39930</v>
      </c>
      <c r="G96" s="20"/>
      <c r="H96" s="35"/>
      <c r="I96" s="132"/>
      <c r="J96" s="132"/>
      <c r="K96" s="114"/>
      <c r="L96" s="190"/>
      <c r="M96" s="28"/>
    </row>
    <row r="97" spans="1:17">
      <c r="A97" s="42"/>
      <c r="B97" s="131" t="s">
        <v>139</v>
      </c>
      <c r="C97" s="13"/>
      <c r="D97" s="20">
        <v>33989</v>
      </c>
      <c r="E97" s="46"/>
      <c r="F97" s="46">
        <v>33989</v>
      </c>
      <c r="G97" s="20"/>
      <c r="H97" s="35"/>
      <c r="I97" s="132"/>
      <c r="J97" s="132"/>
      <c r="K97" s="114"/>
      <c r="L97" s="190"/>
      <c r="M97" s="28"/>
    </row>
    <row r="98" spans="1:17" s="102" customFormat="1" ht="31.2">
      <c r="A98" s="56" t="s">
        <v>87</v>
      </c>
      <c r="B98" s="191" t="s">
        <v>140</v>
      </c>
      <c r="C98" s="54">
        <v>151000</v>
      </c>
      <c r="D98" s="151">
        <v>217770</v>
      </c>
      <c r="E98" s="45">
        <v>19000</v>
      </c>
      <c r="F98" s="47">
        <v>198770</v>
      </c>
      <c r="G98" s="151">
        <v>66770</v>
      </c>
      <c r="H98" s="152">
        <v>144.21854304635761</v>
      </c>
      <c r="I98" s="132"/>
      <c r="J98" s="132"/>
      <c r="K98" s="113">
        <f>C98+C103</f>
        <v>194800</v>
      </c>
      <c r="L98" s="190">
        <f>D98+D103</f>
        <v>293170</v>
      </c>
      <c r="M98" s="28"/>
    </row>
    <row r="99" spans="1:17">
      <c r="A99" s="42"/>
      <c r="B99" s="131" t="s">
        <v>141</v>
      </c>
      <c r="C99" s="13"/>
      <c r="D99" s="20">
        <v>127770</v>
      </c>
      <c r="E99" s="48">
        <v>19000</v>
      </c>
      <c r="F99" s="46">
        <v>108770</v>
      </c>
      <c r="G99" s="20"/>
      <c r="H99" s="35"/>
      <c r="I99" s="132"/>
      <c r="J99" s="132"/>
      <c r="K99" s="114"/>
      <c r="L99" s="190"/>
      <c r="M99" s="28"/>
    </row>
    <row r="100" spans="1:17">
      <c r="A100" s="42"/>
      <c r="B100" s="131" t="s">
        <v>142</v>
      </c>
      <c r="C100" s="13"/>
      <c r="D100" s="20">
        <v>90000</v>
      </c>
      <c r="E100" s="48"/>
      <c r="F100" s="46">
        <v>90000</v>
      </c>
      <c r="G100" s="20"/>
      <c r="H100" s="35"/>
      <c r="I100" s="132"/>
      <c r="J100" s="132"/>
      <c r="K100" s="114"/>
      <c r="L100" s="190"/>
      <c r="M100" s="28"/>
    </row>
    <row r="101" spans="1:17">
      <c r="A101" s="56">
        <v>2</v>
      </c>
      <c r="B101" s="192" t="s">
        <v>31</v>
      </c>
      <c r="C101" s="193">
        <v>71503</v>
      </c>
      <c r="D101" s="151">
        <v>106853</v>
      </c>
      <c r="E101" s="151">
        <v>21150</v>
      </c>
      <c r="F101" s="194">
        <v>85703</v>
      </c>
      <c r="G101" s="151">
        <v>35350</v>
      </c>
      <c r="H101" s="152">
        <v>149.43848509852734</v>
      </c>
      <c r="I101" s="132"/>
      <c r="J101" s="132"/>
      <c r="K101" s="113"/>
      <c r="L101" s="181"/>
      <c r="M101" s="44"/>
    </row>
    <row r="102" spans="1:17">
      <c r="A102" s="42"/>
      <c r="B102" s="131" t="s">
        <v>29</v>
      </c>
      <c r="C102" s="13">
        <v>27703</v>
      </c>
      <c r="D102" s="20">
        <v>31453</v>
      </c>
      <c r="E102" s="48">
        <v>5955</v>
      </c>
      <c r="F102" s="20">
        <v>25498</v>
      </c>
      <c r="G102" s="20">
        <v>3750</v>
      </c>
      <c r="H102" s="35">
        <v>113.53644009674044</v>
      </c>
      <c r="I102" s="132"/>
      <c r="J102" s="132"/>
      <c r="K102" s="114"/>
      <c r="L102" s="190"/>
      <c r="M102" s="28"/>
    </row>
    <row r="103" spans="1:17">
      <c r="A103" s="195"/>
      <c r="B103" s="196" t="s">
        <v>30</v>
      </c>
      <c r="C103" s="64">
        <v>43800</v>
      </c>
      <c r="D103" s="146">
        <v>75400</v>
      </c>
      <c r="E103" s="65">
        <v>15195</v>
      </c>
      <c r="F103" s="146">
        <v>60205</v>
      </c>
      <c r="G103" s="146">
        <v>31600</v>
      </c>
      <c r="H103" s="147">
        <v>172.14611872146119</v>
      </c>
      <c r="I103" s="171"/>
      <c r="J103" s="171"/>
      <c r="K103" s="197"/>
      <c r="L103" s="190"/>
      <c r="M103" s="28"/>
    </row>
    <row r="104" spans="1:17" ht="31.2">
      <c r="A104" s="108" t="s">
        <v>10</v>
      </c>
      <c r="B104" s="179" t="s">
        <v>143</v>
      </c>
      <c r="C104" s="180">
        <v>1425426</v>
      </c>
      <c r="D104" s="112">
        <v>1404897</v>
      </c>
      <c r="E104" s="112">
        <v>1377836</v>
      </c>
      <c r="F104" s="112">
        <v>27061</v>
      </c>
      <c r="G104" s="112">
        <v>-20529</v>
      </c>
      <c r="H104" s="113">
        <v>98.559798965361935</v>
      </c>
      <c r="I104" s="114">
        <f>D104/$D$10%</f>
        <v>13.33756812389411</v>
      </c>
      <c r="J104" s="114"/>
      <c r="K104" s="113"/>
      <c r="L104" s="190">
        <f>F101+F104+F150</f>
        <v>291379</v>
      </c>
      <c r="M104" s="69"/>
    </row>
    <row r="105" spans="1:17">
      <c r="A105" s="183">
        <v>1</v>
      </c>
      <c r="B105" s="184" t="s">
        <v>28</v>
      </c>
      <c r="C105" s="185">
        <v>975461</v>
      </c>
      <c r="D105" s="186">
        <v>1226611</v>
      </c>
      <c r="E105" s="186">
        <v>1226611</v>
      </c>
      <c r="F105" s="198">
        <v>0</v>
      </c>
      <c r="G105" s="186">
        <v>251150</v>
      </c>
      <c r="H105" s="187">
        <v>125.74680074344334</v>
      </c>
      <c r="I105" s="187"/>
      <c r="J105" s="187"/>
      <c r="K105" s="189"/>
      <c r="L105" s="181"/>
      <c r="M105" s="69"/>
    </row>
    <row r="106" spans="1:17" ht="20.399999999999999" customHeight="1">
      <c r="A106" s="56" t="s">
        <v>32</v>
      </c>
      <c r="B106" s="150" t="s">
        <v>33</v>
      </c>
      <c r="C106" s="58">
        <v>405250</v>
      </c>
      <c r="D106" s="151">
        <v>1034418</v>
      </c>
      <c r="E106" s="151">
        <v>1034418</v>
      </c>
      <c r="F106" s="151">
        <v>0</v>
      </c>
      <c r="G106" s="151">
        <v>629168</v>
      </c>
      <c r="H106" s="152">
        <v>255.25428747686612</v>
      </c>
      <c r="I106" s="132"/>
      <c r="J106" s="132"/>
      <c r="K106" s="113"/>
      <c r="L106" s="181"/>
      <c r="M106" s="49"/>
      <c r="Q106" s="90"/>
    </row>
    <row r="107" spans="1:17">
      <c r="A107" s="42"/>
      <c r="B107" s="131" t="s">
        <v>34</v>
      </c>
      <c r="C107" s="13">
        <v>405250</v>
      </c>
      <c r="D107" s="20">
        <v>1034418</v>
      </c>
      <c r="E107" s="26">
        <v>1034418</v>
      </c>
      <c r="F107" s="199"/>
      <c r="G107" s="20">
        <v>629168</v>
      </c>
      <c r="H107" s="35">
        <v>255.25428747686612</v>
      </c>
      <c r="I107" s="132"/>
      <c r="J107" s="132"/>
      <c r="K107" s="114"/>
      <c r="L107" s="181"/>
      <c r="M107" s="49"/>
      <c r="Q107" s="90"/>
    </row>
    <row r="108" spans="1:17" hidden="1">
      <c r="A108" s="42"/>
      <c r="B108" s="131" t="s">
        <v>35</v>
      </c>
      <c r="C108" s="13">
        <v>0</v>
      </c>
      <c r="D108" s="20">
        <v>0</v>
      </c>
      <c r="E108" s="50"/>
      <c r="F108" s="199"/>
      <c r="G108" s="20">
        <v>0</v>
      </c>
      <c r="H108" s="35" t="e">
        <v>#DIV/0!</v>
      </c>
      <c r="I108" s="132"/>
      <c r="J108" s="132"/>
      <c r="K108" s="114"/>
      <c r="L108" s="181"/>
      <c r="M108" s="49"/>
    </row>
    <row r="109" spans="1:17" hidden="1">
      <c r="A109" s="42"/>
      <c r="B109" s="131"/>
      <c r="C109" s="13"/>
      <c r="D109" s="20"/>
      <c r="E109" s="50"/>
      <c r="F109" s="199"/>
      <c r="G109" s="20">
        <v>0</v>
      </c>
      <c r="H109" s="35"/>
      <c r="I109" s="132"/>
      <c r="J109" s="132"/>
      <c r="K109" s="114"/>
      <c r="L109" s="181"/>
      <c r="M109" s="49"/>
    </row>
    <row r="110" spans="1:17">
      <c r="A110" s="56" t="s">
        <v>36</v>
      </c>
      <c r="B110" s="150" t="s">
        <v>37</v>
      </c>
      <c r="C110" s="58">
        <v>270211</v>
      </c>
      <c r="D110" s="151">
        <v>192193</v>
      </c>
      <c r="E110" s="47">
        <v>192193</v>
      </c>
      <c r="F110" s="47">
        <v>0</v>
      </c>
      <c r="G110" s="151">
        <v>-78018</v>
      </c>
      <c r="H110" s="152">
        <v>71.127008152887925</v>
      </c>
      <c r="I110" s="132"/>
      <c r="J110" s="132"/>
      <c r="K110" s="114"/>
      <c r="L110" s="181"/>
      <c r="M110" s="49"/>
    </row>
    <row r="111" spans="1:17" ht="31.2">
      <c r="A111" s="42" t="s">
        <v>84</v>
      </c>
      <c r="B111" s="135" t="s">
        <v>144</v>
      </c>
      <c r="C111" s="19"/>
      <c r="D111" s="20">
        <v>71750</v>
      </c>
      <c r="E111" s="46">
        <v>71750</v>
      </c>
      <c r="F111" s="199"/>
      <c r="G111" s="20"/>
      <c r="H111" s="35"/>
      <c r="I111" s="36"/>
      <c r="J111" s="36"/>
      <c r="K111" s="37"/>
      <c r="L111" s="200"/>
      <c r="M111" s="51"/>
      <c r="N111" s="77"/>
    </row>
    <row r="112" spans="1:17" ht="31.2">
      <c r="A112" s="42" t="s">
        <v>87</v>
      </c>
      <c r="B112" s="135" t="s">
        <v>145</v>
      </c>
      <c r="C112" s="19"/>
      <c r="D112" s="20">
        <v>120443</v>
      </c>
      <c r="E112" s="46">
        <v>120443</v>
      </c>
      <c r="F112" s="46">
        <v>0</v>
      </c>
      <c r="G112" s="20"/>
      <c r="H112" s="35"/>
      <c r="I112" s="36"/>
      <c r="J112" s="36"/>
      <c r="K112" s="37"/>
      <c r="L112" s="200"/>
      <c r="M112" s="51"/>
      <c r="N112" s="77"/>
    </row>
    <row r="113" spans="1:13">
      <c r="A113" s="42"/>
      <c r="B113" s="21" t="s">
        <v>38</v>
      </c>
      <c r="C113" s="22"/>
      <c r="D113" s="20">
        <v>0</v>
      </c>
      <c r="E113" s="199"/>
      <c r="F113" s="199"/>
      <c r="G113" s="151">
        <v>0</v>
      </c>
      <c r="H113" s="152"/>
      <c r="I113" s="132"/>
      <c r="J113" s="132"/>
      <c r="K113" s="114"/>
      <c r="L113" s="181"/>
      <c r="M113" s="49"/>
    </row>
    <row r="114" spans="1:13" ht="24.75" customHeight="1">
      <c r="A114" s="42"/>
      <c r="B114" s="52" t="s">
        <v>39</v>
      </c>
      <c r="C114" s="13">
        <v>120444</v>
      </c>
      <c r="D114" s="20">
        <v>120443</v>
      </c>
      <c r="E114" s="46">
        <v>120443</v>
      </c>
      <c r="F114" s="199"/>
      <c r="G114" s="151">
        <v>-1</v>
      </c>
      <c r="H114" s="35">
        <v>99.999169738633711</v>
      </c>
      <c r="I114" s="132"/>
      <c r="J114" s="132"/>
      <c r="K114" s="114"/>
      <c r="L114" s="181"/>
      <c r="M114" s="49"/>
    </row>
    <row r="115" spans="1:13">
      <c r="A115" s="56" t="s">
        <v>40</v>
      </c>
      <c r="B115" s="53" t="s">
        <v>41</v>
      </c>
      <c r="C115" s="54">
        <v>300000</v>
      </c>
      <c r="D115" s="151">
        <v>0</v>
      </c>
      <c r="E115" s="47"/>
      <c r="F115" s="194"/>
      <c r="G115" s="151">
        <v>-300000</v>
      </c>
      <c r="H115" s="152">
        <v>0</v>
      </c>
      <c r="I115" s="132"/>
      <c r="J115" s="132"/>
      <c r="K115" s="114">
        <f>E116+F116</f>
        <v>178286</v>
      </c>
      <c r="L115" s="181"/>
      <c r="M115" s="49"/>
    </row>
    <row r="116" spans="1:13">
      <c r="A116" s="56">
        <v>2</v>
      </c>
      <c r="B116" s="192" t="s">
        <v>31</v>
      </c>
      <c r="C116" s="193">
        <v>449965</v>
      </c>
      <c r="D116" s="151">
        <v>178286</v>
      </c>
      <c r="E116" s="151">
        <v>151225</v>
      </c>
      <c r="F116" s="151">
        <v>27061</v>
      </c>
      <c r="G116" s="151">
        <v>-271679</v>
      </c>
      <c r="H116" s="152">
        <v>39.622192837220673</v>
      </c>
      <c r="I116" s="152"/>
      <c r="J116" s="152"/>
      <c r="K116" s="113">
        <v>25305</v>
      </c>
      <c r="L116" s="181"/>
      <c r="M116" s="55"/>
    </row>
    <row r="117" spans="1:13">
      <c r="A117" s="56" t="s">
        <v>42</v>
      </c>
      <c r="B117" s="57" t="s">
        <v>33</v>
      </c>
      <c r="C117" s="58">
        <v>333145</v>
      </c>
      <c r="D117" s="151">
        <v>110616</v>
      </c>
      <c r="E117" s="151">
        <v>94255</v>
      </c>
      <c r="F117" s="151">
        <v>16361</v>
      </c>
      <c r="G117" s="151">
        <v>-222529</v>
      </c>
      <c r="H117" s="152">
        <v>33.203560011406445</v>
      </c>
      <c r="I117" s="132"/>
      <c r="J117" s="132"/>
      <c r="K117" s="114">
        <f>F116-K116</f>
        <v>1756</v>
      </c>
      <c r="L117" s="181"/>
      <c r="M117" s="49"/>
    </row>
    <row r="118" spans="1:13">
      <c r="A118" s="56"/>
      <c r="B118" s="2" t="s">
        <v>146</v>
      </c>
      <c r="C118" s="13">
        <v>605</v>
      </c>
      <c r="D118" s="20">
        <v>515</v>
      </c>
      <c r="E118" s="50">
        <v>515</v>
      </c>
      <c r="F118" s="50"/>
      <c r="G118" s="20">
        <v>-90</v>
      </c>
      <c r="H118" s="35">
        <v>85.123966942148769</v>
      </c>
      <c r="I118" s="132"/>
      <c r="J118" s="132"/>
      <c r="K118" s="114"/>
      <c r="L118" s="181"/>
      <c r="M118" s="59"/>
    </row>
    <row r="119" spans="1:13">
      <c r="A119" s="56"/>
      <c r="B119" s="2" t="s">
        <v>147</v>
      </c>
      <c r="C119" s="13"/>
      <c r="D119" s="20">
        <v>90</v>
      </c>
      <c r="E119" s="50">
        <v>90</v>
      </c>
      <c r="F119" s="50"/>
      <c r="G119" s="20"/>
      <c r="H119" s="35"/>
      <c r="I119" s="132"/>
      <c r="J119" s="132"/>
      <c r="K119" s="114"/>
      <c r="L119" s="181"/>
      <c r="M119" s="59"/>
    </row>
    <row r="120" spans="1:13" ht="29.25" customHeight="1">
      <c r="A120" s="56"/>
      <c r="B120" s="18" t="s">
        <v>148</v>
      </c>
      <c r="C120" s="19">
        <v>560</v>
      </c>
      <c r="D120" s="20">
        <v>500</v>
      </c>
      <c r="E120" s="50">
        <v>500</v>
      </c>
      <c r="F120" s="50"/>
      <c r="G120" s="20">
        <v>-60</v>
      </c>
      <c r="H120" s="35">
        <v>89.285714285714292</v>
      </c>
      <c r="I120" s="132"/>
      <c r="J120" s="132"/>
      <c r="K120" s="114"/>
      <c r="L120" s="181"/>
      <c r="M120" s="60"/>
    </row>
    <row r="121" spans="1:13" ht="21.75" customHeight="1">
      <c r="A121" s="56"/>
      <c r="B121" s="18" t="s">
        <v>149</v>
      </c>
      <c r="C121" s="19">
        <v>440</v>
      </c>
      <c r="D121" s="20">
        <v>275</v>
      </c>
      <c r="E121" s="50">
        <v>275</v>
      </c>
      <c r="F121" s="50"/>
      <c r="G121" s="20">
        <v>-165</v>
      </c>
      <c r="H121" s="35">
        <v>62.499999999999993</v>
      </c>
      <c r="I121" s="132"/>
      <c r="J121" s="132"/>
      <c r="K121" s="114"/>
      <c r="L121" s="181"/>
      <c r="M121" s="60"/>
    </row>
    <row r="122" spans="1:13" ht="35.25" customHeight="1">
      <c r="A122" s="56"/>
      <c r="B122" s="2" t="s">
        <v>150</v>
      </c>
      <c r="C122" s="13">
        <v>2339</v>
      </c>
      <c r="D122" s="20">
        <v>7904</v>
      </c>
      <c r="E122" s="50">
        <v>7904</v>
      </c>
      <c r="F122" s="50"/>
      <c r="G122" s="20">
        <v>5565</v>
      </c>
      <c r="H122" s="35">
        <v>337.92218896964516</v>
      </c>
      <c r="I122" s="132"/>
      <c r="J122" s="132"/>
      <c r="K122" s="201" t="s">
        <v>151</v>
      </c>
      <c r="L122" s="181"/>
      <c r="M122" s="59"/>
    </row>
    <row r="123" spans="1:13" ht="50.25" customHeight="1">
      <c r="A123" s="56"/>
      <c r="B123" s="2" t="s">
        <v>152</v>
      </c>
      <c r="C123" s="13">
        <v>10000</v>
      </c>
      <c r="D123" s="20">
        <v>12000</v>
      </c>
      <c r="E123" s="50">
        <v>12000</v>
      </c>
      <c r="F123" s="50"/>
      <c r="G123" s="20">
        <v>2000</v>
      </c>
      <c r="H123" s="35">
        <v>120</v>
      </c>
      <c r="I123" s="132"/>
      <c r="J123" s="132"/>
      <c r="K123" s="114"/>
      <c r="L123" s="181"/>
      <c r="M123" s="59"/>
    </row>
    <row r="124" spans="1:13" ht="50.25" customHeight="1">
      <c r="A124" s="56"/>
      <c r="B124" s="2" t="s">
        <v>153</v>
      </c>
      <c r="C124" s="13"/>
      <c r="D124" s="20">
        <v>1960</v>
      </c>
      <c r="E124" s="50">
        <v>1960</v>
      </c>
      <c r="F124" s="50"/>
      <c r="G124" s="20"/>
      <c r="H124" s="35"/>
      <c r="I124" s="132"/>
      <c r="J124" s="132"/>
      <c r="K124" s="201">
        <v>1960</v>
      </c>
      <c r="L124" s="181"/>
      <c r="M124" s="59"/>
    </row>
    <row r="125" spans="1:13" ht="46.8">
      <c r="A125" s="56"/>
      <c r="B125" s="18" t="s">
        <v>154</v>
      </c>
      <c r="C125" s="19">
        <v>57406</v>
      </c>
      <c r="D125" s="20">
        <v>0</v>
      </c>
      <c r="E125" s="50"/>
      <c r="F125" s="50"/>
      <c r="G125" s="20">
        <v>-57406</v>
      </c>
      <c r="H125" s="35">
        <v>0</v>
      </c>
      <c r="I125" s="132"/>
      <c r="J125" s="132"/>
      <c r="K125" s="114"/>
      <c r="L125" s="181"/>
      <c r="M125" s="60"/>
    </row>
    <row r="126" spans="1:13">
      <c r="A126" s="56"/>
      <c r="B126" s="18" t="s">
        <v>155</v>
      </c>
      <c r="C126" s="19">
        <v>12789</v>
      </c>
      <c r="D126" s="20">
        <v>0</v>
      </c>
      <c r="E126" s="50"/>
      <c r="F126" s="50"/>
      <c r="G126" s="20">
        <v>-12789</v>
      </c>
      <c r="H126" s="35">
        <v>0</v>
      </c>
      <c r="I126" s="132"/>
      <c r="J126" s="132"/>
      <c r="K126" s="114"/>
      <c r="L126" s="181"/>
      <c r="M126" s="60"/>
    </row>
    <row r="127" spans="1:13" ht="78">
      <c r="A127" s="56"/>
      <c r="B127" s="18" t="s">
        <v>156</v>
      </c>
      <c r="C127" s="19">
        <v>39100</v>
      </c>
      <c r="D127" s="20">
        <v>0</v>
      </c>
      <c r="E127" s="50"/>
      <c r="F127" s="50"/>
      <c r="G127" s="20">
        <v>-39100</v>
      </c>
      <c r="H127" s="35">
        <v>0</v>
      </c>
      <c r="I127" s="132"/>
      <c r="J127" s="132"/>
      <c r="K127" s="114"/>
      <c r="L127" s="181"/>
      <c r="M127" s="60"/>
    </row>
    <row r="128" spans="1:13" ht="26.25" customHeight="1">
      <c r="A128" s="56"/>
      <c r="B128" s="2" t="s">
        <v>157</v>
      </c>
      <c r="C128" s="13">
        <v>30624</v>
      </c>
      <c r="D128" s="20">
        <v>0</v>
      </c>
      <c r="E128" s="50"/>
      <c r="F128" s="50"/>
      <c r="G128" s="20">
        <v>-30624</v>
      </c>
      <c r="H128" s="35"/>
      <c r="I128" s="132"/>
      <c r="J128" s="132"/>
      <c r="K128" s="114"/>
      <c r="L128" s="181"/>
      <c r="M128" s="59"/>
    </row>
    <row r="129" spans="1:13" ht="31.2">
      <c r="A129" s="56"/>
      <c r="B129" s="2" t="s">
        <v>158</v>
      </c>
      <c r="C129" s="13">
        <v>1200</v>
      </c>
      <c r="D129" s="20">
        <v>900</v>
      </c>
      <c r="E129" s="50">
        <v>900</v>
      </c>
      <c r="F129" s="50"/>
      <c r="G129" s="20">
        <v>-300</v>
      </c>
      <c r="H129" s="35">
        <v>75</v>
      </c>
      <c r="I129" s="132"/>
      <c r="J129" s="132"/>
      <c r="K129" s="114"/>
      <c r="L129" s="181"/>
      <c r="M129" s="59"/>
    </row>
    <row r="130" spans="1:13" ht="31.2">
      <c r="A130" s="56"/>
      <c r="B130" s="18" t="s">
        <v>159</v>
      </c>
      <c r="C130" s="19">
        <v>23626</v>
      </c>
      <c r="D130" s="20">
        <v>21154</v>
      </c>
      <c r="E130" s="50">
        <v>7459</v>
      </c>
      <c r="F130" s="50">
        <v>13695</v>
      </c>
      <c r="G130" s="20">
        <v>-2472</v>
      </c>
      <c r="H130" s="35">
        <v>89.536950816896649</v>
      </c>
      <c r="I130" s="132"/>
      <c r="J130" s="132"/>
      <c r="K130" s="114"/>
      <c r="L130" s="181"/>
      <c r="M130" s="60"/>
    </row>
    <row r="131" spans="1:13" ht="18.600000000000001" customHeight="1">
      <c r="A131" s="56"/>
      <c r="B131" s="2" t="s">
        <v>160</v>
      </c>
      <c r="C131" s="13">
        <v>29244</v>
      </c>
      <c r="D131" s="20">
        <v>33744</v>
      </c>
      <c r="E131" s="50">
        <v>33744</v>
      </c>
      <c r="F131" s="50"/>
      <c r="G131" s="20">
        <v>4500</v>
      </c>
      <c r="H131" s="35">
        <v>115.38777185063603</v>
      </c>
      <c r="I131" s="132"/>
      <c r="J131" s="132"/>
      <c r="K131" s="114"/>
      <c r="L131" s="181"/>
      <c r="M131" s="59"/>
    </row>
    <row r="132" spans="1:13" ht="31.2">
      <c r="A132" s="56"/>
      <c r="B132" s="2" t="s">
        <v>161</v>
      </c>
      <c r="C132" s="13">
        <v>22730</v>
      </c>
      <c r="D132" s="20">
        <v>29818</v>
      </c>
      <c r="E132" s="50">
        <v>28908</v>
      </c>
      <c r="F132" s="50">
        <v>910</v>
      </c>
      <c r="G132" s="20">
        <v>7088</v>
      </c>
      <c r="H132" s="35">
        <v>131.1834579850418</v>
      </c>
      <c r="I132" s="132"/>
      <c r="J132" s="132"/>
      <c r="K132" s="114"/>
      <c r="L132" s="181"/>
      <c r="M132" s="59"/>
    </row>
    <row r="133" spans="1:13" ht="31.2">
      <c r="A133" s="56"/>
      <c r="B133" s="21" t="s">
        <v>162</v>
      </c>
      <c r="C133" s="22">
        <v>4720</v>
      </c>
      <c r="D133" s="20">
        <v>6985</v>
      </c>
      <c r="E133" s="61">
        <v>6985</v>
      </c>
      <c r="F133" s="61"/>
      <c r="G133" s="20">
        <v>2265</v>
      </c>
      <c r="H133" s="35">
        <v>147.98728813559322</v>
      </c>
      <c r="I133" s="132"/>
      <c r="J133" s="132"/>
      <c r="K133" s="114"/>
      <c r="L133" s="181"/>
      <c r="M133" s="62"/>
    </row>
    <row r="134" spans="1:13">
      <c r="A134" s="56"/>
      <c r="B134" s="21" t="s">
        <v>163</v>
      </c>
      <c r="C134" s="22">
        <v>6831</v>
      </c>
      <c r="D134" s="20">
        <v>12564</v>
      </c>
      <c r="E134" s="50">
        <v>12564</v>
      </c>
      <c r="F134" s="61"/>
      <c r="G134" s="20">
        <v>5733</v>
      </c>
      <c r="H134" s="35">
        <v>183.92621870882741</v>
      </c>
      <c r="I134" s="132"/>
      <c r="J134" s="132"/>
      <c r="K134" s="114"/>
      <c r="L134" s="181"/>
      <c r="M134" s="62"/>
    </row>
    <row r="135" spans="1:13">
      <c r="A135" s="56"/>
      <c r="B135" s="21" t="s">
        <v>164</v>
      </c>
      <c r="C135" s="22">
        <v>5980</v>
      </c>
      <c r="D135" s="20">
        <v>5500</v>
      </c>
      <c r="E135" s="50">
        <v>5500</v>
      </c>
      <c r="F135" s="61"/>
      <c r="G135" s="20">
        <v>-480</v>
      </c>
      <c r="H135" s="35">
        <v>91.973244147157189</v>
      </c>
      <c r="I135" s="132"/>
      <c r="J135" s="132"/>
      <c r="K135" s="114"/>
      <c r="L135" s="181"/>
      <c r="M135" s="62"/>
    </row>
    <row r="136" spans="1:13">
      <c r="A136" s="56"/>
      <c r="B136" s="21" t="s">
        <v>165</v>
      </c>
      <c r="C136" s="22">
        <v>1339</v>
      </c>
      <c r="D136" s="20">
        <v>1659</v>
      </c>
      <c r="E136" s="50">
        <v>1659</v>
      </c>
      <c r="F136" s="61"/>
      <c r="G136" s="20">
        <v>320</v>
      </c>
      <c r="H136" s="35">
        <v>123.89843166542195</v>
      </c>
      <c r="I136" s="132"/>
      <c r="J136" s="132"/>
      <c r="K136" s="114"/>
      <c r="L136" s="181"/>
      <c r="M136" s="62"/>
    </row>
    <row r="137" spans="1:13" ht="31.2">
      <c r="A137" s="56"/>
      <c r="B137" s="21" t="s">
        <v>166</v>
      </c>
      <c r="C137" s="22">
        <v>1460</v>
      </c>
      <c r="D137" s="20">
        <v>1610</v>
      </c>
      <c r="E137" s="50">
        <v>700</v>
      </c>
      <c r="F137" s="50">
        <v>910</v>
      </c>
      <c r="G137" s="20">
        <v>150</v>
      </c>
      <c r="H137" s="35">
        <v>110.27397260273973</v>
      </c>
      <c r="I137" s="132"/>
      <c r="J137" s="132"/>
      <c r="K137" s="114"/>
      <c r="L137" s="181"/>
      <c r="M137" s="62"/>
    </row>
    <row r="138" spans="1:13" ht="24" customHeight="1">
      <c r="A138" s="56"/>
      <c r="B138" s="21" t="s">
        <v>167</v>
      </c>
      <c r="C138" s="22">
        <v>1000</v>
      </c>
      <c r="D138" s="20">
        <v>1200</v>
      </c>
      <c r="E138" s="50">
        <v>1200</v>
      </c>
      <c r="F138" s="61"/>
      <c r="G138" s="20">
        <v>200</v>
      </c>
      <c r="H138" s="35">
        <v>120</v>
      </c>
      <c r="I138" s="132"/>
      <c r="J138" s="132"/>
      <c r="K138" s="114"/>
      <c r="L138" s="181"/>
      <c r="M138" s="62"/>
    </row>
    <row r="139" spans="1:13" ht="46.8">
      <c r="A139" s="56"/>
      <c r="B139" s="21" t="s">
        <v>168</v>
      </c>
      <c r="C139" s="22">
        <v>1000</v>
      </c>
      <c r="D139" s="20">
        <v>0</v>
      </c>
      <c r="E139" s="50"/>
      <c r="F139" s="61"/>
      <c r="G139" s="20">
        <v>-1000</v>
      </c>
      <c r="H139" s="35">
        <v>0</v>
      </c>
      <c r="I139" s="132"/>
      <c r="J139" s="132"/>
      <c r="K139" s="114"/>
      <c r="L139" s="181"/>
      <c r="M139" s="62"/>
    </row>
    <row r="140" spans="1:13" ht="31.2">
      <c r="A140" s="56"/>
      <c r="B140" s="21" t="s">
        <v>169</v>
      </c>
      <c r="C140" s="22">
        <v>400</v>
      </c>
      <c r="D140" s="20">
        <v>300</v>
      </c>
      <c r="E140" s="50">
        <v>300</v>
      </c>
      <c r="F140" s="61"/>
      <c r="G140" s="20">
        <v>-100</v>
      </c>
      <c r="H140" s="35">
        <v>75</v>
      </c>
      <c r="I140" s="132"/>
      <c r="J140" s="132"/>
      <c r="K140" s="114"/>
      <c r="L140" s="181"/>
      <c r="M140" s="62"/>
    </row>
    <row r="141" spans="1:13" ht="31.2">
      <c r="A141" s="56"/>
      <c r="B141" s="2" t="s">
        <v>170</v>
      </c>
      <c r="C141" s="13">
        <v>60082</v>
      </c>
      <c r="D141" s="20">
        <v>0</v>
      </c>
      <c r="E141" s="50"/>
      <c r="F141" s="50"/>
      <c r="G141" s="20">
        <v>-60082</v>
      </c>
      <c r="H141" s="35">
        <v>0</v>
      </c>
      <c r="I141" s="132"/>
      <c r="J141" s="132"/>
      <c r="K141" s="114"/>
      <c r="L141" s="181"/>
      <c r="M141" s="59"/>
    </row>
    <row r="142" spans="1:13" ht="62.4">
      <c r="A142" s="56"/>
      <c r="B142" s="63" t="s">
        <v>171</v>
      </c>
      <c r="C142" s="13"/>
      <c r="D142" s="20">
        <v>1756</v>
      </c>
      <c r="E142" s="50"/>
      <c r="F142" s="50">
        <v>1756</v>
      </c>
      <c r="G142" s="20"/>
      <c r="H142" s="35"/>
      <c r="I142" s="132"/>
      <c r="J142" s="132"/>
      <c r="K142" s="114"/>
      <c r="L142" s="181"/>
      <c r="M142" s="59"/>
    </row>
    <row r="143" spans="1:13" ht="33.75" customHeight="1">
      <c r="A143" s="56"/>
      <c r="B143" s="2" t="s">
        <v>172</v>
      </c>
      <c r="C143" s="13">
        <v>40000</v>
      </c>
      <c r="D143" s="20">
        <v>0</v>
      </c>
      <c r="E143" s="50"/>
      <c r="F143" s="50"/>
      <c r="G143" s="20">
        <v>-40000</v>
      </c>
      <c r="H143" s="35">
        <v>0</v>
      </c>
      <c r="I143" s="132"/>
      <c r="J143" s="132"/>
      <c r="K143" s="114"/>
      <c r="L143" s="181"/>
      <c r="M143" s="28"/>
    </row>
    <row r="144" spans="1:13">
      <c r="A144" s="56"/>
      <c r="B144" s="2" t="s">
        <v>173</v>
      </c>
      <c r="C144" s="13">
        <v>2400</v>
      </c>
      <c r="D144" s="20">
        <v>0</v>
      </c>
      <c r="E144" s="50"/>
      <c r="F144" s="50"/>
      <c r="G144" s="20">
        <v>-2400</v>
      </c>
      <c r="H144" s="35">
        <v>0</v>
      </c>
      <c r="I144" s="132"/>
      <c r="J144" s="132"/>
      <c r="K144" s="114"/>
      <c r="L144" s="181"/>
      <c r="M144" s="28"/>
    </row>
    <row r="145" spans="1:13" ht="27.6" customHeight="1">
      <c r="A145" s="56" t="s">
        <v>43</v>
      </c>
      <c r="B145" s="57" t="s">
        <v>37</v>
      </c>
      <c r="C145" s="58">
        <v>116820</v>
      </c>
      <c r="D145" s="151">
        <v>67670</v>
      </c>
      <c r="E145" s="151">
        <v>56970</v>
      </c>
      <c r="F145" s="151">
        <v>10700</v>
      </c>
      <c r="G145" s="151">
        <v>-49150</v>
      </c>
      <c r="H145" s="152">
        <v>57.926724875877419</v>
      </c>
      <c r="I145" s="132"/>
      <c r="J145" s="132"/>
      <c r="K145" s="114"/>
      <c r="L145" s="181"/>
      <c r="M145" s="28"/>
    </row>
    <row r="146" spans="1:13" ht="31.2">
      <c r="A146" s="42"/>
      <c r="B146" s="2" t="s">
        <v>174</v>
      </c>
      <c r="C146" s="13">
        <v>50000</v>
      </c>
      <c r="D146" s="20">
        <v>20000</v>
      </c>
      <c r="E146" s="48">
        <v>20000</v>
      </c>
      <c r="F146" s="199"/>
      <c r="G146" s="20">
        <v>-30000</v>
      </c>
      <c r="H146" s="35">
        <v>40</v>
      </c>
      <c r="I146" s="36"/>
      <c r="J146" s="36"/>
      <c r="K146" s="37"/>
      <c r="L146" s="181"/>
      <c r="M146" s="28"/>
    </row>
    <row r="147" spans="1:13" ht="31.2">
      <c r="A147" s="202"/>
      <c r="B147" s="2" t="s">
        <v>175</v>
      </c>
      <c r="C147" s="64">
        <v>14820</v>
      </c>
      <c r="D147" s="20">
        <v>4000</v>
      </c>
      <c r="E147" s="65">
        <v>4000</v>
      </c>
      <c r="F147" s="203"/>
      <c r="G147" s="20">
        <v>-10820</v>
      </c>
      <c r="H147" s="35">
        <v>26.990553306342782</v>
      </c>
      <c r="I147" s="204"/>
      <c r="J147" s="204"/>
      <c r="K147" s="37"/>
      <c r="L147" s="181"/>
      <c r="M147" s="28"/>
    </row>
    <row r="148" spans="1:13">
      <c r="A148" s="202"/>
      <c r="B148" s="3" t="s">
        <v>176</v>
      </c>
      <c r="C148" s="64">
        <v>52000</v>
      </c>
      <c r="D148" s="146">
        <v>43670</v>
      </c>
      <c r="E148" s="65">
        <v>32970</v>
      </c>
      <c r="F148" s="146">
        <v>10700</v>
      </c>
      <c r="G148" s="20">
        <v>-8330</v>
      </c>
      <c r="H148" s="35">
        <v>83.980769230769226</v>
      </c>
      <c r="I148" s="204"/>
      <c r="J148" s="204"/>
      <c r="K148" s="37"/>
      <c r="L148" s="181"/>
      <c r="M148" s="28"/>
    </row>
    <row r="149" spans="1:13">
      <c r="A149" s="205"/>
      <c r="B149" s="66"/>
      <c r="C149" s="67"/>
      <c r="D149" s="176"/>
      <c r="E149" s="68"/>
      <c r="F149" s="206"/>
      <c r="G149" s="176"/>
      <c r="H149" s="207"/>
      <c r="I149" s="208"/>
      <c r="J149" s="208"/>
      <c r="K149" s="37"/>
      <c r="L149" s="181"/>
      <c r="M149" s="28"/>
    </row>
    <row r="150" spans="1:13" ht="33" customHeight="1">
      <c r="A150" s="108" t="s">
        <v>44</v>
      </c>
      <c r="B150" s="111" t="s">
        <v>177</v>
      </c>
      <c r="C150" s="209">
        <v>154000</v>
      </c>
      <c r="D150" s="112">
        <v>239758</v>
      </c>
      <c r="E150" s="112">
        <v>61143</v>
      </c>
      <c r="F150" s="112">
        <v>178615</v>
      </c>
      <c r="G150" s="112">
        <v>85758</v>
      </c>
      <c r="H150" s="113">
        <v>155.68701298701299</v>
      </c>
      <c r="I150" s="114">
        <f>D150/$D$10%</f>
        <v>2.2761730278081624</v>
      </c>
      <c r="J150" s="210"/>
      <c r="K150" s="113"/>
      <c r="L150" s="181"/>
      <c r="M150" s="69"/>
    </row>
    <row r="151" spans="1:13">
      <c r="A151" s="183"/>
      <c r="B151" s="70" t="s">
        <v>178</v>
      </c>
      <c r="C151" s="71">
        <v>590</v>
      </c>
      <c r="D151" s="124">
        <v>590</v>
      </c>
      <c r="E151" s="72">
        <v>590</v>
      </c>
      <c r="F151" s="198"/>
      <c r="G151" s="211">
        <v>0</v>
      </c>
      <c r="H151" s="212">
        <v>100</v>
      </c>
      <c r="I151" s="188"/>
      <c r="J151" s="188"/>
      <c r="K151" s="114"/>
      <c r="L151" s="181"/>
      <c r="M151" s="59"/>
    </row>
    <row r="152" spans="1:13">
      <c r="A152" s="56"/>
      <c r="B152" s="2" t="s">
        <v>179</v>
      </c>
      <c r="C152" s="13">
        <v>500</v>
      </c>
      <c r="D152" s="20">
        <v>570</v>
      </c>
      <c r="E152" s="46">
        <v>570</v>
      </c>
      <c r="F152" s="194"/>
      <c r="G152" s="211">
        <v>70</v>
      </c>
      <c r="H152" s="212">
        <v>114</v>
      </c>
      <c r="I152" s="132"/>
      <c r="J152" s="132"/>
      <c r="K152" s="114"/>
      <c r="L152" s="181"/>
      <c r="M152" s="59"/>
    </row>
    <row r="153" spans="1:13">
      <c r="A153" s="56"/>
      <c r="B153" s="2" t="s">
        <v>180</v>
      </c>
      <c r="C153" s="13">
        <v>383</v>
      </c>
      <c r="D153" s="20">
        <v>383</v>
      </c>
      <c r="E153" s="46">
        <v>383</v>
      </c>
      <c r="F153" s="194"/>
      <c r="G153" s="211">
        <v>0</v>
      </c>
      <c r="H153" s="212">
        <v>100</v>
      </c>
      <c r="I153" s="132"/>
      <c r="J153" s="132"/>
      <c r="K153" s="114"/>
      <c r="L153" s="181"/>
      <c r="M153" s="59"/>
    </row>
    <row r="154" spans="1:13">
      <c r="A154" s="56"/>
      <c r="B154" s="2" t="s">
        <v>181</v>
      </c>
      <c r="C154" s="13">
        <v>300</v>
      </c>
      <c r="D154" s="20">
        <v>300</v>
      </c>
      <c r="E154" s="46">
        <v>300</v>
      </c>
      <c r="F154" s="194"/>
      <c r="G154" s="211">
        <v>0</v>
      </c>
      <c r="H154" s="212">
        <v>100</v>
      </c>
      <c r="I154" s="132"/>
      <c r="J154" s="132"/>
      <c r="K154" s="114"/>
      <c r="L154" s="181"/>
      <c r="M154" s="59"/>
    </row>
    <row r="155" spans="1:13">
      <c r="A155" s="56"/>
      <c r="B155" s="2" t="s">
        <v>182</v>
      </c>
      <c r="C155" s="13">
        <v>300</v>
      </c>
      <c r="D155" s="20">
        <v>300</v>
      </c>
      <c r="E155" s="46">
        <v>300</v>
      </c>
      <c r="F155" s="194"/>
      <c r="G155" s="211">
        <v>0</v>
      </c>
      <c r="H155" s="212">
        <v>100</v>
      </c>
      <c r="I155" s="132"/>
      <c r="J155" s="132"/>
      <c r="K155" s="114"/>
      <c r="L155" s="181"/>
      <c r="M155" s="59"/>
    </row>
    <row r="156" spans="1:13">
      <c r="A156" s="56"/>
      <c r="B156" s="2" t="s">
        <v>183</v>
      </c>
      <c r="C156" s="13">
        <v>2000</v>
      </c>
      <c r="D156" s="20">
        <v>0</v>
      </c>
      <c r="E156" s="46"/>
      <c r="F156" s="194"/>
      <c r="G156" s="211">
        <v>-2000</v>
      </c>
      <c r="H156" s="212">
        <v>0</v>
      </c>
      <c r="I156" s="132"/>
      <c r="J156" s="132"/>
      <c r="K156" s="114"/>
      <c r="L156" s="181"/>
      <c r="M156" s="59"/>
    </row>
    <row r="157" spans="1:13">
      <c r="A157" s="56"/>
      <c r="B157" s="2" t="s">
        <v>184</v>
      </c>
      <c r="C157" s="13">
        <v>10000</v>
      </c>
      <c r="D157" s="20">
        <v>7000</v>
      </c>
      <c r="E157" s="46">
        <v>7000</v>
      </c>
      <c r="F157" s="194"/>
      <c r="G157" s="211">
        <v>-3000</v>
      </c>
      <c r="H157" s="212">
        <v>70</v>
      </c>
      <c r="I157" s="132"/>
      <c r="J157" s="132"/>
      <c r="K157" s="114"/>
      <c r="L157" s="181"/>
      <c r="M157" s="59"/>
    </row>
    <row r="158" spans="1:13">
      <c r="A158" s="56"/>
      <c r="B158" s="2" t="s">
        <v>185</v>
      </c>
      <c r="C158" s="13">
        <v>10000</v>
      </c>
      <c r="D158" s="20">
        <v>2000</v>
      </c>
      <c r="E158" s="46">
        <v>2000</v>
      </c>
      <c r="F158" s="194"/>
      <c r="G158" s="211">
        <v>-8000</v>
      </c>
      <c r="H158" s="212">
        <v>20</v>
      </c>
      <c r="I158" s="132"/>
      <c r="J158" s="132"/>
      <c r="K158" s="114"/>
      <c r="L158" s="181"/>
      <c r="M158" s="59"/>
    </row>
    <row r="159" spans="1:13">
      <c r="A159" s="56"/>
      <c r="B159" s="2" t="s">
        <v>186</v>
      </c>
      <c r="C159" s="13"/>
      <c r="D159" s="20">
        <v>25000</v>
      </c>
      <c r="E159" s="46">
        <v>25000</v>
      </c>
      <c r="F159" s="194"/>
      <c r="G159" s="211">
        <v>25000</v>
      </c>
      <c r="H159" s="212"/>
      <c r="I159" s="132"/>
      <c r="J159" s="132"/>
      <c r="K159" s="114"/>
      <c r="L159" s="181"/>
      <c r="M159" s="59"/>
    </row>
    <row r="160" spans="1:13" ht="93.6">
      <c r="A160" s="56"/>
      <c r="B160" s="2" t="s">
        <v>187</v>
      </c>
      <c r="C160" s="13">
        <v>10000</v>
      </c>
      <c r="D160" s="20">
        <v>25000</v>
      </c>
      <c r="E160" s="46">
        <v>25000</v>
      </c>
      <c r="F160" s="194"/>
      <c r="G160" s="211">
        <v>15000</v>
      </c>
      <c r="H160" s="212">
        <v>250</v>
      </c>
      <c r="I160" s="132"/>
      <c r="J160" s="132"/>
      <c r="K160" s="114"/>
      <c r="L160" s="181"/>
      <c r="M160" s="59"/>
    </row>
    <row r="161" spans="1:14" ht="31.2" hidden="1">
      <c r="A161" s="56"/>
      <c r="B161" s="2" t="s">
        <v>188</v>
      </c>
      <c r="C161" s="13"/>
      <c r="D161" s="20">
        <v>0</v>
      </c>
      <c r="E161" s="46"/>
      <c r="F161" s="20"/>
      <c r="G161" s="211">
        <v>0</v>
      </c>
      <c r="H161" s="212" t="e">
        <v>#DIV/0!</v>
      </c>
      <c r="I161" s="132"/>
      <c r="J161" s="132"/>
      <c r="K161" s="114"/>
      <c r="L161" s="181"/>
      <c r="M161" s="59"/>
    </row>
    <row r="162" spans="1:14" hidden="1">
      <c r="A162" s="56"/>
      <c r="B162" s="2" t="s">
        <v>189</v>
      </c>
      <c r="C162" s="13"/>
      <c r="D162" s="20">
        <v>0</v>
      </c>
      <c r="E162" s="46"/>
      <c r="F162" s="20"/>
      <c r="G162" s="211">
        <v>0</v>
      </c>
      <c r="H162" s="212" t="e">
        <v>#DIV/0!</v>
      </c>
      <c r="I162" s="132"/>
      <c r="J162" s="132"/>
      <c r="K162" s="114"/>
      <c r="L162" s="181"/>
      <c r="M162" s="59"/>
    </row>
    <row r="163" spans="1:14" ht="31.2">
      <c r="A163" s="56"/>
      <c r="B163" s="2" t="s">
        <v>190</v>
      </c>
      <c r="C163" s="13">
        <v>3600</v>
      </c>
      <c r="D163" s="20">
        <v>0</v>
      </c>
      <c r="E163" s="46"/>
      <c r="F163" s="213"/>
      <c r="G163" s="211">
        <v>-3600</v>
      </c>
      <c r="H163" s="212">
        <v>0</v>
      </c>
      <c r="I163" s="132"/>
      <c r="J163" s="132"/>
      <c r="K163" s="114"/>
      <c r="L163" s="181"/>
      <c r="M163" s="59"/>
    </row>
    <row r="164" spans="1:14" ht="74.25" customHeight="1">
      <c r="A164" s="56"/>
      <c r="B164" s="2" t="s">
        <v>191</v>
      </c>
      <c r="C164" s="13">
        <v>79527</v>
      </c>
      <c r="D164" s="20">
        <v>0</v>
      </c>
      <c r="E164" s="46">
        <v>0</v>
      </c>
      <c r="F164" s="214"/>
      <c r="G164" s="211">
        <v>-79527</v>
      </c>
      <c r="H164" s="212">
        <v>0</v>
      </c>
      <c r="I164" s="132"/>
      <c r="J164" s="132"/>
      <c r="K164" s="114" t="s">
        <v>192</v>
      </c>
      <c r="L164" s="181"/>
      <c r="M164" s="59"/>
    </row>
    <row r="165" spans="1:14" ht="55.5" customHeight="1">
      <c r="A165" s="165"/>
      <c r="B165" s="3" t="s">
        <v>193</v>
      </c>
      <c r="C165" s="64">
        <v>36800</v>
      </c>
      <c r="D165" s="146">
        <v>178615</v>
      </c>
      <c r="E165" s="215"/>
      <c r="F165" s="216">
        <v>178615</v>
      </c>
      <c r="G165" s="211">
        <v>141815</v>
      </c>
      <c r="H165" s="212">
        <v>485.36684782608694</v>
      </c>
      <c r="I165" s="204"/>
      <c r="J165" s="204"/>
      <c r="K165" s="37"/>
      <c r="L165" s="200"/>
      <c r="M165" s="59"/>
      <c r="N165" s="77"/>
    </row>
    <row r="166" spans="1:14" ht="31.5" hidden="1" customHeight="1">
      <c r="A166" s="108" t="s">
        <v>194</v>
      </c>
      <c r="B166" s="111" t="s">
        <v>195</v>
      </c>
      <c r="C166" s="209"/>
      <c r="D166" s="73">
        <v>0</v>
      </c>
      <c r="E166" s="73"/>
      <c r="F166" s="73"/>
      <c r="G166" s="112">
        <v>0</v>
      </c>
      <c r="H166" s="73"/>
      <c r="I166" s="73"/>
      <c r="J166" s="73"/>
      <c r="K166" s="73"/>
      <c r="L166" s="181"/>
      <c r="M166" s="28"/>
    </row>
    <row r="167" spans="1:14" ht="20.399999999999999" customHeight="1">
      <c r="A167" s="108" t="s">
        <v>194</v>
      </c>
      <c r="B167" s="111" t="s">
        <v>196</v>
      </c>
      <c r="C167" s="209">
        <v>54500</v>
      </c>
      <c r="D167" s="217">
        <v>45200</v>
      </c>
      <c r="E167" s="218">
        <v>45200</v>
      </c>
      <c r="F167" s="218"/>
      <c r="G167" s="218">
        <v>-9300</v>
      </c>
      <c r="H167" s="114">
        <v>82.935779816513758</v>
      </c>
      <c r="I167" s="219"/>
      <c r="J167" s="219"/>
      <c r="K167" s="219"/>
      <c r="L167" s="220"/>
      <c r="M167" s="28"/>
    </row>
    <row r="168" spans="1:14">
      <c r="A168" s="220"/>
      <c r="B168" s="221"/>
      <c r="C168" s="222"/>
      <c r="D168" s="220"/>
      <c r="E168" s="220"/>
      <c r="F168" s="220"/>
      <c r="G168" s="220"/>
      <c r="H168" s="220"/>
      <c r="I168" s="220"/>
      <c r="J168" s="220"/>
      <c r="K168" s="220"/>
      <c r="L168" s="220"/>
      <c r="M168" s="28"/>
    </row>
    <row r="169" spans="1:14" ht="15.6" customHeight="1">
      <c r="A169" s="223"/>
      <c r="B169" s="223"/>
      <c r="C169" s="223"/>
      <c r="D169" s="223"/>
      <c r="E169" s="223"/>
      <c r="F169" s="223"/>
      <c r="G169" s="224"/>
      <c r="H169" s="225"/>
      <c r="I169" s="225"/>
      <c r="J169" s="225"/>
      <c r="K169" s="225"/>
      <c r="L169" s="226"/>
    </row>
    <row r="170" spans="1:14">
      <c r="A170" s="228"/>
      <c r="B170" s="225"/>
      <c r="C170" s="225"/>
      <c r="D170" s="225"/>
      <c r="E170" s="225"/>
      <c r="F170" s="225"/>
      <c r="G170" s="225"/>
      <c r="H170" s="225"/>
      <c r="I170" s="225"/>
      <c r="J170" s="225"/>
      <c r="K170" s="225"/>
      <c r="L170" s="225"/>
    </row>
    <row r="171" spans="1:14">
      <c r="A171" s="229"/>
      <c r="B171" s="230"/>
      <c r="C171" s="231"/>
      <c r="D171" s="232"/>
      <c r="E171" s="232"/>
      <c r="F171" s="232"/>
      <c r="G171" s="232"/>
      <c r="H171" s="232"/>
      <c r="I171" s="232"/>
      <c r="J171" s="232"/>
      <c r="K171" s="232"/>
      <c r="L171" s="232"/>
    </row>
    <row r="172" spans="1:14">
      <c r="A172" s="233"/>
      <c r="B172" s="230"/>
      <c r="C172" s="231"/>
      <c r="D172" s="232"/>
      <c r="E172" s="232"/>
      <c r="F172" s="232"/>
      <c r="G172" s="232"/>
      <c r="H172" s="232"/>
      <c r="I172" s="232"/>
      <c r="J172" s="232"/>
      <c r="K172" s="232"/>
      <c r="L172" s="232"/>
    </row>
    <row r="173" spans="1:14">
      <c r="A173" s="234"/>
      <c r="B173" s="235"/>
      <c r="C173" s="236"/>
      <c r="D173" s="237"/>
      <c r="E173" s="232"/>
      <c r="F173" s="232"/>
      <c r="G173" s="232"/>
      <c r="H173" s="232"/>
      <c r="I173" s="232"/>
      <c r="J173" s="232"/>
      <c r="K173" s="232"/>
      <c r="L173" s="232"/>
    </row>
    <row r="175" spans="1:14">
      <c r="E175" s="240"/>
      <c r="F175" s="4"/>
      <c r="G175" s="4"/>
    </row>
  </sheetData>
  <mergeCells count="15">
    <mergeCell ref="K6:K8"/>
    <mergeCell ref="M6:M8"/>
    <mergeCell ref="A1:B1"/>
    <mergeCell ref="F1:H1"/>
    <mergeCell ref="L1:N1"/>
    <mergeCell ref="A3:J3"/>
    <mergeCell ref="A4:J4"/>
    <mergeCell ref="A6:A8"/>
    <mergeCell ref="B6:B8"/>
    <mergeCell ref="C6:C8"/>
    <mergeCell ref="D6:D8"/>
    <mergeCell ref="E6:F7"/>
    <mergeCell ref="G6:H7"/>
    <mergeCell ref="I6:I8"/>
    <mergeCell ref="J6:J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8BD149-1475-4454-9B6A-672973CEDE7D}"/>
</file>

<file path=customXml/itemProps2.xml><?xml version="1.0" encoding="utf-8"?>
<ds:datastoreItem xmlns:ds="http://schemas.openxmlformats.org/officeDocument/2006/customXml" ds:itemID="{290E2431-00EF-475C-822D-47340BD07835}"/>
</file>

<file path=customXml/itemProps3.xml><?xml version="1.0" encoding="utf-8"?>
<ds:datastoreItem xmlns:ds="http://schemas.openxmlformats.org/officeDocument/2006/customXml" ds:itemID="{FCB807AB-5687-482B-84D5-7CD95C3841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MinhToan</cp:lastModifiedBy>
  <dcterms:created xsi:type="dcterms:W3CDTF">2019-01-04T09:59:01Z</dcterms:created>
  <dcterms:modified xsi:type="dcterms:W3CDTF">2020-01-09T09:00:14Z</dcterms:modified>
</cp:coreProperties>
</file>