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9"/>
  </bookViews>
  <sheets>
    <sheet name="Bieu 10" sheetId="1" r:id="rId1"/>
    <sheet name="Bieu 11" sheetId="2" r:id="rId2"/>
    <sheet name="Bieu 12" sheetId="3" r:id="rId3"/>
    <sheet name="Bieu 13" sheetId="4" r:id="rId4"/>
    <sheet name="Bieu 14" sheetId="5" r:id="rId5"/>
    <sheet name="Bieu 15" sheetId="6" r:id="rId6"/>
    <sheet name="Bieu 16" sheetId="7" r:id="rId7"/>
    <sheet name="Bieu 17" sheetId="8" r:id="rId8"/>
    <sheet name="Bieu 18" sheetId="9" r:id="rId9"/>
    <sheet name="Bieu 19" sheetId="10" r:id="rId10"/>
    <sheet name="Sheet1" sheetId="11" r:id="rId11"/>
  </sheets>
  <definedNames>
    <definedName name="_xlnm._FilterDatabase" localSheetId="5" hidden="1">'Bieu 15'!$A$6:$J$31</definedName>
    <definedName name="_xlnm._FilterDatabase" localSheetId="6" hidden="1">'Bieu 16'!$A$5:$I$20</definedName>
    <definedName name="_xlnm.Print_Area" localSheetId="6">'Bieu 16'!$A$1:$I$20</definedName>
    <definedName name="_xlnm.Print_Titles" localSheetId="2">'Bieu 12'!$6:$7</definedName>
  </definedNames>
  <calcPr calcId="125725"/>
</workbook>
</file>

<file path=xl/calcChain.xml><?xml version="1.0" encoding="utf-8"?>
<calcChain xmlns="http://schemas.openxmlformats.org/spreadsheetml/2006/main">
  <c r="A13" i="7"/>
  <c r="A14"/>
  <c r="A15" s="1"/>
  <c r="A16" s="1"/>
  <c r="A17" s="1"/>
  <c r="A18" s="1"/>
  <c r="A19" s="1"/>
  <c r="A20" s="1"/>
  <c r="C10" i="5"/>
  <c r="C9" s="1"/>
  <c r="C11"/>
  <c r="G19" i="9"/>
  <c r="F19"/>
  <c r="C19"/>
  <c r="E18"/>
  <c r="E17"/>
  <c r="E16"/>
  <c r="D16"/>
  <c r="D19" s="1"/>
  <c r="E15"/>
  <c r="E14"/>
  <c r="E13"/>
  <c r="E12"/>
  <c r="E11"/>
  <c r="E10"/>
  <c r="E19" l="1"/>
  <c r="C16" i="4"/>
  <c r="C9"/>
  <c r="C8"/>
  <c r="C55" i="3"/>
  <c r="C61"/>
  <c r="C60"/>
  <c r="C57" s="1"/>
  <c r="C50"/>
  <c r="C33"/>
  <c r="C25"/>
  <c r="C18"/>
  <c r="C11"/>
  <c r="C17" i="1"/>
  <c r="C14"/>
  <c r="C10" i="3" l="1"/>
  <c r="C9" s="1"/>
  <c r="C8" s="1"/>
  <c r="C56"/>
</calcChain>
</file>

<file path=xl/sharedStrings.xml><?xml version="1.0" encoding="utf-8"?>
<sst xmlns="http://schemas.openxmlformats.org/spreadsheetml/2006/main" count="385" uniqueCount="263">
  <si>
    <t xml:space="preserve">                                                                                                                Mẫu số 10/CKTC-NSĐP</t>
  </si>
  <si>
    <t>CÂN ĐỐI DỰ TOÁN NGÂN SÁCH ĐỊA PHƯƠNG NĂM 2016</t>
  </si>
  <si>
    <t>ĐVT: triệu đồng</t>
  </si>
  <si>
    <t>Số</t>
  </si>
  <si>
    <t>Chỉ tiêu</t>
  </si>
  <si>
    <t>TT</t>
  </si>
  <si>
    <t>A</t>
  </si>
  <si>
    <t>TỔNG THU NSNN TRÊN ĐỊA BÀN:</t>
  </si>
  <si>
    <t>Thu nội địa (không kể thu từ dầu thô)</t>
  </si>
  <si>
    <t>Thu từ thuế xuất khẩu, nhập khẩu</t>
  </si>
  <si>
    <t>B</t>
  </si>
  <si>
    <t>THU NGÂN SÁCH ĐỊA PHƯƠNG</t>
  </si>
  <si>
    <t>Thu ngân sách địa phương hưởng theo phân cấp</t>
  </si>
  <si>
    <t>- Các khoản thu NSĐP hưởng 100%</t>
  </si>
  <si>
    <t>- Các khoản thu phân chia NSĐP hưởng theo tỷ lệ phần trăm (%)</t>
  </si>
  <si>
    <t>Bổ sung từ ngân sách Trung ương</t>
  </si>
  <si>
    <t xml:space="preserve"> - Bổ sung cân đối </t>
  </si>
  <si>
    <t xml:space="preserve"> - Bổ sung có mục tiêu </t>
  </si>
  <si>
    <t>C</t>
  </si>
  <si>
    <t>CHI NGÂN SÁCH ĐỊA PHƯƠNG:</t>
  </si>
  <si>
    <t>Chi đầu tư phát triển</t>
  </si>
  <si>
    <t xml:space="preserve">        Trong đó: Chi trả nợ (cả gốc &amp; lãi) các khoản tiền huy động đầu tư theo khoản 3 điều 8 Luật NSNN</t>
  </si>
  <si>
    <t>Chi thường xuyên</t>
  </si>
  <si>
    <t>Chi bổ sung quỹ dự trữ tài chính</t>
  </si>
  <si>
    <t>Dự phòng</t>
  </si>
  <si>
    <t xml:space="preserve">Chi tạo nguồn thực hiện cải cách tiền lương </t>
  </si>
  <si>
    <t>Chi từ nguồn thu được để lại quản lý qua NSNN</t>
  </si>
  <si>
    <t xml:space="preserve">                                                                                                                Mẫu số 11/CKTC-NSĐP</t>
  </si>
  <si>
    <t>CÂN ĐỐI DỰ TOÁN NGÂN SÁCH CẤP THÀNH PHỐ VÀ</t>
  </si>
  <si>
    <t>NGÂN SÁCH CỦA QUẬN, HUYỆN THUỘC THÀNH PHỐ NĂM 2016</t>
  </si>
  <si>
    <t>Số TT</t>
  </si>
  <si>
    <t>Dự toán 2016</t>
  </si>
  <si>
    <t>NGÂN SÁCH CẤP THÀNH PHỐ</t>
  </si>
  <si>
    <t>I</t>
  </si>
  <si>
    <t>Nguồn thu ngân sách cấp thành phố</t>
  </si>
  <si>
    <t>Thu ngân sách cấp thành phố hưởng theo phân cấp</t>
  </si>
  <si>
    <t xml:space="preserve"> - Các khoản thu NS cấp TP hưởng 100%</t>
  </si>
  <si>
    <t xml:space="preserve"> - Các khoản thu phân chia NS cấp TP hưởng theo tỷ lệ phần trăm (%)</t>
  </si>
  <si>
    <t>Thu bổ sung từ ngân sách Trung ương</t>
  </si>
  <si>
    <t>II</t>
  </si>
  <si>
    <t>Chi ngân sách cấp thành phố:</t>
  </si>
  <si>
    <t>Chi thuộc nhiệm vụ của NS cấp TP theo phân cấp (không kể số bổ sung</t>
  </si>
  <si>
    <t>cho ngân sách cấp dưới)</t>
  </si>
  <si>
    <t>Bổ sung cho ngân sách quận, huyện</t>
  </si>
  <si>
    <t xml:space="preserve">     - Bổ sung cân đối</t>
  </si>
  <si>
    <t xml:space="preserve">     - Bổ sung có mục tiêu</t>
  </si>
  <si>
    <t>Chi chuyển nguồn ngân sách năm sau</t>
  </si>
  <si>
    <t>NGÂN SÁCH QUẬN, HUYỆN THUỘC THÀNH PHỐ</t>
  </si>
  <si>
    <t>(BAO GỒM NGÂN SÁCH CẤP HUYỆN &amp; NS XÃ)</t>
  </si>
  <si>
    <t xml:space="preserve">Nguồn thu ngân sách quận, huyện </t>
  </si>
  <si>
    <t>Thu ngân sách hưởng theo phân cấp</t>
  </si>
  <si>
    <t xml:space="preserve"> - Các khoản thu NS huyện hưởng 100%</t>
  </si>
  <si>
    <t xml:space="preserve"> - Các khoản thu phân chia NS huyện hưởng theo tỷ lệ phần trăm (%)</t>
  </si>
  <si>
    <t xml:space="preserve">Thu bổ sung từ ngân sách cấp thành phố </t>
  </si>
  <si>
    <t>Thu các khoản được để lại quản lý chi qua NSNN</t>
  </si>
  <si>
    <t>Chi ngân sách quận, huyện:</t>
  </si>
  <si>
    <t xml:space="preserve">               Mẫu số 12/CKTC-NSĐP</t>
  </si>
  <si>
    <t>DỰ TOÁN THU NGÂN SÁCH NHÀ NƯỚC NĂM 2016</t>
  </si>
  <si>
    <t xml:space="preserve"> ĐVT: triệu đồng</t>
  </si>
  <si>
    <t>TỔNG THU NGÂN SÁCH NHÀ NƯỚC TRÊN ĐỊA BÀN (A+B+C+D)</t>
  </si>
  <si>
    <t xml:space="preserve">      - Thuế giá trị gia tăng</t>
  </si>
  <si>
    <t xml:space="preserve">      - Thuế thu nhập doanh nghiệp</t>
  </si>
  <si>
    <t xml:space="preserve">      - Thuế TTĐB hàng hóa, dịch vụ trong nước</t>
  </si>
  <si>
    <t xml:space="preserve">      - Thuế tài nguyên</t>
  </si>
  <si>
    <t xml:space="preserve">      - Thuế môn bài</t>
  </si>
  <si>
    <t xml:space="preserve">      - Thu hồi vốn và thu khác</t>
  </si>
  <si>
    <t xml:space="preserve">      - Tiền thuê mặt đất, mặt nước</t>
  </si>
  <si>
    <t xml:space="preserve">      - Các khoản thu khác</t>
  </si>
  <si>
    <t xml:space="preserve">       - Thuế giá trị gia tăng</t>
  </si>
  <si>
    <t xml:space="preserve">       - Thuế thu nhập doanh nghiệp</t>
  </si>
  <si>
    <t xml:space="preserve">       - Thuế TTĐB hàng hóa, dịch vụ trong nước</t>
  </si>
  <si>
    <t xml:space="preserve">       - Thuế tài nguyên</t>
  </si>
  <si>
    <t xml:space="preserve">       - Thuế môn bài</t>
  </si>
  <si>
    <t xml:space="preserve">       - Thu khác ngoài quốc doanh</t>
  </si>
  <si>
    <t xml:space="preserve">           Trong đó: thu phạt vi phạm an toàn giao thông</t>
  </si>
  <si>
    <t xml:space="preserve">          - Thuế XK, NK, TTĐB, thuế bảo vệ môi trường hàng hóa nhập khẩu</t>
  </si>
  <si>
    <t xml:space="preserve">          - Thuế GTGT hàng nhập khẩu</t>
  </si>
  <si>
    <t xml:space="preserve">     - Các khoản thu hưởng 100%                                                 </t>
  </si>
  <si>
    <t xml:space="preserve">     - Thu phân chia theo tỷ lệ phần trăm (%) NSĐP được hưởng</t>
  </si>
  <si>
    <t xml:space="preserve">     - Thu bổ sung từ NSTW</t>
  </si>
  <si>
    <t>Mẫu số 13/CKTC-NSĐP</t>
  </si>
  <si>
    <t>DỰ TOÁN CHI NGÂN SÁCH ĐỊA PHƯƠNG NĂM 2016</t>
  </si>
  <si>
    <t>TỔNG CHI NGÂN SÁCH ĐỊA PHƯƠNG</t>
  </si>
  <si>
    <t>Chi cân đối NSĐP và chi từ nguồn bổ sung có mục tiêu từ ngân sách Trung ương</t>
  </si>
  <si>
    <t>Trong đó</t>
  </si>
  <si>
    <t>Chi giáo dục, đào tạo và dạy nghề</t>
  </si>
  <si>
    <t>Chi khoa học công nghệ</t>
  </si>
  <si>
    <t>III</t>
  </si>
  <si>
    <t>Chi bổ sung quỹ dự trữ</t>
  </si>
  <si>
    <t>IV</t>
  </si>
  <si>
    <t>Dự phòng ngân sách</t>
  </si>
  <si>
    <t>V</t>
  </si>
  <si>
    <t>VI</t>
  </si>
  <si>
    <t>TW hỗ trợ các MT có tính chất chi thường xuyên</t>
  </si>
  <si>
    <t>Chi đầu tư từ nguồn thu xổ số kiến thiết</t>
  </si>
  <si>
    <t xml:space="preserve">                                                                                                                    Mẫu số 14/CKTC-NSĐP</t>
  </si>
  <si>
    <t>DỰ TOÁN CHI NGÂN SÁCH CẤP THÀNH PHỐ THEO TỪNG LĨNH VỰC</t>
  </si>
  <si>
    <t>NĂM 2016</t>
  </si>
  <si>
    <t>TỔNG CHI NGÂN SÁCH CẤP THÀNH PHỐ (A+B+C)</t>
  </si>
  <si>
    <t>Chi XDCB từ nguồn cân đối NS địa phương TW giao</t>
  </si>
  <si>
    <t>Chi XDCB từ nguồn TW bổ sung có mục tiêu</t>
  </si>
  <si>
    <t>Sự nghiệp kinh tế</t>
  </si>
  <si>
    <t>Sự nghiệp giáo dục</t>
  </si>
  <si>
    <t>Sự nghiệp đào tạo và dạy nghề</t>
  </si>
  <si>
    <t xml:space="preserve">Sự nghiệp y tế </t>
  </si>
  <si>
    <t>SN khoa học công nghệ</t>
  </si>
  <si>
    <t>SN văn hoá thông tin</t>
  </si>
  <si>
    <t>SN phát thanh truyền hình</t>
  </si>
  <si>
    <t>SN thể dục thể thao</t>
  </si>
  <si>
    <t>Chi đảm bảo xã hội</t>
  </si>
  <si>
    <t>Chi quản lý hành chính</t>
  </si>
  <si>
    <t>TW hỗ trợ các mục tiêu có tính chất chi thường xuyên</t>
  </si>
  <si>
    <t xml:space="preserve"> Mẫu số 15/CKTC-NSĐP</t>
  </si>
  <si>
    <t>DỰ TOÁN CHI NGÂN SÁCH CẤP THÀNH PHỐ</t>
  </si>
  <si>
    <t>CHO TỪNG CƠ QUAN, ĐƠN VỊ THUỘC CẤP THÀNH PHỐ NĂM 2016</t>
  </si>
  <si>
    <t>STT</t>
  </si>
  <si>
    <t>ĐƠN VỊ</t>
  </si>
  <si>
    <t>Dự toán chi năm 2016</t>
  </si>
  <si>
    <t>Trđó: ĐT XDCB</t>
  </si>
  <si>
    <t>Trong đó:</t>
  </si>
  <si>
    <t>Cộng</t>
  </si>
  <si>
    <t>Gồm</t>
  </si>
  <si>
    <t>Tổng số</t>
  </si>
  <si>
    <t>Vốn trong nước</t>
  </si>
  <si>
    <t>Vốn ngoài nước</t>
  </si>
  <si>
    <t>Giáo dục, đào tạo</t>
  </si>
  <si>
    <t>Khoa học, công nghệ</t>
  </si>
  <si>
    <t>QLNN</t>
  </si>
  <si>
    <t>SN</t>
  </si>
  <si>
    <t>VP Đoàn ĐBQH và HĐND TP</t>
  </si>
  <si>
    <t>Sở Kế hoạch &amp; Đầu tư</t>
  </si>
  <si>
    <t xml:space="preserve">Sở Tài chính </t>
  </si>
  <si>
    <t>Sở Ngoại vụ</t>
  </si>
  <si>
    <t>Sở Công Thương</t>
  </si>
  <si>
    <t>Sở Xây dựng</t>
  </si>
  <si>
    <t>Sở Tư pháp</t>
  </si>
  <si>
    <t>Sở Thông tin &amp; Truyền thông</t>
  </si>
  <si>
    <t>Sở Giao thông Vận tải</t>
  </si>
  <si>
    <t>Sở Nội vụ</t>
  </si>
  <si>
    <t>Sở Lao động TBXH</t>
  </si>
  <si>
    <t>Sở Văn hóa, Thể thao &amp; Du lịch</t>
  </si>
  <si>
    <t>Sở Tài nguyên &amp; Môi trường</t>
  </si>
  <si>
    <t xml:space="preserve">Sở KHCN </t>
  </si>
  <si>
    <t>Sở Y tế</t>
  </si>
  <si>
    <t>Sở Giáo dục &amp; Đào tạo</t>
  </si>
  <si>
    <t>Sở Nông nghiệp và PTNT</t>
  </si>
  <si>
    <t>Thành đoàn</t>
  </si>
  <si>
    <t>Hội Phụ nữ</t>
  </si>
  <si>
    <t>Hội Nông dân</t>
  </si>
  <si>
    <t>Hội Cựu chiến binh</t>
  </si>
  <si>
    <t>Mẫu số 16/CKTC-NSĐP</t>
  </si>
  <si>
    <t>DỰ TOÁN CHI XDCB CỦA NGÂN SÁCH CẤP THÀNH PHỐ NĂM 2016</t>
  </si>
  <si>
    <t xml:space="preserve">DANH MỤC CÔNG TRÌNH </t>
  </si>
  <si>
    <t>ĐỊA ĐIỂM XÂY DỰNG</t>
  </si>
  <si>
    <t>THỜI GIAN 
KC-HT</t>
  </si>
  <si>
    <t>NĂNG LỰC THIẾT KẾ</t>
  </si>
  <si>
    <t>TỔNG DỰ TOÁN HOẶC DỰ TOÁN ĐƯỢC DUYỆT</t>
  </si>
  <si>
    <t>GIÁ TRỊ KHỐI LƯỢNG THỰC HIỆN TỪ KHỞI CÔNG ĐẾN 31/12/2015</t>
  </si>
  <si>
    <t>GIÁ TRỊ THANH TOÁN TỪ KHỞI CÔNG ĐẾN 31/12/2015</t>
  </si>
  <si>
    <t>DỰ TOÁN NĂM 2016</t>
  </si>
  <si>
    <t xml:space="preserve">Đường Nguyễn Văn Cừ nối dài (đoạn Mỹ Khánh - Phong Điền) </t>
  </si>
  <si>
    <t>Phong Điền</t>
  </si>
  <si>
    <t>2010-2015</t>
  </si>
  <si>
    <t>Dự án mở rộng đường Quang Trung - Cái Cui</t>
  </si>
  <si>
    <t xml:space="preserve">Cái Răng </t>
  </si>
  <si>
    <t>2009-2014</t>
  </si>
  <si>
    <t>Ninh Kiều</t>
  </si>
  <si>
    <t>Ô Môn</t>
  </si>
  <si>
    <t>2014-2017</t>
  </si>
  <si>
    <t>Kè chống sạt lỡ sông Ô Môn</t>
  </si>
  <si>
    <t>2009-2015</t>
  </si>
  <si>
    <t>Trang thiết bị bệnh viện Đa khoa thành phố</t>
  </si>
  <si>
    <t>2014-2015</t>
  </si>
  <si>
    <t>Bệnh viện Nhi đồng thành phố Cần Thơ (500 giường)</t>
  </si>
  <si>
    <t>Ninh kiều</t>
  </si>
  <si>
    <t>Bệnh viện Y học cổ truyền thành phố Cần Thơ, hạng mục: Xây dựng mới khu điều trị nội trú 100 giường</t>
  </si>
  <si>
    <t>Trường THPT Châu Văn Liêm</t>
  </si>
  <si>
    <t>2014-2018</t>
  </si>
  <si>
    <t>Trường chính trị thành phố Cần Thơ</t>
  </si>
  <si>
    <t>2015-2019</t>
  </si>
  <si>
    <t>Dự án Nâng cấp đô thị thành phố Cần Thơ</t>
  </si>
  <si>
    <t>NK-BT-OM</t>
  </si>
  <si>
    <t>2012-2017</t>
  </si>
  <si>
    <t>Nâng cấp đô thị vùng ĐBSCL-Tiểu dự án TP. Cần Thơ</t>
  </si>
  <si>
    <t>Dự án Thoát nước và xử lý nước thải TPCT</t>
  </si>
  <si>
    <t>NK-CR</t>
  </si>
  <si>
    <t>2003-2014</t>
  </si>
  <si>
    <t>Mẫu số 17/CKTC-NSĐP</t>
  </si>
  <si>
    <t xml:space="preserve">DỰ TOÁN CHI NGÂN SÁCH CHO CÁC DỰ ÁN, CHƯƠNG TRÌNH </t>
  </si>
  <si>
    <t>MỤC TIÊU QUỐC GIA VÀ CÁC NHIỆM VỤ KHÁC</t>
  </si>
  <si>
    <t>DO ĐỊA PHƯƠNG THỰC HIỆN NĂM 2016</t>
  </si>
  <si>
    <t xml:space="preserve">                  ĐVT: triệu đồng</t>
  </si>
  <si>
    <t>Dự toán năm 2016</t>
  </si>
  <si>
    <t>Chia ra:</t>
  </si>
  <si>
    <t>Vốn đầu tư</t>
  </si>
  <si>
    <t>Vốn sự nghiệp</t>
  </si>
  <si>
    <t>Tổng số:</t>
  </si>
  <si>
    <t>Mẫu số 18/CKTC-NSĐP</t>
  </si>
  <si>
    <t>DỰ TOÁN THU, CHI NGÂN SÁCH CỦA CÁC QUẬN, HUYỆN</t>
  </si>
  <si>
    <t>THUỘC THÀNH PHỐ CẦN THƠ NĂM 2016</t>
  </si>
  <si>
    <t xml:space="preserve">                                        ĐVT: triệu đồng</t>
  </si>
  <si>
    <t>Đơn vị</t>
  </si>
  <si>
    <t>Tổng thu NSNN trên địa bàn quận, huyện</t>
  </si>
  <si>
    <t>Tổng chi cân đối ngân sách quận, huyện</t>
  </si>
  <si>
    <t>Bổ sung từ ngân sách cấp thành phố cho ngân sách quận, huyện</t>
  </si>
  <si>
    <t>Bổ sung cân đối</t>
  </si>
  <si>
    <t>Bổ sung có mục tiêu</t>
  </si>
  <si>
    <t>Quận Ninh Kiều</t>
  </si>
  <si>
    <t>Quận Bình Thủy</t>
  </si>
  <si>
    <t>Quận Cái Răng</t>
  </si>
  <si>
    <t>Quận Ô Môn</t>
  </si>
  <si>
    <t>Quận Thốt Nốt</t>
  </si>
  <si>
    <t>Huyện Phong Điền</t>
  </si>
  <si>
    <t>Huyện Cờ Đỏ</t>
  </si>
  <si>
    <t>Huyện Thới Lai</t>
  </si>
  <si>
    <t>Huyện Vĩnh Thạnh</t>
  </si>
  <si>
    <t>Tổng cộng</t>
  </si>
  <si>
    <t xml:space="preserve">               Mẫu số 19/CKTC-NSĐP</t>
  </si>
  <si>
    <t>TỶ LỆ PHẦN TRĂM (%) PHÂN CHIA CÁC KHOẢN THU CHO NGÂN SÁCH</t>
  </si>
  <si>
    <t>TỪNG QUẬN, HUYỆN THUỘC THÀNH PHỐ CẦN THƠ NĂM 2016</t>
  </si>
  <si>
    <t>Chi tiết theo các khoản thu (theo phân cấp của thành phố)</t>
  </si>
  <si>
    <t>Thu từ khu vực kinh tế ngoài quốc doanh</t>
  </si>
  <si>
    <t>Một số cơ quan, đơn vị:</t>
  </si>
  <si>
    <t>Một số công trình, dự án:</t>
  </si>
  <si>
    <t>Chi CTMT Quốc gia</t>
  </si>
  <si>
    <t>Chi một số nhiệm vụ, mục tiêu khác</t>
  </si>
  <si>
    <t>Thuế GTGT</t>
  </si>
  <si>
    <t>Thuế thu nhập DN</t>
  </si>
  <si>
    <t>Thuế TTĐB</t>
  </si>
  <si>
    <t>Thuế tài nguyên</t>
  </si>
  <si>
    <t>Thuế môn bài</t>
  </si>
  <si>
    <t>Thu khác</t>
  </si>
  <si>
    <t>Thuế sử dụng đất nông nghiệp</t>
  </si>
  <si>
    <t>Thuế sử dụng đất phi NN</t>
  </si>
  <si>
    <t>Thuế thu nhập cá nhân</t>
  </si>
  <si>
    <t>Lệ phí trước bạ</t>
  </si>
  <si>
    <t>Phí, lệ phí</t>
  </si>
  <si>
    <t>Thu khác ngân sách</t>
  </si>
  <si>
    <t>UBND THÀNH PHỐ CẦN THƠ</t>
  </si>
  <si>
    <t>Stt</t>
  </si>
  <si>
    <t>D</t>
  </si>
  <si>
    <t>TỔNG THU CÁC KHOẢN CÂN ĐỐI NSNN</t>
  </si>
  <si>
    <t>Thu từ sản xuất kinh doanh trong nước</t>
  </si>
  <si>
    <t>Thu từ doanh nghiệp nhà nước Trung ương</t>
  </si>
  <si>
    <t>Thu từ doanh nghiệp nhà nước địa phương</t>
  </si>
  <si>
    <t>Thu từ doanh nghiệp có vốn đầu tư nước ngoài</t>
  </si>
  <si>
    <t>Thu từ khu vực CTN, dịch vụ ngoài quốc doanh</t>
  </si>
  <si>
    <t>Thuế sử dụng đất phi nông nghiệp</t>
  </si>
  <si>
    <t xml:space="preserve">Thuế thu nhập cá nhân </t>
  </si>
  <si>
    <t>Thuế bảo vệ môi trường</t>
  </si>
  <si>
    <t>Thu phí và lệ phí</t>
  </si>
  <si>
    <t>Tiền sử dụng đất (không tính các khoản ghi thu - ghi chi)</t>
  </si>
  <si>
    <t>Thu tiền cho thuê mặt đất, mặt nước</t>
  </si>
  <si>
    <t>Thu tiền bán nhà, thuê nhà ở thuộc sở hữu nhà nước</t>
  </si>
  <si>
    <t>Thu khác NS:</t>
  </si>
  <si>
    <t xml:space="preserve">Thuế XK, thuế NK, thuế TTĐB, thuế VAT hàng nhập khẩu </t>
  </si>
  <si>
    <t>Thu bổ sung có mục tiêu từ ngân sách Trung ương</t>
  </si>
  <si>
    <t>Thu từ xổ số kiến thiết</t>
  </si>
  <si>
    <t>Các khoản thu được để lại quản lý chi qua NSNN</t>
  </si>
  <si>
    <t xml:space="preserve">Các khoản thu cân đối NSĐP                                 </t>
  </si>
  <si>
    <t>Các khoản thu được để lại chi và quản lý qua NSNN</t>
  </si>
  <si>
    <t>TỔNG THU NGÂN SÁCH ĐỊA PHƯƠNG ĐƯỢC HƯỞNG  (A+B+C)</t>
  </si>
  <si>
    <t>ĐVT: %</t>
  </si>
</sst>
</file>

<file path=xl/styles.xml><?xml version="1.0" encoding="utf-8"?>
<styleSheet xmlns="http://schemas.openxmlformats.org/spreadsheetml/2006/main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9" formatCode="\ @"/>
    <numFmt numFmtId="170" formatCode="0_);\(0\)"/>
  </numFmts>
  <fonts count="5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name val="Times New Roman"/>
      <family val="1"/>
    </font>
    <font>
      <sz val="12"/>
      <name val="Times New Roman"/>
      <family val="1"/>
    </font>
    <font>
      <sz val="12"/>
      <name val=".VnTime"/>
      <family val="2"/>
    </font>
    <font>
      <b/>
      <sz val="14"/>
      <name val="Times New Roman"/>
      <family val="1"/>
    </font>
    <font>
      <i/>
      <sz val="12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sz val="13"/>
      <name val=".VnTime"/>
      <family val="2"/>
    </font>
    <font>
      <sz val="12"/>
      <name val=".VnTimeH"/>
      <family val="2"/>
    </font>
    <font>
      <i/>
      <sz val="12"/>
      <name val=".VnTime"/>
      <family val="2"/>
    </font>
    <font>
      <b/>
      <sz val="8"/>
      <name val=".VnTime"/>
      <family val="2"/>
    </font>
    <font>
      <sz val="13"/>
      <color theme="1"/>
      <name val="Times New Roman"/>
      <family val="1"/>
    </font>
    <font>
      <sz val="14"/>
      <name val=".VnTime"/>
      <family val="2"/>
    </font>
    <font>
      <sz val="11"/>
      <name val="VNI-Centur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sz val="14"/>
      <name val="Arial"/>
      <family val="2"/>
    </font>
    <font>
      <sz val="10"/>
      <name val="Arial"/>
      <family val="2"/>
    </font>
    <font>
      <sz val="12"/>
      <name val="VNI-Times"/>
    </font>
    <font>
      <sz val="10"/>
      <name val="VNI-Times"/>
    </font>
    <font>
      <b/>
      <sz val="14"/>
      <name val=".VnTime"/>
      <family val="2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.VnTime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8"/>
      <color theme="1"/>
      <name val=".VnAvantH"/>
      <family val="2"/>
    </font>
    <font>
      <sz val="13"/>
      <color theme="1"/>
      <name val=".VnArial Narrow"/>
      <family val="2"/>
    </font>
    <font>
      <b/>
      <sz val="12"/>
      <color theme="1"/>
      <name val="Times New Roman"/>
      <family val="1"/>
    </font>
    <font>
      <i/>
      <sz val="12"/>
      <color theme="1"/>
      <name val=".VnArial Narrow"/>
      <family val="2"/>
    </font>
    <font>
      <i/>
      <sz val="12"/>
      <color theme="1"/>
      <name val="Times New Roman"/>
      <family val="1"/>
    </font>
    <font>
      <i/>
      <sz val="13"/>
      <color theme="1"/>
      <name val="Times New Roman"/>
      <family val="1"/>
    </font>
    <font>
      <b/>
      <u/>
      <sz val="12"/>
      <color theme="1"/>
      <name val=".VnArial Narrow"/>
      <family val="2"/>
    </font>
    <font>
      <sz val="14"/>
      <color theme="1"/>
      <name val=".VnTime"/>
      <family val="2"/>
    </font>
    <font>
      <i/>
      <sz val="14"/>
      <color theme="1"/>
      <name val=".VnTime"/>
      <family val="2"/>
    </font>
    <font>
      <b/>
      <sz val="13"/>
      <color theme="1"/>
      <name val=".VnTime"/>
      <family val="2"/>
    </font>
    <font>
      <sz val="11"/>
      <color theme="1"/>
      <name val="Times New Roman"/>
      <family val="1"/>
    </font>
    <font>
      <sz val="11"/>
      <name val="Arial"/>
      <family val="2"/>
      <scheme val="minor"/>
    </font>
    <font>
      <b/>
      <sz val="12"/>
      <name val=".VnTime"/>
      <family val="2"/>
    </font>
    <font>
      <i/>
      <sz val="13"/>
      <name val="Times New Roman"/>
      <family val="1"/>
      <charset val="163"/>
    </font>
    <font>
      <sz val="12"/>
      <name val="Times New Roman"/>
      <family val="1"/>
      <charset val="163"/>
    </font>
    <font>
      <b/>
      <sz val="14"/>
      <color theme="1"/>
      <name val="Times New Roman"/>
      <family val="1"/>
      <charset val="163"/>
      <scheme val="major"/>
    </font>
    <font>
      <i/>
      <sz val="11"/>
      <name val="Times New Roman"/>
      <family val="1"/>
      <charset val="163"/>
    </font>
    <font>
      <i/>
      <sz val="12"/>
      <name val="Times New Roman"/>
      <family val="1"/>
      <charset val="163"/>
    </font>
    <font>
      <b/>
      <sz val="13"/>
      <name val="Times New Roman"/>
      <family val="1"/>
      <charset val="163"/>
    </font>
    <font>
      <b/>
      <sz val="13"/>
      <color indexed="8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0">
    <xf numFmtId="0" fontId="0" fillId="0" borderId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7" fillId="0" borderId="0"/>
    <xf numFmtId="0" fontId="22" fillId="0" borderId="0"/>
    <xf numFmtId="164" fontId="24" fillId="0" borderId="0" applyFont="0" applyFill="0" applyBorder="0" applyAlignment="0" applyProtection="0"/>
    <xf numFmtId="0" fontId="22" fillId="0" borderId="0"/>
    <xf numFmtId="166" fontId="23" fillId="0" borderId="0" applyFont="0" applyFill="0" applyBorder="0" applyAlignment="0" applyProtection="0"/>
    <xf numFmtId="0" fontId="22" fillId="0" borderId="0" applyFont="0" applyFill="0" applyBorder="0" applyAlignment="0" applyProtection="0"/>
    <xf numFmtId="166" fontId="23" fillId="0" borderId="0" applyFont="0" applyFill="0" applyBorder="0" applyAlignment="0" applyProtection="0"/>
  </cellStyleXfs>
  <cellXfs count="38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7" fillId="0" borderId="0" xfId="0" applyFont="1" applyAlignment="1">
      <alignment horizontal="centerContinuous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2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center"/>
    </xf>
    <xf numFmtId="3" fontId="13" fillId="0" borderId="0" xfId="0" applyNumberFormat="1" applyFont="1"/>
    <xf numFmtId="0" fontId="13" fillId="0" borderId="0" xfId="0" applyFont="1"/>
    <xf numFmtId="3" fontId="13" fillId="0" borderId="0" xfId="0" applyNumberFormat="1" applyFont="1" applyAlignment="1"/>
    <xf numFmtId="0" fontId="13" fillId="0" borderId="0" xfId="0" applyFont="1" applyAlignment="1"/>
    <xf numFmtId="3" fontId="4" fillId="0" borderId="0" xfId="0" applyNumberFormat="1" applyFont="1"/>
    <xf numFmtId="0" fontId="16" fillId="0" borderId="0" xfId="0" applyFont="1"/>
    <xf numFmtId="0" fontId="7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3" fontId="5" fillId="0" borderId="0" xfId="0" applyNumberFormat="1" applyFont="1"/>
    <xf numFmtId="3" fontId="8" fillId="0" borderId="0" xfId="0" applyNumberFormat="1" applyFont="1"/>
    <xf numFmtId="3" fontId="8" fillId="0" borderId="0" xfId="0" applyNumberFormat="1" applyFont="1" applyAlignment="1">
      <alignment horizontal="right"/>
    </xf>
    <xf numFmtId="3" fontId="25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7" fillId="0" borderId="0" xfId="0" applyNumberFormat="1" applyFont="1" applyAlignment="1">
      <alignment horizontal="center"/>
    </xf>
    <xf numFmtId="3" fontId="11" fillId="0" borderId="0" xfId="0" applyNumberFormat="1" applyFont="1"/>
    <xf numFmtId="3" fontId="8" fillId="0" borderId="10" xfId="0" applyNumberFormat="1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/>
    </xf>
    <xf numFmtId="3" fontId="5" fillId="0" borderId="10" xfId="0" applyNumberFormat="1" applyFont="1" applyBorder="1"/>
    <xf numFmtId="0" fontId="25" fillId="0" borderId="0" xfId="0" applyFont="1"/>
    <xf numFmtId="0" fontId="7" fillId="0" borderId="14" xfId="0" applyFont="1" applyBorder="1"/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2" xfId="0" applyFont="1" applyBorder="1"/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0" fontId="0" fillId="0" borderId="0" xfId="0" applyFont="1"/>
    <xf numFmtId="0" fontId="30" fillId="0" borderId="0" xfId="0" applyFont="1" applyAlignment="1">
      <alignment horizontal="centerContinuous"/>
    </xf>
    <xf numFmtId="0" fontId="31" fillId="0" borderId="0" xfId="0" applyFont="1" applyAlignment="1">
      <alignment horizontal="right"/>
    </xf>
    <xf numFmtId="0" fontId="30" fillId="0" borderId="1" xfId="0" applyFont="1" applyBorder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center"/>
    </xf>
    <xf numFmtId="0" fontId="35" fillId="0" borderId="0" xfId="0" applyFont="1"/>
    <xf numFmtId="0" fontId="35" fillId="0" borderId="0" xfId="0" applyFont="1" applyAlignment="1"/>
    <xf numFmtId="0" fontId="38" fillId="0" borderId="0" xfId="0" applyFont="1"/>
    <xf numFmtId="0" fontId="26" fillId="0" borderId="0" xfId="0" applyFont="1" applyAlignment="1">
      <alignment horizontal="left"/>
    </xf>
    <xf numFmtId="0" fontId="39" fillId="0" borderId="0" xfId="0" applyFont="1"/>
    <xf numFmtId="0" fontId="15" fillId="0" borderId="0" xfId="0" applyFont="1" applyAlignment="1">
      <alignment horizontal="right"/>
    </xf>
    <xf numFmtId="0" fontId="37" fillId="0" borderId="0" xfId="0" applyFont="1" applyAlignment="1">
      <alignment horizontal="right"/>
    </xf>
    <xf numFmtId="0" fontId="39" fillId="0" borderId="0" xfId="0" applyFont="1" applyFill="1"/>
    <xf numFmtId="0" fontId="40" fillId="0" borderId="0" xfId="0" applyFont="1"/>
    <xf numFmtId="3" fontId="15" fillId="0" borderId="4" xfId="1" applyNumberFormat="1" applyFont="1" applyFill="1" applyBorder="1" applyAlignment="1">
      <alignment horizontal="right"/>
    </xf>
    <xf numFmtId="0" fontId="26" fillId="0" borderId="0" xfId="0" applyFont="1" applyAlignment="1"/>
    <xf numFmtId="167" fontId="15" fillId="0" borderId="0" xfId="1" applyNumberFormat="1" applyFont="1" applyAlignment="1">
      <alignment horizontal="right"/>
    </xf>
    <xf numFmtId="167" fontId="31" fillId="0" borderId="0" xfId="1" applyNumberFormat="1" applyFont="1"/>
    <xf numFmtId="167" fontId="36" fillId="0" borderId="0" xfId="1" applyNumberFormat="1" applyFont="1" applyAlignment="1">
      <alignment horizontal="right"/>
    </xf>
    <xf numFmtId="37" fontId="39" fillId="0" borderId="0" xfId="0" applyNumberFormat="1" applyFont="1"/>
    <xf numFmtId="0" fontId="37" fillId="0" borderId="0" xfId="0" applyFont="1"/>
    <xf numFmtId="0" fontId="36" fillId="0" borderId="0" xfId="0" applyFont="1" applyAlignment="1">
      <alignment horizontal="right"/>
    </xf>
    <xf numFmtId="0" fontId="30" fillId="0" borderId="0" xfId="0" applyFont="1"/>
    <xf numFmtId="0" fontId="30" fillId="0" borderId="0" xfId="0" applyFont="1" applyFill="1" applyAlignment="1">
      <alignment horizontal="centerContinuous"/>
    </xf>
    <xf numFmtId="0" fontId="29" fillId="0" borderId="0" xfId="0" applyFont="1" applyFill="1" applyAlignment="1">
      <alignment horizontal="centerContinuous"/>
    </xf>
    <xf numFmtId="0" fontId="42" fillId="0" borderId="0" xfId="0" applyFont="1" applyAlignment="1">
      <alignment horizontal="right"/>
    </xf>
    <xf numFmtId="0" fontId="5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170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vertical="center" wrapText="1"/>
    </xf>
    <xf numFmtId="170" fontId="20" fillId="2" borderId="12" xfId="0" applyNumberFormat="1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/>
    </xf>
    <xf numFmtId="167" fontId="9" fillId="2" borderId="0" xfId="0" applyNumberFormat="1" applyFont="1" applyFill="1" applyBorder="1" applyAlignment="1">
      <alignment horizontal="center" vertical="center"/>
    </xf>
    <xf numFmtId="167" fontId="19" fillId="2" borderId="0" xfId="0" applyNumberFormat="1" applyFont="1" applyFill="1" applyBorder="1" applyAlignment="1">
      <alignment horizontal="center" vertical="center" wrapText="1"/>
    </xf>
    <xf numFmtId="170" fontId="19" fillId="2" borderId="1" xfId="0" applyNumberFormat="1" applyFont="1" applyFill="1" applyBorder="1" applyAlignment="1">
      <alignment horizontal="center" vertical="center" wrapText="1"/>
    </xf>
    <xf numFmtId="0" fontId="19" fillId="2" borderId="1" xfId="0" applyNumberFormat="1" applyFont="1" applyFill="1" applyBorder="1" applyAlignment="1">
      <alignment horizontal="center" vertical="center" wrapText="1"/>
    </xf>
    <xf numFmtId="37" fontId="19" fillId="2" borderId="0" xfId="0" applyNumberFormat="1" applyFont="1" applyFill="1" applyBorder="1" applyAlignment="1">
      <alignment horizontal="center" vertical="center" wrapText="1"/>
    </xf>
    <xf numFmtId="0" fontId="19" fillId="2" borderId="10" xfId="0" applyNumberFormat="1" applyFont="1" applyFill="1" applyBorder="1" applyAlignment="1">
      <alignment horizontal="center" vertical="center" wrapText="1"/>
    </xf>
    <xf numFmtId="167" fontId="18" fillId="2" borderId="4" xfId="0" applyNumberFormat="1" applyFont="1" applyFill="1" applyBorder="1" applyAlignment="1">
      <alignment horizontal="right" vertical="center" wrapText="1"/>
    </xf>
    <xf numFmtId="167" fontId="18" fillId="2" borderId="0" xfId="0" applyNumberFormat="1" applyFont="1" applyFill="1" applyBorder="1" applyAlignment="1">
      <alignment vertical="center"/>
    </xf>
    <xf numFmtId="0" fontId="18" fillId="2" borderId="4" xfId="0" applyFont="1" applyFill="1" applyBorder="1" applyAlignment="1">
      <alignment horizontal="center" vertical="center" wrapText="1"/>
    </xf>
    <xf numFmtId="0" fontId="18" fillId="2" borderId="4" xfId="5" applyNumberFormat="1" applyFont="1" applyFill="1" applyBorder="1" applyAlignment="1">
      <alignment vertical="center" wrapText="1"/>
    </xf>
    <xf numFmtId="167" fontId="18" fillId="2" borderId="4" xfId="0" applyNumberFormat="1" applyFont="1" applyFill="1" applyBorder="1" applyAlignment="1">
      <alignment horizontal="center" vertical="center" wrapText="1"/>
    </xf>
    <xf numFmtId="167" fontId="18" fillId="2" borderId="4" xfId="5" applyNumberFormat="1" applyFont="1" applyFill="1" applyBorder="1" applyAlignment="1">
      <alignment horizontal="center" vertical="center" wrapText="1"/>
    </xf>
    <xf numFmtId="167" fontId="18" fillId="2" borderId="4" xfId="4" applyNumberFormat="1" applyFont="1" applyFill="1" applyBorder="1" applyAlignment="1">
      <alignment horizontal="right" vertical="center" wrapText="1"/>
    </xf>
    <xf numFmtId="165" fontId="18" fillId="2" borderId="4" xfId="0" applyNumberFormat="1" applyFont="1" applyFill="1" applyBorder="1" applyAlignment="1">
      <alignment horizontal="right" vertical="center" wrapText="1"/>
    </xf>
    <xf numFmtId="0" fontId="18" fillId="2" borderId="4" xfId="0" applyNumberFormat="1" applyFont="1" applyFill="1" applyBorder="1" applyAlignment="1">
      <alignment vertical="center" wrapText="1"/>
    </xf>
    <xf numFmtId="3" fontId="18" fillId="2" borderId="0" xfId="0" applyNumberFormat="1" applyFont="1" applyFill="1" applyBorder="1" applyAlignment="1">
      <alignment vertical="center" wrapText="1"/>
    </xf>
    <xf numFmtId="167" fontId="18" fillId="2" borderId="4" xfId="0" applyNumberFormat="1" applyFont="1" applyFill="1" applyBorder="1" applyAlignment="1">
      <alignment vertical="center" wrapText="1"/>
    </xf>
    <xf numFmtId="0" fontId="18" fillId="2" borderId="4" xfId="0" applyFont="1" applyFill="1" applyBorder="1" applyAlignment="1">
      <alignment horizontal="center" vertical="center"/>
    </xf>
    <xf numFmtId="167" fontId="18" fillId="2" borderId="4" xfId="0" applyNumberFormat="1" applyFont="1" applyFill="1" applyBorder="1" applyAlignment="1">
      <alignment horizontal="center" vertical="center"/>
    </xf>
    <xf numFmtId="167" fontId="18" fillId="2" borderId="4" xfId="0" applyNumberFormat="1" applyFont="1" applyFill="1" applyBorder="1" applyAlignment="1">
      <alignment horizontal="right" vertical="center"/>
    </xf>
    <xf numFmtId="165" fontId="18" fillId="2" borderId="4" xfId="0" applyNumberFormat="1" applyFont="1" applyFill="1" applyBorder="1" applyAlignment="1">
      <alignment horizontal="right" vertical="center"/>
    </xf>
    <xf numFmtId="3" fontId="18" fillId="2" borderId="0" xfId="0" applyNumberFormat="1" applyFont="1" applyFill="1" applyBorder="1" applyAlignment="1">
      <alignment vertical="center"/>
    </xf>
    <xf numFmtId="0" fontId="18" fillId="2" borderId="4" xfId="0" applyNumberFormat="1" applyFont="1" applyFill="1" applyBorder="1" applyAlignment="1">
      <alignment horizontal="left" vertical="center" wrapText="1"/>
    </xf>
    <xf numFmtId="167" fontId="18" fillId="2" borderId="4" xfId="7" applyNumberFormat="1" applyFont="1" applyFill="1" applyBorder="1" applyAlignment="1">
      <alignment horizontal="center" vertical="center" wrapText="1"/>
    </xf>
    <xf numFmtId="167" fontId="18" fillId="2" borderId="4" xfId="6" applyNumberFormat="1" applyFont="1" applyFill="1" applyBorder="1" applyAlignment="1">
      <alignment horizontal="center" vertical="center" wrapText="1"/>
    </xf>
    <xf numFmtId="167" fontId="18" fillId="2" borderId="4" xfId="1" applyNumberFormat="1" applyFont="1" applyFill="1" applyBorder="1" applyAlignment="1">
      <alignment horizontal="center" vertical="center" wrapText="1"/>
    </xf>
    <xf numFmtId="167" fontId="18" fillId="2" borderId="4" xfId="8" applyNumberFormat="1" applyFont="1" applyFill="1" applyBorder="1" applyAlignment="1">
      <alignment vertical="center"/>
    </xf>
    <xf numFmtId="0" fontId="43" fillId="2" borderId="0" xfId="0" applyFont="1" applyFill="1"/>
    <xf numFmtId="0" fontId="15" fillId="2" borderId="4" xfId="0" applyFont="1" applyFill="1" applyBorder="1" applyAlignment="1" applyProtection="1">
      <alignment horizontal="center" vertical="center"/>
    </xf>
    <xf numFmtId="169" fontId="15" fillId="2" borderId="4" xfId="0" applyNumberFormat="1" applyFont="1" applyFill="1" applyBorder="1" applyAlignment="1" applyProtection="1">
      <alignment horizontal="left" vertical="center"/>
    </xf>
    <xf numFmtId="169" fontId="15" fillId="2" borderId="4" xfId="0" applyNumberFormat="1" applyFont="1" applyFill="1" applyBorder="1" applyAlignment="1">
      <alignment horizontal="left" vertical="center"/>
    </xf>
    <xf numFmtId="0" fontId="15" fillId="2" borderId="5" xfId="0" applyFont="1" applyFill="1" applyBorder="1" applyAlignment="1" applyProtection="1">
      <alignment horizontal="center" vertical="center"/>
    </xf>
    <xf numFmtId="169" fontId="15" fillId="2" borderId="5" xfId="0" applyNumberFormat="1" applyFont="1" applyFill="1" applyBorder="1" applyAlignment="1" applyProtection="1">
      <alignment horizontal="left" vertical="center"/>
    </xf>
    <xf numFmtId="3" fontId="26" fillId="0" borderId="0" xfId="1" applyNumberFormat="1" applyFont="1" applyFill="1"/>
    <xf numFmtId="167" fontId="26" fillId="0" borderId="0" xfId="0" applyNumberFormat="1" applyFont="1" applyFill="1"/>
    <xf numFmtId="0" fontId="15" fillId="0" borderId="0" xfId="0" applyFont="1"/>
    <xf numFmtId="167" fontId="15" fillId="0" borderId="0" xfId="1" applyNumberFormat="1" applyFont="1"/>
    <xf numFmtId="167" fontId="15" fillId="0" borderId="0" xfId="0" applyNumberFormat="1" applyFont="1"/>
    <xf numFmtId="0" fontId="15" fillId="0" borderId="0" xfId="0" applyFont="1" applyAlignment="1">
      <alignment wrapText="1"/>
    </xf>
    <xf numFmtId="3" fontId="15" fillId="0" borderId="0" xfId="1" applyNumberFormat="1" applyFont="1" applyFill="1"/>
    <xf numFmtId="0" fontId="26" fillId="0" borderId="0" xfId="0" applyFont="1" applyFill="1"/>
    <xf numFmtId="0" fontId="15" fillId="0" borderId="0" xfId="0" applyFont="1" applyAlignment="1">
      <alignment vertical="center"/>
    </xf>
    <xf numFmtId="0" fontId="15" fillId="2" borderId="0" xfId="0" applyFont="1" applyFill="1" applyAlignment="1">
      <alignment vertical="center"/>
    </xf>
    <xf numFmtId="0" fontId="18" fillId="2" borderId="18" xfId="0" applyFont="1" applyFill="1" applyBorder="1" applyAlignment="1">
      <alignment horizontal="center" vertical="center" wrapText="1"/>
    </xf>
    <xf numFmtId="0" fontId="18" fillId="2" borderId="18" xfId="5" applyNumberFormat="1" applyFont="1" applyFill="1" applyBorder="1" applyAlignment="1">
      <alignment vertical="center" wrapText="1"/>
    </xf>
    <xf numFmtId="167" fontId="18" fillId="2" borderId="18" xfId="0" applyNumberFormat="1" applyFont="1" applyFill="1" applyBorder="1" applyAlignment="1">
      <alignment horizontal="center" vertical="center" wrapText="1"/>
    </xf>
    <xf numFmtId="167" fontId="18" fillId="2" borderId="18" xfId="5" applyNumberFormat="1" applyFont="1" applyFill="1" applyBorder="1" applyAlignment="1">
      <alignment horizontal="center" vertical="center" wrapText="1"/>
    </xf>
    <xf numFmtId="167" fontId="18" fillId="2" borderId="18" xfId="4" applyNumberFormat="1" applyFont="1" applyFill="1" applyBorder="1" applyAlignment="1">
      <alignment horizontal="right" vertical="center" wrapText="1"/>
    </xf>
    <xf numFmtId="165" fontId="18" fillId="2" borderId="18" xfId="0" applyNumberFormat="1" applyFont="1" applyFill="1" applyBorder="1" applyAlignment="1">
      <alignment horizontal="right" vertical="center" wrapText="1"/>
    </xf>
    <xf numFmtId="170" fontId="19" fillId="2" borderId="10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vertical="center" wrapText="1"/>
    </xf>
    <xf numFmtId="167" fontId="18" fillId="2" borderId="5" xfId="4" applyNumberFormat="1" applyFont="1" applyFill="1" applyBorder="1" applyAlignment="1">
      <alignment horizontal="center" vertical="center" wrapText="1"/>
    </xf>
    <xf numFmtId="167" fontId="18" fillId="2" borderId="5" xfId="0" applyNumberFormat="1" applyFont="1" applyFill="1" applyBorder="1" applyAlignment="1">
      <alignment horizontal="center" vertical="center" wrapText="1"/>
    </xf>
    <xf numFmtId="167" fontId="18" fillId="2" borderId="5" xfId="0" applyNumberFormat="1" applyFont="1" applyFill="1" applyBorder="1" applyAlignment="1">
      <alignment horizontal="right" vertical="center" wrapText="1"/>
    </xf>
    <xf numFmtId="167" fontId="18" fillId="2" borderId="5" xfId="4" applyNumberFormat="1" applyFont="1" applyFill="1" applyBorder="1" applyAlignment="1">
      <alignment horizontal="right" vertical="center" wrapText="1"/>
    </xf>
    <xf numFmtId="165" fontId="18" fillId="2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/>
    <xf numFmtId="167" fontId="8" fillId="0" borderId="0" xfId="1" applyNumberFormat="1" applyFont="1" applyAlignment="1"/>
    <xf numFmtId="0" fontId="39" fillId="0" borderId="0" xfId="0" applyFont="1" applyAlignment="1"/>
    <xf numFmtId="0" fontId="0" fillId="0" borderId="0" xfId="0" applyFont="1" applyAlignment="1"/>
    <xf numFmtId="0" fontId="8" fillId="0" borderId="10" xfId="0" applyFont="1" applyBorder="1" applyAlignment="1">
      <alignment horizontal="center" vertical="center" wrapText="1"/>
    </xf>
    <xf numFmtId="0" fontId="15" fillId="0" borderId="10" xfId="0" applyFont="1" applyFill="1" applyBorder="1" applyAlignment="1" applyProtection="1">
      <alignment horizontal="center" vertical="center" wrapText="1"/>
    </xf>
    <xf numFmtId="167" fontId="15" fillId="0" borderId="10" xfId="1" applyNumberFormat="1" applyFont="1" applyFill="1" applyBorder="1" applyAlignment="1" applyProtection="1">
      <alignment horizontal="center" vertical="center" wrapText="1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167" fontId="26" fillId="0" borderId="6" xfId="1" applyNumberFormat="1" applyFont="1" applyBorder="1" applyAlignment="1">
      <alignment horizontal="center" vertical="center" wrapText="1"/>
    </xf>
    <xf numFmtId="167" fontId="41" fillId="0" borderId="5" xfId="1" applyNumberFormat="1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0" fontId="15" fillId="0" borderId="1" xfId="0" applyFont="1" applyFill="1" applyBorder="1" applyAlignment="1" applyProtection="1">
      <alignment horizontal="center" vertical="center"/>
    </xf>
    <xf numFmtId="0" fontId="15" fillId="0" borderId="2" xfId="0" applyFont="1" applyFill="1" applyBorder="1" applyAlignment="1" applyProtection="1">
      <alignment horizontal="center" vertical="center"/>
    </xf>
    <xf numFmtId="0" fontId="15" fillId="0" borderId="3" xfId="0" applyFont="1" applyFill="1" applyBorder="1" applyAlignment="1" applyProtection="1">
      <alignment horizontal="center" vertical="center"/>
    </xf>
    <xf numFmtId="49" fontId="15" fillId="0" borderId="8" xfId="0" applyNumberFormat="1" applyFont="1" applyFill="1" applyBorder="1" applyAlignment="1" applyProtection="1">
      <alignment horizontal="center" vertical="center"/>
    </xf>
    <xf numFmtId="49" fontId="15" fillId="0" borderId="11" xfId="0" applyNumberFormat="1" applyFont="1" applyFill="1" applyBorder="1" applyAlignment="1" applyProtection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49" fontId="15" fillId="0" borderId="9" xfId="0" applyNumberFormat="1" applyFont="1" applyFill="1" applyBorder="1" applyAlignment="1" applyProtection="1">
      <alignment horizontal="center" vertical="center"/>
    </xf>
    <xf numFmtId="0" fontId="15" fillId="0" borderId="8" xfId="0" applyFont="1" applyFill="1" applyBorder="1" applyAlignment="1" applyProtection="1">
      <alignment horizontal="center" vertical="center"/>
    </xf>
    <xf numFmtId="0" fontId="15" fillId="0" borderId="11" xfId="0" applyFont="1" applyFill="1" applyBorder="1" applyAlignment="1" applyProtection="1">
      <alignment horizontal="center" vertical="center"/>
    </xf>
    <xf numFmtId="167" fontId="19" fillId="2" borderId="10" xfId="0" applyNumberFormat="1" applyFont="1" applyFill="1" applyBorder="1" applyAlignment="1">
      <alignment horizontal="center" vertical="center" wrapText="1"/>
    </xf>
    <xf numFmtId="37" fontId="9" fillId="2" borderId="1" xfId="0" applyNumberFormat="1" applyFont="1" applyFill="1" applyBorder="1" applyAlignment="1">
      <alignment horizontal="center" vertical="center" wrapText="1"/>
    </xf>
    <xf numFmtId="37" fontId="9" fillId="2" borderId="3" xfId="0" applyNumberFormat="1" applyFont="1" applyFill="1" applyBorder="1" applyAlignment="1">
      <alignment horizontal="center" vertical="center" wrapText="1"/>
    </xf>
    <xf numFmtId="170" fontId="19" fillId="2" borderId="0" xfId="0" applyNumberFormat="1" applyFont="1" applyFill="1" applyBorder="1" applyAlignment="1">
      <alignment horizontal="center" vertical="center" wrapText="1"/>
    </xf>
    <xf numFmtId="170" fontId="5" fillId="2" borderId="0" xfId="0" applyNumberFormat="1" applyFont="1" applyFill="1" applyBorder="1" applyAlignment="1">
      <alignment horizontal="center" vertical="center" wrapText="1"/>
    </xf>
    <xf numFmtId="170" fontId="19" fillId="2" borderId="10" xfId="0" applyNumberFormat="1" applyFont="1" applyFill="1" applyBorder="1" applyAlignment="1">
      <alignment horizontal="center" vertical="center" wrapText="1"/>
    </xf>
    <xf numFmtId="0" fontId="19" fillId="2" borderId="10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5" fillId="0" borderId="0" xfId="0" applyNumberFormat="1" applyFont="1" applyAlignment="1">
      <alignment horizontal="center"/>
    </xf>
    <xf numFmtId="3" fontId="10" fillId="0" borderId="12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3" fontId="8" fillId="0" borderId="3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center" vertical="center" wrapText="1"/>
    </xf>
    <xf numFmtId="3" fontId="8" fillId="0" borderId="13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horizontal="center" vertical="center" wrapText="1"/>
    </xf>
    <xf numFmtId="3" fontId="8" fillId="0" borderId="15" xfId="0" applyNumberFormat="1" applyFont="1" applyBorder="1" applyAlignment="1">
      <alignment horizontal="center" vertical="center" wrapText="1"/>
    </xf>
    <xf numFmtId="3" fontId="8" fillId="0" borderId="12" xfId="0" applyNumberFormat="1" applyFont="1" applyBorder="1" applyAlignment="1">
      <alignment horizontal="center" vertical="center" wrapText="1"/>
    </xf>
    <xf numFmtId="3" fontId="8" fillId="0" borderId="16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26" fillId="0" borderId="6" xfId="0" applyFont="1" applyBorder="1" applyAlignment="1">
      <alignment horizontal="left"/>
    </xf>
    <xf numFmtId="167" fontId="34" fillId="0" borderId="6" xfId="1" applyNumberFormat="1" applyFont="1" applyFill="1" applyBorder="1" applyAlignment="1"/>
    <xf numFmtId="0" fontId="34" fillId="0" borderId="4" xfId="0" applyFont="1" applyBorder="1" applyAlignment="1">
      <alignment horizontal="center"/>
    </xf>
    <xf numFmtId="0" fontId="26" fillId="0" borderId="4" xfId="0" applyFont="1" applyBorder="1" applyAlignment="1">
      <alignment horizontal="left"/>
    </xf>
    <xf numFmtId="167" fontId="34" fillId="0" borderId="4" xfId="1" applyNumberFormat="1" applyFont="1" applyFill="1" applyBorder="1" applyAlignment="1"/>
    <xf numFmtId="0" fontId="27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167" fontId="27" fillId="0" borderId="4" xfId="1" applyNumberFormat="1" applyFont="1" applyFill="1" applyBorder="1" applyAlignment="1">
      <alignment horizontal="right"/>
    </xf>
    <xf numFmtId="167" fontId="27" fillId="0" borderId="4" xfId="1" applyNumberFormat="1" applyFont="1" applyBorder="1" applyAlignment="1"/>
    <xf numFmtId="167" fontId="26" fillId="0" borderId="4" xfId="1" applyNumberFormat="1" applyFont="1" applyFill="1" applyBorder="1" applyAlignment="1"/>
    <xf numFmtId="167" fontId="15" fillId="0" borderId="4" xfId="1" applyNumberFormat="1" applyFont="1" applyFill="1" applyBorder="1" applyAlignment="1"/>
    <xf numFmtId="0" fontId="36" fillId="0" borderId="4" xfId="0" applyFont="1" applyBorder="1" applyAlignment="1">
      <alignment horizontal="center"/>
    </xf>
    <xf numFmtId="0" fontId="37" fillId="0" borderId="4" xfId="0" quotePrefix="1" applyFont="1" applyBorder="1" applyAlignment="1">
      <alignment horizontal="justify"/>
    </xf>
    <xf numFmtId="167" fontId="36" fillId="0" borderId="4" xfId="1" applyNumberFormat="1" applyFont="1" applyBorder="1" applyAlignment="1"/>
    <xf numFmtId="0" fontId="15" fillId="0" borderId="4" xfId="0" applyFont="1" applyBorder="1" applyAlignment="1">
      <alignment horizontal="justify" wrapText="1"/>
    </xf>
    <xf numFmtId="0" fontId="36" fillId="0" borderId="4" xfId="0" applyFont="1" applyBorder="1" applyAlignment="1"/>
    <xf numFmtId="0" fontId="15" fillId="0" borderId="4" xfId="0" applyFont="1" applyBorder="1" applyAlignment="1"/>
    <xf numFmtId="0" fontId="34" fillId="0" borderId="4" xfId="0" applyFont="1" applyBorder="1" applyAlignment="1">
      <alignment horizontal="center" vertical="center"/>
    </xf>
    <xf numFmtId="167" fontId="26" fillId="0" borderId="4" xfId="1" applyNumberFormat="1" applyFont="1" applyBorder="1" applyAlignment="1">
      <alignment horizontal="right"/>
    </xf>
    <xf numFmtId="0" fontId="27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left" wrapText="1"/>
    </xf>
    <xf numFmtId="167" fontId="27" fillId="0" borderId="4" xfId="1" applyNumberFormat="1" applyFont="1" applyFill="1" applyBorder="1" applyAlignment="1">
      <alignment horizontal="right" wrapText="1"/>
    </xf>
    <xf numFmtId="0" fontId="36" fillId="0" borderId="4" xfId="0" applyFont="1" applyBorder="1" applyAlignment="1">
      <alignment horizontal="center" vertical="center"/>
    </xf>
    <xf numFmtId="0" fontId="37" fillId="0" borderId="4" xfId="0" applyFont="1" applyBorder="1" applyAlignment="1">
      <alignment vertical="center" wrapText="1"/>
    </xf>
    <xf numFmtId="167" fontId="37" fillId="0" borderId="4" xfId="1" applyNumberFormat="1" applyFont="1" applyBorder="1" applyAlignment="1"/>
    <xf numFmtId="0" fontId="27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left"/>
    </xf>
    <xf numFmtId="167" fontId="27" fillId="0" borderId="5" xfId="1" applyNumberFormat="1" applyFont="1" applyBorder="1" applyAlignment="1"/>
    <xf numFmtId="0" fontId="15" fillId="0" borderId="4" xfId="0" applyFont="1" applyBorder="1" applyAlignment="1">
      <alignment horizontal="justify"/>
    </xf>
    <xf numFmtId="3" fontId="44" fillId="0" borderId="0" xfId="0" applyNumberFormat="1" applyFont="1"/>
    <xf numFmtId="0" fontId="44" fillId="0" borderId="0" xfId="0" applyFont="1"/>
    <xf numFmtId="0" fontId="45" fillId="0" borderId="0" xfId="0" applyFont="1" applyAlignment="1">
      <alignment horizontal="right"/>
    </xf>
    <xf numFmtId="0" fontId="7" fillId="0" borderId="10" xfId="0" applyFont="1" applyBorder="1" applyAlignment="1">
      <alignment horizontal="center" wrapText="1"/>
    </xf>
    <xf numFmtId="0" fontId="7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2" fillId="0" borderId="6" xfId="0" applyFont="1" applyBorder="1"/>
    <xf numFmtId="0" fontId="8" fillId="0" borderId="6" xfId="0" applyFont="1" applyBorder="1"/>
    <xf numFmtId="0" fontId="9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3" fontId="2" fillId="0" borderId="4" xfId="1" applyNumberFormat="1" applyFont="1" applyFill="1" applyBorder="1" applyAlignment="1"/>
    <xf numFmtId="0" fontId="3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3" fontId="8" fillId="0" borderId="4" xfId="1" applyNumberFormat="1" applyFont="1" applyFill="1" applyBorder="1" applyAlignment="1"/>
    <xf numFmtId="0" fontId="6" fillId="0" borderId="4" xfId="0" applyFont="1" applyBorder="1" applyAlignment="1">
      <alignment horizontal="center"/>
    </xf>
    <xf numFmtId="0" fontId="10" fillId="0" borderId="4" xfId="0" applyFont="1" applyBorder="1" applyAlignment="1">
      <alignment horizontal="justify"/>
    </xf>
    <xf numFmtId="3" fontId="10" fillId="0" borderId="4" xfId="1" applyNumberFormat="1" applyFont="1" applyFill="1" applyBorder="1" applyAlignment="1"/>
    <xf numFmtId="0" fontId="8" fillId="0" borderId="4" xfId="0" applyFont="1" applyBorder="1" applyAlignment="1">
      <alignment horizontal="justify"/>
    </xf>
    <xf numFmtId="0" fontId="6" fillId="0" borderId="4" xfId="0" applyFont="1" applyBorder="1" applyAlignment="1"/>
    <xf numFmtId="0" fontId="9" fillId="0" borderId="4" xfId="0" applyFont="1" applyBorder="1" applyAlignment="1">
      <alignment horizontal="center" vertical="center"/>
    </xf>
    <xf numFmtId="3" fontId="2" fillId="0" borderId="4" xfId="1" applyNumberFormat="1" applyFont="1" applyBorder="1" applyAlignment="1"/>
    <xf numFmtId="0" fontId="3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3" fontId="8" fillId="0" borderId="4" xfId="1" applyNumberFormat="1" applyFont="1" applyBorder="1" applyAlignment="1"/>
    <xf numFmtId="0" fontId="8" fillId="0" borderId="4" xfId="0" applyFont="1" applyBorder="1" applyAlignment="1">
      <alignment vertical="center" wrapText="1"/>
    </xf>
    <xf numFmtId="0" fontId="2" fillId="0" borderId="4" xfId="0" applyFont="1" applyBorder="1"/>
    <xf numFmtId="0" fontId="9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3" fontId="2" fillId="0" borderId="5" xfId="1" applyNumberFormat="1" applyFont="1" applyBorder="1" applyAlignment="1"/>
    <xf numFmtId="0" fontId="10" fillId="0" borderId="4" xfId="0" applyFont="1" applyBorder="1" applyAlignment="1">
      <alignment horizontal="justify" wrapText="1"/>
    </xf>
    <xf numFmtId="0" fontId="10" fillId="0" borderId="4" xfId="0" applyFont="1" applyBorder="1" applyAlignment="1"/>
    <xf numFmtId="0" fontId="10" fillId="0" borderId="4" xfId="0" applyFont="1" applyBorder="1" applyAlignment="1">
      <alignment horizontal="left"/>
    </xf>
    <xf numFmtId="3" fontId="10" fillId="0" borderId="4" xfId="1" applyNumberFormat="1" applyFont="1" applyBorder="1" applyAlignment="1"/>
    <xf numFmtId="0" fontId="6" fillId="0" borderId="4" xfId="0" applyFont="1" applyBorder="1" applyAlignment="1">
      <alignment horizontal="center" vertical="center"/>
    </xf>
    <xf numFmtId="3" fontId="45" fillId="0" borderId="4" xfId="1" applyNumberFormat="1" applyFont="1" applyBorder="1" applyAlignment="1"/>
    <xf numFmtId="0" fontId="46" fillId="0" borderId="4" xfId="0" applyFont="1" applyBorder="1" applyAlignment="1">
      <alignment horizontal="center"/>
    </xf>
    <xf numFmtId="1" fontId="15" fillId="0" borderId="4" xfId="1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" fontId="26" fillId="0" borderId="6" xfId="1" applyNumberFormat="1" applyFont="1" applyFill="1" applyBorder="1" applyAlignment="1">
      <alignment horizontal="center"/>
    </xf>
    <xf numFmtId="0" fontId="26" fillId="0" borderId="6" xfId="0" applyFont="1" applyBorder="1" applyAlignment="1">
      <alignment horizontal="center" wrapText="1"/>
    </xf>
    <xf numFmtId="3" fontId="26" fillId="0" borderId="6" xfId="1" applyNumberFormat="1" applyFont="1" applyFill="1" applyBorder="1" applyAlignment="1">
      <alignment horizontal="right"/>
    </xf>
    <xf numFmtId="1" fontId="26" fillId="0" borderId="4" xfId="1" applyNumberFormat="1" applyFont="1" applyBorder="1" applyAlignment="1">
      <alignment horizontal="center"/>
    </xf>
    <xf numFmtId="0" fontId="26" fillId="0" borderId="4" xfId="0" applyFont="1" applyBorder="1" applyAlignment="1"/>
    <xf numFmtId="3" fontId="26" fillId="0" borderId="4" xfId="1" applyNumberFormat="1" applyFont="1" applyBorder="1" applyAlignment="1">
      <alignment horizontal="right"/>
    </xf>
    <xf numFmtId="167" fontId="15" fillId="0" borderId="4" xfId="1" applyNumberFormat="1" applyFont="1" applyBorder="1" applyAlignment="1">
      <alignment horizontal="right"/>
    </xf>
    <xf numFmtId="1" fontId="15" fillId="0" borderId="4" xfId="2" applyNumberFormat="1" applyFont="1" applyBorder="1" applyAlignment="1">
      <alignment horizontal="center"/>
    </xf>
    <xf numFmtId="167" fontId="15" fillId="0" borderId="4" xfId="2" applyNumberFormat="1" applyFont="1" applyBorder="1" applyAlignment="1"/>
    <xf numFmtId="167" fontId="37" fillId="0" borderId="4" xfId="2" applyNumberFormat="1" applyFont="1" applyBorder="1" applyAlignment="1"/>
    <xf numFmtId="0" fontId="15" fillId="0" borderId="4" xfId="0" applyFont="1" applyFill="1" applyBorder="1" applyAlignment="1"/>
    <xf numFmtId="1" fontId="15" fillId="0" borderId="4" xfId="1" applyNumberFormat="1" applyFont="1" applyBorder="1" applyAlignment="1">
      <alignment horizontal="center"/>
    </xf>
    <xf numFmtId="3" fontId="15" fillId="0" borderId="4" xfId="1" applyNumberFormat="1" applyFont="1" applyBorder="1" applyAlignment="1">
      <alignment horizontal="right"/>
    </xf>
    <xf numFmtId="1" fontId="37" fillId="0" borderId="4" xfId="1" applyNumberFormat="1" applyFont="1" applyBorder="1" applyAlignment="1">
      <alignment horizontal="center"/>
    </xf>
    <xf numFmtId="0" fontId="37" fillId="0" borderId="4" xfId="0" applyFont="1" applyBorder="1" applyAlignment="1"/>
    <xf numFmtId="3" fontId="37" fillId="0" borderId="4" xfId="1" applyNumberFormat="1" applyFont="1" applyBorder="1" applyAlignment="1">
      <alignment horizontal="right"/>
    </xf>
    <xf numFmtId="0" fontId="15" fillId="0" borderId="4" xfId="0" applyFont="1" applyBorder="1" applyAlignment="1">
      <alignment wrapText="1"/>
    </xf>
    <xf numFmtId="1" fontId="26" fillId="0" borderId="4" xfId="1" applyNumberFormat="1" applyFont="1" applyFill="1" applyBorder="1" applyAlignment="1">
      <alignment horizontal="center"/>
    </xf>
    <xf numFmtId="3" fontId="26" fillId="0" borderId="4" xfId="1" applyNumberFormat="1" applyFont="1" applyFill="1" applyBorder="1" applyAlignment="1"/>
    <xf numFmtId="0" fontId="34" fillId="0" borderId="4" xfId="0" applyFont="1" applyBorder="1" applyAlignment="1">
      <alignment horizontal="center" wrapText="1"/>
    </xf>
    <xf numFmtId="3" fontId="26" fillId="0" borderId="4" xfId="1" applyNumberFormat="1" applyFont="1" applyFill="1" applyBorder="1" applyAlignment="1">
      <alignment horizontal="right"/>
    </xf>
    <xf numFmtId="3" fontId="15" fillId="0" borderId="4" xfId="1" applyNumberFormat="1" applyFont="1" applyFill="1" applyBorder="1" applyAlignment="1"/>
    <xf numFmtId="1" fontId="26" fillId="0" borderId="5" xfId="1" applyNumberFormat="1" applyFont="1" applyFill="1" applyBorder="1" applyAlignment="1">
      <alignment horizontal="center"/>
    </xf>
    <xf numFmtId="0" fontId="26" fillId="0" borderId="5" xfId="0" applyFont="1" applyBorder="1" applyAlignment="1"/>
    <xf numFmtId="3" fontId="26" fillId="0" borderId="5" xfId="1" applyNumberFormat="1" applyFont="1" applyFill="1" applyBorder="1" applyAlignment="1">
      <alignment horizontal="right"/>
    </xf>
    <xf numFmtId="0" fontId="47" fillId="0" borderId="0" xfId="0" applyFont="1"/>
    <xf numFmtId="0" fontId="30" fillId="0" borderId="6" xfId="0" applyFont="1" applyBorder="1" applyAlignment="1">
      <alignment horizontal="center"/>
    </xf>
    <xf numFmtId="0" fontId="29" fillId="0" borderId="6" xfId="0" applyFont="1" applyFill="1" applyBorder="1" applyAlignment="1">
      <alignment horizontal="center"/>
    </xf>
    <xf numFmtId="167" fontId="29" fillId="0" borderId="6" xfId="1" applyNumberFormat="1" applyFont="1" applyFill="1" applyBorder="1" applyAlignment="1">
      <alignment horizontal="right"/>
    </xf>
    <xf numFmtId="0" fontId="29" fillId="0" borderId="4" xfId="0" applyFont="1" applyBorder="1" applyAlignment="1">
      <alignment horizontal="center" vertical="center"/>
    </xf>
    <xf numFmtId="0" fontId="29" fillId="0" borderId="4" xfId="3" applyFont="1" applyFill="1" applyBorder="1" applyAlignment="1">
      <alignment wrapText="1"/>
    </xf>
    <xf numFmtId="167" fontId="29" fillId="0" borderId="4" xfId="1" applyNumberFormat="1" applyFont="1" applyBorder="1"/>
    <xf numFmtId="0" fontId="29" fillId="0" borderId="4" xfId="0" applyFont="1" applyBorder="1" applyAlignment="1">
      <alignment horizontal="center"/>
    </xf>
    <xf numFmtId="0" fontId="29" fillId="0" borderId="4" xfId="3" applyFont="1" applyFill="1" applyBorder="1"/>
    <xf numFmtId="167" fontId="29" fillId="0" borderId="4" xfId="1" applyNumberFormat="1" applyFont="1" applyFill="1" applyBorder="1" applyAlignment="1">
      <alignment horizontal="right"/>
    </xf>
    <xf numFmtId="0" fontId="31" fillId="0" borderId="4" xfId="3" applyFont="1" applyFill="1" applyBorder="1"/>
    <xf numFmtId="167" fontId="31" fillId="0" borderId="4" xfId="1" applyNumberFormat="1" applyFont="1" applyFill="1" applyBorder="1"/>
    <xf numFmtId="0" fontId="30" fillId="0" borderId="4" xfId="0" applyFont="1" applyBorder="1" applyAlignment="1">
      <alignment horizontal="center"/>
    </xf>
    <xf numFmtId="0" fontId="30" fillId="0" borderId="4" xfId="0" applyFont="1" applyFill="1" applyBorder="1"/>
    <xf numFmtId="167" fontId="30" fillId="0" borderId="4" xfId="1" applyNumberFormat="1" applyFont="1" applyFill="1" applyBorder="1"/>
    <xf numFmtId="0" fontId="29" fillId="0" borderId="4" xfId="0" applyFont="1" applyFill="1" applyBorder="1"/>
    <xf numFmtId="0" fontId="31" fillId="0" borderId="4" xfId="0" applyFont="1" applyBorder="1" applyAlignment="1">
      <alignment horizontal="center"/>
    </xf>
    <xf numFmtId="0" fontId="31" fillId="0" borderId="4" xfId="0" applyFont="1" applyFill="1" applyBorder="1"/>
    <xf numFmtId="167" fontId="31" fillId="0" borderId="4" xfId="1" applyNumberFormat="1" applyFont="1" applyBorder="1"/>
    <xf numFmtId="167" fontId="30" fillId="0" borderId="4" xfId="1" applyNumberFormat="1" applyFont="1" applyBorder="1"/>
    <xf numFmtId="167" fontId="29" fillId="0" borderId="4" xfId="1" applyNumberFormat="1" applyFont="1" applyFill="1" applyBorder="1"/>
    <xf numFmtId="0" fontId="29" fillId="0" borderId="4" xfId="0" applyFont="1" applyFill="1" applyBorder="1" applyAlignment="1">
      <alignment wrapText="1"/>
    </xf>
    <xf numFmtId="0" fontId="29" fillId="0" borderId="5" xfId="0" applyFont="1" applyBorder="1" applyAlignment="1">
      <alignment horizontal="center"/>
    </xf>
    <xf numFmtId="0" fontId="29" fillId="0" borderId="5" xfId="0" applyFont="1" applyFill="1" applyBorder="1"/>
    <xf numFmtId="167" fontId="29" fillId="0" borderId="5" xfId="1" applyNumberFormat="1" applyFont="1" applyFill="1" applyBorder="1"/>
    <xf numFmtId="0" fontId="15" fillId="0" borderId="6" xfId="0" applyFont="1" applyBorder="1" applyAlignment="1">
      <alignment horizontal="center"/>
    </xf>
    <xf numFmtId="0" fontId="26" fillId="0" borderId="6" xfId="0" applyFont="1" applyFill="1" applyBorder="1" applyAlignment="1">
      <alignment horizontal="center"/>
    </xf>
    <xf numFmtId="0" fontId="30" fillId="0" borderId="4" xfId="3" applyFont="1" applyFill="1" applyBorder="1"/>
    <xf numFmtId="3" fontId="29" fillId="0" borderId="4" xfId="0" applyNumberFormat="1" applyFont="1" applyBorder="1"/>
    <xf numFmtId="0" fontId="29" fillId="0" borderId="4" xfId="0" applyFont="1" applyFill="1" applyBorder="1" applyAlignment="1">
      <alignment vertical="center"/>
    </xf>
    <xf numFmtId="0" fontId="29" fillId="0" borderId="5" xfId="0" applyFont="1" applyBorder="1" applyAlignment="1">
      <alignment horizontal="center" vertical="center"/>
    </xf>
    <xf numFmtId="0" fontId="29" fillId="0" borderId="5" xfId="0" applyFont="1" applyFill="1" applyBorder="1" applyAlignment="1">
      <alignment vertical="center"/>
    </xf>
    <xf numFmtId="3" fontId="29" fillId="0" borderId="6" xfId="0" applyNumberFormat="1" applyFont="1" applyFill="1" applyBorder="1"/>
    <xf numFmtId="3" fontId="29" fillId="0" borderId="4" xfId="3" applyNumberFormat="1" applyFont="1" applyFill="1" applyBorder="1" applyAlignment="1">
      <alignment vertical="center"/>
    </xf>
    <xf numFmtId="3" fontId="29" fillId="0" borderId="4" xfId="1" applyNumberFormat="1" applyFont="1" applyFill="1" applyBorder="1" applyAlignment="1">
      <alignment horizontal="right"/>
    </xf>
    <xf numFmtId="3" fontId="30" fillId="0" borderId="4" xfId="1" applyNumberFormat="1" applyFont="1" applyFill="1" applyBorder="1"/>
    <xf numFmtId="3" fontId="30" fillId="0" borderId="4" xfId="0" applyNumberFormat="1" applyFont="1" applyFill="1" applyBorder="1"/>
    <xf numFmtId="3" fontId="29" fillId="0" borderId="4" xfId="1" applyNumberFormat="1" applyFont="1" applyFill="1" applyBorder="1"/>
    <xf numFmtId="3" fontId="29" fillId="0" borderId="4" xfId="1" applyNumberFormat="1" applyFont="1" applyFill="1" applyBorder="1" applyAlignment="1">
      <alignment vertical="center"/>
    </xf>
    <xf numFmtId="3" fontId="29" fillId="0" borderId="5" xfId="1" applyNumberFormat="1" applyFont="1" applyFill="1" applyBorder="1" applyAlignment="1">
      <alignment vertical="center"/>
    </xf>
    <xf numFmtId="0" fontId="15" fillId="0" borderId="18" xfId="0" applyFont="1" applyFill="1" applyBorder="1" applyAlignment="1" applyProtection="1">
      <alignment horizontal="center" vertical="center"/>
    </xf>
    <xf numFmtId="0" fontId="26" fillId="0" borderId="18" xfId="0" applyFont="1" applyFill="1" applyBorder="1" applyAlignment="1" applyProtection="1">
      <alignment horizontal="center" vertical="center"/>
    </xf>
    <xf numFmtId="49" fontId="15" fillId="0" borderId="15" xfId="0" applyNumberFormat="1" applyFont="1" applyFill="1" applyBorder="1" applyAlignment="1" applyProtection="1">
      <alignment horizontal="center" vertical="center" wrapText="1"/>
    </xf>
    <xf numFmtId="3" fontId="15" fillId="0" borderId="18" xfId="1" applyNumberFormat="1" applyFont="1" applyFill="1" applyBorder="1" applyAlignment="1">
      <alignment vertical="center"/>
    </xf>
    <xf numFmtId="3" fontId="15" fillId="0" borderId="18" xfId="1" applyNumberFormat="1" applyFont="1" applyBorder="1" applyAlignment="1">
      <alignment vertical="center"/>
    </xf>
    <xf numFmtId="3" fontId="15" fillId="2" borderId="4" xfId="1" applyNumberFormat="1" applyFont="1" applyFill="1" applyBorder="1" applyAlignment="1">
      <alignment vertical="center"/>
    </xf>
    <xf numFmtId="3" fontId="15" fillId="2" borderId="4" xfId="0" applyNumberFormat="1" applyFont="1" applyFill="1" applyBorder="1" applyAlignment="1">
      <alignment vertical="center"/>
    </xf>
    <xf numFmtId="3" fontId="15" fillId="2" borderId="5" xfId="1" applyNumberFormat="1" applyFont="1" applyFill="1" applyBorder="1" applyAlignment="1">
      <alignment vertical="center"/>
    </xf>
    <xf numFmtId="3" fontId="15" fillId="2" borderId="5" xfId="0" applyNumberFormat="1" applyFont="1" applyFill="1" applyBorder="1" applyAlignment="1">
      <alignment vertical="center"/>
    </xf>
    <xf numFmtId="0" fontId="19" fillId="2" borderId="0" xfId="0" applyNumberFormat="1" applyFont="1" applyFill="1" applyBorder="1" applyAlignment="1">
      <alignment horizontal="left" vertical="center" wrapText="1"/>
    </xf>
    <xf numFmtId="170" fontId="48" fillId="2" borderId="12" xfId="0" applyNumberFormat="1" applyFont="1" applyFill="1" applyBorder="1" applyAlignment="1">
      <alignment horizontal="right" vertical="center"/>
    </xf>
    <xf numFmtId="0" fontId="18" fillId="2" borderId="0" xfId="0" applyFont="1" applyFill="1" applyBorder="1" applyAlignment="1">
      <alignment horizontal="right" vertical="center"/>
    </xf>
    <xf numFmtId="0" fontId="2" fillId="0" borderId="0" xfId="0" applyFont="1" applyAlignment="1"/>
    <xf numFmtId="0" fontId="49" fillId="0" borderId="0" xfId="0" applyFont="1" applyAlignment="1">
      <alignment horizontal="right"/>
    </xf>
    <xf numFmtId="0" fontId="50" fillId="0" borderId="6" xfId="0" applyFont="1" applyBorder="1" applyAlignment="1">
      <alignment horizontal="center"/>
    </xf>
    <xf numFmtId="0" fontId="51" fillId="0" borderId="6" xfId="0" applyFont="1" applyBorder="1" applyAlignment="1">
      <alignment horizontal="center"/>
    </xf>
    <xf numFmtId="37" fontId="51" fillId="0" borderId="6" xfId="0" applyNumberFormat="1" applyFont="1" applyBorder="1" applyAlignment="1"/>
    <xf numFmtId="0" fontId="50" fillId="0" borderId="4" xfId="0" applyFont="1" applyBorder="1" applyAlignment="1">
      <alignment horizontal="center"/>
    </xf>
    <xf numFmtId="0" fontId="50" fillId="0" borderId="4" xfId="0" applyFont="1" applyBorder="1" applyAlignment="1"/>
    <xf numFmtId="3" fontId="50" fillId="0" borderId="4" xfId="0" applyNumberFormat="1" applyFont="1" applyBorder="1" applyAlignment="1">
      <alignment horizontal="right" wrapText="1"/>
    </xf>
    <xf numFmtId="0" fontId="50" fillId="0" borderId="5" xfId="0" applyFont="1" applyBorder="1" applyAlignment="1">
      <alignment horizontal="center"/>
    </xf>
    <xf numFmtId="0" fontId="50" fillId="0" borderId="5" xfId="0" applyFont="1" applyBorder="1" applyAlignment="1"/>
    <xf numFmtId="37" fontId="50" fillId="0" borderId="5" xfId="0" applyNumberFormat="1" applyFont="1" applyBorder="1" applyAlignment="1"/>
    <xf numFmtId="3" fontId="7" fillId="0" borderId="6" xfId="0" applyNumberFormat="1" applyFont="1" applyBorder="1" applyAlignment="1">
      <alignment horizontal="center"/>
    </xf>
    <xf numFmtId="3" fontId="7" fillId="0" borderId="6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/>
    <xf numFmtId="3" fontId="7" fillId="0" borderId="5" xfId="0" applyNumberFormat="1" applyFont="1" applyBorder="1" applyAlignment="1">
      <alignment horizontal="center"/>
    </xf>
    <xf numFmtId="3" fontId="7" fillId="0" borderId="5" xfId="0" applyNumberFormat="1" applyFont="1" applyBorder="1"/>
    <xf numFmtId="3" fontId="5" fillId="0" borderId="0" xfId="0" applyNumberFormat="1" applyFont="1" applyAlignment="1">
      <alignment horizontal="left"/>
    </xf>
    <xf numFmtId="3" fontId="7" fillId="0" borderId="6" xfId="0" applyNumberFormat="1" applyFont="1" applyBorder="1" applyAlignment="1"/>
    <xf numFmtId="0" fontId="7" fillId="0" borderId="6" xfId="0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3" fontId="7" fillId="0" borderId="4" xfId="0" applyNumberFormat="1" applyFont="1" applyBorder="1" applyAlignment="1"/>
    <xf numFmtId="0" fontId="7" fillId="0" borderId="4" xfId="0" applyFont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/>
    <xf numFmtId="0" fontId="7" fillId="0" borderId="5" xfId="0" applyFont="1" applyBorder="1" applyAlignment="1">
      <alignment horizontal="center"/>
    </xf>
    <xf numFmtId="0" fontId="7" fillId="0" borderId="5" xfId="0" applyNumberFormat="1" applyFont="1" applyBorder="1" applyAlignment="1">
      <alignment horizontal="center"/>
    </xf>
    <xf numFmtId="0" fontId="45" fillId="0" borderId="0" xfId="0" applyFont="1"/>
  </cellXfs>
  <cellStyles count="10">
    <cellStyle name="Comma" xfId="1" builtinId="3"/>
    <cellStyle name="Comma 10" xfId="9"/>
    <cellStyle name="Comma 2" xfId="8"/>
    <cellStyle name="Comma 2 13" xfId="7"/>
    <cellStyle name="Comma 3" xfId="2"/>
    <cellStyle name="Normal" xfId="0" builtinId="0"/>
    <cellStyle name="Normal_Bieu mau (CV )" xfId="4"/>
    <cellStyle name="Normal_DchinhQH-CBDT" xfId="6"/>
    <cellStyle name="Normal_Kh-2003" xfId="3"/>
    <cellStyle name="Style 1" xfId="5"/>
  </cellStyles>
  <dxfs count="0"/>
  <tableStyles count="0" defaultTableStyle="TableStyleMedium9" defaultPivotStyle="PivotStyleLight16"/>
</styleSheet>
</file>

<file path=xl/_rels/workbook.xml.rels><?xml version="1.0" encoding="UTF-8" ?><Relationships xmlns="http://schemas.openxmlformats.org/package/2006/relationships"><Relationship Target="worksheets/sheet8.xml" Type="http://schemas.openxmlformats.org/officeDocument/2006/relationships/worksheet" Id="rId8"></Relationship><Relationship Target="styles.xml" Type="http://schemas.openxmlformats.org/officeDocument/2006/relationships/styles" Id="rId13"></Relationship><Relationship Target="worksheets/sheet3.xml" Type="http://schemas.openxmlformats.org/officeDocument/2006/relationships/worksheet" Id="rId3"></Relationship><Relationship Target="worksheets/sheet7.xml" Type="http://schemas.openxmlformats.org/officeDocument/2006/relationships/worksheet" Id="rId7"></Relationship><Relationship Target="theme/theme1.xml" Type="http://schemas.openxmlformats.org/officeDocument/2006/relationships/theme" Id="rId12"></Relationship><Relationship Target="worksheets/sheet2.xml" Type="http://schemas.openxmlformats.org/officeDocument/2006/relationships/worksheet" Id="rId2"></Relationship><Relationship Target="worksheets/sheet1.xml" Type="http://schemas.openxmlformats.org/officeDocument/2006/relationships/worksheet" Id="rId1"></Relationship><Relationship Target="worksheets/sheet6.xml" Type="http://schemas.openxmlformats.org/officeDocument/2006/relationships/worksheet" Id="rId6"></Relationship><Relationship Target="worksheets/sheet11.xml" Type="http://schemas.openxmlformats.org/officeDocument/2006/relationships/worksheet" Id="rId11"></Relationship><Relationship Target="worksheets/sheet5.xml" Type="http://schemas.openxmlformats.org/officeDocument/2006/relationships/worksheet" Id="rId5"></Relationship><Relationship Target="calcChain.xml" Type="http://schemas.openxmlformats.org/officeDocument/2006/relationships/calcChain" Id="rId15"></Relationship><Relationship Target="worksheets/sheet10.xml" Type="http://schemas.openxmlformats.org/officeDocument/2006/relationships/worksheet" Id="rId10"></Relationship><Relationship Target="worksheets/sheet4.xml" Type="http://schemas.openxmlformats.org/officeDocument/2006/relationships/worksheet" Id="rId4"></Relationship><Relationship Target="worksheets/sheet9.xml" Type="http://schemas.openxmlformats.org/officeDocument/2006/relationships/worksheet" Id="rId9"></Relationship><Relationship Target="sharedStrings.xml" Type="http://schemas.openxmlformats.org/officeDocument/2006/relationships/sharedStrings" Id="rId14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A4" sqref="A4:XFD4"/>
    </sheetView>
  </sheetViews>
  <sheetFormatPr defaultColWidth="9.125" defaultRowHeight="14.25"/>
  <cols>
    <col min="1" max="1" width="6.125" style="46" customWidth="1"/>
    <col min="2" max="2" width="46" style="46" customWidth="1"/>
    <col min="3" max="3" width="25.125" style="46" customWidth="1"/>
    <col min="4" max="16384" width="9.125" style="46"/>
  </cols>
  <sheetData>
    <row r="1" spans="1:3" s="45" customFormat="1" ht="16.5">
      <c r="A1" s="42" t="s">
        <v>238</v>
      </c>
      <c r="B1" s="43"/>
      <c r="C1" s="44" t="s">
        <v>0</v>
      </c>
    </row>
    <row r="2" spans="1:3" s="45" customFormat="1" ht="16.5">
      <c r="A2" s="42"/>
      <c r="B2" s="43"/>
      <c r="C2" s="43"/>
    </row>
    <row r="3" spans="1:3" ht="18.75">
      <c r="A3" s="146" t="s">
        <v>1</v>
      </c>
      <c r="B3" s="146"/>
      <c r="C3" s="146"/>
    </row>
    <row r="4" spans="1:3" ht="18.75">
      <c r="A4" s="145"/>
      <c r="B4" s="145"/>
      <c r="C4" s="145"/>
    </row>
    <row r="5" spans="1:3" ht="18.75">
      <c r="A5" s="47"/>
      <c r="B5" s="47"/>
      <c r="C5" s="48" t="s">
        <v>2</v>
      </c>
    </row>
    <row r="6" spans="1:3" s="50" customFormat="1" ht="19.5">
      <c r="A6" s="49" t="s">
        <v>3</v>
      </c>
      <c r="B6" s="147" t="s">
        <v>4</v>
      </c>
      <c r="C6" s="149" t="s">
        <v>31</v>
      </c>
    </row>
    <row r="7" spans="1:3" s="51" customFormat="1" ht="19.5">
      <c r="A7" s="206" t="s">
        <v>5</v>
      </c>
      <c r="B7" s="148"/>
      <c r="C7" s="150"/>
    </row>
    <row r="8" spans="1:3" s="51" customFormat="1" ht="18">
      <c r="A8" s="207" t="s">
        <v>6</v>
      </c>
      <c r="B8" s="208" t="s">
        <v>7</v>
      </c>
      <c r="C8" s="209">
        <v>11471313</v>
      </c>
    </row>
    <row r="9" spans="1:3" s="51" customFormat="1" ht="18">
      <c r="A9" s="210"/>
      <c r="B9" s="211" t="s">
        <v>119</v>
      </c>
      <c r="C9" s="212"/>
    </row>
    <row r="10" spans="1:3" s="51" customFormat="1" ht="18">
      <c r="A10" s="213">
        <v>1</v>
      </c>
      <c r="B10" s="214" t="s">
        <v>8</v>
      </c>
      <c r="C10" s="215">
        <v>7535000</v>
      </c>
    </row>
    <row r="11" spans="1:3" s="51" customFormat="1" ht="18">
      <c r="A11" s="213">
        <v>2</v>
      </c>
      <c r="B11" s="214" t="s">
        <v>9</v>
      </c>
      <c r="C11" s="216">
        <v>1702000</v>
      </c>
    </row>
    <row r="12" spans="1:3" ht="16.5">
      <c r="A12" s="210" t="s">
        <v>10</v>
      </c>
      <c r="B12" s="211" t="s">
        <v>11</v>
      </c>
      <c r="C12" s="217">
        <v>9060009</v>
      </c>
    </row>
    <row r="13" spans="1:3" ht="16.5">
      <c r="A13" s="210"/>
      <c r="B13" s="211" t="s">
        <v>119</v>
      </c>
      <c r="C13" s="217"/>
    </row>
    <row r="14" spans="1:3" s="52" customFormat="1" ht="16.5">
      <c r="A14" s="213">
        <v>1</v>
      </c>
      <c r="B14" s="214" t="s">
        <v>12</v>
      </c>
      <c r="C14" s="218">
        <f>SUM(C15:C16)</f>
        <v>6825696</v>
      </c>
    </row>
    <row r="15" spans="1:3" s="52" customFormat="1" ht="16.5">
      <c r="A15" s="219"/>
      <c r="B15" s="220" t="s">
        <v>13</v>
      </c>
      <c r="C15" s="221">
        <v>938260</v>
      </c>
    </row>
    <row r="16" spans="1:3" s="52" customFormat="1" ht="33">
      <c r="A16" s="219"/>
      <c r="B16" s="220" t="s">
        <v>14</v>
      </c>
      <c r="C16" s="221">
        <v>5887436</v>
      </c>
    </row>
    <row r="17" spans="1:3" s="52" customFormat="1" ht="16.5">
      <c r="A17" s="219">
        <v>2</v>
      </c>
      <c r="B17" s="236" t="s">
        <v>15</v>
      </c>
      <c r="C17" s="218">
        <f>SUM(C18:C19)</f>
        <v>734313</v>
      </c>
    </row>
    <row r="18" spans="1:3" s="52" customFormat="1" ht="16.5">
      <c r="A18" s="219"/>
      <c r="B18" s="222" t="s">
        <v>16</v>
      </c>
      <c r="C18" s="218"/>
    </row>
    <row r="19" spans="1:3" s="53" customFormat="1" ht="16.5">
      <c r="A19" s="223"/>
      <c r="B19" s="224" t="s">
        <v>17</v>
      </c>
      <c r="C19" s="216">
        <v>734313</v>
      </c>
    </row>
    <row r="20" spans="1:3" s="54" customFormat="1" ht="16.5">
      <c r="A20" s="225" t="s">
        <v>18</v>
      </c>
      <c r="B20" s="211" t="s">
        <v>19</v>
      </c>
      <c r="C20" s="226">
        <v>9060009</v>
      </c>
    </row>
    <row r="21" spans="1:3" s="54" customFormat="1" ht="16.5">
      <c r="A21" s="225"/>
      <c r="B21" s="211" t="s">
        <v>119</v>
      </c>
      <c r="C21" s="226"/>
    </row>
    <row r="22" spans="1:3" ht="16.5">
      <c r="A22" s="227">
        <v>1</v>
      </c>
      <c r="B22" s="228" t="s">
        <v>20</v>
      </c>
      <c r="C22" s="229">
        <v>2157400</v>
      </c>
    </row>
    <row r="23" spans="1:3" s="52" customFormat="1" ht="49.5">
      <c r="A23" s="230"/>
      <c r="B23" s="231" t="s">
        <v>21</v>
      </c>
      <c r="C23" s="232">
        <v>489053</v>
      </c>
    </row>
    <row r="24" spans="1:3" s="52" customFormat="1" ht="16.5">
      <c r="A24" s="213">
        <v>2</v>
      </c>
      <c r="B24" s="214" t="s">
        <v>22</v>
      </c>
      <c r="C24" s="216">
        <v>5074187</v>
      </c>
    </row>
    <row r="25" spans="1:3" s="52" customFormat="1" ht="16.5">
      <c r="A25" s="213">
        <v>3</v>
      </c>
      <c r="B25" s="214" t="s">
        <v>23</v>
      </c>
      <c r="C25" s="216">
        <v>1380</v>
      </c>
    </row>
    <row r="26" spans="1:3" s="52" customFormat="1" ht="16.5">
      <c r="A26" s="233">
        <v>4</v>
      </c>
      <c r="B26" s="234" t="s">
        <v>24</v>
      </c>
      <c r="C26" s="235">
        <v>136510</v>
      </c>
    </row>
  </sheetData>
  <mergeCells count="3">
    <mergeCell ref="A3:C3"/>
    <mergeCell ref="B6:B7"/>
    <mergeCell ref="C6:C7"/>
  </mergeCells>
  <pageMargins left="1.03" right="0.26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selection activeCell="R9" sqref="R9"/>
    </sheetView>
  </sheetViews>
  <sheetFormatPr defaultRowHeight="14.25"/>
  <cols>
    <col min="1" max="1" width="5.125" customWidth="1"/>
    <col min="2" max="2" width="18.75" customWidth="1"/>
    <col min="3" max="3" width="8.375" customWidth="1"/>
    <col min="4" max="4" width="8.875" customWidth="1"/>
    <col min="5" max="5" width="7.625" customWidth="1"/>
    <col min="6" max="6" width="8.5" customWidth="1"/>
    <col min="8" max="8" width="7.25" customWidth="1"/>
    <col min="9" max="9" width="8.75" customWidth="1"/>
    <col min="10" max="10" width="8.5" customWidth="1"/>
    <col min="11" max="11" width="8.375" customWidth="1"/>
    <col min="12" max="12" width="8" customWidth="1"/>
    <col min="13" max="13" width="7.625" customWidth="1"/>
  </cols>
  <sheetData>
    <row r="1" spans="1:14" s="18" customFormat="1" ht="18.75">
      <c r="A1" s="42" t="s">
        <v>238</v>
      </c>
      <c r="B1" s="19"/>
      <c r="C1" s="19"/>
      <c r="D1" s="19"/>
      <c r="E1" s="19"/>
      <c r="F1" s="19"/>
      <c r="G1" s="19"/>
      <c r="H1" s="19"/>
      <c r="I1" s="19"/>
      <c r="J1" s="9"/>
      <c r="K1" s="9"/>
      <c r="L1" s="19"/>
      <c r="M1" s="19"/>
      <c r="N1" s="10" t="s">
        <v>217</v>
      </c>
    </row>
    <row r="2" spans="1:14" s="18" customFormat="1" ht="18.75">
      <c r="A2" s="1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s="18" customFormat="1" ht="18.75">
      <c r="A3" s="1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s="36" customFormat="1" ht="18.75">
      <c r="A4" s="151" t="s">
        <v>218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</row>
    <row r="5" spans="1:14" s="36" customFormat="1" ht="18.75">
      <c r="A5" s="151" t="s">
        <v>219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</row>
    <row r="6" spans="1:14" s="36" customFormat="1" ht="18.7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380"/>
      <c r="M6" s="20"/>
      <c r="N6" s="380" t="s">
        <v>262</v>
      </c>
    </row>
    <row r="7" spans="1:14" s="18" customFormat="1" ht="18.75">
      <c r="A7" s="6"/>
      <c r="B7" s="37"/>
      <c r="C7" s="200" t="s">
        <v>220</v>
      </c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2"/>
    </row>
    <row r="8" spans="1:14" s="18" customFormat="1" ht="18.75">
      <c r="A8" s="7" t="s">
        <v>3</v>
      </c>
      <c r="B8" s="38"/>
      <c r="C8" s="203" t="s">
        <v>221</v>
      </c>
      <c r="D8" s="204"/>
      <c r="E8" s="204"/>
      <c r="F8" s="204"/>
      <c r="G8" s="204"/>
      <c r="H8" s="205"/>
      <c r="I8" s="179" t="s">
        <v>232</v>
      </c>
      <c r="J8" s="179" t="s">
        <v>233</v>
      </c>
      <c r="K8" s="179" t="s">
        <v>234</v>
      </c>
      <c r="L8" s="179" t="s">
        <v>235</v>
      </c>
      <c r="M8" s="179" t="s">
        <v>236</v>
      </c>
      <c r="N8" s="179" t="s">
        <v>237</v>
      </c>
    </row>
    <row r="9" spans="1:14" s="18" customFormat="1" ht="18.75" customHeight="1">
      <c r="A9" s="7" t="s">
        <v>5</v>
      </c>
      <c r="B9" s="39" t="s">
        <v>201</v>
      </c>
      <c r="C9" s="179" t="s">
        <v>226</v>
      </c>
      <c r="D9" s="179" t="s">
        <v>227</v>
      </c>
      <c r="E9" s="179" t="s">
        <v>228</v>
      </c>
      <c r="F9" s="179" t="s">
        <v>229</v>
      </c>
      <c r="G9" s="179" t="s">
        <v>230</v>
      </c>
      <c r="H9" s="179" t="s">
        <v>231</v>
      </c>
      <c r="I9" s="199"/>
      <c r="J9" s="199"/>
      <c r="K9" s="199"/>
      <c r="L9" s="199"/>
      <c r="M9" s="199"/>
      <c r="N9" s="199"/>
    </row>
    <row r="10" spans="1:14" s="18" customFormat="1" ht="18.75">
      <c r="A10" s="7"/>
      <c r="B10" s="3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</row>
    <row r="11" spans="1:14" s="18" customFormat="1" ht="18.75">
      <c r="A11" s="7"/>
      <c r="B11" s="38"/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</row>
    <row r="12" spans="1:14" s="18" customFormat="1" ht="19.5" customHeight="1">
      <c r="A12" s="40"/>
      <c r="B12" s="41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</row>
    <row r="13" spans="1:14" s="18" customFormat="1" ht="18.75">
      <c r="A13" s="364">
        <v>1</v>
      </c>
      <c r="B13" s="371" t="s">
        <v>207</v>
      </c>
      <c r="C13" s="372">
        <v>30</v>
      </c>
      <c r="D13" s="372">
        <v>40</v>
      </c>
      <c r="E13" s="372">
        <v>40</v>
      </c>
      <c r="F13" s="372">
        <v>100</v>
      </c>
      <c r="G13" s="372">
        <v>100</v>
      </c>
      <c r="H13" s="372">
        <v>100</v>
      </c>
      <c r="I13" s="372">
        <v>100</v>
      </c>
      <c r="J13" s="372">
        <v>100</v>
      </c>
      <c r="K13" s="373">
        <v>85</v>
      </c>
      <c r="L13" s="372">
        <v>100</v>
      </c>
      <c r="M13" s="372">
        <v>100</v>
      </c>
      <c r="N13" s="372">
        <v>100</v>
      </c>
    </row>
    <row r="14" spans="1:14" s="18" customFormat="1" ht="18.75">
      <c r="A14" s="366">
        <v>2</v>
      </c>
      <c r="B14" s="374" t="s">
        <v>208</v>
      </c>
      <c r="C14" s="375">
        <v>85</v>
      </c>
      <c r="D14" s="375">
        <v>85</v>
      </c>
      <c r="E14" s="375">
        <v>85</v>
      </c>
      <c r="F14" s="375">
        <v>100</v>
      </c>
      <c r="G14" s="375">
        <v>100</v>
      </c>
      <c r="H14" s="375">
        <v>100</v>
      </c>
      <c r="I14" s="375">
        <v>100</v>
      </c>
      <c r="J14" s="375">
        <v>100</v>
      </c>
      <c r="K14" s="376">
        <v>85</v>
      </c>
      <c r="L14" s="375">
        <v>100</v>
      </c>
      <c r="M14" s="375">
        <v>100</v>
      </c>
      <c r="N14" s="375">
        <v>100</v>
      </c>
    </row>
    <row r="15" spans="1:14" s="18" customFormat="1" ht="18.75">
      <c r="A15" s="366">
        <v>3</v>
      </c>
      <c r="B15" s="374" t="s">
        <v>209</v>
      </c>
      <c r="C15" s="375">
        <v>85</v>
      </c>
      <c r="D15" s="375">
        <v>85</v>
      </c>
      <c r="E15" s="375">
        <v>85</v>
      </c>
      <c r="F15" s="375">
        <v>100</v>
      </c>
      <c r="G15" s="375">
        <v>100</v>
      </c>
      <c r="H15" s="375">
        <v>100</v>
      </c>
      <c r="I15" s="375">
        <v>100</v>
      </c>
      <c r="J15" s="375">
        <v>100</v>
      </c>
      <c r="K15" s="376">
        <v>85</v>
      </c>
      <c r="L15" s="375">
        <v>100</v>
      </c>
      <c r="M15" s="375">
        <v>100</v>
      </c>
      <c r="N15" s="375">
        <v>100</v>
      </c>
    </row>
    <row r="16" spans="1:14" s="18" customFormat="1" ht="18.75">
      <c r="A16" s="366">
        <v>4</v>
      </c>
      <c r="B16" s="374" t="s">
        <v>210</v>
      </c>
      <c r="C16" s="375">
        <v>85</v>
      </c>
      <c r="D16" s="375">
        <v>85</v>
      </c>
      <c r="E16" s="375">
        <v>85</v>
      </c>
      <c r="F16" s="375">
        <v>100</v>
      </c>
      <c r="G16" s="375">
        <v>100</v>
      </c>
      <c r="H16" s="375">
        <v>100</v>
      </c>
      <c r="I16" s="375">
        <v>100</v>
      </c>
      <c r="J16" s="375">
        <v>100</v>
      </c>
      <c r="K16" s="376">
        <v>85</v>
      </c>
      <c r="L16" s="375">
        <v>100</v>
      </c>
      <c r="M16" s="375">
        <v>100</v>
      </c>
      <c r="N16" s="375">
        <v>100</v>
      </c>
    </row>
    <row r="17" spans="1:14" s="18" customFormat="1" ht="18.75">
      <c r="A17" s="366">
        <v>5</v>
      </c>
      <c r="B17" s="374" t="s">
        <v>211</v>
      </c>
      <c r="C17" s="375">
        <v>85</v>
      </c>
      <c r="D17" s="375">
        <v>85</v>
      </c>
      <c r="E17" s="375">
        <v>85</v>
      </c>
      <c r="F17" s="375">
        <v>100</v>
      </c>
      <c r="G17" s="375">
        <v>100</v>
      </c>
      <c r="H17" s="375">
        <v>100</v>
      </c>
      <c r="I17" s="375">
        <v>100</v>
      </c>
      <c r="J17" s="375">
        <v>100</v>
      </c>
      <c r="K17" s="376">
        <v>85</v>
      </c>
      <c r="L17" s="375">
        <v>100</v>
      </c>
      <c r="M17" s="375">
        <v>100</v>
      </c>
      <c r="N17" s="375">
        <v>100</v>
      </c>
    </row>
    <row r="18" spans="1:14" s="18" customFormat="1" ht="18.75">
      <c r="A18" s="366">
        <v>6</v>
      </c>
      <c r="B18" s="374" t="s">
        <v>212</v>
      </c>
      <c r="C18" s="375">
        <v>85</v>
      </c>
      <c r="D18" s="375">
        <v>85</v>
      </c>
      <c r="E18" s="375">
        <v>85</v>
      </c>
      <c r="F18" s="375">
        <v>100</v>
      </c>
      <c r="G18" s="375">
        <v>100</v>
      </c>
      <c r="H18" s="375">
        <v>100</v>
      </c>
      <c r="I18" s="375">
        <v>100</v>
      </c>
      <c r="J18" s="375">
        <v>100</v>
      </c>
      <c r="K18" s="376">
        <v>85</v>
      </c>
      <c r="L18" s="375">
        <v>100</v>
      </c>
      <c r="M18" s="375">
        <v>100</v>
      </c>
      <c r="N18" s="375">
        <v>100</v>
      </c>
    </row>
    <row r="19" spans="1:14" s="18" customFormat="1" ht="18.75">
      <c r="A19" s="366">
        <v>7</v>
      </c>
      <c r="B19" s="374" t="s">
        <v>213</v>
      </c>
      <c r="C19" s="375">
        <v>85</v>
      </c>
      <c r="D19" s="375">
        <v>85</v>
      </c>
      <c r="E19" s="375">
        <v>85</v>
      </c>
      <c r="F19" s="375">
        <v>100</v>
      </c>
      <c r="G19" s="375">
        <v>100</v>
      </c>
      <c r="H19" s="375">
        <v>100</v>
      </c>
      <c r="I19" s="375">
        <v>100</v>
      </c>
      <c r="J19" s="375">
        <v>100</v>
      </c>
      <c r="K19" s="376">
        <v>85</v>
      </c>
      <c r="L19" s="375">
        <v>100</v>
      </c>
      <c r="M19" s="375">
        <v>100</v>
      </c>
      <c r="N19" s="375">
        <v>100</v>
      </c>
    </row>
    <row r="20" spans="1:14" s="18" customFormat="1" ht="18.75">
      <c r="A20" s="366">
        <v>8</v>
      </c>
      <c r="B20" s="374" t="s">
        <v>214</v>
      </c>
      <c r="C20" s="375">
        <v>85</v>
      </c>
      <c r="D20" s="375">
        <v>85</v>
      </c>
      <c r="E20" s="375">
        <v>85</v>
      </c>
      <c r="F20" s="375">
        <v>100</v>
      </c>
      <c r="G20" s="375">
        <v>100</v>
      </c>
      <c r="H20" s="375">
        <v>100</v>
      </c>
      <c r="I20" s="375">
        <v>100</v>
      </c>
      <c r="J20" s="375">
        <v>100</v>
      </c>
      <c r="K20" s="376">
        <v>85</v>
      </c>
      <c r="L20" s="375">
        <v>100</v>
      </c>
      <c r="M20" s="375">
        <v>100</v>
      </c>
      <c r="N20" s="375">
        <v>100</v>
      </c>
    </row>
    <row r="21" spans="1:14" s="18" customFormat="1" ht="18.75">
      <c r="A21" s="368">
        <v>9</v>
      </c>
      <c r="B21" s="377" t="s">
        <v>215</v>
      </c>
      <c r="C21" s="378">
        <v>85</v>
      </c>
      <c r="D21" s="378">
        <v>85</v>
      </c>
      <c r="E21" s="378">
        <v>85</v>
      </c>
      <c r="F21" s="378">
        <v>100</v>
      </c>
      <c r="G21" s="378">
        <v>100</v>
      </c>
      <c r="H21" s="378">
        <v>100</v>
      </c>
      <c r="I21" s="378">
        <v>100</v>
      </c>
      <c r="J21" s="378">
        <v>100</v>
      </c>
      <c r="K21" s="379">
        <v>85</v>
      </c>
      <c r="L21" s="378">
        <v>100</v>
      </c>
      <c r="M21" s="378">
        <v>100</v>
      </c>
      <c r="N21" s="378">
        <v>100</v>
      </c>
    </row>
  </sheetData>
  <mergeCells count="16">
    <mergeCell ref="N8:N12"/>
    <mergeCell ref="A4:N4"/>
    <mergeCell ref="A5:N5"/>
    <mergeCell ref="C7:N7"/>
    <mergeCell ref="C8:H8"/>
    <mergeCell ref="C9:C12"/>
    <mergeCell ref="D9:D12"/>
    <mergeCell ref="E9:E12"/>
    <mergeCell ref="F9:F12"/>
    <mergeCell ref="G9:G12"/>
    <mergeCell ref="H9:H12"/>
    <mergeCell ref="I8:I12"/>
    <mergeCell ref="J8:J12"/>
    <mergeCell ref="K8:K12"/>
    <mergeCell ref="L8:L12"/>
    <mergeCell ref="M8:M12"/>
  </mergeCells>
  <printOptions horizontalCentered="1"/>
  <pageMargins left="0.17" right="0.1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activeCell="D9" sqref="D9:D12"/>
    </sheetView>
  </sheetViews>
  <sheetFormatPr defaultRowHeight="14.25"/>
  <cols>
    <col min="1" max="1" width="5.625" style="46" customWidth="1"/>
    <col min="2" max="2" width="56" style="46" customWidth="1"/>
    <col min="3" max="3" width="23.25" style="46" customWidth="1"/>
    <col min="4" max="16384" width="9" style="46"/>
  </cols>
  <sheetData>
    <row r="1" spans="1:4" s="4" customFormat="1" ht="16.5">
      <c r="A1" s="42" t="s">
        <v>238</v>
      </c>
      <c r="B1" s="2"/>
      <c r="C1" s="3" t="s">
        <v>27</v>
      </c>
    </row>
    <row r="2" spans="1:4" s="4" customFormat="1" ht="16.5">
      <c r="A2" s="1"/>
      <c r="B2" s="2"/>
      <c r="C2" s="2"/>
    </row>
    <row r="3" spans="1:4" s="4" customFormat="1" ht="16.5">
      <c r="A3" s="1"/>
      <c r="B3" s="2"/>
      <c r="C3" s="2"/>
    </row>
    <row r="4" spans="1:4" s="8" customFormat="1" ht="18.75">
      <c r="A4" s="151" t="s">
        <v>28</v>
      </c>
      <c r="B4" s="151"/>
      <c r="C4" s="151"/>
    </row>
    <row r="5" spans="1:4" s="8" customFormat="1" ht="18.75">
      <c r="A5" s="151" t="s">
        <v>29</v>
      </c>
      <c r="B5" s="151"/>
      <c r="C5" s="151"/>
    </row>
    <row r="6" spans="1:4" s="4" customFormat="1" ht="18.75">
      <c r="A6" s="5"/>
      <c r="B6" s="5"/>
      <c r="C6" s="5"/>
    </row>
    <row r="7" spans="1:4" s="4" customFormat="1" ht="16.5">
      <c r="A7" s="9"/>
      <c r="B7" s="9"/>
      <c r="C7" s="239" t="s">
        <v>2</v>
      </c>
    </row>
    <row r="8" spans="1:4" s="11" customFormat="1" ht="18.75">
      <c r="A8" s="240" t="s">
        <v>115</v>
      </c>
      <c r="B8" s="241" t="s">
        <v>4</v>
      </c>
      <c r="C8" s="241" t="s">
        <v>31</v>
      </c>
    </row>
    <row r="9" spans="1:4" s="12" customFormat="1" ht="16.5">
      <c r="A9" s="242" t="s">
        <v>6</v>
      </c>
      <c r="B9" s="243" t="s">
        <v>32</v>
      </c>
      <c r="C9" s="244"/>
    </row>
    <row r="10" spans="1:4" s="4" customFormat="1" ht="16.5">
      <c r="A10" s="245" t="s">
        <v>33</v>
      </c>
      <c r="B10" s="246" t="s">
        <v>34</v>
      </c>
      <c r="C10" s="247">
        <v>8005195</v>
      </c>
    </row>
    <row r="11" spans="1:4" s="4" customFormat="1" ht="16.5">
      <c r="A11" s="245"/>
      <c r="B11" s="246" t="s">
        <v>119</v>
      </c>
      <c r="C11" s="247"/>
    </row>
    <row r="12" spans="1:4" s="14" customFormat="1" ht="16.5">
      <c r="A12" s="248">
        <v>1</v>
      </c>
      <c r="B12" s="249" t="s">
        <v>35</v>
      </c>
      <c r="C12" s="250">
        <v>5807018</v>
      </c>
      <c r="D12" s="13"/>
    </row>
    <row r="13" spans="1:4" s="14" customFormat="1" ht="16.5">
      <c r="A13" s="251"/>
      <c r="B13" s="252" t="s">
        <v>36</v>
      </c>
      <c r="C13" s="253">
        <v>568039</v>
      </c>
      <c r="D13" s="13"/>
    </row>
    <row r="14" spans="1:4" s="14" customFormat="1" ht="33">
      <c r="A14" s="251"/>
      <c r="B14" s="252" t="s">
        <v>37</v>
      </c>
      <c r="C14" s="253">
        <v>5238979</v>
      </c>
      <c r="D14" s="13"/>
    </row>
    <row r="15" spans="1:4" s="14" customFormat="1" ht="16.5">
      <c r="A15" s="251">
        <v>2</v>
      </c>
      <c r="B15" s="254" t="s">
        <v>38</v>
      </c>
      <c r="C15" s="250">
        <v>734313</v>
      </c>
      <c r="D15" s="13"/>
    </row>
    <row r="16" spans="1:4" s="14" customFormat="1" ht="16.5">
      <c r="A16" s="251"/>
      <c r="B16" s="266" t="s">
        <v>16</v>
      </c>
      <c r="C16" s="253"/>
      <c r="D16" s="13"/>
    </row>
    <row r="17" spans="1:4" s="16" customFormat="1" ht="16.5">
      <c r="A17" s="255"/>
      <c r="B17" s="267" t="s">
        <v>17</v>
      </c>
      <c r="C17" s="253">
        <v>734313</v>
      </c>
      <c r="D17" s="15"/>
    </row>
    <row r="18" spans="1:4" s="238" customFormat="1" ht="16.5">
      <c r="A18" s="256" t="s">
        <v>39</v>
      </c>
      <c r="B18" s="246" t="s">
        <v>40</v>
      </c>
      <c r="C18" s="257">
        <v>8005195</v>
      </c>
      <c r="D18" s="237"/>
    </row>
    <row r="19" spans="1:4" s="4" customFormat="1" ht="33">
      <c r="A19" s="258">
        <v>1</v>
      </c>
      <c r="B19" s="259" t="s">
        <v>41</v>
      </c>
      <c r="C19" s="260">
        <v>5519518</v>
      </c>
      <c r="D19" s="17"/>
    </row>
    <row r="20" spans="1:4" s="14" customFormat="1" ht="16.5">
      <c r="A20" s="248"/>
      <c r="B20" s="249" t="s">
        <v>42</v>
      </c>
      <c r="C20" s="260"/>
      <c r="D20" s="13"/>
    </row>
    <row r="21" spans="1:4" s="14" customFormat="1" ht="16.5">
      <c r="A21" s="258">
        <v>2</v>
      </c>
      <c r="B21" s="261" t="s">
        <v>43</v>
      </c>
      <c r="C21" s="260">
        <v>2485677</v>
      </c>
      <c r="D21" s="13"/>
    </row>
    <row r="22" spans="1:4" s="14" customFormat="1" ht="16.5">
      <c r="A22" s="251"/>
      <c r="B22" s="268" t="s">
        <v>44</v>
      </c>
      <c r="C22" s="269">
        <v>2046177</v>
      </c>
      <c r="D22" s="13"/>
    </row>
    <row r="23" spans="1:4" s="14" customFormat="1" ht="16.5">
      <c r="A23" s="270"/>
      <c r="B23" s="268" t="s">
        <v>45</v>
      </c>
      <c r="C23" s="269">
        <v>439500</v>
      </c>
      <c r="D23" s="13"/>
    </row>
    <row r="24" spans="1:4" s="14" customFormat="1" ht="16.5">
      <c r="A24" s="248">
        <v>3</v>
      </c>
      <c r="B24" s="249" t="s">
        <v>46</v>
      </c>
      <c r="C24" s="260"/>
      <c r="D24" s="13"/>
    </row>
    <row r="25" spans="1:4" s="14" customFormat="1" ht="16.5">
      <c r="A25" s="245" t="s">
        <v>10</v>
      </c>
      <c r="B25" s="262" t="s">
        <v>47</v>
      </c>
      <c r="C25" s="260"/>
      <c r="D25" s="13"/>
    </row>
    <row r="26" spans="1:4" s="14" customFormat="1" ht="16.5">
      <c r="A26" s="245"/>
      <c r="B26" s="262" t="s">
        <v>48</v>
      </c>
      <c r="C26" s="260"/>
      <c r="D26" s="13"/>
    </row>
    <row r="27" spans="1:4" s="14" customFormat="1" ht="16.5">
      <c r="A27" s="245" t="s">
        <v>33</v>
      </c>
      <c r="B27" s="246" t="s">
        <v>49</v>
      </c>
      <c r="C27" s="257">
        <v>3540491</v>
      </c>
      <c r="D27" s="13"/>
    </row>
    <row r="28" spans="1:4" s="14" customFormat="1" ht="16.5">
      <c r="A28" s="248">
        <v>1</v>
      </c>
      <c r="B28" s="249" t="s">
        <v>50</v>
      </c>
      <c r="C28" s="260">
        <v>1018678</v>
      </c>
      <c r="D28" s="13"/>
    </row>
    <row r="29" spans="1:4" s="14" customFormat="1" ht="16.5">
      <c r="A29" s="251"/>
      <c r="B29" s="252" t="s">
        <v>51</v>
      </c>
      <c r="C29" s="271">
        <v>370221</v>
      </c>
      <c r="D29" s="13"/>
    </row>
    <row r="30" spans="1:4" s="14" customFormat="1" ht="33">
      <c r="A30" s="251"/>
      <c r="B30" s="252" t="s">
        <v>52</v>
      </c>
      <c r="C30" s="271">
        <v>648457</v>
      </c>
      <c r="D30" s="13"/>
    </row>
    <row r="31" spans="1:4" s="14" customFormat="1" ht="16.5">
      <c r="A31" s="272">
        <v>2</v>
      </c>
      <c r="B31" s="254" t="s">
        <v>53</v>
      </c>
      <c r="C31" s="260">
        <v>2485677</v>
      </c>
      <c r="D31" s="13"/>
    </row>
    <row r="32" spans="1:4" s="14" customFormat="1" ht="16.5">
      <c r="A32" s="251"/>
      <c r="B32" s="266" t="s">
        <v>16</v>
      </c>
      <c r="C32" s="269">
        <v>2046177</v>
      </c>
      <c r="D32" s="13"/>
    </row>
    <row r="33" spans="1:4" s="14" customFormat="1" ht="16.5">
      <c r="A33" s="255"/>
      <c r="B33" s="267" t="s">
        <v>17</v>
      </c>
      <c r="C33" s="269">
        <v>439500</v>
      </c>
      <c r="D33" s="13"/>
    </row>
    <row r="34" spans="1:4" s="14" customFormat="1" ht="16.5">
      <c r="A34" s="248">
        <v>3</v>
      </c>
      <c r="B34" s="249" t="s">
        <v>54</v>
      </c>
      <c r="C34" s="250">
        <v>36136</v>
      </c>
      <c r="D34" s="13"/>
    </row>
    <row r="35" spans="1:4" s="14" customFormat="1" ht="16.5">
      <c r="A35" s="263" t="s">
        <v>39</v>
      </c>
      <c r="B35" s="264" t="s">
        <v>55</v>
      </c>
      <c r="C35" s="265">
        <v>3540491</v>
      </c>
      <c r="D35" s="13"/>
    </row>
  </sheetData>
  <mergeCells count="2">
    <mergeCell ref="A4:C4"/>
    <mergeCell ref="A5:C5"/>
  </mergeCells>
  <pageMargins left="0.56000000000000005" right="0.1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"/>
  <sheetViews>
    <sheetView topLeftCell="A4" workbookViewId="0">
      <selection activeCell="D6" sqref="D6"/>
    </sheetView>
  </sheetViews>
  <sheetFormatPr defaultColWidth="9.125" defaultRowHeight="14.25"/>
  <cols>
    <col min="1" max="1" width="4.75" style="46" customWidth="1"/>
    <col min="2" max="2" width="59.125" style="141" customWidth="1"/>
    <col min="3" max="3" width="19.875" style="141" customWidth="1"/>
    <col min="4" max="16384" width="9.125" style="46"/>
  </cols>
  <sheetData>
    <row r="1" spans="1:3" s="56" customFormat="1" ht="18.75">
      <c r="A1" s="301" t="s">
        <v>238</v>
      </c>
      <c r="B1" s="55"/>
      <c r="C1" s="44" t="s">
        <v>56</v>
      </c>
    </row>
    <row r="2" spans="1:3" s="56" customFormat="1" ht="18">
      <c r="B2" s="62"/>
      <c r="C2" s="57"/>
    </row>
    <row r="3" spans="1:3" s="56" customFormat="1" ht="27" customHeight="1">
      <c r="B3" s="146" t="s">
        <v>57</v>
      </c>
      <c r="C3" s="146"/>
    </row>
    <row r="4" spans="1:3" s="56" customFormat="1" ht="27" customHeight="1">
      <c r="B4" s="145"/>
      <c r="C4" s="145"/>
    </row>
    <row r="5" spans="1:3" s="56" customFormat="1" ht="18">
      <c r="B5" s="140"/>
      <c r="C5" s="58" t="s">
        <v>58</v>
      </c>
    </row>
    <row r="6" spans="1:3" s="56" customFormat="1" ht="18" customHeight="1">
      <c r="A6" s="274" t="s">
        <v>239</v>
      </c>
      <c r="B6" s="152" t="s">
        <v>4</v>
      </c>
      <c r="C6" s="274" t="s">
        <v>31</v>
      </c>
    </row>
    <row r="7" spans="1:3" s="56" customFormat="1" ht="27.75" customHeight="1">
      <c r="A7" s="275"/>
      <c r="B7" s="153"/>
      <c r="C7" s="275"/>
    </row>
    <row r="8" spans="1:3" s="56" customFormat="1" ht="40.5" customHeight="1">
      <c r="A8" s="276"/>
      <c r="B8" s="277" t="s">
        <v>59</v>
      </c>
      <c r="C8" s="278">
        <f>C9+C53+C54+C55</f>
        <v>11471313</v>
      </c>
    </row>
    <row r="9" spans="1:3" s="56" customFormat="1" ht="18">
      <c r="A9" s="279" t="s">
        <v>6</v>
      </c>
      <c r="B9" s="280" t="s">
        <v>241</v>
      </c>
      <c r="C9" s="281">
        <f>C10+C50</f>
        <v>9237000</v>
      </c>
    </row>
    <row r="10" spans="1:3" s="56" customFormat="1" ht="18">
      <c r="A10" s="279" t="s">
        <v>33</v>
      </c>
      <c r="B10" s="280" t="s">
        <v>242</v>
      </c>
      <c r="C10" s="282">
        <f>SUM(C11,C18,C25,C33,C40:C44,C45:C48)</f>
        <v>7535000</v>
      </c>
    </row>
    <row r="11" spans="1:3" s="56" customFormat="1" ht="18">
      <c r="A11" s="283">
        <v>1</v>
      </c>
      <c r="B11" s="224" t="s">
        <v>243</v>
      </c>
      <c r="C11" s="284">
        <f>SUM(C12:C17)</f>
        <v>1235000</v>
      </c>
    </row>
    <row r="12" spans="1:3" s="56" customFormat="1" ht="18">
      <c r="A12" s="283"/>
      <c r="B12" s="224" t="s">
        <v>60</v>
      </c>
      <c r="C12" s="285">
        <v>728670</v>
      </c>
    </row>
    <row r="13" spans="1:3" s="56" customFormat="1" ht="18">
      <c r="A13" s="283"/>
      <c r="B13" s="224" t="s">
        <v>61</v>
      </c>
      <c r="C13" s="285">
        <v>255000</v>
      </c>
    </row>
    <row r="14" spans="1:3" s="56" customFormat="1" ht="18">
      <c r="A14" s="283"/>
      <c r="B14" s="224" t="s">
        <v>62</v>
      </c>
      <c r="C14" s="285">
        <v>250000</v>
      </c>
    </row>
    <row r="15" spans="1:3" s="56" customFormat="1" ht="18">
      <c r="A15" s="283"/>
      <c r="B15" s="224" t="s">
        <v>63</v>
      </c>
      <c r="C15" s="285">
        <v>600</v>
      </c>
    </row>
    <row r="16" spans="1:3" s="56" customFormat="1" ht="18">
      <c r="A16" s="283"/>
      <c r="B16" s="224" t="s">
        <v>64</v>
      </c>
      <c r="C16" s="285">
        <v>530</v>
      </c>
    </row>
    <row r="17" spans="1:3" s="56" customFormat="1" ht="18">
      <c r="A17" s="283"/>
      <c r="B17" s="224" t="s">
        <v>65</v>
      </c>
      <c r="C17" s="285">
        <v>200</v>
      </c>
    </row>
    <row r="18" spans="1:3" s="56" customFormat="1" ht="18">
      <c r="A18" s="283">
        <v>2</v>
      </c>
      <c r="B18" s="224" t="s">
        <v>244</v>
      </c>
      <c r="C18" s="284">
        <f>SUM(C19:C24)</f>
        <v>300000</v>
      </c>
    </row>
    <row r="19" spans="1:3" s="56" customFormat="1" ht="18">
      <c r="A19" s="283"/>
      <c r="B19" s="224" t="s">
        <v>60</v>
      </c>
      <c r="C19" s="285">
        <v>165000</v>
      </c>
    </row>
    <row r="20" spans="1:3" s="56" customFormat="1" ht="18">
      <c r="A20" s="283"/>
      <c r="B20" s="224" t="s">
        <v>61</v>
      </c>
      <c r="C20" s="285">
        <v>131000</v>
      </c>
    </row>
    <row r="21" spans="1:3" s="56" customFormat="1" ht="18">
      <c r="A21" s="283"/>
      <c r="B21" s="224" t="s">
        <v>62</v>
      </c>
      <c r="C21" s="285">
        <v>160</v>
      </c>
    </row>
    <row r="22" spans="1:3" s="56" customFormat="1" ht="18">
      <c r="A22" s="283"/>
      <c r="B22" s="224" t="s">
        <v>63</v>
      </c>
      <c r="C22" s="285">
        <v>2200</v>
      </c>
    </row>
    <row r="23" spans="1:3" s="56" customFormat="1" ht="18">
      <c r="A23" s="283"/>
      <c r="B23" s="224" t="s">
        <v>64</v>
      </c>
      <c r="C23" s="285">
        <v>600</v>
      </c>
    </row>
    <row r="24" spans="1:3" s="56" customFormat="1" ht="18">
      <c r="A24" s="283"/>
      <c r="B24" s="224" t="s">
        <v>65</v>
      </c>
      <c r="C24" s="285">
        <v>1040</v>
      </c>
    </row>
    <row r="25" spans="1:3" s="56" customFormat="1" ht="18">
      <c r="A25" s="283">
        <v>3</v>
      </c>
      <c r="B25" s="224" t="s">
        <v>245</v>
      </c>
      <c r="C25" s="284">
        <f>SUM(C26:C32)</f>
        <v>1835000</v>
      </c>
    </row>
    <row r="26" spans="1:3" s="56" customFormat="1" ht="18">
      <c r="A26" s="283"/>
      <c r="B26" s="224" t="s">
        <v>60</v>
      </c>
      <c r="C26" s="285">
        <v>426210</v>
      </c>
    </row>
    <row r="27" spans="1:3" s="56" customFormat="1" ht="18">
      <c r="A27" s="283"/>
      <c r="B27" s="224" t="s">
        <v>61</v>
      </c>
      <c r="C27" s="285">
        <v>205000</v>
      </c>
    </row>
    <row r="28" spans="1:3" s="56" customFormat="1" ht="18">
      <c r="A28" s="283"/>
      <c r="B28" s="224" t="s">
        <v>62</v>
      </c>
      <c r="C28" s="285">
        <v>1200000</v>
      </c>
    </row>
    <row r="29" spans="1:3" s="56" customFormat="1" ht="18">
      <c r="A29" s="283"/>
      <c r="B29" s="224" t="s">
        <v>63</v>
      </c>
      <c r="C29" s="285">
        <v>230</v>
      </c>
    </row>
    <row r="30" spans="1:3" s="56" customFormat="1" ht="18">
      <c r="A30" s="283"/>
      <c r="B30" s="224" t="s">
        <v>66</v>
      </c>
      <c r="C30" s="285">
        <v>2800</v>
      </c>
    </row>
    <row r="31" spans="1:3" s="56" customFormat="1" ht="18">
      <c r="A31" s="283"/>
      <c r="B31" s="224" t="s">
        <v>64</v>
      </c>
      <c r="C31" s="285">
        <v>260</v>
      </c>
    </row>
    <row r="32" spans="1:3" s="59" customFormat="1" ht="18">
      <c r="A32" s="283"/>
      <c r="B32" s="286" t="s">
        <v>67</v>
      </c>
      <c r="C32" s="285">
        <v>500</v>
      </c>
    </row>
    <row r="33" spans="1:3" s="56" customFormat="1" ht="18">
      <c r="A33" s="283">
        <v>4</v>
      </c>
      <c r="B33" s="224" t="s">
        <v>246</v>
      </c>
      <c r="C33" s="284">
        <f>SUM(C34:C39)</f>
        <v>2065000</v>
      </c>
    </row>
    <row r="34" spans="1:3" s="56" customFormat="1" ht="18">
      <c r="A34" s="283"/>
      <c r="B34" s="224" t="s">
        <v>68</v>
      </c>
      <c r="C34" s="285">
        <v>1237000</v>
      </c>
    </row>
    <row r="35" spans="1:3" s="56" customFormat="1" ht="18">
      <c r="A35" s="283"/>
      <c r="B35" s="224" t="s">
        <v>69</v>
      </c>
      <c r="C35" s="285">
        <v>350000</v>
      </c>
    </row>
    <row r="36" spans="1:3" s="56" customFormat="1" ht="18">
      <c r="A36" s="283"/>
      <c r="B36" s="224" t="s">
        <v>70</v>
      </c>
      <c r="C36" s="285">
        <v>417000</v>
      </c>
    </row>
    <row r="37" spans="1:3" s="56" customFormat="1" ht="18">
      <c r="A37" s="283"/>
      <c r="B37" s="224" t="s">
        <v>71</v>
      </c>
      <c r="C37" s="285">
        <v>3000</v>
      </c>
    </row>
    <row r="38" spans="1:3" s="56" customFormat="1" ht="18">
      <c r="A38" s="283"/>
      <c r="B38" s="224" t="s">
        <v>72</v>
      </c>
      <c r="C38" s="285">
        <v>28000</v>
      </c>
    </row>
    <row r="39" spans="1:3" s="56" customFormat="1" ht="18">
      <c r="A39" s="283"/>
      <c r="B39" s="224" t="s">
        <v>73</v>
      </c>
      <c r="C39" s="285">
        <v>30000</v>
      </c>
    </row>
    <row r="40" spans="1:3" s="56" customFormat="1" ht="18">
      <c r="A40" s="287">
        <v>5</v>
      </c>
      <c r="B40" s="224" t="s">
        <v>235</v>
      </c>
      <c r="C40" s="282">
        <v>260000</v>
      </c>
    </row>
    <row r="41" spans="1:3" s="56" customFormat="1" ht="18">
      <c r="A41" s="287">
        <v>6</v>
      </c>
      <c r="B41" s="224" t="s">
        <v>247</v>
      </c>
      <c r="C41" s="282">
        <v>25000</v>
      </c>
    </row>
    <row r="42" spans="1:3" s="56" customFormat="1" ht="18">
      <c r="A42" s="287">
        <v>7</v>
      </c>
      <c r="B42" s="224" t="s">
        <v>248</v>
      </c>
      <c r="C42" s="282">
        <v>490000</v>
      </c>
    </row>
    <row r="43" spans="1:3" s="56" customFormat="1" ht="18">
      <c r="A43" s="287">
        <v>8</v>
      </c>
      <c r="B43" s="224" t="s">
        <v>249</v>
      </c>
      <c r="C43" s="282">
        <v>585000</v>
      </c>
    </row>
    <row r="44" spans="1:3" s="56" customFormat="1" ht="18">
      <c r="A44" s="287">
        <v>9</v>
      </c>
      <c r="B44" s="224" t="s">
        <v>250</v>
      </c>
      <c r="C44" s="282">
        <v>97000</v>
      </c>
    </row>
    <row r="45" spans="1:3" s="56" customFormat="1" ht="18">
      <c r="A45" s="287">
        <v>10</v>
      </c>
      <c r="B45" s="224" t="s">
        <v>251</v>
      </c>
      <c r="C45" s="288">
        <v>350000</v>
      </c>
    </row>
    <row r="46" spans="1:3" s="56" customFormat="1" ht="18">
      <c r="A46" s="287">
        <v>11</v>
      </c>
      <c r="B46" s="224" t="s">
        <v>252</v>
      </c>
      <c r="C46" s="288">
        <v>90000</v>
      </c>
    </row>
    <row r="47" spans="1:3" s="56" customFormat="1" ht="18">
      <c r="A47" s="287">
        <v>12</v>
      </c>
      <c r="B47" s="224" t="s">
        <v>253</v>
      </c>
      <c r="C47" s="288">
        <v>11000</v>
      </c>
    </row>
    <row r="48" spans="1:3" s="56" customFormat="1" ht="18">
      <c r="A48" s="287">
        <v>13</v>
      </c>
      <c r="B48" s="224" t="s">
        <v>254</v>
      </c>
      <c r="C48" s="288">
        <v>192000</v>
      </c>
    </row>
    <row r="49" spans="1:3" s="60" customFormat="1" ht="18.75">
      <c r="A49" s="289"/>
      <c r="B49" s="290" t="s">
        <v>74</v>
      </c>
      <c r="C49" s="291">
        <v>90000</v>
      </c>
    </row>
    <row r="50" spans="1:3" s="56" customFormat="1" ht="18">
      <c r="A50" s="279" t="s">
        <v>39</v>
      </c>
      <c r="B50" s="280" t="s">
        <v>255</v>
      </c>
      <c r="C50" s="281">
        <f>SUM(C51:C52)</f>
        <v>1702000</v>
      </c>
    </row>
    <row r="51" spans="1:3" s="56" customFormat="1" ht="18">
      <c r="A51" s="287"/>
      <c r="B51" s="292" t="s">
        <v>75</v>
      </c>
      <c r="C51" s="288">
        <v>822000</v>
      </c>
    </row>
    <row r="52" spans="1:3" s="56" customFormat="1" ht="18">
      <c r="A52" s="287"/>
      <c r="B52" s="224" t="s">
        <v>76</v>
      </c>
      <c r="C52" s="288">
        <v>880000</v>
      </c>
    </row>
    <row r="53" spans="1:3" s="56" customFormat="1" ht="18">
      <c r="A53" s="279" t="s">
        <v>10</v>
      </c>
      <c r="B53" s="280" t="s">
        <v>256</v>
      </c>
      <c r="C53" s="281">
        <v>734313</v>
      </c>
    </row>
    <row r="54" spans="1:3" s="56" customFormat="1" ht="18">
      <c r="A54" s="279" t="s">
        <v>18</v>
      </c>
      <c r="B54" s="280" t="s">
        <v>257</v>
      </c>
      <c r="C54" s="281">
        <v>950000</v>
      </c>
    </row>
    <row r="55" spans="1:3" s="56" customFormat="1" ht="18">
      <c r="A55" s="293" t="s">
        <v>240</v>
      </c>
      <c r="B55" s="211" t="s">
        <v>258</v>
      </c>
      <c r="C55" s="294">
        <f>C62</f>
        <v>550000</v>
      </c>
    </row>
    <row r="56" spans="1:3" s="56" customFormat="1" ht="18">
      <c r="A56" s="293"/>
      <c r="B56" s="295" t="s">
        <v>261</v>
      </c>
      <c r="C56" s="296">
        <f>C57+C61+C62</f>
        <v>9060009</v>
      </c>
    </row>
    <row r="57" spans="1:3" s="56" customFormat="1" ht="18">
      <c r="A57" s="293" t="s">
        <v>6</v>
      </c>
      <c r="B57" s="280" t="s">
        <v>259</v>
      </c>
      <c r="C57" s="296">
        <f>SUM(C58:C60)</f>
        <v>7560009</v>
      </c>
    </row>
    <row r="58" spans="1:3" s="56" customFormat="1" ht="18">
      <c r="A58" s="273"/>
      <c r="B58" s="224" t="s">
        <v>77</v>
      </c>
      <c r="C58" s="297">
        <v>938260</v>
      </c>
    </row>
    <row r="59" spans="1:3" s="56" customFormat="1" ht="18">
      <c r="A59" s="273"/>
      <c r="B59" s="224" t="s">
        <v>78</v>
      </c>
      <c r="C59" s="297">
        <v>5887436</v>
      </c>
    </row>
    <row r="60" spans="1:3" s="56" customFormat="1" ht="18">
      <c r="A60" s="273"/>
      <c r="B60" s="224" t="s">
        <v>79</v>
      </c>
      <c r="C60" s="61">
        <f>C53</f>
        <v>734313</v>
      </c>
    </row>
    <row r="61" spans="1:3" s="56" customFormat="1" ht="18">
      <c r="A61" s="293" t="s">
        <v>10</v>
      </c>
      <c r="B61" s="211" t="s">
        <v>257</v>
      </c>
      <c r="C61" s="296">
        <f>C54</f>
        <v>950000</v>
      </c>
    </row>
    <row r="62" spans="1:3" s="56" customFormat="1" ht="18">
      <c r="A62" s="298" t="s">
        <v>18</v>
      </c>
      <c r="B62" s="299" t="s">
        <v>260</v>
      </c>
      <c r="C62" s="300">
        <v>550000</v>
      </c>
    </row>
  </sheetData>
  <mergeCells count="4">
    <mergeCell ref="B3:C3"/>
    <mergeCell ref="B6:B7"/>
    <mergeCell ref="A6:A7"/>
    <mergeCell ref="C6:C7"/>
  </mergeCells>
  <printOptions horizontalCentered="1"/>
  <pageMargins left="0.47244094488188981" right="0.15748031496062992" top="0.43307086614173229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D5" sqref="D5"/>
    </sheetView>
  </sheetViews>
  <sheetFormatPr defaultColWidth="9.125" defaultRowHeight="14.25"/>
  <cols>
    <col min="1" max="1" width="5.875" style="46" customWidth="1"/>
    <col min="2" max="2" width="53.75" style="46" customWidth="1"/>
    <col min="3" max="3" width="19.625" style="46" customWidth="1"/>
    <col min="4" max="16384" width="9.125" style="46"/>
  </cols>
  <sheetData>
    <row r="1" spans="1:5" s="56" customFormat="1" ht="18">
      <c r="A1" s="62" t="s">
        <v>238</v>
      </c>
      <c r="B1" s="55"/>
      <c r="C1" s="63" t="s">
        <v>80</v>
      </c>
    </row>
    <row r="2" spans="1:5" s="56" customFormat="1" ht="18.75">
      <c r="A2" s="62"/>
      <c r="B2" s="42"/>
      <c r="C2" s="64"/>
    </row>
    <row r="3" spans="1:5" s="56" customFormat="1" ht="18.75">
      <c r="A3" s="146" t="s">
        <v>81</v>
      </c>
      <c r="B3" s="146"/>
      <c r="C3" s="146"/>
    </row>
    <row r="4" spans="1:5" s="56" customFormat="1" ht="18.75">
      <c r="A4" s="145"/>
      <c r="B4" s="145"/>
      <c r="C4" s="145"/>
    </row>
    <row r="5" spans="1:5" s="56" customFormat="1" ht="24" customHeight="1">
      <c r="C5" s="65" t="s">
        <v>2</v>
      </c>
    </row>
    <row r="6" spans="1:5" s="56" customFormat="1" ht="18">
      <c r="A6" s="154" t="s">
        <v>30</v>
      </c>
      <c r="B6" s="154" t="s">
        <v>4</v>
      </c>
      <c r="C6" s="156" t="s">
        <v>31</v>
      </c>
    </row>
    <row r="7" spans="1:5" s="56" customFormat="1" ht="18">
      <c r="A7" s="155"/>
      <c r="B7" s="155"/>
      <c r="C7" s="157"/>
    </row>
    <row r="8" spans="1:5" s="56" customFormat="1" ht="18.75">
      <c r="A8" s="302"/>
      <c r="B8" s="303" t="s">
        <v>82</v>
      </c>
      <c r="C8" s="304">
        <f>C10+C14+C18+C19+C20+C21+C22+C23</f>
        <v>9060009</v>
      </c>
    </row>
    <row r="9" spans="1:5" s="56" customFormat="1" ht="37.5">
      <c r="A9" s="305" t="s">
        <v>6</v>
      </c>
      <c r="B9" s="306" t="s">
        <v>83</v>
      </c>
      <c r="C9" s="307">
        <f>C10+C14+C18+C19+C20+C21</f>
        <v>7560009</v>
      </c>
    </row>
    <row r="10" spans="1:5" s="56" customFormat="1" ht="18.75">
      <c r="A10" s="308" t="s">
        <v>33</v>
      </c>
      <c r="B10" s="309" t="s">
        <v>20</v>
      </c>
      <c r="C10" s="310">
        <v>2157400</v>
      </c>
    </row>
    <row r="11" spans="1:5" s="56" customFormat="1" ht="18.75">
      <c r="A11" s="308"/>
      <c r="B11" s="311" t="s">
        <v>84</v>
      </c>
      <c r="C11" s="312"/>
    </row>
    <row r="12" spans="1:5" s="56" customFormat="1" ht="18.75">
      <c r="A12" s="313">
        <v>1</v>
      </c>
      <c r="B12" s="314" t="s">
        <v>85</v>
      </c>
      <c r="C12" s="315">
        <v>352000</v>
      </c>
      <c r="E12" s="66"/>
    </row>
    <row r="13" spans="1:5" s="56" customFormat="1" ht="18.75">
      <c r="A13" s="313">
        <v>2</v>
      </c>
      <c r="B13" s="314" t="s">
        <v>86</v>
      </c>
      <c r="C13" s="315">
        <v>31000</v>
      </c>
    </row>
    <row r="14" spans="1:5" s="56" customFormat="1" ht="18.75">
      <c r="A14" s="308" t="s">
        <v>39</v>
      </c>
      <c r="B14" s="316" t="s">
        <v>22</v>
      </c>
      <c r="C14" s="307">
        <v>5074187</v>
      </c>
    </row>
    <row r="15" spans="1:5" s="56" customFormat="1" ht="18.75">
      <c r="A15" s="317"/>
      <c r="B15" s="318" t="s">
        <v>84</v>
      </c>
      <c r="C15" s="319"/>
    </row>
    <row r="16" spans="1:5" s="56" customFormat="1" ht="18.75">
      <c r="A16" s="313">
        <v>1</v>
      </c>
      <c r="B16" s="314" t="s">
        <v>85</v>
      </c>
      <c r="C16" s="320">
        <f>1675720+199671</f>
        <v>1875391</v>
      </c>
    </row>
    <row r="17" spans="1:3" s="56" customFormat="1" ht="18.75">
      <c r="A17" s="313">
        <v>2</v>
      </c>
      <c r="B17" s="314" t="s">
        <v>86</v>
      </c>
      <c r="C17" s="320">
        <v>37190</v>
      </c>
    </row>
    <row r="18" spans="1:3" s="56" customFormat="1" ht="18.75">
      <c r="A18" s="308" t="s">
        <v>87</v>
      </c>
      <c r="B18" s="316" t="s">
        <v>88</v>
      </c>
      <c r="C18" s="321">
        <v>1380</v>
      </c>
    </row>
    <row r="19" spans="1:3" s="56" customFormat="1" ht="18.75">
      <c r="A19" s="308" t="s">
        <v>89</v>
      </c>
      <c r="B19" s="316" t="s">
        <v>90</v>
      </c>
      <c r="C19" s="321">
        <v>136510</v>
      </c>
    </row>
    <row r="20" spans="1:3" s="56" customFormat="1" ht="18.75">
      <c r="A20" s="308" t="s">
        <v>91</v>
      </c>
      <c r="B20" s="322" t="s">
        <v>25</v>
      </c>
      <c r="C20" s="321">
        <v>120520</v>
      </c>
    </row>
    <row r="21" spans="1:3" s="56" customFormat="1" ht="18.75">
      <c r="A21" s="308" t="s">
        <v>92</v>
      </c>
      <c r="B21" s="316" t="s">
        <v>93</v>
      </c>
      <c r="C21" s="321">
        <v>70012</v>
      </c>
    </row>
    <row r="22" spans="1:3" s="56" customFormat="1" ht="18.75">
      <c r="A22" s="308" t="s">
        <v>10</v>
      </c>
      <c r="B22" s="316" t="s">
        <v>94</v>
      </c>
      <c r="C22" s="321">
        <v>950000</v>
      </c>
    </row>
    <row r="23" spans="1:3" s="56" customFormat="1" ht="18.75">
      <c r="A23" s="323" t="s">
        <v>18</v>
      </c>
      <c r="B23" s="324" t="s">
        <v>26</v>
      </c>
      <c r="C23" s="325">
        <v>550000</v>
      </c>
    </row>
  </sheetData>
  <mergeCells count="4">
    <mergeCell ref="A3:C3"/>
    <mergeCell ref="A6:A7"/>
    <mergeCell ref="B6:B7"/>
    <mergeCell ref="C6:C7"/>
  </mergeCells>
  <pageMargins left="0.93" right="0.26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1"/>
  <sheetViews>
    <sheetView workbookViewId="0">
      <selection activeCell="D9" sqref="D9:D12"/>
    </sheetView>
  </sheetViews>
  <sheetFormatPr defaultColWidth="9.125" defaultRowHeight="14.25"/>
  <cols>
    <col min="1" max="1" width="8.125" style="46" customWidth="1"/>
    <col min="2" max="2" width="57.75" style="46" customWidth="1"/>
    <col min="3" max="3" width="16.375" style="46" customWidth="1"/>
    <col min="4" max="16384" width="9.125" style="46"/>
  </cols>
  <sheetData>
    <row r="1" spans="1:3" s="56" customFormat="1" ht="18">
      <c r="A1" s="62" t="s">
        <v>238</v>
      </c>
      <c r="B1" s="55"/>
      <c r="C1" s="57" t="s">
        <v>95</v>
      </c>
    </row>
    <row r="2" spans="1:3" s="56" customFormat="1" ht="18">
      <c r="A2" s="62"/>
      <c r="B2" s="42"/>
      <c r="C2" s="67"/>
    </row>
    <row r="3" spans="1:3" s="56" customFormat="1" ht="18">
      <c r="A3" s="62"/>
      <c r="B3" s="42"/>
      <c r="C3" s="67"/>
    </row>
    <row r="4" spans="1:3" s="56" customFormat="1" ht="18.75">
      <c r="A4" s="146" t="s">
        <v>96</v>
      </c>
      <c r="B4" s="146"/>
      <c r="C4" s="146"/>
    </row>
    <row r="5" spans="1:3" s="56" customFormat="1" ht="18.75">
      <c r="A5" s="146" t="s">
        <v>97</v>
      </c>
      <c r="B5" s="146"/>
      <c r="C5" s="146"/>
    </row>
    <row r="6" spans="1:3" s="56" customFormat="1" ht="18">
      <c r="C6" s="68" t="s">
        <v>2</v>
      </c>
    </row>
    <row r="7" spans="1:3" s="56" customFormat="1" ht="18">
      <c r="A7" s="154" t="s">
        <v>30</v>
      </c>
      <c r="B7" s="154" t="s">
        <v>4</v>
      </c>
      <c r="C7" s="154" t="s">
        <v>31</v>
      </c>
    </row>
    <row r="8" spans="1:3" s="56" customFormat="1" ht="18">
      <c r="A8" s="155"/>
      <c r="B8" s="155"/>
      <c r="C8" s="158"/>
    </row>
    <row r="9" spans="1:3" s="56" customFormat="1" ht="18.75">
      <c r="A9" s="326"/>
      <c r="B9" s="327" t="s">
        <v>98</v>
      </c>
      <c r="C9" s="333">
        <f>C10+C30+C31</f>
        <v>5519518</v>
      </c>
    </row>
    <row r="10" spans="1:3" s="56" customFormat="1" ht="37.5">
      <c r="A10" s="305" t="s">
        <v>6</v>
      </c>
      <c r="B10" s="306" t="s">
        <v>83</v>
      </c>
      <c r="C10" s="334">
        <f>C11+C14+C26+C27+C28+C29</f>
        <v>4470154</v>
      </c>
    </row>
    <row r="11" spans="1:3" s="56" customFormat="1" ht="18.75">
      <c r="A11" s="308" t="s">
        <v>33</v>
      </c>
      <c r="B11" s="309" t="s">
        <v>20</v>
      </c>
      <c r="C11" s="335">
        <f>C12+C13</f>
        <v>1813421</v>
      </c>
    </row>
    <row r="12" spans="1:3" s="56" customFormat="1" ht="18.75">
      <c r="A12" s="313">
        <v>1</v>
      </c>
      <c r="B12" s="314" t="s">
        <v>99</v>
      </c>
      <c r="C12" s="336">
        <v>1391021</v>
      </c>
    </row>
    <row r="13" spans="1:3" s="56" customFormat="1" ht="18.75">
      <c r="A13" s="313">
        <v>2</v>
      </c>
      <c r="B13" s="328" t="s">
        <v>100</v>
      </c>
      <c r="C13" s="336">
        <v>422400</v>
      </c>
    </row>
    <row r="14" spans="1:3" s="56" customFormat="1" ht="18.75">
      <c r="A14" s="308" t="s">
        <v>39</v>
      </c>
      <c r="B14" s="316" t="s">
        <v>22</v>
      </c>
      <c r="C14" s="329">
        <v>2387719</v>
      </c>
    </row>
    <row r="15" spans="1:3" s="56" customFormat="1" ht="18.75">
      <c r="A15" s="308"/>
      <c r="B15" s="316" t="s">
        <v>119</v>
      </c>
      <c r="C15" s="329"/>
    </row>
    <row r="16" spans="1:3" s="56" customFormat="1" ht="18.75">
      <c r="A16" s="313">
        <v>1</v>
      </c>
      <c r="B16" s="314" t="s">
        <v>101</v>
      </c>
      <c r="C16" s="337">
        <v>174481</v>
      </c>
    </row>
    <row r="17" spans="1:3" s="56" customFormat="1" ht="18.75">
      <c r="A17" s="313">
        <v>2</v>
      </c>
      <c r="B17" s="314" t="s">
        <v>102</v>
      </c>
      <c r="C17" s="337">
        <v>384855</v>
      </c>
    </row>
    <row r="18" spans="1:3" s="56" customFormat="1" ht="18.75">
      <c r="A18" s="313">
        <v>3</v>
      </c>
      <c r="B18" s="314" t="s">
        <v>103</v>
      </c>
      <c r="C18" s="337">
        <v>178593</v>
      </c>
    </row>
    <row r="19" spans="1:3" s="56" customFormat="1" ht="18.75">
      <c r="A19" s="313">
        <v>4</v>
      </c>
      <c r="B19" s="314" t="s">
        <v>104</v>
      </c>
      <c r="C19" s="337">
        <v>363969</v>
      </c>
    </row>
    <row r="20" spans="1:3" s="56" customFormat="1" ht="18.75">
      <c r="A20" s="313">
        <v>5</v>
      </c>
      <c r="B20" s="314" t="s">
        <v>105</v>
      </c>
      <c r="C20" s="337">
        <v>32190</v>
      </c>
    </row>
    <row r="21" spans="1:3" s="56" customFormat="1" ht="18.75">
      <c r="A21" s="313">
        <v>6</v>
      </c>
      <c r="B21" s="314" t="s">
        <v>106</v>
      </c>
      <c r="C21" s="337">
        <v>26603</v>
      </c>
    </row>
    <row r="22" spans="1:3" s="56" customFormat="1" ht="18.75">
      <c r="A22" s="313">
        <v>7</v>
      </c>
      <c r="B22" s="314" t="s">
        <v>107</v>
      </c>
      <c r="C22" s="337">
        <v>11435</v>
      </c>
    </row>
    <row r="23" spans="1:3" s="56" customFormat="1" ht="18.75">
      <c r="A23" s="313">
        <v>8</v>
      </c>
      <c r="B23" s="314" t="s">
        <v>108</v>
      </c>
      <c r="C23" s="337">
        <v>46440</v>
      </c>
    </row>
    <row r="24" spans="1:3" s="56" customFormat="1" ht="18.75">
      <c r="A24" s="313">
        <v>9</v>
      </c>
      <c r="B24" s="314" t="s">
        <v>109</v>
      </c>
      <c r="C24" s="337">
        <v>106282</v>
      </c>
    </row>
    <row r="25" spans="1:3" s="56" customFormat="1" ht="18.75">
      <c r="A25" s="313">
        <v>10</v>
      </c>
      <c r="B25" s="314" t="s">
        <v>110</v>
      </c>
      <c r="C25" s="337">
        <v>374834</v>
      </c>
    </row>
    <row r="26" spans="1:3" s="56" customFormat="1" ht="18.75">
      <c r="A26" s="308" t="s">
        <v>87</v>
      </c>
      <c r="B26" s="316" t="s">
        <v>88</v>
      </c>
      <c r="C26" s="338">
        <v>1380</v>
      </c>
    </row>
    <row r="27" spans="1:3" s="56" customFormat="1" ht="18.75">
      <c r="A27" s="308" t="s">
        <v>89</v>
      </c>
      <c r="B27" s="316" t="s">
        <v>90</v>
      </c>
      <c r="C27" s="338">
        <v>77102</v>
      </c>
    </row>
    <row r="28" spans="1:3" s="56" customFormat="1" ht="18.75">
      <c r="A28" s="308" t="s">
        <v>91</v>
      </c>
      <c r="B28" s="322" t="s">
        <v>25</v>
      </c>
      <c r="C28" s="338">
        <v>120520</v>
      </c>
    </row>
    <row r="29" spans="1:3" s="56" customFormat="1" ht="18.75">
      <c r="A29" s="308" t="s">
        <v>92</v>
      </c>
      <c r="B29" s="316" t="s">
        <v>111</v>
      </c>
      <c r="C29" s="338">
        <v>70012</v>
      </c>
    </row>
    <row r="30" spans="1:3" s="56" customFormat="1" ht="18.75">
      <c r="A30" s="305" t="s">
        <v>10</v>
      </c>
      <c r="B30" s="330" t="s">
        <v>94</v>
      </c>
      <c r="C30" s="339">
        <v>535500</v>
      </c>
    </row>
    <row r="31" spans="1:3" s="56" customFormat="1" ht="18.75">
      <c r="A31" s="331" t="s">
        <v>18</v>
      </c>
      <c r="B31" s="332" t="s">
        <v>26</v>
      </c>
      <c r="C31" s="340">
        <v>513864</v>
      </c>
    </row>
  </sheetData>
  <mergeCells count="5">
    <mergeCell ref="A4:C4"/>
    <mergeCell ref="A5:C5"/>
    <mergeCell ref="A7:A8"/>
    <mergeCell ref="B7:B8"/>
    <mergeCell ref="C7:C8"/>
  </mergeCells>
  <pageMargins left="0.91" right="0.35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1"/>
  <sheetViews>
    <sheetView showZeros="0" workbookViewId="0">
      <selection activeCell="D9" sqref="D9:D12"/>
    </sheetView>
  </sheetViews>
  <sheetFormatPr defaultColWidth="9.125" defaultRowHeight="14.25"/>
  <cols>
    <col min="1" max="1" width="5.75" style="46" customWidth="1"/>
    <col min="2" max="2" width="33.75" style="46" customWidth="1"/>
    <col min="3" max="3" width="15.375" style="46" customWidth="1"/>
    <col min="4" max="4" width="12.875" style="46" customWidth="1"/>
    <col min="5" max="5" width="9.125" style="46"/>
    <col min="6" max="6" width="11" style="46" customWidth="1"/>
    <col min="7" max="7" width="13" style="46" customWidth="1"/>
    <col min="8" max="8" width="10" style="46" customWidth="1"/>
    <col min="9" max="9" width="9.125" style="46"/>
    <col min="10" max="10" width="10.125" style="46" customWidth="1"/>
    <col min="11" max="16384" width="9.125" style="46"/>
  </cols>
  <sheetData>
    <row r="1" spans="1:10" s="115" customFormat="1" ht="16.5">
      <c r="A1" s="62" t="s">
        <v>238</v>
      </c>
      <c r="B1" s="62"/>
      <c r="C1" s="113"/>
      <c r="D1" s="113"/>
      <c r="E1" s="113"/>
      <c r="F1" s="113"/>
      <c r="G1" s="113"/>
      <c r="H1" s="114"/>
      <c r="J1" s="57" t="s">
        <v>112</v>
      </c>
    </row>
    <row r="2" spans="1:10" s="115" customFormat="1" ht="16.5">
      <c r="A2" s="159"/>
      <c r="B2" s="159"/>
      <c r="C2" s="113"/>
      <c r="D2" s="113"/>
      <c r="E2" s="113"/>
      <c r="F2" s="113"/>
      <c r="G2" s="113"/>
      <c r="H2" s="114"/>
      <c r="I2" s="117"/>
      <c r="J2" s="116"/>
    </row>
    <row r="3" spans="1:10" s="115" customFormat="1" ht="16.5">
      <c r="B3" s="118"/>
      <c r="C3" s="113"/>
      <c r="D3" s="119"/>
      <c r="E3" s="119"/>
      <c r="F3" s="119"/>
      <c r="G3" s="119"/>
      <c r="H3" s="120"/>
      <c r="J3" s="116"/>
    </row>
    <row r="4" spans="1:10" s="42" customFormat="1" ht="16.5">
      <c r="A4" s="159" t="s">
        <v>113</v>
      </c>
      <c r="B4" s="159"/>
      <c r="C4" s="159"/>
      <c r="D4" s="159"/>
      <c r="E4" s="159"/>
      <c r="F4" s="159"/>
      <c r="G4" s="159"/>
      <c r="H4" s="159"/>
      <c r="I4" s="159"/>
      <c r="J4" s="159"/>
    </row>
    <row r="5" spans="1:10" s="42" customFormat="1" ht="16.5">
      <c r="A5" s="160" t="s">
        <v>114</v>
      </c>
      <c r="B5" s="160"/>
      <c r="C5" s="160"/>
      <c r="D5" s="160"/>
      <c r="E5" s="160"/>
      <c r="F5" s="160"/>
      <c r="G5" s="160"/>
      <c r="H5" s="160"/>
      <c r="I5" s="160"/>
      <c r="J5" s="160"/>
    </row>
    <row r="6" spans="1:10" s="69" customFormat="1" ht="18.75">
      <c r="A6" s="70"/>
      <c r="B6" s="70"/>
      <c r="C6" s="71"/>
      <c r="D6" s="71"/>
      <c r="E6" s="71"/>
      <c r="F6" s="71"/>
      <c r="G6" s="71"/>
      <c r="H6" s="71"/>
      <c r="J6" s="72" t="s">
        <v>58</v>
      </c>
    </row>
    <row r="7" spans="1:10" s="115" customFormat="1" ht="20.25" customHeight="1">
      <c r="A7" s="161" t="s">
        <v>115</v>
      </c>
      <c r="B7" s="161" t="s">
        <v>116</v>
      </c>
      <c r="C7" s="164" t="s">
        <v>20</v>
      </c>
      <c r="D7" s="169"/>
      <c r="E7" s="169"/>
      <c r="F7" s="169"/>
      <c r="G7" s="165"/>
      <c r="H7" s="166" t="s">
        <v>117</v>
      </c>
      <c r="I7" s="167"/>
      <c r="J7" s="168"/>
    </row>
    <row r="8" spans="1:10" s="115" customFormat="1" ht="20.25" customHeight="1">
      <c r="A8" s="162"/>
      <c r="B8" s="162"/>
      <c r="C8" s="164" t="s">
        <v>118</v>
      </c>
      <c r="D8" s="165"/>
      <c r="E8" s="164" t="s">
        <v>119</v>
      </c>
      <c r="F8" s="169"/>
      <c r="G8" s="165"/>
      <c r="H8" s="161" t="s">
        <v>120</v>
      </c>
      <c r="I8" s="170" t="s">
        <v>121</v>
      </c>
      <c r="J8" s="171"/>
    </row>
    <row r="9" spans="1:10" s="115" customFormat="1" ht="55.5" customHeight="1">
      <c r="A9" s="163"/>
      <c r="B9" s="163"/>
      <c r="C9" s="343" t="s">
        <v>122</v>
      </c>
      <c r="D9" s="343" t="s">
        <v>123</v>
      </c>
      <c r="E9" s="343" t="s">
        <v>124</v>
      </c>
      <c r="F9" s="343" t="s">
        <v>125</v>
      </c>
      <c r="G9" s="343" t="s">
        <v>126</v>
      </c>
      <c r="H9" s="163"/>
      <c r="I9" s="143" t="s">
        <v>127</v>
      </c>
      <c r="J9" s="144" t="s">
        <v>128</v>
      </c>
    </row>
    <row r="10" spans="1:10" s="121" customFormat="1" ht="16.5">
      <c r="A10" s="341"/>
      <c r="B10" s="342" t="s">
        <v>222</v>
      </c>
      <c r="C10" s="344"/>
      <c r="D10" s="344"/>
      <c r="E10" s="344"/>
      <c r="F10" s="344"/>
      <c r="G10" s="344"/>
      <c r="H10" s="344"/>
      <c r="I10" s="345"/>
      <c r="J10" s="345"/>
    </row>
    <row r="11" spans="1:10" s="122" customFormat="1" ht="16.5">
      <c r="A11" s="108">
        <v>1</v>
      </c>
      <c r="B11" s="109" t="s">
        <v>129</v>
      </c>
      <c r="C11" s="346">
        <v>0</v>
      </c>
      <c r="D11" s="346"/>
      <c r="E11" s="346"/>
      <c r="F11" s="346"/>
      <c r="G11" s="346"/>
      <c r="H11" s="346">
        <v>11467</v>
      </c>
      <c r="I11" s="347">
        <v>11467</v>
      </c>
      <c r="J11" s="346"/>
    </row>
    <row r="12" spans="1:10" s="122" customFormat="1" ht="16.5">
      <c r="A12" s="108">
        <v>2</v>
      </c>
      <c r="B12" s="110" t="s">
        <v>130</v>
      </c>
      <c r="C12" s="346">
        <v>0</v>
      </c>
      <c r="D12" s="346"/>
      <c r="E12" s="346"/>
      <c r="F12" s="346"/>
      <c r="G12" s="346"/>
      <c r="H12" s="346">
        <v>7956</v>
      </c>
      <c r="I12" s="347">
        <v>7956</v>
      </c>
      <c r="J12" s="346"/>
    </row>
    <row r="13" spans="1:10" s="122" customFormat="1" ht="16.5">
      <c r="A13" s="108">
        <v>3</v>
      </c>
      <c r="B13" s="110" t="s">
        <v>131</v>
      </c>
      <c r="C13" s="346">
        <v>0</v>
      </c>
      <c r="D13" s="346"/>
      <c r="E13" s="346"/>
      <c r="F13" s="346"/>
      <c r="G13" s="346"/>
      <c r="H13" s="346">
        <v>8691</v>
      </c>
      <c r="I13" s="347">
        <v>8691</v>
      </c>
      <c r="J13" s="346"/>
    </row>
    <row r="14" spans="1:10" s="122" customFormat="1" ht="16.5">
      <c r="A14" s="108">
        <v>4</v>
      </c>
      <c r="B14" s="110" t="s">
        <v>132</v>
      </c>
      <c r="C14" s="346">
        <v>0</v>
      </c>
      <c r="D14" s="346"/>
      <c r="E14" s="346"/>
      <c r="F14" s="346"/>
      <c r="G14" s="346"/>
      <c r="H14" s="346">
        <v>7115</v>
      </c>
      <c r="I14" s="347">
        <v>7115</v>
      </c>
      <c r="J14" s="346"/>
    </row>
    <row r="15" spans="1:10" s="122" customFormat="1" ht="16.5">
      <c r="A15" s="108">
        <v>5</v>
      </c>
      <c r="B15" s="109" t="s">
        <v>133</v>
      </c>
      <c r="C15" s="346">
        <v>16250</v>
      </c>
      <c r="D15" s="346">
        <v>16250</v>
      </c>
      <c r="E15" s="346"/>
      <c r="F15" s="346"/>
      <c r="G15" s="346">
        <v>4000</v>
      </c>
      <c r="H15" s="346">
        <v>6683</v>
      </c>
      <c r="I15" s="347">
        <v>6683</v>
      </c>
      <c r="J15" s="346"/>
    </row>
    <row r="16" spans="1:10" s="122" customFormat="1" ht="16.5">
      <c r="A16" s="108">
        <v>6</v>
      </c>
      <c r="B16" s="109" t="s">
        <v>134</v>
      </c>
      <c r="C16" s="346">
        <v>0</v>
      </c>
      <c r="D16" s="346"/>
      <c r="E16" s="346"/>
      <c r="F16" s="346"/>
      <c r="G16" s="346"/>
      <c r="H16" s="346">
        <v>9154</v>
      </c>
      <c r="I16" s="347">
        <v>9154</v>
      </c>
      <c r="J16" s="346"/>
    </row>
    <row r="17" spans="1:10" s="122" customFormat="1" ht="16.5">
      <c r="A17" s="108">
        <v>7</v>
      </c>
      <c r="B17" s="109" t="s">
        <v>135</v>
      </c>
      <c r="C17" s="346">
        <v>0</v>
      </c>
      <c r="D17" s="346"/>
      <c r="E17" s="346"/>
      <c r="F17" s="346"/>
      <c r="G17" s="346"/>
      <c r="H17" s="346">
        <v>7163</v>
      </c>
      <c r="I17" s="347">
        <v>7163</v>
      </c>
      <c r="J17" s="346"/>
    </row>
    <row r="18" spans="1:10" s="122" customFormat="1" ht="16.5">
      <c r="A18" s="108">
        <v>8</v>
      </c>
      <c r="B18" s="110" t="s">
        <v>136</v>
      </c>
      <c r="C18" s="346">
        <v>5000</v>
      </c>
      <c r="D18" s="346">
        <v>5000</v>
      </c>
      <c r="E18" s="346"/>
      <c r="F18" s="346"/>
      <c r="G18" s="346">
        <v>5000</v>
      </c>
      <c r="H18" s="346">
        <v>0</v>
      </c>
      <c r="I18" s="347"/>
      <c r="J18" s="346"/>
    </row>
    <row r="19" spans="1:10" s="122" customFormat="1" ht="16.5">
      <c r="A19" s="108">
        <v>9</v>
      </c>
      <c r="B19" s="109" t="s">
        <v>137</v>
      </c>
      <c r="C19" s="346">
        <v>57400</v>
      </c>
      <c r="D19" s="346">
        <v>57400</v>
      </c>
      <c r="E19" s="346"/>
      <c r="F19" s="346"/>
      <c r="G19" s="346"/>
      <c r="H19" s="346">
        <v>0</v>
      </c>
      <c r="I19" s="347"/>
      <c r="J19" s="346"/>
    </row>
    <row r="20" spans="1:10" s="122" customFormat="1" ht="16.5">
      <c r="A20" s="108">
        <v>10</v>
      </c>
      <c r="B20" s="109" t="s">
        <v>138</v>
      </c>
      <c r="C20" s="346">
        <v>0</v>
      </c>
      <c r="D20" s="346"/>
      <c r="E20" s="346"/>
      <c r="F20" s="346"/>
      <c r="G20" s="346"/>
      <c r="H20" s="346">
        <v>6145</v>
      </c>
      <c r="I20" s="347">
        <v>6145</v>
      </c>
      <c r="J20" s="347"/>
    </row>
    <row r="21" spans="1:10" s="122" customFormat="1" ht="16.5">
      <c r="A21" s="108">
        <v>11</v>
      </c>
      <c r="B21" s="109" t="s">
        <v>139</v>
      </c>
      <c r="C21" s="346">
        <v>5000</v>
      </c>
      <c r="D21" s="346">
        <v>5000</v>
      </c>
      <c r="E21" s="346"/>
      <c r="F21" s="346"/>
      <c r="G21" s="346"/>
      <c r="H21" s="346">
        <v>0</v>
      </c>
      <c r="I21" s="347"/>
      <c r="J21" s="346"/>
    </row>
    <row r="22" spans="1:10" s="122" customFormat="1" ht="16.5">
      <c r="A22" s="108">
        <v>12</v>
      </c>
      <c r="B22" s="109" t="s">
        <v>140</v>
      </c>
      <c r="C22" s="346">
        <v>29342</v>
      </c>
      <c r="D22" s="346">
        <v>29342</v>
      </c>
      <c r="E22" s="346"/>
      <c r="F22" s="346">
        <v>8155</v>
      </c>
      <c r="G22" s="346"/>
      <c r="H22" s="346">
        <v>0</v>
      </c>
      <c r="I22" s="347"/>
      <c r="J22" s="346"/>
    </row>
    <row r="23" spans="1:10" s="122" customFormat="1" ht="16.5">
      <c r="A23" s="108">
        <v>13</v>
      </c>
      <c r="B23" s="109" t="s">
        <v>141</v>
      </c>
      <c r="C23" s="346">
        <v>35000</v>
      </c>
      <c r="D23" s="346">
        <v>35000</v>
      </c>
      <c r="E23" s="346"/>
      <c r="F23" s="346"/>
      <c r="G23" s="346"/>
      <c r="H23" s="346">
        <v>0</v>
      </c>
      <c r="I23" s="347"/>
      <c r="J23" s="346"/>
    </row>
    <row r="24" spans="1:10" s="122" customFormat="1" ht="16.5">
      <c r="A24" s="108">
        <v>14</v>
      </c>
      <c r="B24" s="109" t="s">
        <v>142</v>
      </c>
      <c r="C24" s="346">
        <v>0</v>
      </c>
      <c r="D24" s="346"/>
      <c r="E24" s="346"/>
      <c r="F24" s="346"/>
      <c r="G24" s="346"/>
      <c r="H24" s="346">
        <v>0</v>
      </c>
      <c r="I24" s="347"/>
      <c r="J24" s="346"/>
    </row>
    <row r="25" spans="1:10" s="122" customFormat="1" ht="16.5">
      <c r="A25" s="108">
        <v>15</v>
      </c>
      <c r="B25" s="109" t="s">
        <v>143</v>
      </c>
      <c r="C25" s="346">
        <v>124425</v>
      </c>
      <c r="D25" s="346">
        <v>124425</v>
      </c>
      <c r="E25" s="346"/>
      <c r="F25" s="346">
        <v>20000</v>
      </c>
      <c r="G25" s="346"/>
      <c r="H25" s="346">
        <v>0</v>
      </c>
      <c r="I25" s="347"/>
      <c r="J25" s="346"/>
    </row>
    <row r="26" spans="1:10" s="122" customFormat="1" ht="16.5">
      <c r="A26" s="108">
        <v>16</v>
      </c>
      <c r="B26" s="109" t="s">
        <v>144</v>
      </c>
      <c r="C26" s="346">
        <v>79400</v>
      </c>
      <c r="D26" s="346">
        <v>79400</v>
      </c>
      <c r="E26" s="346"/>
      <c r="F26" s="346">
        <v>79400</v>
      </c>
      <c r="G26" s="346"/>
      <c r="H26" s="346">
        <v>0</v>
      </c>
      <c r="I26" s="347"/>
      <c r="J26" s="346"/>
    </row>
    <row r="27" spans="1:10" s="122" customFormat="1" ht="16.5">
      <c r="A27" s="108">
        <v>17</v>
      </c>
      <c r="B27" s="109" t="s">
        <v>145</v>
      </c>
      <c r="C27" s="346">
        <v>48081</v>
      </c>
      <c r="D27" s="346">
        <v>48081</v>
      </c>
      <c r="E27" s="346"/>
      <c r="F27" s="346"/>
      <c r="G27" s="346">
        <v>5000</v>
      </c>
      <c r="H27" s="346">
        <v>5150</v>
      </c>
      <c r="I27" s="347">
        <v>5150</v>
      </c>
      <c r="J27" s="346"/>
    </row>
    <row r="28" spans="1:10" s="122" customFormat="1" ht="16.5">
      <c r="A28" s="108">
        <v>18</v>
      </c>
      <c r="B28" s="109" t="s">
        <v>146</v>
      </c>
      <c r="C28" s="346">
        <v>0</v>
      </c>
      <c r="D28" s="346"/>
      <c r="E28" s="346"/>
      <c r="F28" s="346"/>
      <c r="G28" s="346"/>
      <c r="H28" s="346">
        <v>5190</v>
      </c>
      <c r="I28" s="347">
        <v>5190</v>
      </c>
      <c r="J28" s="346"/>
    </row>
    <row r="29" spans="1:10" s="122" customFormat="1" ht="16.5">
      <c r="A29" s="108">
        <v>19</v>
      </c>
      <c r="B29" s="109" t="s">
        <v>147</v>
      </c>
      <c r="C29" s="346">
        <v>0</v>
      </c>
      <c r="D29" s="346"/>
      <c r="E29" s="346"/>
      <c r="F29" s="346"/>
      <c r="G29" s="346"/>
      <c r="H29" s="346">
        <v>4196</v>
      </c>
      <c r="I29" s="347">
        <v>4196</v>
      </c>
      <c r="J29" s="346"/>
    </row>
    <row r="30" spans="1:10" s="122" customFormat="1" ht="16.5">
      <c r="A30" s="108">
        <v>20</v>
      </c>
      <c r="B30" s="109" t="s">
        <v>148</v>
      </c>
      <c r="C30" s="346">
        <v>0</v>
      </c>
      <c r="D30" s="346"/>
      <c r="E30" s="346"/>
      <c r="F30" s="346"/>
      <c r="G30" s="346"/>
      <c r="H30" s="346">
        <v>3931</v>
      </c>
      <c r="I30" s="347">
        <v>3931</v>
      </c>
      <c r="J30" s="346"/>
    </row>
    <row r="31" spans="1:10" s="122" customFormat="1" ht="16.5">
      <c r="A31" s="111">
        <v>21</v>
      </c>
      <c r="B31" s="112" t="s">
        <v>149</v>
      </c>
      <c r="C31" s="348">
        <v>0</v>
      </c>
      <c r="D31" s="348"/>
      <c r="E31" s="348"/>
      <c r="F31" s="348"/>
      <c r="G31" s="348"/>
      <c r="H31" s="348">
        <v>2473</v>
      </c>
      <c r="I31" s="349">
        <v>2473</v>
      </c>
      <c r="J31" s="348"/>
    </row>
  </sheetData>
  <autoFilter ref="A6:J31"/>
  <mergeCells count="11">
    <mergeCell ref="A2:B2"/>
    <mergeCell ref="A4:J4"/>
    <mergeCell ref="A5:J5"/>
    <mergeCell ref="A7:A9"/>
    <mergeCell ref="B7:B9"/>
    <mergeCell ref="H8:H9"/>
    <mergeCell ref="C8:D8"/>
    <mergeCell ref="H7:J7"/>
    <mergeCell ref="C7:G7"/>
    <mergeCell ref="E8:G8"/>
    <mergeCell ref="I8:J8"/>
  </mergeCells>
  <printOptions horizontalCentered="1"/>
  <pageMargins left="0.19685039370078741" right="0.23622047244094491" top="0.19685039370078741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D9" sqref="D9:D12"/>
    </sheetView>
  </sheetViews>
  <sheetFormatPr defaultColWidth="9.125" defaultRowHeight="14.25"/>
  <cols>
    <col min="1" max="1" width="5" style="107" customWidth="1"/>
    <col min="2" max="2" width="30" style="107" customWidth="1"/>
    <col min="3" max="5" width="9.125" style="107"/>
    <col min="6" max="6" width="14.75" style="107" customWidth="1"/>
    <col min="7" max="7" width="9.125" style="107"/>
    <col min="8" max="8" width="11.375" style="107" customWidth="1"/>
    <col min="9" max="9" width="12.5" style="107" customWidth="1"/>
    <col min="10" max="16384" width="9.125" style="107"/>
  </cols>
  <sheetData>
    <row r="1" spans="1:9" s="74" customFormat="1" ht="14.25" customHeight="1">
      <c r="A1" s="350" t="s">
        <v>238</v>
      </c>
      <c r="B1" s="350"/>
      <c r="C1" s="73"/>
      <c r="D1" s="73"/>
      <c r="E1" s="73"/>
      <c r="F1" s="73"/>
      <c r="I1" s="352" t="s">
        <v>150</v>
      </c>
    </row>
    <row r="2" spans="1:9" s="74" customFormat="1" ht="13.5" customHeight="1">
      <c r="A2" s="175"/>
      <c r="B2" s="175"/>
      <c r="C2" s="73"/>
      <c r="D2" s="73"/>
      <c r="E2" s="73"/>
      <c r="F2" s="73"/>
      <c r="G2" s="75"/>
      <c r="H2" s="75"/>
      <c r="I2" s="75"/>
    </row>
    <row r="3" spans="1:9" s="74" customFormat="1" ht="18.75">
      <c r="A3" s="76"/>
      <c r="B3" s="77"/>
      <c r="C3" s="73"/>
      <c r="D3" s="73"/>
      <c r="E3" s="73"/>
      <c r="F3" s="73"/>
      <c r="G3" s="75"/>
      <c r="H3" s="75"/>
      <c r="I3" s="75"/>
    </row>
    <row r="4" spans="1:9" s="74" customFormat="1" ht="18.75">
      <c r="A4" s="176" t="s">
        <v>151</v>
      </c>
      <c r="B4" s="176"/>
      <c r="C4" s="176"/>
      <c r="D4" s="176"/>
      <c r="E4" s="176"/>
      <c r="F4" s="176"/>
      <c r="G4" s="176"/>
      <c r="H4" s="176"/>
      <c r="I4" s="176"/>
    </row>
    <row r="5" spans="1:9" s="79" customFormat="1" ht="18.75" customHeight="1">
      <c r="A5" s="76"/>
      <c r="B5" s="77"/>
      <c r="C5" s="73"/>
      <c r="D5" s="73"/>
      <c r="E5" s="73"/>
      <c r="F5" s="73"/>
      <c r="G5" s="78"/>
      <c r="H5" s="78"/>
      <c r="I5" s="351" t="s">
        <v>2</v>
      </c>
    </row>
    <row r="6" spans="1:9" s="80" customFormat="1" ht="15.75" customHeight="1">
      <c r="A6" s="177" t="s">
        <v>115</v>
      </c>
      <c r="B6" s="178" t="s">
        <v>152</v>
      </c>
      <c r="C6" s="172" t="s">
        <v>153</v>
      </c>
      <c r="D6" s="172" t="s">
        <v>154</v>
      </c>
      <c r="E6" s="172" t="s">
        <v>155</v>
      </c>
      <c r="F6" s="172" t="s">
        <v>156</v>
      </c>
      <c r="G6" s="172" t="s">
        <v>157</v>
      </c>
      <c r="H6" s="172" t="s">
        <v>158</v>
      </c>
      <c r="I6" s="173" t="s">
        <v>159</v>
      </c>
    </row>
    <row r="7" spans="1:9" s="81" customFormat="1" ht="117" customHeight="1">
      <c r="A7" s="177"/>
      <c r="B7" s="178"/>
      <c r="C7" s="172"/>
      <c r="D7" s="172"/>
      <c r="E7" s="172"/>
      <c r="F7" s="172"/>
      <c r="G7" s="172"/>
      <c r="H7" s="172"/>
      <c r="I7" s="174"/>
    </row>
    <row r="8" spans="1:9" s="84" customFormat="1">
      <c r="A8" s="82">
        <v>1</v>
      </c>
      <c r="B8" s="83">
        <v>2</v>
      </c>
      <c r="C8" s="82">
        <v>3</v>
      </c>
      <c r="D8" s="82">
        <v>4</v>
      </c>
      <c r="E8" s="83">
        <v>5</v>
      </c>
      <c r="F8" s="82">
        <v>6</v>
      </c>
      <c r="G8" s="82">
        <v>7</v>
      </c>
      <c r="H8" s="83">
        <v>8</v>
      </c>
      <c r="I8" s="82">
        <v>9</v>
      </c>
    </row>
    <row r="9" spans="1:9" s="84" customFormat="1">
      <c r="A9" s="129"/>
      <c r="B9" s="85" t="s">
        <v>223</v>
      </c>
      <c r="C9" s="129"/>
      <c r="D9" s="129"/>
      <c r="E9" s="85"/>
      <c r="F9" s="129"/>
      <c r="G9" s="129"/>
      <c r="H9" s="85"/>
      <c r="I9" s="129"/>
    </row>
    <row r="10" spans="1:9" s="87" customFormat="1" ht="30">
      <c r="A10" s="123">
        <v>1</v>
      </c>
      <c r="B10" s="124" t="s">
        <v>160</v>
      </c>
      <c r="C10" s="125" t="s">
        <v>161</v>
      </c>
      <c r="D10" s="125" t="s">
        <v>162</v>
      </c>
      <c r="E10" s="126" t="s">
        <v>10</v>
      </c>
      <c r="F10" s="127">
        <v>995830</v>
      </c>
      <c r="G10" s="127">
        <v>58090.999917000001</v>
      </c>
      <c r="H10" s="127">
        <v>60104.999917000001</v>
      </c>
      <c r="I10" s="128">
        <v>11900</v>
      </c>
    </row>
    <row r="11" spans="1:9" s="87" customFormat="1" ht="30">
      <c r="A11" s="88">
        <v>2</v>
      </c>
      <c r="B11" s="89" t="s">
        <v>163</v>
      </c>
      <c r="C11" s="90" t="s">
        <v>164</v>
      </c>
      <c r="D11" s="90" t="s">
        <v>165</v>
      </c>
      <c r="E11" s="91" t="s">
        <v>10</v>
      </c>
      <c r="F11" s="92">
        <v>886613</v>
      </c>
      <c r="G11" s="92">
        <v>344300</v>
      </c>
      <c r="H11" s="92">
        <v>384757</v>
      </c>
      <c r="I11" s="93">
        <v>57400</v>
      </c>
    </row>
    <row r="12" spans="1:9" s="87" customFormat="1" ht="15">
      <c r="A12" s="88">
        <v>4</v>
      </c>
      <c r="B12" s="89" t="s">
        <v>169</v>
      </c>
      <c r="C12" s="90" t="s">
        <v>167</v>
      </c>
      <c r="D12" s="90" t="s">
        <v>170</v>
      </c>
      <c r="E12" s="91" t="s">
        <v>10</v>
      </c>
      <c r="F12" s="92">
        <v>416744</v>
      </c>
      <c r="G12" s="92">
        <v>70309.862212000007</v>
      </c>
      <c r="H12" s="92">
        <v>108611.444619</v>
      </c>
      <c r="I12" s="93">
        <v>35000</v>
      </c>
    </row>
    <row r="13" spans="1:9" s="101" customFormat="1" ht="30">
      <c r="A13" s="97">
        <f t="shared" ref="A13:A20" si="0">+A12+1</f>
        <v>5</v>
      </c>
      <c r="B13" s="94" t="s">
        <v>171</v>
      </c>
      <c r="C13" s="98" t="s">
        <v>166</v>
      </c>
      <c r="D13" s="98" t="s">
        <v>172</v>
      </c>
      <c r="E13" s="98" t="s">
        <v>6</v>
      </c>
      <c r="F13" s="99">
        <v>605005</v>
      </c>
      <c r="G13" s="92">
        <v>4940.4268520000005</v>
      </c>
      <c r="H13" s="92">
        <v>108843.05101299999</v>
      </c>
      <c r="I13" s="100">
        <v>150250</v>
      </c>
    </row>
    <row r="14" spans="1:9" s="95" customFormat="1" ht="30">
      <c r="A14" s="88">
        <f t="shared" si="0"/>
        <v>6</v>
      </c>
      <c r="B14" s="94" t="s">
        <v>173</v>
      </c>
      <c r="C14" s="90" t="s">
        <v>174</v>
      </c>
      <c r="D14" s="90" t="s">
        <v>162</v>
      </c>
      <c r="E14" s="90" t="s">
        <v>6</v>
      </c>
      <c r="F14" s="86">
        <v>921093</v>
      </c>
      <c r="G14" s="92">
        <v>289452.56904500001</v>
      </c>
      <c r="H14" s="92">
        <v>410041.548045</v>
      </c>
      <c r="I14" s="93">
        <v>58000</v>
      </c>
    </row>
    <row r="15" spans="1:9" s="87" customFormat="1" ht="45">
      <c r="A15" s="88">
        <f t="shared" si="0"/>
        <v>7</v>
      </c>
      <c r="B15" s="94" t="s">
        <v>175</v>
      </c>
      <c r="C15" s="90" t="s">
        <v>166</v>
      </c>
      <c r="D15" s="90" t="s">
        <v>168</v>
      </c>
      <c r="E15" s="90" t="s">
        <v>18</v>
      </c>
      <c r="F15" s="96">
        <v>33043</v>
      </c>
      <c r="G15" s="92">
        <v>4180.8469999999998</v>
      </c>
      <c r="H15" s="92">
        <v>11853.885999999999</v>
      </c>
      <c r="I15" s="93">
        <v>12825</v>
      </c>
    </row>
    <row r="16" spans="1:9" s="87" customFormat="1" ht="15">
      <c r="A16" s="88">
        <f t="shared" si="0"/>
        <v>8</v>
      </c>
      <c r="B16" s="94" t="s">
        <v>176</v>
      </c>
      <c r="C16" s="90" t="s">
        <v>166</v>
      </c>
      <c r="D16" s="90" t="s">
        <v>177</v>
      </c>
      <c r="E16" s="90" t="s">
        <v>10</v>
      </c>
      <c r="F16" s="86">
        <v>104891</v>
      </c>
      <c r="G16" s="92">
        <v>1847.204</v>
      </c>
      <c r="H16" s="92">
        <v>1847.204</v>
      </c>
      <c r="I16" s="93">
        <v>54745</v>
      </c>
    </row>
    <row r="17" spans="1:9" s="87" customFormat="1" ht="15">
      <c r="A17" s="88">
        <f t="shared" si="0"/>
        <v>9</v>
      </c>
      <c r="B17" s="94" t="s">
        <v>178</v>
      </c>
      <c r="C17" s="90" t="s">
        <v>166</v>
      </c>
      <c r="D17" s="90" t="s">
        <v>179</v>
      </c>
      <c r="E17" s="90" t="s">
        <v>10</v>
      </c>
      <c r="F17" s="86">
        <v>175545</v>
      </c>
      <c r="G17" s="92">
        <v>65.225999999999999</v>
      </c>
      <c r="H17" s="92">
        <v>65.225999999999999</v>
      </c>
      <c r="I17" s="93">
        <v>57000</v>
      </c>
    </row>
    <row r="18" spans="1:9" s="87" customFormat="1" ht="30">
      <c r="A18" s="88">
        <f t="shared" si="0"/>
        <v>10</v>
      </c>
      <c r="B18" s="102" t="s">
        <v>180</v>
      </c>
      <c r="C18" s="103" t="s">
        <v>181</v>
      </c>
      <c r="D18" s="104" t="s">
        <v>182</v>
      </c>
      <c r="E18" s="105" t="s">
        <v>6</v>
      </c>
      <c r="F18" s="106">
        <v>1389074</v>
      </c>
      <c r="G18" s="92">
        <v>928121.39061200002</v>
      </c>
      <c r="H18" s="92">
        <v>1014779.714705</v>
      </c>
      <c r="I18" s="93">
        <v>10000</v>
      </c>
    </row>
    <row r="19" spans="1:9" s="87" customFormat="1" ht="30">
      <c r="A19" s="88">
        <f t="shared" si="0"/>
        <v>11</v>
      </c>
      <c r="B19" s="94" t="s">
        <v>183</v>
      </c>
      <c r="C19" s="88" t="s">
        <v>181</v>
      </c>
      <c r="D19" s="88" t="s">
        <v>182</v>
      </c>
      <c r="E19" s="90" t="s">
        <v>6</v>
      </c>
      <c r="F19" s="86">
        <v>1853208</v>
      </c>
      <c r="G19" s="92">
        <v>545013.3549589999</v>
      </c>
      <c r="H19" s="92">
        <v>752532.11066600005</v>
      </c>
      <c r="I19" s="93">
        <v>245000</v>
      </c>
    </row>
    <row r="20" spans="1:9" s="87" customFormat="1" ht="30">
      <c r="A20" s="130">
        <f t="shared" si="0"/>
        <v>12</v>
      </c>
      <c r="B20" s="131" t="s">
        <v>184</v>
      </c>
      <c r="C20" s="132" t="s">
        <v>185</v>
      </c>
      <c r="D20" s="132" t="s">
        <v>186</v>
      </c>
      <c r="E20" s="133" t="s">
        <v>10</v>
      </c>
      <c r="F20" s="134">
        <v>494277</v>
      </c>
      <c r="G20" s="135">
        <v>265182.649493</v>
      </c>
      <c r="H20" s="135">
        <v>301365.54249299999</v>
      </c>
      <c r="I20" s="136">
        <v>27000</v>
      </c>
    </row>
  </sheetData>
  <autoFilter ref="A5:I20"/>
  <mergeCells count="12">
    <mergeCell ref="F6:F7"/>
    <mergeCell ref="G6:G7"/>
    <mergeCell ref="H6:H7"/>
    <mergeCell ref="I6:I7"/>
    <mergeCell ref="A1:B1"/>
    <mergeCell ref="A2:B2"/>
    <mergeCell ref="A4:I4"/>
    <mergeCell ref="A6:A7"/>
    <mergeCell ref="B6:B7"/>
    <mergeCell ref="C6:C7"/>
    <mergeCell ref="D6:D7"/>
    <mergeCell ref="E6:E7"/>
  </mergeCells>
  <pageMargins left="0.6692913385826772" right="0.23622047244094491" top="0.27559055118110237" bottom="0.23622047244094491" header="0.15748031496062992" footer="0.19685039370078741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H9" sqref="H9"/>
    </sheetView>
  </sheetViews>
  <sheetFormatPr defaultRowHeight="14.25"/>
  <cols>
    <col min="1" max="1" width="5" style="46" customWidth="1"/>
    <col min="2" max="2" width="37.125" style="46" customWidth="1"/>
    <col min="3" max="3" width="17.75" style="46" bestFit="1" customWidth="1"/>
    <col min="4" max="4" width="12.75" style="46" customWidth="1"/>
    <col min="5" max="5" width="11" style="46" customWidth="1"/>
    <col min="6" max="16384" width="9" style="46"/>
  </cols>
  <sheetData>
    <row r="1" spans="1:7" s="2" customFormat="1" ht="18.75">
      <c r="A1" s="21" t="s">
        <v>238</v>
      </c>
      <c r="B1" s="22"/>
      <c r="C1" s="19"/>
      <c r="D1" s="3"/>
      <c r="E1" s="3" t="s">
        <v>187</v>
      </c>
    </row>
    <row r="2" spans="1:7" s="2" customFormat="1" ht="18.75">
      <c r="A2" s="21"/>
      <c r="B2" s="23"/>
      <c r="C2" s="19"/>
      <c r="E2" s="22"/>
    </row>
    <row r="3" spans="1:7" s="2" customFormat="1" ht="18.75">
      <c r="A3" s="21"/>
      <c r="B3" s="23"/>
      <c r="C3" s="19"/>
      <c r="E3" s="22"/>
    </row>
    <row r="4" spans="1:7" s="2" customFormat="1" ht="18.75">
      <c r="A4" s="151" t="s">
        <v>188</v>
      </c>
      <c r="B4" s="151"/>
      <c r="C4" s="151"/>
      <c r="D4" s="151"/>
      <c r="E4" s="151"/>
    </row>
    <row r="5" spans="1:7" s="2" customFormat="1" ht="18.75">
      <c r="A5" s="151" t="s">
        <v>189</v>
      </c>
      <c r="B5" s="151"/>
      <c r="C5" s="151"/>
      <c r="D5" s="151"/>
      <c r="E5" s="151"/>
    </row>
    <row r="6" spans="1:7" s="2" customFormat="1" ht="18.75">
      <c r="A6" s="151" t="s">
        <v>190</v>
      </c>
      <c r="B6" s="151"/>
      <c r="C6" s="151"/>
      <c r="D6" s="151"/>
      <c r="E6" s="151"/>
    </row>
    <row r="7" spans="1:7" s="2" customFormat="1" ht="23.25" customHeight="1">
      <c r="E7" s="354" t="s">
        <v>191</v>
      </c>
    </row>
    <row r="8" spans="1:7" s="137" customFormat="1" ht="16.5">
      <c r="A8" s="179" t="s">
        <v>30</v>
      </c>
      <c r="B8" s="179" t="s">
        <v>4</v>
      </c>
      <c r="C8" s="179" t="s">
        <v>192</v>
      </c>
      <c r="D8" s="181" t="s">
        <v>193</v>
      </c>
      <c r="E8" s="182"/>
    </row>
    <row r="9" spans="1:7" s="137" customFormat="1" ht="33" customHeight="1">
      <c r="A9" s="180"/>
      <c r="B9" s="180"/>
      <c r="C9" s="180"/>
      <c r="D9" s="142" t="s">
        <v>194</v>
      </c>
      <c r="E9" s="142" t="s">
        <v>195</v>
      </c>
    </row>
    <row r="10" spans="1:7" s="138" customFormat="1" ht="16.5">
      <c r="A10" s="355"/>
      <c r="B10" s="356" t="s">
        <v>196</v>
      </c>
      <c r="C10" s="357">
        <v>734313</v>
      </c>
      <c r="D10" s="357">
        <v>447400</v>
      </c>
      <c r="E10" s="357">
        <v>286913</v>
      </c>
      <c r="G10" s="139"/>
    </row>
    <row r="11" spans="1:7" s="353" customFormat="1" ht="16.5">
      <c r="A11" s="358" t="s">
        <v>6</v>
      </c>
      <c r="B11" s="359" t="s">
        <v>224</v>
      </c>
      <c r="C11" s="360">
        <v>0</v>
      </c>
      <c r="D11" s="360">
        <v>0</v>
      </c>
      <c r="E11" s="360">
        <v>0</v>
      </c>
    </row>
    <row r="12" spans="1:7" s="353" customFormat="1" ht="16.5">
      <c r="A12" s="361" t="s">
        <v>10</v>
      </c>
      <c r="B12" s="362" t="s">
        <v>225</v>
      </c>
      <c r="C12" s="363">
        <v>734313</v>
      </c>
      <c r="D12" s="363">
        <v>447400</v>
      </c>
      <c r="E12" s="363">
        <v>286913</v>
      </c>
    </row>
  </sheetData>
  <mergeCells count="7">
    <mergeCell ref="A4:E4"/>
    <mergeCell ref="A5:E5"/>
    <mergeCell ref="A6:E6"/>
    <mergeCell ref="A8:A9"/>
    <mergeCell ref="B8:B9"/>
    <mergeCell ref="C8:C9"/>
    <mergeCell ref="D8:E8"/>
  </mergeCells>
  <pageMargins left="0.87" right="0.15748031496062992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D7" sqref="D7:D12"/>
    </sheetView>
  </sheetViews>
  <sheetFormatPr defaultRowHeight="14.25"/>
  <cols>
    <col min="2" max="2" width="24.875" customWidth="1"/>
    <col min="3" max="4" width="19.375" customWidth="1"/>
    <col min="5" max="6" width="12.75" bestFit="1" customWidth="1"/>
    <col min="7" max="7" width="19.125" customWidth="1"/>
  </cols>
  <sheetData>
    <row r="1" spans="1:7" s="27" customFormat="1" ht="18.75">
      <c r="A1" s="370" t="s">
        <v>238</v>
      </c>
      <c r="B1" s="370"/>
      <c r="C1" s="24"/>
      <c r="D1" s="24"/>
      <c r="E1" s="24"/>
      <c r="F1" s="25"/>
      <c r="G1" s="26" t="s">
        <v>197</v>
      </c>
    </row>
    <row r="2" spans="1:7" s="29" customFormat="1" ht="18.75">
      <c r="A2" s="183"/>
      <c r="B2" s="183"/>
      <c r="C2" s="28"/>
      <c r="D2" s="28"/>
      <c r="E2" s="28"/>
      <c r="F2" s="28"/>
      <c r="G2" s="28"/>
    </row>
    <row r="3" spans="1:7" s="29" customFormat="1" ht="18.75">
      <c r="A3" s="30"/>
      <c r="B3" s="28"/>
      <c r="C3" s="28"/>
      <c r="D3" s="28"/>
      <c r="E3" s="28"/>
      <c r="F3" s="28"/>
      <c r="G3" s="28"/>
    </row>
    <row r="4" spans="1:7" s="29" customFormat="1" ht="18.75">
      <c r="A4" s="183" t="s">
        <v>198</v>
      </c>
      <c r="B4" s="183"/>
      <c r="C4" s="183"/>
      <c r="D4" s="183"/>
      <c r="E4" s="183"/>
      <c r="F4" s="183"/>
      <c r="G4" s="183"/>
    </row>
    <row r="5" spans="1:7" s="29" customFormat="1" ht="18.75">
      <c r="A5" s="183" t="s">
        <v>199</v>
      </c>
      <c r="B5" s="183"/>
      <c r="C5" s="183"/>
      <c r="D5" s="183"/>
      <c r="E5" s="183"/>
      <c r="F5" s="183"/>
      <c r="G5" s="183"/>
    </row>
    <row r="6" spans="1:7" s="29" customFormat="1" ht="18.75">
      <c r="A6" s="30"/>
      <c r="B6" s="28"/>
      <c r="C6" s="28"/>
      <c r="D6" s="184" t="s">
        <v>200</v>
      </c>
      <c r="E6" s="184"/>
      <c r="F6" s="184"/>
      <c r="G6" s="184"/>
    </row>
    <row r="7" spans="1:7" s="31" customFormat="1" ht="16.5">
      <c r="A7" s="185" t="s">
        <v>30</v>
      </c>
      <c r="B7" s="188" t="s">
        <v>201</v>
      </c>
      <c r="C7" s="185" t="s">
        <v>202</v>
      </c>
      <c r="D7" s="185" t="s">
        <v>203</v>
      </c>
      <c r="E7" s="193" t="s">
        <v>204</v>
      </c>
      <c r="F7" s="194"/>
      <c r="G7" s="195"/>
    </row>
    <row r="8" spans="1:7" s="31" customFormat="1" ht="21.75" customHeight="1">
      <c r="A8" s="186"/>
      <c r="B8" s="189"/>
      <c r="C8" s="191"/>
      <c r="D8" s="191"/>
      <c r="E8" s="196"/>
      <c r="F8" s="197"/>
      <c r="G8" s="198"/>
    </row>
    <row r="9" spans="1:7" s="31" customFormat="1" ht="33">
      <c r="A9" s="187"/>
      <c r="B9" s="190"/>
      <c r="C9" s="192"/>
      <c r="D9" s="192"/>
      <c r="E9" s="32" t="s">
        <v>122</v>
      </c>
      <c r="F9" s="33" t="s">
        <v>205</v>
      </c>
      <c r="G9" s="33" t="s">
        <v>206</v>
      </c>
    </row>
    <row r="10" spans="1:7" s="29" customFormat="1" ht="18.75">
      <c r="A10" s="364">
        <v>1</v>
      </c>
      <c r="B10" s="365" t="s">
        <v>207</v>
      </c>
      <c r="C10" s="365">
        <v>773652</v>
      </c>
      <c r="D10" s="365">
        <v>548570</v>
      </c>
      <c r="E10" s="365">
        <f>F10+G10</f>
        <v>216834</v>
      </c>
      <c r="F10" s="365">
        <v>166104</v>
      </c>
      <c r="G10" s="365">
        <v>50730</v>
      </c>
    </row>
    <row r="11" spans="1:7" s="29" customFormat="1" ht="18.75">
      <c r="A11" s="366">
        <v>2</v>
      </c>
      <c r="B11" s="367" t="s">
        <v>208</v>
      </c>
      <c r="C11" s="367">
        <v>231824</v>
      </c>
      <c r="D11" s="367">
        <v>304937</v>
      </c>
      <c r="E11" s="367">
        <f t="shared" ref="E11:E18" si="0">F11+G11</f>
        <v>215577</v>
      </c>
      <c r="F11" s="367">
        <v>160800</v>
      </c>
      <c r="G11" s="367">
        <v>54777</v>
      </c>
    </row>
    <row r="12" spans="1:7" s="29" customFormat="1" ht="18.75">
      <c r="A12" s="366">
        <v>3</v>
      </c>
      <c r="B12" s="367" t="s">
        <v>209</v>
      </c>
      <c r="C12" s="367">
        <v>220303</v>
      </c>
      <c r="D12" s="367">
        <v>237872</v>
      </c>
      <c r="E12" s="367">
        <f t="shared" si="0"/>
        <v>129175</v>
      </c>
      <c r="F12" s="367">
        <v>88245</v>
      </c>
      <c r="G12" s="367">
        <v>40930</v>
      </c>
    </row>
    <row r="13" spans="1:7" s="29" customFormat="1" ht="18.75">
      <c r="A13" s="366">
        <v>4</v>
      </c>
      <c r="B13" s="367" t="s">
        <v>210</v>
      </c>
      <c r="C13" s="367">
        <v>109500</v>
      </c>
      <c r="D13" s="367">
        <v>346434</v>
      </c>
      <c r="E13" s="367">
        <f t="shared" si="0"/>
        <v>302451</v>
      </c>
      <c r="F13" s="367">
        <v>258061</v>
      </c>
      <c r="G13" s="367">
        <v>44390</v>
      </c>
    </row>
    <row r="14" spans="1:7" s="29" customFormat="1" ht="18.75">
      <c r="A14" s="366">
        <v>5</v>
      </c>
      <c r="B14" s="367" t="s">
        <v>211</v>
      </c>
      <c r="C14" s="367">
        <v>182201</v>
      </c>
      <c r="D14" s="367">
        <v>332468</v>
      </c>
      <c r="E14" s="367">
        <f t="shared" si="0"/>
        <v>269016</v>
      </c>
      <c r="F14" s="367">
        <v>221168</v>
      </c>
      <c r="G14" s="367">
        <v>47848</v>
      </c>
    </row>
    <row r="15" spans="1:7" s="29" customFormat="1" ht="18.75">
      <c r="A15" s="366">
        <v>6</v>
      </c>
      <c r="B15" s="367" t="s">
        <v>212</v>
      </c>
      <c r="C15" s="367">
        <v>55254</v>
      </c>
      <c r="D15" s="367">
        <v>300763</v>
      </c>
      <c r="E15" s="367">
        <f t="shared" si="0"/>
        <v>309029</v>
      </c>
      <c r="F15" s="367">
        <v>271558</v>
      </c>
      <c r="G15" s="367">
        <v>37471</v>
      </c>
    </row>
    <row r="16" spans="1:7" s="29" customFormat="1" ht="18.75">
      <c r="A16" s="366">
        <v>7</v>
      </c>
      <c r="B16" s="367" t="s">
        <v>213</v>
      </c>
      <c r="C16" s="367">
        <v>59570</v>
      </c>
      <c r="D16" s="367">
        <f>351820-25000</f>
        <v>326820</v>
      </c>
      <c r="E16" s="367">
        <f t="shared" si="0"/>
        <v>358023</v>
      </c>
      <c r="F16" s="367">
        <v>285752</v>
      </c>
      <c r="G16" s="367">
        <v>72271</v>
      </c>
    </row>
    <row r="17" spans="1:7" s="29" customFormat="1" ht="18.75">
      <c r="A17" s="366">
        <v>8</v>
      </c>
      <c r="B17" s="367" t="s">
        <v>214</v>
      </c>
      <c r="C17" s="367">
        <v>51017</v>
      </c>
      <c r="D17" s="367">
        <v>347558</v>
      </c>
      <c r="E17" s="367">
        <f t="shared" si="0"/>
        <v>355442</v>
      </c>
      <c r="F17" s="367">
        <v>308171</v>
      </c>
      <c r="G17" s="367">
        <v>47271</v>
      </c>
    </row>
    <row r="18" spans="1:7" s="29" customFormat="1" ht="18.75">
      <c r="A18" s="368">
        <v>9</v>
      </c>
      <c r="B18" s="369" t="s">
        <v>215</v>
      </c>
      <c r="C18" s="369">
        <v>45751</v>
      </c>
      <c r="D18" s="369">
        <v>319433</v>
      </c>
      <c r="E18" s="369">
        <f t="shared" si="0"/>
        <v>330130</v>
      </c>
      <c r="F18" s="369">
        <v>286318</v>
      </c>
      <c r="G18" s="369">
        <v>43812</v>
      </c>
    </row>
    <row r="19" spans="1:7" s="29" customFormat="1" ht="18.75">
      <c r="A19" s="34"/>
      <c r="B19" s="34" t="s">
        <v>216</v>
      </c>
      <c r="C19" s="35">
        <f>SUM(C10:C18)</f>
        <v>1729072</v>
      </c>
      <c r="D19" s="35">
        <f>SUM(D10:D18)</f>
        <v>3064855</v>
      </c>
      <c r="E19" s="35">
        <f>SUM(E10:E18)</f>
        <v>2485677</v>
      </c>
      <c r="F19" s="35">
        <f>SUM(F10:F18)</f>
        <v>2046177</v>
      </c>
      <c r="G19" s="35">
        <f>SUM(G10:G18)</f>
        <v>439500</v>
      </c>
    </row>
  </sheetData>
  <mergeCells count="10">
    <mergeCell ref="A7:A9"/>
    <mergeCell ref="B7:B9"/>
    <mergeCell ref="C7:C9"/>
    <mergeCell ref="D7:D9"/>
    <mergeCell ref="E7:G8"/>
    <mergeCell ref="A1:B1"/>
    <mergeCell ref="A2:B2"/>
    <mergeCell ref="A4:G4"/>
    <mergeCell ref="A5:G5"/>
    <mergeCell ref="D6:G6"/>
  </mergeCells>
  <printOptions horizontalCentered="1"/>
  <pageMargins left="0.18" right="0.1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Bieu 10</vt:lpstr>
      <vt:lpstr>Bieu 11</vt:lpstr>
      <vt:lpstr>Bieu 12</vt:lpstr>
      <vt:lpstr>Bieu 13</vt:lpstr>
      <vt:lpstr>Bieu 14</vt:lpstr>
      <vt:lpstr>Bieu 15</vt:lpstr>
      <vt:lpstr>Bieu 16</vt:lpstr>
      <vt:lpstr>Bieu 17</vt:lpstr>
      <vt:lpstr>Bieu 18</vt:lpstr>
      <vt:lpstr>Bieu 19</vt:lpstr>
      <vt:lpstr>Sheet1</vt:lpstr>
      <vt:lpstr>'Bieu 16'!Print_Area</vt:lpstr>
      <vt:lpstr>'Bieu 12'!Print_Titles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2016-12-27T09:43:56Z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ISdDocName">
    <vt:lpwstr>MOFUCM095694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http://svr-portal2:16250/cs/idcplg</vt:lpwstr>
  </property>
  <property fmtid="{D5CDD505-2E9C-101B-9397-08002B2CF9AE}" pid="5" name="DISdUser">
    <vt:lpwstr>anonymous</vt:lpwstr>
  </property>
  <property fmtid="{D5CDD505-2E9C-101B-9397-08002B2CF9AE}" pid="6" name="DISdID">
    <vt:lpwstr>57897</vt:lpwstr>
  </property>
  <property fmtid="{D5CDD505-2E9C-101B-9397-08002B2CF9AE}" pid="7" name="DISTaskPaneUrl">
    <vt:lpwstr>http://svr-portal2:16250/cs/idcplg?IdcService=DESKTOP_DOC_INFO&amp;dDocName=MOFUCM095694&amp;dID=57897&amp;ClientControlled=DocMan,taskpane&amp;coreContentOnly=1</vt:lpwstr>
  </property>
  <property fmtid="{D5CDD505-2E9C-101B-9397-08002B2CF9AE}" pid="8" name="DISidcName">
    <vt:lpwstr>ucmtmp</vt:lpwstr>
  </property>
</Properties>
</file>