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?><Relationships xmlns="http://schemas.openxmlformats.org/package/2006/relationships"><Relationship Target="xl/workbook.xml" Type="http://schemas.openxmlformats.org/officeDocument/2006/relationships/officeDocument" Id="rId1"></Relationship><Relationship Target="docProps/core.xml" Type="http://schemas.openxmlformats.org/package/2006/relationships/metadata/core-properties" Id="rId2"></Relationship><Relationship Target="docProps/app.xml" Type="http://schemas.openxmlformats.org/officeDocument/2006/relationships/extended-properties" Id="rId3"></Relationship><Relationship Target="docProps/custom.xml" Type="http://schemas.openxmlformats.org/officeDocument/2006/relationships/custom-properties" Id="rId4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B 10" sheetId="4" r:id="rId1"/>
    <sheet name="B 11" sheetId="5" r:id="rId2"/>
    <sheet name="B 12" sheetId="2" r:id="rId3"/>
    <sheet name="B 13" sheetId="3" r:id="rId4"/>
    <sheet name="B 14" sheetId="1" r:id="rId5"/>
    <sheet name="B15" sheetId="7" r:id="rId6"/>
    <sheet name="B16" sheetId="9" r:id="rId7"/>
    <sheet name="B17" sheetId="8" r:id="rId8"/>
    <sheet name="B18" sheetId="6" r:id="rId9"/>
  </sheets>
  <definedNames>
    <definedName name="_xlnm.Print_Titles" localSheetId="1">'B 11'!$6:$6</definedName>
    <definedName name="_xlnm.Print_Titles" localSheetId="2">'B 12'!$6:$6</definedName>
  </definedNames>
  <calcPr calcId="125725"/>
</workbook>
</file>

<file path=xl/calcChain.xml><?xml version="1.0" encoding="utf-8"?>
<calcChain xmlns="http://schemas.openxmlformats.org/spreadsheetml/2006/main">
  <c r="E13" i="8"/>
  <c r="C13"/>
  <c r="E10"/>
  <c r="E9" s="1"/>
  <c r="E8" s="1"/>
  <c r="C10"/>
  <c r="D8"/>
  <c r="G17" i="6"/>
  <c r="F17"/>
  <c r="C17"/>
  <c r="C9" i="8" l="1"/>
  <c r="C8" s="1"/>
  <c r="C8" i="3"/>
  <c r="C52" i="2"/>
  <c r="C46"/>
  <c r="C45" s="1"/>
  <c r="C27"/>
  <c r="C20"/>
  <c r="C15"/>
  <c r="C10"/>
  <c r="C27" i="5"/>
  <c r="C24"/>
  <c r="C18"/>
  <c r="C19"/>
  <c r="C12"/>
  <c r="C9"/>
  <c r="C12" i="4"/>
  <c r="C11" s="1"/>
  <c r="C14"/>
  <c r="E16" i="6"/>
  <c r="E15"/>
  <c r="E14"/>
  <c r="E13"/>
  <c r="E12"/>
  <c r="E11"/>
  <c r="E10"/>
  <c r="E9"/>
  <c r="D17"/>
  <c r="C19" i="4"/>
  <c r="C6"/>
  <c r="E17" i="6" l="1"/>
  <c r="C9" i="2"/>
  <c r="C10" i="4"/>
  <c r="C23" i="5"/>
  <c r="C17"/>
  <c r="C8"/>
</calcChain>
</file>

<file path=xl/sharedStrings.xml><?xml version="1.0" encoding="utf-8"?>
<sst xmlns="http://schemas.openxmlformats.org/spreadsheetml/2006/main" count="376" uniqueCount="243">
  <si>
    <t>CHỈ TIÊU</t>
  </si>
  <si>
    <t>DỰ TOÁN</t>
  </si>
  <si>
    <t>TỔNG CHI NGÂN SÁCH CẤP TỈNH</t>
  </si>
  <si>
    <t>I</t>
  </si>
  <si>
    <t>Chi đầu tư phát triển</t>
  </si>
  <si>
    <t>Chi đầu tư xây dựng cơ bản</t>
  </si>
  <si>
    <t>Chi đầu tư phát triển khác</t>
  </si>
  <si>
    <t>II</t>
  </si>
  <si>
    <t>Chi thường xuyên</t>
  </si>
  <si>
    <t>Chi giáo dục, đào tạo và dạy nghề</t>
  </si>
  <si>
    <t>Chi y tế</t>
  </si>
  <si>
    <t>Chi khoa học, công nghệ</t>
  </si>
  <si>
    <t>Chi văn hóa thông tin</t>
  </si>
  <si>
    <t>Chi phát thanh truyền hình</t>
  </si>
  <si>
    <t>Chi thể dục thể thao</t>
  </si>
  <si>
    <t>Chi đảm bảo xã hội</t>
  </si>
  <si>
    <t>Chi sự nghiệp kinh tế</t>
  </si>
  <si>
    <t>Chi quản lý hành chính, Đảng, Đoàn thể</t>
  </si>
  <si>
    <t>III</t>
  </si>
  <si>
    <t>IV</t>
  </si>
  <si>
    <t>V</t>
  </si>
  <si>
    <t>Chi bổ sung ngân sách cấp dưới</t>
  </si>
  <si>
    <t>VI</t>
  </si>
  <si>
    <t>Chi chuyển nguồn ngân sách sang năm sau</t>
  </si>
  <si>
    <t>STT</t>
  </si>
  <si>
    <t>Đơn vị tính : triệu đồng</t>
  </si>
  <si>
    <t>Mẫu số 14/CKTC-NSĐP</t>
  </si>
  <si>
    <t>A</t>
  </si>
  <si>
    <t>Tổng thu NSNN trên địa bàn</t>
  </si>
  <si>
    <t>Thu nội địa ( không kể thu từ dầu thô )</t>
  </si>
  <si>
    <t>Thu từ dầu thô</t>
  </si>
  <si>
    <t>Thu từ xuất, nhập khẩu</t>
  </si>
  <si>
    <t>B</t>
  </si>
  <si>
    <t>Thu ngân sách địa phương</t>
  </si>
  <si>
    <t>Thu ngân sách địa phương hưởng theo phân cấp</t>
  </si>
  <si>
    <t>Các khoản thu NSĐP hưởng 100%</t>
  </si>
  <si>
    <t>Các khoản thu phân chia NSĐP hưởng theo tỷ lệ %</t>
  </si>
  <si>
    <t>Thu bổ sung từ ngân sách trung ương</t>
  </si>
  <si>
    <t>Bổ sung cân đối</t>
  </si>
  <si>
    <t>Bổ sung có mục tiêu</t>
  </si>
  <si>
    <t>C</t>
  </si>
  <si>
    <t>Chi ngân sách địa phương</t>
  </si>
  <si>
    <t>Chi bổ sung qũy dự trữ tài chính</t>
  </si>
  <si>
    <t>Mẫu số 10/CKTC-NSĐP</t>
  </si>
  <si>
    <t>a</t>
  </si>
  <si>
    <t>b</t>
  </si>
  <si>
    <t>NGÂN SÁCH CẤP TỈNH</t>
  </si>
  <si>
    <t>Nguồn thu ngân sách cấp tỉnh</t>
  </si>
  <si>
    <t>Thu ngân sách cấp tỉnh hưởng theo phân cấp</t>
  </si>
  <si>
    <t>Các khoản thu ngân sách cấp tỉnh hưởng 100%</t>
  </si>
  <si>
    <t>Các khoản thu phân chia phần NS cấp tỉnh hưởng theo tỷ lệ %</t>
  </si>
  <si>
    <t xml:space="preserve">Chi ngân sách cấp tỉnh </t>
  </si>
  <si>
    <t>Bổ sung cho ngân sách huyện, thành phố, thuộc tỉnh</t>
  </si>
  <si>
    <t>Nguồn thu ngân sách huyện, thành phố thuộc tỉnh</t>
  </si>
  <si>
    <t>Thu ngân sách hưởng theo phân cấp :</t>
  </si>
  <si>
    <t>Các khoản thu ngân sách huyện hưởng 100%</t>
  </si>
  <si>
    <t>Các khoản thu phân chia phần NS huyện hưởng theo tỷ lệ %</t>
  </si>
  <si>
    <t>Thu bổ sung từ ngân sách cấp tỉnh :</t>
  </si>
  <si>
    <t>Chi ngân sách huyện, thành phố thuộc tỉnh</t>
  </si>
  <si>
    <t>Chi thuộc nhiệm vụ của ngân sách cấp tỉnh theo phân cấp ( không kể số bổ sung cho ngân sách cấp dưới )</t>
  </si>
  <si>
    <t>Mẫu số 11/CKTC-NSĐP</t>
  </si>
  <si>
    <t>Mẫu số 12/CKTC-NSĐP</t>
  </si>
  <si>
    <t>CÂN ĐỐI DỰ TOÁN NGÂN SÁCH ĐỊA PHƯƠNG NĂM 2017</t>
  </si>
  <si>
    <t>CÂN ĐỐI DỰ TOÁN NGÂN SÁCH CẤP TỈNH VÀ NGÂN SÁCH
CỦA HUYỆN, THÀNH PHỐ THUỘC TỈNH NĂM 2017</t>
  </si>
  <si>
    <t>Mẫu số 13/CKTC-NSĐP</t>
  </si>
  <si>
    <t>TỔNG CHI NGÂN SÁCH ĐỊA PHƯƠNG</t>
  </si>
  <si>
    <t>Tổng chi cân đối ngân sách địa phương</t>
  </si>
  <si>
    <t>Trong đó:</t>
  </si>
  <si>
    <t>Trong đó :</t>
  </si>
  <si>
    <t>Các khoản chi được quản lý qua NSNN</t>
  </si>
  <si>
    <t>Tên các huyện, thị xã, thành phố thuộc tỉnh</t>
  </si>
  <si>
    <t>Tổng thu NSNN trên địa bàn theo phân cấp</t>
  </si>
  <si>
    <t>Tổng chi cân đối ngân sách huyện</t>
  </si>
  <si>
    <t>Bổ sung từ ngân sách cấp tỉnh cho ngân sách cấp huyện</t>
  </si>
  <si>
    <t>Tổng số</t>
  </si>
  <si>
    <t>Trong đó</t>
  </si>
  <si>
    <t>Huyện Châu Đức</t>
  </si>
  <si>
    <t>Huyện Xuyên Mộc</t>
  </si>
  <si>
    <t>Thành phố Vũng Tàu</t>
  </si>
  <si>
    <t>Huyện Đất Đỏ</t>
  </si>
  <si>
    <t>Thành phố Bà Rịa</t>
  </si>
  <si>
    <t>Huyện Côn Đảo</t>
  </si>
  <si>
    <t>Huyện Tân Thành</t>
  </si>
  <si>
    <t>Huyện Long Điền</t>
  </si>
  <si>
    <t>Mẫu số 18/CKTC-NSĐP</t>
  </si>
  <si>
    <t>DỰ TOÁN THU, CHI NGÂN SÁCH CỦA CÁC HUYỆN, THÀNH PHỐ THUỘC TỈNH  NĂM 2017</t>
  </si>
  <si>
    <t>Thu từ nguồn bán đấu giá trụ sở cơ quan nhà nước, các lô đất công</t>
  </si>
  <si>
    <t>NGÂN SÁCH HUYỆN, THÀNH PHỐ THUỘC TỈNH (BAO GỒM NGÂN SÁCH CẤP HUYỆN VÀ NGÂN SÁCH CẤP XÃ)</t>
  </si>
  <si>
    <t xml:space="preserve">TỔNG THU NGÂN SÁCH NHÀ NƯỚC TRÊN ĐỊA BÀN </t>
  </si>
  <si>
    <t>Tổng thu các khoản cân đối ngân sách nhà nước</t>
  </si>
  <si>
    <t>Thu từ doanh nghiệp nhà nước trung ương</t>
  </si>
  <si>
    <t>Thuế giá trị gia tăng</t>
  </si>
  <si>
    <t>Thuế thu nhập doanh nghiệp</t>
  </si>
  <si>
    <t>Thuế tiêu thụ đặc biệt hàng hóa, dịch vụ trong nước</t>
  </si>
  <si>
    <t>Thuế tài nguyên</t>
  </si>
  <si>
    <t>Thu từ doanh nghiệp nhà nước địa phương</t>
  </si>
  <si>
    <t>Thu từ doanh nghiệp có vốn đầu tư nước ngoài</t>
  </si>
  <si>
    <t>Thuế tiêu thụ đặc biệt hàng hóa, dịch vụ</t>
  </si>
  <si>
    <t>Tiền thuê mặt đất, mặt nước, mặt biển</t>
  </si>
  <si>
    <t>Khí lãi được chia của nước chủ nhà Việt Nam</t>
  </si>
  <si>
    <t>Thu từ khu vực ngoài quốc doanh</t>
  </si>
  <si>
    <t>Lệ phí trước bạ</t>
  </si>
  <si>
    <t>Thuế sử dụng đất phi nông nghiệp</t>
  </si>
  <si>
    <t>Thuế thu nhập cá nhân</t>
  </si>
  <si>
    <t>Thu xổ số kiến thiết</t>
  </si>
  <si>
    <t>Thu phí, lệ phí</t>
  </si>
  <si>
    <t>Thu tiền sử dụng đất</t>
  </si>
  <si>
    <t>Thu tiền thuê mặt đất, mặt nước</t>
  </si>
  <si>
    <t>Thu từ quỹ đất công ích và hoa lợi công sản tại xã, …</t>
  </si>
  <si>
    <t>Thuế bảo vệ môi trường</t>
  </si>
  <si>
    <t>Thu khác ngân sách</t>
  </si>
  <si>
    <t>Thu thuế xuất khẩu, thuế nhập khẩu, thuế TTĐB hàng NK</t>
  </si>
  <si>
    <t>Thu huy động đầu tư theo K3 Đ8 Luật NSNN</t>
  </si>
  <si>
    <t>Các khoản thu được để lại quản lý chi qua ngân sách nhà nước</t>
  </si>
  <si>
    <t>TỔNG THU NGÂN SÁCH ĐỊA PHƯƠNG</t>
  </si>
  <si>
    <t>Các khoản thu cân đối ngân sách địa phương</t>
  </si>
  <si>
    <t>Các khoản thu NSĐP được hưởng 100%</t>
  </si>
  <si>
    <t>Thu phân chia theo tỷ lệ % NSĐP được hưởng</t>
  </si>
  <si>
    <t>Thu bổ sung từ ngân sách Trung ương</t>
  </si>
  <si>
    <t>-</t>
  </si>
  <si>
    <t>Thu từ hoạt động sản xuất kinh doanh trong nước (Thu nội địa)</t>
  </si>
  <si>
    <t>Thu tiền cấp quyền khai thác khoán sản</t>
  </si>
  <si>
    <t>Thu cổ tức, lợi nhuận được chia và lợi nhuận còn lại</t>
  </si>
  <si>
    <t>Thu thuế xuất khẩu, nhập khẩu, thuế TTĐB, thuế giá trị gia tăng hàng hóa nhập khẩu do Hải quan thu</t>
  </si>
  <si>
    <t>Thuế giá trị gia tăng hàng nhập khẩu (thực thu trên địa bàn)</t>
  </si>
  <si>
    <t>Thu huy động đầu tư theo khoản 3 điều 8 của Luật NSNN</t>
  </si>
  <si>
    <t>Huy động đầu tư theo Khoản 5 Điều 7 của Luật NSNN năm 2015</t>
  </si>
  <si>
    <t>Chi trả nợ gốc và lãi các khoản tiền huy động theo Khoản 5 Điều 7 Luật NSNN năm 2015</t>
  </si>
  <si>
    <t>DỰ TOÁN THU NGÂN SÁCH NHÀ NƯỚC NĂM 2017</t>
  </si>
  <si>
    <t>DỰ TOÁN CHI NGÂN SÁCH ĐỊA PHƯƠNG NĂM 2017</t>
  </si>
  <si>
    <t>Chi trả nợ gốc và lãi huy động đầu tư cơ sở hạ tầng theo Khoản 5 Điều 7 của Luật NSNN năm 2015</t>
  </si>
  <si>
    <t>DỰ TOÁN CHI NGÂN SÁCH CẤP TỈNH THEO TỪNG LĨNH VỰC 
NĂM 2017</t>
  </si>
  <si>
    <t>Mẫu số 15/CKTC-NSĐP</t>
  </si>
  <si>
    <t>BIỂU PHÂN BỔ DỰ TOÁN CHI NSNN NĂM 2017 THEO ĐƠN VỊ DỰ TOÁN</t>
  </si>
  <si>
    <t>ĐƠN VỊ</t>
  </si>
  <si>
    <t>Tổng chi từ ngân sách</t>
  </si>
  <si>
    <t>QLNN</t>
  </si>
  <si>
    <t>SN giáo dục</t>
  </si>
  <si>
    <t>SN đào tạo</t>
  </si>
  <si>
    <t>SN y tế</t>
  </si>
  <si>
    <t>SN đảm bảo xã hội</t>
  </si>
  <si>
    <t>SN khoa học</t>
  </si>
  <si>
    <t>SN kinh tế</t>
  </si>
  <si>
    <t>Một số cơ quan, đơn vị</t>
  </si>
  <si>
    <t>UBND Tỉnh</t>
  </si>
  <si>
    <t>VP Đoàn ĐBQH&amp;HĐND</t>
  </si>
  <si>
    <t>Sở Kế hoạch - Đầu tư</t>
  </si>
  <si>
    <t>Sở Giáo dục - Đào tạo</t>
  </si>
  <si>
    <t xml:space="preserve">Sở Y tế </t>
  </si>
  <si>
    <t>Sở Văn hóa - TTDL</t>
  </si>
  <si>
    <t xml:space="preserve">Sở Tài chính </t>
  </si>
  <si>
    <t>Thanh tra Tỉnh</t>
  </si>
  <si>
    <t>Sở Nông nghiệp - PTNT</t>
  </si>
  <si>
    <t>Sở Tư pháp</t>
  </si>
  <si>
    <t>Sở Th.tin - Tr.thông</t>
  </si>
  <si>
    <t>Đài Phát thanh TH</t>
  </si>
  <si>
    <t>Tỉnh đoàn Thanh niên</t>
  </si>
  <si>
    <t>UB Mặt trận TQVN</t>
  </si>
  <si>
    <t>Hội Phụ nữ</t>
  </si>
  <si>
    <t>Hội Cựu chiến binh</t>
  </si>
  <si>
    <t>Đơn vị: triệu đồng</t>
  </si>
  <si>
    <t>Mẫu số 17/CKTC-NSĐP</t>
  </si>
  <si>
    <t>DỰ TOÁN CHI NGÂN SÁCH CHO CÁC DỰ ÁN CHƯƠNG TRÌNH MỤC TIÊU QUỐC GIA VÀ CHƯƠNG TRÌNH MỤC TIÊU NĂM 2017</t>
  </si>
  <si>
    <t>TÊN CHƯƠNG TRÌNH, DỰ ÁN</t>
  </si>
  <si>
    <t>Dự toán năm 2017</t>
  </si>
  <si>
    <t>Chia ra</t>
  </si>
  <si>
    <t>Vốn đầu tư</t>
  </si>
  <si>
    <t>Vốn sự nghiệp</t>
  </si>
  <si>
    <t xml:space="preserve">TỔNG </t>
  </si>
  <si>
    <t>TỔNG SỐ PHÂN BỔ</t>
  </si>
  <si>
    <t>CHƯƠNG TRÌNH MỤC TIÊU QUỐC GIA:</t>
  </si>
  <si>
    <t>CTMTQG Xây dựng nông thôn mới</t>
  </si>
  <si>
    <t>Chương trình MTQG giảm nghèo bền vững</t>
  </si>
  <si>
    <t xml:space="preserve">CHƯƠNG TRÌNH MỤC TIÊU </t>
  </si>
  <si>
    <t>Chương trình mục tiêu Giáo dục nghề nghiệp - việc làm và an toàn lao động của Bộ Lao động – Thương binh và Xã hội:</t>
  </si>
  <si>
    <t>Chương trình mục tiêu y tế - dân số của Bộ Y tế</t>
  </si>
  <si>
    <t xml:space="preserve">Chương trình mục tiêu đảm bảo trật tự an toàn giao thông, phòng cháy chữa cháy, phòng chống tội phạm </t>
  </si>
  <si>
    <t>Chương trình mục tiêu ứng phó biến đổi khí hậu và tăng trưởng xanh của Bộ Kế hoạch – Đầu tư, Bộ Tài nguyên và Môi trường và Chương trình khác của Bộ Công thương</t>
  </si>
  <si>
    <t xml:space="preserve">Chương trình Quốc gia Bình Đẳng Giới </t>
  </si>
  <si>
    <t xml:space="preserve">Chương trình Quốc gia về bảo vệ trẻ em  </t>
  </si>
  <si>
    <t>Chương trình QG an toàn lao động, vệ sinh lao động</t>
  </si>
  <si>
    <t>DỰ PHÒNG CHƯA PHÂN BỔ</t>
  </si>
  <si>
    <t xml:space="preserve"> </t>
  </si>
  <si>
    <t>Mẫu số 16/CKTC-NSĐP</t>
  </si>
  <si>
    <t>DỰ TOÁN CHI XDCB CỦA NGÂN SÁCH CẤP TỈNH NĂM 2017</t>
  </si>
  <si>
    <t>Đơn vị: Triệu đồng</t>
  </si>
  <si>
    <t>Danh mục dự án</t>
  </si>
  <si>
    <t>Chủ đầu tư</t>
  </si>
  <si>
    <t>Quy mô xây dựng</t>
  </si>
  <si>
    <t>Giá trị công trình</t>
  </si>
  <si>
    <t>KH 2017</t>
  </si>
  <si>
    <t>Trong đó vốn XSKT</t>
  </si>
  <si>
    <t>Tr đó BTGPMB</t>
  </si>
  <si>
    <t>Một số công trình, dự án</t>
  </si>
  <si>
    <t>TTKL DA ĐÃ HOÀN THÀNH</t>
  </si>
  <si>
    <t>Bệnh viện đa khoa huyện Long điền</t>
  </si>
  <si>
    <t>Sở Y tế</t>
  </si>
  <si>
    <t>100 giường</t>
  </si>
  <si>
    <t>Xây dựng mới bệnh viện tâm thần</t>
  </si>
  <si>
    <t>150 giường bệnh</t>
  </si>
  <si>
    <t>Dự án ODA thu gom và xử lý nước thải TP Vũng tàu</t>
  </si>
  <si>
    <t>Cty Thoát nước và PT đô thị tỉnh BR-VT</t>
  </si>
  <si>
    <t>20.000 m3/ngày</t>
  </si>
  <si>
    <t>XD mới BV Tỉnh tại Bà Rịa</t>
  </si>
  <si>
    <t>BQLDA Chuyên ngành DD và CN</t>
  </si>
  <si>
    <t>700 giừơng</t>
  </si>
  <si>
    <t>DỰ ÁN CHUYỂN TIẾP</t>
  </si>
  <si>
    <t>Khu tái định cư Tây Bắc đường AIII thành phố Vũng tàu</t>
  </si>
  <si>
    <t>UBND TP Vũng tàu</t>
  </si>
  <si>
    <t>24,8ha; 513 lô đất</t>
  </si>
  <si>
    <t>Hương lộ 10 thị xã Bà rịa</t>
  </si>
  <si>
    <t>UBND TP Bà rịa</t>
  </si>
  <si>
    <t>4.959 m</t>
  </si>
  <si>
    <t>Đường trục chính xã Tân Hưng (giai đoạn II nối Quốc lộ 56)</t>
  </si>
  <si>
    <t>1.650 m</t>
  </si>
  <si>
    <t>Công viên 30/4 (Công viên Bà Rịa) giai đoạn 1 (gồm đường vào và lễ đãi)</t>
  </si>
  <si>
    <t>12,12 ha</t>
  </si>
  <si>
    <t>UBND H.Xuyên mộc</t>
  </si>
  <si>
    <t>XD cơ sở 2 trường Cao đẳng nghề tại TP Vũng tàu</t>
  </si>
  <si>
    <t>Trường Cao đẳng nghề tỉnh BR-VT</t>
  </si>
  <si>
    <t>1.500 học viên</t>
  </si>
  <si>
    <t>Bệnh viện y học cổ truyền tỉnh BR-VT</t>
  </si>
  <si>
    <t xml:space="preserve">100 giường </t>
  </si>
  <si>
    <t>Đường 30/4 đoạn từ ngã 3 Chí linh đến Eọ Ông từ</t>
  </si>
  <si>
    <t>BQLDA chuyên ngành GT</t>
  </si>
  <si>
    <t>7,2 km</t>
  </si>
  <si>
    <t>DỰ ÁN KHỞI CÔNG MỚI 2017</t>
  </si>
  <si>
    <t xml:space="preserve">Cải tạo, sửa chữa và bổ sung các phòng chức năng của các Trường: THCS Bình Châu, THCS Hòa Hưng, THCS Phước Thuận, THCS Bông Trang và THCS Phước Bửu huyện Xuyên Mộc </t>
  </si>
  <si>
    <t>Đầu tư cải tạo và phát triển lưới điện nông thôn 2016-2020</t>
  </si>
  <si>
    <t>272 km hạ thế; 17.904 KVA</t>
  </si>
  <si>
    <t>Đầu tư thiết bị số hoá truyền hình</t>
  </si>
  <si>
    <t>Đài PTTH tỉnh</t>
  </si>
  <si>
    <t>UBND TỈNH BÀ RỊA VŨNG TÀU</t>
  </si>
  <si>
    <t>Dự phòng</t>
  </si>
  <si>
    <t>Hội Nông dân</t>
  </si>
  <si>
    <t>Sở Công thương</t>
  </si>
  <si>
    <t>Sở Nội vụ</t>
  </si>
  <si>
    <t>Sở Lao động - TBXH</t>
  </si>
  <si>
    <t>Sở Khoa học - Công nghệ</t>
  </si>
  <si>
    <t>Sở Giao thông - Vận tải</t>
  </si>
  <si>
    <t>Sở Ngoại vụ</t>
  </si>
  <si>
    <t>Sở Tài nguyên - Môi trường</t>
  </si>
  <si>
    <t>Sở Xây dựng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</si>
</sst>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_(* #,##0_);_(* \(#,##0\);_(* &quot;-&quot;??_);_(@_)"/>
    <numFmt numFmtId="166" formatCode="#,###"/>
  </numFmts>
  <fonts count="29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4"/>
      <color indexed="8"/>
      <name val="Times New Roman"/>
      <family val="1"/>
    </font>
    <font>
      <b/>
      <i/>
      <sz val="13"/>
      <color indexed="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b/>
      <sz val="13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b/>
      <u/>
      <sz val="13"/>
      <name val="Times New Roman"/>
      <family val="1"/>
    </font>
    <font>
      <sz val="10"/>
      <name val="Times New Roman"/>
      <family val="1"/>
    </font>
    <font>
      <sz val="10"/>
      <name val=".VnTime"/>
      <family val="2"/>
    </font>
    <font>
      <sz val="12"/>
      <name val=".vntime"/>
      <family val="2"/>
    </font>
    <font>
      <b/>
      <sz val="10"/>
      <name val="Times New Roman"/>
      <family val="1"/>
    </font>
    <font>
      <b/>
      <sz val="12"/>
      <color theme="1"/>
      <name val="Times New Roman"/>
      <family val="1"/>
    </font>
    <font>
      <i/>
      <sz val="13"/>
      <color theme="1"/>
      <name val="Times New Roman"/>
      <family val="1"/>
    </font>
    <font>
      <b/>
      <i/>
      <sz val="12"/>
      <name val="Times New Roman"/>
      <family val="1"/>
    </font>
    <font>
      <b/>
      <u/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theme="1"/>
      <name val="Times New Roman"/>
      <family val="1"/>
      <charset val="163"/>
    </font>
    <font>
      <b/>
      <sz val="14"/>
      <name val="Times New Roman"/>
      <family val="1"/>
    </font>
    <font>
      <b/>
      <sz val="12"/>
      <color indexed="8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thin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thin">
        <color theme="1"/>
      </right>
      <top style="hair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hair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7" fillId="0" borderId="0">
      <alignment vertical="center" wrapText="1"/>
    </xf>
    <xf numFmtId="0" fontId="18" fillId="0" borderId="0"/>
    <xf numFmtId="0" fontId="19" fillId="0" borderId="0"/>
    <xf numFmtId="0" fontId="19" fillId="0" borderId="0"/>
    <xf numFmtId="0" fontId="11" fillId="0" borderId="0"/>
    <xf numFmtId="0" fontId="17" fillId="0" borderId="0"/>
  </cellStyleXfs>
  <cellXfs count="162">
    <xf numFmtId="0" fontId="0" fillId="0" borderId="0" xfId="0"/>
    <xf numFmtId="0" fontId="2" fillId="0" borderId="0" xfId="0" applyFont="1"/>
    <xf numFmtId="0" fontId="4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right" vertical="center" wrapText="1"/>
    </xf>
    <xf numFmtId="165" fontId="2" fillId="0" borderId="1" xfId="1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165" fontId="4" fillId="0" borderId="1" xfId="1" applyNumberFormat="1" applyFont="1" applyBorder="1" applyAlignment="1">
      <alignment horizontal="right" vertical="center" wrapText="1"/>
    </xf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justify" vertical="center" wrapText="1"/>
    </xf>
    <xf numFmtId="165" fontId="2" fillId="0" borderId="0" xfId="0" applyNumberFormat="1" applyFont="1"/>
    <xf numFmtId="165" fontId="2" fillId="0" borderId="0" xfId="1" applyNumberFormat="1" applyFont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right"/>
    </xf>
    <xf numFmtId="165" fontId="8" fillId="0" borderId="0" xfId="1" applyNumberFormat="1" applyFont="1" applyFill="1" applyAlignment="1">
      <alignment horizontal="center" vertical="center" wrapText="1"/>
    </xf>
    <xf numFmtId="165" fontId="9" fillId="0" borderId="0" xfId="1" applyNumberFormat="1" applyFont="1" applyFill="1" applyAlignment="1">
      <alignment wrapText="1"/>
    </xf>
    <xf numFmtId="165" fontId="9" fillId="0" borderId="0" xfId="1" applyNumberFormat="1" applyFont="1" applyFill="1"/>
    <xf numFmtId="165" fontId="8" fillId="0" borderId="0" xfId="1" applyNumberFormat="1" applyFont="1" applyFill="1"/>
    <xf numFmtId="0" fontId="9" fillId="0" borderId="0" xfId="0" applyFont="1" applyFill="1" applyAlignment="1">
      <alignment horizontal="center" vertical="center" wrapText="1"/>
    </xf>
    <xf numFmtId="165" fontId="8" fillId="0" borderId="5" xfId="1" applyNumberFormat="1" applyFont="1" applyFill="1" applyBorder="1" applyAlignment="1">
      <alignment horizontal="left" wrapText="1"/>
    </xf>
    <xf numFmtId="165" fontId="9" fillId="0" borderId="5" xfId="1" applyNumberFormat="1" applyFont="1" applyFill="1" applyBorder="1" applyAlignment="1">
      <alignment wrapText="1"/>
    </xf>
    <xf numFmtId="165" fontId="9" fillId="0" borderId="5" xfId="1" applyNumberFormat="1" applyFont="1" applyFill="1" applyBorder="1" applyAlignment="1">
      <alignment horizontal="left" wrapText="1"/>
    </xf>
    <xf numFmtId="165" fontId="9" fillId="0" borderId="6" xfId="1" applyNumberFormat="1" applyFont="1" applyFill="1" applyBorder="1" applyAlignment="1">
      <alignment wrapText="1"/>
    </xf>
    <xf numFmtId="165" fontId="10" fillId="0" borderId="0" xfId="1" applyNumberFormat="1" applyFont="1" applyFill="1"/>
    <xf numFmtId="49" fontId="8" fillId="0" borderId="5" xfId="1" applyNumberFormat="1" applyFont="1" applyFill="1" applyBorder="1" applyAlignment="1">
      <alignment horizontal="center" vertical="center" wrapText="1"/>
    </xf>
    <xf numFmtId="49" fontId="9" fillId="0" borderId="5" xfId="1" applyNumberFormat="1" applyFont="1" applyFill="1" applyBorder="1" applyAlignment="1">
      <alignment horizontal="center" vertical="center" wrapText="1"/>
    </xf>
    <xf numFmtId="49" fontId="9" fillId="0" borderId="6" xfId="1" applyNumberFormat="1" applyFont="1" applyFill="1" applyBorder="1" applyAlignment="1">
      <alignment horizontal="center" vertical="center" wrapText="1"/>
    </xf>
    <xf numFmtId="0" fontId="14" fillId="0" borderId="0" xfId="0" applyFont="1" applyFill="1" applyBorder="1"/>
    <xf numFmtId="0" fontId="14" fillId="0" borderId="0" xfId="0" applyFont="1" applyFill="1"/>
    <xf numFmtId="0" fontId="14" fillId="0" borderId="0" xfId="0" applyFont="1" applyFill="1" applyAlignment="1">
      <alignment horizontal="right"/>
    </xf>
    <xf numFmtId="0" fontId="14" fillId="0" borderId="0" xfId="0" applyFont="1" applyFill="1" applyAlignment="1">
      <alignment wrapText="1"/>
    </xf>
    <xf numFmtId="0" fontId="14" fillId="0" borderId="0" xfId="0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3" fontId="13" fillId="0" borderId="1" xfId="1" applyNumberFormat="1" applyFont="1" applyFill="1" applyBorder="1" applyAlignment="1">
      <alignment horizontal="right" vertical="center"/>
    </xf>
    <xf numFmtId="1" fontId="14" fillId="0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Alignment="1">
      <alignment horizontal="center" vertical="center"/>
    </xf>
    <xf numFmtId="1" fontId="13" fillId="0" borderId="7" xfId="0" applyNumberFormat="1" applyFont="1" applyFill="1" applyBorder="1" applyAlignment="1">
      <alignment horizontal="center" vertical="center"/>
    </xf>
    <xf numFmtId="1" fontId="13" fillId="0" borderId="7" xfId="0" applyNumberFormat="1" applyFont="1" applyFill="1" applyBorder="1" applyAlignment="1">
      <alignment horizontal="left" vertical="center"/>
    </xf>
    <xf numFmtId="3" fontId="13" fillId="0" borderId="7" xfId="1" applyNumberFormat="1" applyFont="1" applyFill="1" applyBorder="1" applyAlignment="1">
      <alignment horizontal="right" vertical="center"/>
    </xf>
    <xf numFmtId="1" fontId="14" fillId="0" borderId="7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vertical="center" wrapText="1"/>
    </xf>
    <xf numFmtId="3" fontId="13" fillId="0" borderId="5" xfId="1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vertical="center" wrapText="1"/>
    </xf>
    <xf numFmtId="3" fontId="14" fillId="0" borderId="5" xfId="1" applyNumberFormat="1" applyFont="1" applyFill="1" applyBorder="1" applyAlignment="1">
      <alignment horizontal="right" vertical="center"/>
    </xf>
    <xf numFmtId="3" fontId="14" fillId="0" borderId="5" xfId="0" applyNumberFormat="1" applyFont="1" applyFill="1" applyBorder="1" applyAlignment="1">
      <alignment horizontal="right" vertical="center"/>
    </xf>
    <xf numFmtId="0" fontId="13" fillId="0" borderId="5" xfId="0" applyFont="1" applyFill="1" applyBorder="1" applyAlignment="1">
      <alignment horizontal="left" vertical="center" wrapText="1"/>
    </xf>
    <xf numFmtId="165" fontId="14" fillId="0" borderId="5" xfId="2" applyNumberFormat="1" applyFont="1" applyFill="1" applyBorder="1" applyAlignment="1">
      <alignment horizontal="right" vertical="center"/>
    </xf>
    <xf numFmtId="0" fontId="14" fillId="0" borderId="5" xfId="0" applyFont="1" applyFill="1" applyBorder="1" applyAlignment="1">
      <alignment horizontal="left" vertical="center" wrapText="1"/>
    </xf>
    <xf numFmtId="3" fontId="14" fillId="0" borderId="5" xfId="0" applyNumberFormat="1" applyFont="1" applyFill="1" applyBorder="1" applyAlignment="1">
      <alignment horizontal="right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 wrapText="1"/>
    </xf>
    <xf numFmtId="3" fontId="13" fillId="0" borderId="6" xfId="1" applyNumberFormat="1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center" vertical="center"/>
    </xf>
    <xf numFmtId="3" fontId="17" fillId="0" borderId="0" xfId="3" applyNumberFormat="1" applyFont="1" applyFill="1">
      <alignment vertical="center" wrapText="1"/>
    </xf>
    <xf numFmtId="3" fontId="17" fillId="0" borderId="0" xfId="3" applyNumberFormat="1" applyFont="1" applyFill="1" applyAlignment="1">
      <alignment horizontal="center" vertical="center" wrapText="1"/>
    </xf>
    <xf numFmtId="3" fontId="17" fillId="0" borderId="0" xfId="3" applyNumberFormat="1" applyFont="1" applyFill="1" applyBorder="1">
      <alignment vertical="center" wrapText="1"/>
    </xf>
    <xf numFmtId="3" fontId="17" fillId="0" borderId="0" xfId="4" applyNumberFormat="1" applyFont="1" applyFill="1" applyAlignment="1">
      <alignment wrapText="1"/>
    </xf>
    <xf numFmtId="3" fontId="17" fillId="0" borderId="0" xfId="4" applyNumberFormat="1" applyFont="1" applyFill="1" applyAlignment="1">
      <alignment horizontal="center" wrapText="1"/>
    </xf>
    <xf numFmtId="3" fontId="17" fillId="0" borderId="0" xfId="4" applyNumberFormat="1" applyFont="1" applyFill="1" applyAlignment="1">
      <alignment horizontal="right" vertical="center"/>
    </xf>
    <xf numFmtId="3" fontId="17" fillId="0" borderId="8" xfId="3" applyNumberFormat="1" applyFont="1" applyFill="1" applyBorder="1">
      <alignment vertical="center" wrapText="1"/>
    </xf>
    <xf numFmtId="3" fontId="20" fillId="0" borderId="0" xfId="3" applyNumberFormat="1" applyFont="1" applyFill="1" applyBorder="1">
      <alignment vertical="center" wrapText="1"/>
    </xf>
    <xf numFmtId="3" fontId="20" fillId="0" borderId="0" xfId="3" applyNumberFormat="1" applyFont="1" applyFill="1">
      <alignment vertical="center" wrapText="1"/>
    </xf>
    <xf numFmtId="3" fontId="20" fillId="0" borderId="0" xfId="3" applyNumberFormat="1" applyFont="1" applyFill="1" applyAlignment="1">
      <alignment vertical="center"/>
    </xf>
    <xf numFmtId="3" fontId="20" fillId="0" borderId="0" xfId="3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5" fontId="8" fillId="0" borderId="0" xfId="1" applyNumberFormat="1" applyFont="1" applyFill="1" applyAlignment="1">
      <alignment horizontal="right" vertical="center"/>
    </xf>
    <xf numFmtId="165" fontId="8" fillId="0" borderId="1" xfId="1" applyNumberFormat="1" applyFont="1" applyFill="1" applyBorder="1" applyAlignment="1">
      <alignment horizontal="center" vertical="center" wrapText="1"/>
    </xf>
    <xf numFmtId="165" fontId="8" fillId="0" borderId="0" xfId="1" applyNumberFormat="1" applyFont="1" applyFill="1" applyAlignment="1">
      <alignment horizontal="center" vertical="center" wrapText="1"/>
    </xf>
    <xf numFmtId="165" fontId="8" fillId="0" borderId="1" xfId="1" applyNumberFormat="1" applyFont="1" applyFill="1" applyBorder="1" applyAlignment="1">
      <alignment vertical="center" wrapText="1"/>
    </xf>
    <xf numFmtId="165" fontId="8" fillId="0" borderId="1" xfId="1" applyNumberFormat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165" fontId="13" fillId="0" borderId="1" xfId="1" applyNumberFormat="1" applyFont="1" applyFill="1" applyBorder="1" applyAlignment="1">
      <alignment horizontal="center" vertical="center" wrapText="1"/>
    </xf>
    <xf numFmtId="165" fontId="13" fillId="0" borderId="0" xfId="1" applyNumberFormat="1" applyFont="1" applyFill="1" applyAlignment="1">
      <alignment horizontal="left" vertical="center" wrapText="1"/>
    </xf>
    <xf numFmtId="165" fontId="13" fillId="0" borderId="0" xfId="1" applyNumberFormat="1" applyFont="1" applyFill="1" applyAlignment="1">
      <alignment horizontal="right"/>
    </xf>
    <xf numFmtId="0" fontId="13" fillId="0" borderId="0" xfId="0" applyFont="1" applyFill="1" applyAlignment="1">
      <alignment horizontal="center" vertical="center" wrapText="1"/>
    </xf>
    <xf numFmtId="0" fontId="14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0" fontId="21" fillId="0" borderId="0" xfId="0" applyFont="1"/>
    <xf numFmtId="165" fontId="8" fillId="0" borderId="0" xfId="1" applyNumberFormat="1" applyFont="1" applyFill="1" applyAlignment="1">
      <alignment vertical="center"/>
    </xf>
    <xf numFmtId="0" fontId="22" fillId="0" borderId="0" xfId="0" applyFont="1" applyAlignment="1">
      <alignment horizontal="right" vertical="center"/>
    </xf>
    <xf numFmtId="0" fontId="21" fillId="0" borderId="0" xfId="0" applyFont="1" applyAlignment="1">
      <alignment vertical="center"/>
    </xf>
    <xf numFmtId="166" fontId="8" fillId="0" borderId="5" xfId="1" applyNumberFormat="1" applyFont="1" applyFill="1" applyBorder="1"/>
    <xf numFmtId="166" fontId="9" fillId="0" borderId="5" xfId="1" applyNumberFormat="1" applyFont="1" applyFill="1" applyBorder="1"/>
    <xf numFmtId="166" fontId="9" fillId="0" borderId="5" xfId="1" applyNumberFormat="1" applyFont="1" applyFill="1" applyBorder="1" applyAlignment="1">
      <alignment wrapText="1"/>
    </xf>
    <xf numFmtId="166" fontId="9" fillId="0" borderId="6" xfId="1" applyNumberFormat="1" applyFont="1" applyFill="1" applyBorder="1"/>
    <xf numFmtId="166" fontId="9" fillId="0" borderId="6" xfId="1" applyNumberFormat="1" applyFont="1" applyFill="1" applyBorder="1" applyAlignment="1">
      <alignment wrapText="1"/>
    </xf>
    <xf numFmtId="3" fontId="8" fillId="0" borderId="10" xfId="4" applyNumberFormat="1" applyFont="1" applyFill="1" applyBorder="1" applyAlignment="1">
      <alignment horizontal="center" vertical="center" textRotation="255"/>
    </xf>
    <xf numFmtId="3" fontId="8" fillId="0" borderId="10" xfId="4" applyNumberFormat="1" applyFont="1" applyFill="1" applyBorder="1" applyAlignment="1">
      <alignment horizontal="center" vertical="center"/>
    </xf>
    <xf numFmtId="3" fontId="8" fillId="0" borderId="10" xfId="4" applyNumberFormat="1" applyFont="1" applyFill="1" applyBorder="1" applyAlignment="1">
      <alignment horizontal="center" vertical="center" wrapText="1"/>
    </xf>
    <xf numFmtId="3" fontId="8" fillId="0" borderId="11" xfId="4" applyNumberFormat="1" applyFont="1" applyFill="1" applyBorder="1" applyAlignment="1">
      <alignment horizontal="center" vertical="center" textRotation="255" wrapText="1"/>
    </xf>
    <xf numFmtId="3" fontId="24" fillId="0" borderId="11" xfId="4" applyNumberFormat="1" applyFont="1" applyFill="1" applyBorder="1" applyAlignment="1">
      <alignment horizontal="center" vertical="center" wrapText="1"/>
    </xf>
    <xf numFmtId="3" fontId="8" fillId="0" borderId="11" xfId="4" applyNumberFormat="1" applyFont="1" applyFill="1" applyBorder="1" applyAlignment="1">
      <alignment horizontal="center" vertical="center" wrapText="1"/>
    </xf>
    <xf numFmtId="3" fontId="24" fillId="0" borderId="11" xfId="5" applyNumberFormat="1" applyFont="1" applyFill="1" applyBorder="1" applyAlignment="1">
      <alignment horizontal="right" vertical="center" wrapText="1"/>
    </xf>
    <xf numFmtId="3" fontId="24" fillId="0" borderId="11" xfId="4" applyNumberFormat="1" applyFont="1" applyFill="1" applyBorder="1" applyAlignment="1">
      <alignment horizontal="left" vertical="center" wrapText="1"/>
    </xf>
    <xf numFmtId="3" fontId="9" fillId="0" borderId="11" xfId="4" applyNumberFormat="1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vertical="center" wrapText="1"/>
    </xf>
    <xf numFmtId="3" fontId="9" fillId="0" borderId="11" xfId="3" applyNumberFormat="1" applyFont="1" applyFill="1" applyBorder="1" applyAlignment="1">
      <alignment horizontal="center" vertical="center" wrapText="1"/>
    </xf>
    <xf numFmtId="3" fontId="9" fillId="0" borderId="11" xfId="3" applyNumberFormat="1" applyFont="1" applyFill="1" applyBorder="1">
      <alignment vertical="center" wrapText="1"/>
    </xf>
    <xf numFmtId="3" fontId="9" fillId="0" borderId="11" xfId="4" applyNumberFormat="1" applyFont="1" applyFill="1" applyBorder="1" applyAlignment="1">
      <alignment vertical="center" wrapText="1"/>
    </xf>
    <xf numFmtId="0" fontId="9" fillId="0" borderId="11" xfId="0" applyFont="1" applyFill="1" applyBorder="1" applyAlignment="1">
      <alignment horizontal="left" vertical="center" wrapText="1"/>
    </xf>
    <xf numFmtId="0" fontId="9" fillId="0" borderId="11" xfId="0" applyFont="1" applyFill="1" applyBorder="1" applyAlignment="1">
      <alignment horizontal="center" vertical="center" wrapText="1"/>
    </xf>
    <xf numFmtId="3" fontId="9" fillId="0" borderId="11" xfId="4" applyNumberFormat="1" applyFont="1" applyFill="1" applyBorder="1" applyAlignment="1">
      <alignment horizontal="right" vertical="center" wrapText="1"/>
    </xf>
    <xf numFmtId="3" fontId="9" fillId="0" borderId="11" xfId="4" applyNumberFormat="1" applyFont="1" applyFill="1" applyBorder="1" applyAlignment="1">
      <alignment horizontal="left" vertical="center" wrapText="1"/>
    </xf>
    <xf numFmtId="0" fontId="24" fillId="0" borderId="11" xfId="0" applyFont="1" applyFill="1" applyBorder="1" applyAlignment="1">
      <alignment horizontal="left" vertical="center" wrapText="1"/>
    </xf>
    <xf numFmtId="3" fontId="8" fillId="0" borderId="11" xfId="3" applyNumberFormat="1" applyFont="1" applyFill="1" applyBorder="1" applyAlignment="1">
      <alignment horizontal="center" vertical="center" wrapText="1"/>
    </xf>
    <xf numFmtId="3" fontId="8" fillId="0" borderId="11" xfId="3" applyNumberFormat="1" applyFont="1" applyFill="1" applyBorder="1">
      <alignment vertical="center" wrapText="1"/>
    </xf>
    <xf numFmtId="3" fontId="8" fillId="0" borderId="11" xfId="4" applyNumberFormat="1" applyFont="1" applyFill="1" applyBorder="1" applyAlignment="1">
      <alignment vertical="center" wrapText="1"/>
    </xf>
    <xf numFmtId="3" fontId="9" fillId="0" borderId="11" xfId="3" applyNumberFormat="1" applyFont="1" applyFill="1" applyBorder="1" applyAlignment="1">
      <alignment horizontal="left" vertical="center" wrapText="1"/>
    </xf>
    <xf numFmtId="0" fontId="24" fillId="0" borderId="11" xfId="0" applyFont="1" applyFill="1" applyBorder="1" applyAlignment="1">
      <alignment vertical="center" wrapText="1"/>
    </xf>
    <xf numFmtId="3" fontId="9" fillId="0" borderId="11" xfId="6" applyNumberFormat="1" applyFont="1" applyFill="1" applyBorder="1" applyAlignment="1">
      <alignment horizontal="center" vertical="center" wrapText="1"/>
    </xf>
    <xf numFmtId="3" fontId="9" fillId="0" borderId="11" xfId="8" applyNumberFormat="1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justify" vertical="center" wrapText="1"/>
    </xf>
    <xf numFmtId="0" fontId="9" fillId="0" borderId="11" xfId="8" applyFont="1" applyFill="1" applyBorder="1" applyAlignment="1">
      <alignment vertical="center" wrapText="1"/>
    </xf>
    <xf numFmtId="3" fontId="9" fillId="0" borderId="12" xfId="8" applyNumberFormat="1" applyFont="1" applyFill="1" applyBorder="1" applyAlignment="1">
      <alignment horizontal="center" vertical="center" wrapText="1"/>
    </xf>
    <xf numFmtId="0" fontId="9" fillId="0" borderId="12" xfId="8" applyFont="1" applyFill="1" applyBorder="1" applyAlignment="1">
      <alignment vertical="center" wrapText="1"/>
    </xf>
    <xf numFmtId="0" fontId="9" fillId="0" borderId="12" xfId="8" applyFont="1" applyFill="1" applyBorder="1" applyAlignment="1">
      <alignment horizontal="center" vertical="center" wrapText="1"/>
    </xf>
    <xf numFmtId="3" fontId="9" fillId="0" borderId="12" xfId="3" applyNumberFormat="1" applyFont="1" applyFill="1" applyBorder="1" applyAlignment="1">
      <alignment horizontal="center" vertical="center" wrapText="1"/>
    </xf>
    <xf numFmtId="3" fontId="9" fillId="0" borderId="12" xfId="3" applyNumberFormat="1" applyFont="1" applyFill="1" applyBorder="1">
      <alignment vertical="center" wrapText="1"/>
    </xf>
    <xf numFmtId="3" fontId="9" fillId="0" borderId="12" xfId="4" applyNumberFormat="1" applyFont="1" applyFill="1" applyBorder="1" applyAlignment="1">
      <alignment vertical="center" wrapText="1"/>
    </xf>
    <xf numFmtId="3" fontId="8" fillId="0" borderId="13" xfId="4" applyNumberFormat="1" applyFont="1" applyFill="1" applyBorder="1" applyAlignment="1">
      <alignment horizontal="center" vertical="center" textRotation="255" wrapText="1"/>
    </xf>
    <xf numFmtId="3" fontId="24" fillId="0" borderId="13" xfId="4" applyNumberFormat="1" applyFont="1" applyFill="1" applyBorder="1" applyAlignment="1">
      <alignment horizontal="center" vertical="center" wrapText="1"/>
    </xf>
    <xf numFmtId="3" fontId="8" fillId="0" borderId="13" xfId="4" applyNumberFormat="1" applyFont="1" applyFill="1" applyBorder="1" applyAlignment="1">
      <alignment horizontal="center" vertical="center" wrapText="1"/>
    </xf>
    <xf numFmtId="3" fontId="24" fillId="0" borderId="13" xfId="5" applyNumberFormat="1" applyFont="1" applyFill="1" applyBorder="1" applyAlignment="1">
      <alignment horizontal="right" vertical="center" wrapText="1"/>
    </xf>
    <xf numFmtId="3" fontId="8" fillId="0" borderId="12" xfId="4" applyNumberFormat="1" applyFont="1" applyFill="1" applyBorder="1" applyAlignment="1">
      <alignment horizontal="center" vertical="center" textRotation="255"/>
    </xf>
    <xf numFmtId="3" fontId="8" fillId="0" borderId="12" xfId="4" applyNumberFormat="1" applyFont="1" applyFill="1" applyBorder="1" applyAlignment="1">
      <alignment horizontal="center" vertical="center"/>
    </xf>
    <xf numFmtId="3" fontId="8" fillId="0" borderId="12" xfId="4" applyNumberFormat="1" applyFont="1" applyFill="1" applyBorder="1" applyAlignment="1">
      <alignment horizontal="center" vertical="center" wrapText="1"/>
    </xf>
    <xf numFmtId="3" fontId="8" fillId="0" borderId="14" xfId="5" applyNumberFormat="1" applyFont="1" applyFill="1" applyBorder="1" applyAlignment="1">
      <alignment horizontal="center" vertical="center" wrapText="1"/>
    </xf>
    <xf numFmtId="3" fontId="23" fillId="0" borderId="14" xfId="5" applyNumberFormat="1" applyFont="1" applyFill="1" applyBorder="1" applyAlignment="1">
      <alignment horizontal="center" vertical="center" wrapText="1"/>
    </xf>
    <xf numFmtId="3" fontId="8" fillId="0" borderId="9" xfId="5" applyNumberFormat="1" applyFont="1" applyFill="1" applyBorder="1" applyAlignment="1">
      <alignment horizontal="center" vertical="center" wrapText="1"/>
    </xf>
    <xf numFmtId="0" fontId="26" fillId="0" borderId="0" xfId="0" applyFont="1" applyFill="1" applyAlignment="1">
      <alignment horizontal="right" vertical="center"/>
    </xf>
    <xf numFmtId="3" fontId="27" fillId="0" borderId="0" xfId="4" applyNumberFormat="1" applyFont="1" applyFill="1" applyAlignment="1">
      <alignment horizontal="center" vertical="center" wrapText="1"/>
    </xf>
    <xf numFmtId="0" fontId="28" fillId="0" borderId="0" xfId="0" applyFont="1" applyAlignment="1">
      <alignment horizontal="right"/>
    </xf>
  </cellXfs>
  <cellStyles count="9">
    <cellStyle name="Comma" xfId="1" builtinId="3"/>
    <cellStyle name="Comma 3" xfId="2"/>
    <cellStyle name="Normal" xfId="0" builtinId="0"/>
    <cellStyle name="Normal 10" xfId="8"/>
    <cellStyle name="Normal 2" xfId="7"/>
    <cellStyle name="Normal_Bc giao ban2" xfId="4"/>
    <cellStyle name="Normal_Ke hoach 2002 dieu chinh thang 12 nam 2002" xfId="6"/>
    <cellStyle name="Normal_Ke hoach 2003-Bo KHDT" xfId="5"/>
    <cellStyle name="Normal_KH XDCB 2004-thông qua HĐND-giao chính thức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?><Relationships xmlns="http://schemas.openxmlformats.org/package/2006/relationships"><Relationship Target="worksheets/sheet8.xml" Type="http://schemas.openxmlformats.org/officeDocument/2006/relationships/worksheet" Id="rId8"></Relationship><Relationship Target="calcChain.xml" Type="http://schemas.openxmlformats.org/officeDocument/2006/relationships/calcChain" Id="rId13"></Relationship><Relationship Target="worksheets/sheet3.xml" Type="http://schemas.openxmlformats.org/officeDocument/2006/relationships/worksheet" Id="rId3"></Relationship><Relationship Target="worksheets/sheet7.xml" Type="http://schemas.openxmlformats.org/officeDocument/2006/relationships/worksheet" Id="rId7"></Relationship><Relationship Target="sharedStrings.xml" Type="http://schemas.openxmlformats.org/officeDocument/2006/relationships/sharedStrings" Id="rId12"></Relationship><Relationship Target="worksheets/sheet2.xml" Type="http://schemas.openxmlformats.org/officeDocument/2006/relationships/worksheet" Id="rId2"></Relationship><Relationship Target="worksheets/sheet1.xml" Type="http://schemas.openxmlformats.org/officeDocument/2006/relationships/worksheet" Id="rId1"></Relationship><Relationship Target="worksheets/sheet6.xml" Type="http://schemas.openxmlformats.org/officeDocument/2006/relationships/worksheet" Id="rId6"></Relationship><Relationship Target="styles.xml" Type="http://schemas.openxmlformats.org/officeDocument/2006/relationships/styles" Id="rId11"></Relationship><Relationship Target="worksheets/sheet5.xml" Type="http://schemas.openxmlformats.org/officeDocument/2006/relationships/worksheet" Id="rId5"></Relationship><Relationship Target="theme/theme1.xml" Type="http://schemas.openxmlformats.org/officeDocument/2006/relationships/theme" Id="rId10"></Relationship><Relationship Target="worksheets/sheet4.xml" Type="http://schemas.openxmlformats.org/officeDocument/2006/relationships/worksheet" Id="rId4"></Relationship><Relationship Target="worksheets/sheet9.xml" Type="http://schemas.openxmlformats.org/officeDocument/2006/relationships/worksheet" Id="rId9"></Relationship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66676</xdr:rowOff>
    </xdr:from>
    <xdr:to>
      <xdr:col>1</xdr:col>
      <xdr:colOff>1838325</xdr:colOff>
      <xdr:row>2</xdr:row>
      <xdr:rowOff>0</xdr:rowOff>
    </xdr:to>
    <xdr:sp macro="" textlink="">
      <xdr:nvSpPr>
        <xdr:cNvPr id="2" name="TextBox 1"/>
        <xdr:cNvSpPr txBox="1"/>
      </xdr:nvSpPr>
      <xdr:spPr>
        <a:xfrm>
          <a:off x="219075" y="66676"/>
          <a:ext cx="2228850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2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66676</xdr:rowOff>
    </xdr:from>
    <xdr:to>
      <xdr:col>1</xdr:col>
      <xdr:colOff>1838325</xdr:colOff>
      <xdr:row>1</xdr:row>
      <xdr:rowOff>123825</xdr:rowOff>
    </xdr:to>
    <xdr:sp macro="" textlink="">
      <xdr:nvSpPr>
        <xdr:cNvPr id="2" name="TextBox 1"/>
        <xdr:cNvSpPr txBox="1"/>
      </xdr:nvSpPr>
      <xdr:spPr>
        <a:xfrm>
          <a:off x="219075" y="66676"/>
          <a:ext cx="2228850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2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0</xdr:col>
      <xdr:colOff>47625</xdr:colOff>
      <xdr:row>0</xdr:row>
      <xdr:rowOff>66676</xdr:rowOff>
    </xdr:from>
    <xdr:to>
      <xdr:col>1</xdr:col>
      <xdr:colOff>1838325</xdr:colOff>
      <xdr:row>1</xdr:row>
      <xdr:rowOff>0</xdr:rowOff>
    </xdr:to>
    <xdr:sp macro="" textlink="">
      <xdr:nvSpPr>
        <xdr:cNvPr id="3" name="TextBox 2"/>
        <xdr:cNvSpPr txBox="1"/>
      </xdr:nvSpPr>
      <xdr:spPr>
        <a:xfrm>
          <a:off x="47625" y="66676"/>
          <a:ext cx="2295525" cy="4000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2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66676</xdr:rowOff>
    </xdr:from>
    <xdr:to>
      <xdr:col>1</xdr:col>
      <xdr:colOff>1838325</xdr:colOff>
      <xdr:row>1</xdr:row>
      <xdr:rowOff>123825</xdr:rowOff>
    </xdr:to>
    <xdr:sp macro="" textlink="">
      <xdr:nvSpPr>
        <xdr:cNvPr id="2" name="TextBox 1"/>
        <xdr:cNvSpPr txBox="1"/>
      </xdr:nvSpPr>
      <xdr:spPr>
        <a:xfrm>
          <a:off x="219075" y="66676"/>
          <a:ext cx="2228850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2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0</xdr:col>
      <xdr:colOff>47625</xdr:colOff>
      <xdr:row>0</xdr:row>
      <xdr:rowOff>66676</xdr:rowOff>
    </xdr:from>
    <xdr:to>
      <xdr:col>1</xdr:col>
      <xdr:colOff>1838325</xdr:colOff>
      <xdr:row>1</xdr:row>
      <xdr:rowOff>0</xdr:rowOff>
    </xdr:to>
    <xdr:sp macro="" textlink="">
      <xdr:nvSpPr>
        <xdr:cNvPr id="3" name="TextBox 2"/>
        <xdr:cNvSpPr txBox="1"/>
      </xdr:nvSpPr>
      <xdr:spPr>
        <a:xfrm>
          <a:off x="47625" y="66676"/>
          <a:ext cx="65722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2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66676</xdr:rowOff>
    </xdr:from>
    <xdr:to>
      <xdr:col>1</xdr:col>
      <xdr:colOff>1838325</xdr:colOff>
      <xdr:row>1</xdr:row>
      <xdr:rowOff>123825</xdr:rowOff>
    </xdr:to>
    <xdr:sp macro="" textlink="">
      <xdr:nvSpPr>
        <xdr:cNvPr id="2" name="TextBox 1"/>
        <xdr:cNvSpPr txBox="1"/>
      </xdr:nvSpPr>
      <xdr:spPr>
        <a:xfrm>
          <a:off x="219075" y="66676"/>
          <a:ext cx="2228850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2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0</xdr:col>
      <xdr:colOff>47625</xdr:colOff>
      <xdr:row>0</xdr:row>
      <xdr:rowOff>66676</xdr:rowOff>
    </xdr:from>
    <xdr:to>
      <xdr:col>1</xdr:col>
      <xdr:colOff>1838325</xdr:colOff>
      <xdr:row>1</xdr:row>
      <xdr:rowOff>0</xdr:rowOff>
    </xdr:to>
    <xdr:sp macro="" textlink="">
      <xdr:nvSpPr>
        <xdr:cNvPr id="3" name="TextBox 2"/>
        <xdr:cNvSpPr txBox="1"/>
      </xdr:nvSpPr>
      <xdr:spPr>
        <a:xfrm>
          <a:off x="47625" y="66676"/>
          <a:ext cx="65722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2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66676</xdr:rowOff>
    </xdr:from>
    <xdr:to>
      <xdr:col>1</xdr:col>
      <xdr:colOff>1838325</xdr:colOff>
      <xdr:row>2</xdr:row>
      <xdr:rowOff>0</xdr:rowOff>
    </xdr:to>
    <xdr:sp macro="" textlink="">
      <xdr:nvSpPr>
        <xdr:cNvPr id="2" name="TextBox 1"/>
        <xdr:cNvSpPr txBox="1"/>
      </xdr:nvSpPr>
      <xdr:spPr>
        <a:xfrm>
          <a:off x="47625" y="66676"/>
          <a:ext cx="229552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2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66676</xdr:rowOff>
    </xdr:from>
    <xdr:to>
      <xdr:col>1</xdr:col>
      <xdr:colOff>1838325</xdr:colOff>
      <xdr:row>2</xdr:row>
      <xdr:rowOff>0</xdr:rowOff>
    </xdr:to>
    <xdr:sp macro="" textlink="">
      <xdr:nvSpPr>
        <xdr:cNvPr id="2" name="TextBox 1"/>
        <xdr:cNvSpPr txBox="1"/>
      </xdr:nvSpPr>
      <xdr:spPr>
        <a:xfrm>
          <a:off x="47625" y="66676"/>
          <a:ext cx="2343150" cy="7429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2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66676</xdr:rowOff>
    </xdr:from>
    <xdr:to>
      <xdr:col>1</xdr:col>
      <xdr:colOff>1838325</xdr:colOff>
      <xdr:row>1</xdr:row>
      <xdr:rowOff>0</xdr:rowOff>
    </xdr:to>
    <xdr:sp macro="" textlink="">
      <xdr:nvSpPr>
        <xdr:cNvPr id="2" name="TextBox 1"/>
        <xdr:cNvSpPr txBox="1"/>
      </xdr:nvSpPr>
      <xdr:spPr>
        <a:xfrm>
          <a:off x="47625" y="66676"/>
          <a:ext cx="2343150" cy="7429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2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66676</xdr:rowOff>
    </xdr:from>
    <xdr:to>
      <xdr:col>1</xdr:col>
      <xdr:colOff>1838325</xdr:colOff>
      <xdr:row>1</xdr:row>
      <xdr:rowOff>123825</xdr:rowOff>
    </xdr:to>
    <xdr:sp macro="" textlink="">
      <xdr:nvSpPr>
        <xdr:cNvPr id="2" name="TextBox 1"/>
        <xdr:cNvSpPr txBox="1"/>
      </xdr:nvSpPr>
      <xdr:spPr>
        <a:xfrm>
          <a:off x="219075" y="66676"/>
          <a:ext cx="2228850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2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0</xdr:col>
      <xdr:colOff>47625</xdr:colOff>
      <xdr:row>0</xdr:row>
      <xdr:rowOff>66676</xdr:rowOff>
    </xdr:from>
    <xdr:to>
      <xdr:col>1</xdr:col>
      <xdr:colOff>1838325</xdr:colOff>
      <xdr:row>1</xdr:row>
      <xdr:rowOff>0</xdr:rowOff>
    </xdr:to>
    <xdr:sp macro="" textlink="">
      <xdr:nvSpPr>
        <xdr:cNvPr id="3" name="TextBox 2"/>
        <xdr:cNvSpPr txBox="1"/>
      </xdr:nvSpPr>
      <xdr:spPr>
        <a:xfrm>
          <a:off x="47625" y="66676"/>
          <a:ext cx="2343150" cy="7429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2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 tint="-0.249977111117893"/>
    <pageSetUpPr fitToPage="1"/>
  </sheetPr>
  <dimension ref="A1:C23"/>
  <sheetViews>
    <sheetView tabSelected="1" workbookViewId="0"/>
  </sheetViews>
  <sheetFormatPr defaultColWidth="9.125" defaultRowHeight="18.75"/>
  <cols>
    <col min="1" max="1" width="6.625" style="1" bestFit="1" customWidth="1"/>
    <col min="2" max="2" width="62.75" style="1" customWidth="1"/>
    <col min="3" max="3" width="22.125" style="1" customWidth="1"/>
    <col min="4" max="16384" width="9.125" style="1"/>
  </cols>
  <sheetData>
    <row r="1" spans="1:3" s="23" customFormat="1">
      <c r="A1" s="107" t="s">
        <v>232</v>
      </c>
      <c r="C1" s="24" t="s">
        <v>43</v>
      </c>
    </row>
    <row r="2" spans="1:3" s="23" customFormat="1" ht="10.5" customHeight="1"/>
    <row r="3" spans="1:3" ht="36" customHeight="1">
      <c r="A3" s="87" t="s">
        <v>62</v>
      </c>
      <c r="B3" s="87"/>
      <c r="C3" s="87"/>
    </row>
    <row r="4" spans="1:3" ht="24" customHeight="1">
      <c r="C4" s="109" t="s">
        <v>25</v>
      </c>
    </row>
    <row r="5" spans="1:3" ht="25.5" customHeight="1">
      <c r="A5" s="3" t="s">
        <v>24</v>
      </c>
      <c r="B5" s="3" t="s">
        <v>0</v>
      </c>
      <c r="C5" s="3" t="s">
        <v>1</v>
      </c>
    </row>
    <row r="6" spans="1:3">
      <c r="A6" s="3" t="s">
        <v>27</v>
      </c>
      <c r="B6" s="6" t="s">
        <v>28</v>
      </c>
      <c r="C6" s="8">
        <f>SUM(C7:C9)</f>
        <v>66681000</v>
      </c>
    </row>
    <row r="7" spans="1:3">
      <c r="A7" s="4">
        <v>1</v>
      </c>
      <c r="B7" s="5" t="s">
        <v>29</v>
      </c>
      <c r="C7" s="9">
        <v>26881000</v>
      </c>
    </row>
    <row r="8" spans="1:3">
      <c r="A8" s="4">
        <v>2</v>
      </c>
      <c r="B8" s="5" t="s">
        <v>30</v>
      </c>
      <c r="C8" s="9">
        <v>22450000</v>
      </c>
    </row>
    <row r="9" spans="1:3">
      <c r="A9" s="4">
        <v>3</v>
      </c>
      <c r="B9" s="5" t="s">
        <v>31</v>
      </c>
      <c r="C9" s="9">
        <v>17350000</v>
      </c>
    </row>
    <row r="10" spans="1:3">
      <c r="A10" s="3" t="s">
        <v>32</v>
      </c>
      <c r="B10" s="6" t="s">
        <v>33</v>
      </c>
      <c r="C10" s="8">
        <f>C11+C14+SUM(C17:C18)</f>
        <v>15312178</v>
      </c>
    </row>
    <row r="11" spans="1:3">
      <c r="A11" s="4">
        <v>1</v>
      </c>
      <c r="B11" s="5" t="s">
        <v>34</v>
      </c>
      <c r="C11" s="9">
        <f>C12+C13</f>
        <v>14057284</v>
      </c>
    </row>
    <row r="12" spans="1:3">
      <c r="A12" s="7" t="s">
        <v>44</v>
      </c>
      <c r="B12" s="10" t="s">
        <v>35</v>
      </c>
      <c r="C12" s="11">
        <f>3238852</f>
        <v>3238852</v>
      </c>
    </row>
    <row r="13" spans="1:3">
      <c r="A13" s="7" t="s">
        <v>45</v>
      </c>
      <c r="B13" s="10" t="s">
        <v>36</v>
      </c>
      <c r="C13" s="11">
        <v>10818432</v>
      </c>
    </row>
    <row r="14" spans="1:3">
      <c r="A14" s="4">
        <v>2</v>
      </c>
      <c r="B14" s="5" t="s">
        <v>37</v>
      </c>
      <c r="C14" s="9">
        <f>C15+C16</f>
        <v>154894</v>
      </c>
    </row>
    <row r="15" spans="1:3">
      <c r="A15" s="7" t="s">
        <v>44</v>
      </c>
      <c r="B15" s="10" t="s">
        <v>38</v>
      </c>
      <c r="C15" s="11">
        <v>0</v>
      </c>
    </row>
    <row r="16" spans="1:3">
      <c r="A16" s="7" t="s">
        <v>45</v>
      </c>
      <c r="B16" s="10" t="s">
        <v>39</v>
      </c>
      <c r="C16" s="11">
        <v>154894</v>
      </c>
    </row>
    <row r="17" spans="1:3" ht="19.5" customHeight="1">
      <c r="A17" s="4">
        <v>3</v>
      </c>
      <c r="B17" s="5" t="s">
        <v>126</v>
      </c>
      <c r="C17" s="9">
        <v>500000</v>
      </c>
    </row>
    <row r="18" spans="1:3" ht="37.5">
      <c r="A18" s="4">
        <v>4</v>
      </c>
      <c r="B18" s="5" t="s">
        <v>86</v>
      </c>
      <c r="C18" s="9">
        <v>600000</v>
      </c>
    </row>
    <row r="19" spans="1:3">
      <c r="A19" s="3" t="s">
        <v>40</v>
      </c>
      <c r="B19" s="6" t="s">
        <v>41</v>
      </c>
      <c r="C19" s="8">
        <f>SUM(C20:C23)</f>
        <v>15312178</v>
      </c>
    </row>
    <row r="20" spans="1:3">
      <c r="A20" s="4">
        <v>1</v>
      </c>
      <c r="B20" s="5" t="s">
        <v>4</v>
      </c>
      <c r="C20" s="9">
        <v>7145604</v>
      </c>
    </row>
    <row r="21" spans="1:3">
      <c r="A21" s="4">
        <v>2</v>
      </c>
      <c r="B21" s="5" t="s">
        <v>8</v>
      </c>
      <c r="C21" s="9">
        <v>7555819</v>
      </c>
    </row>
    <row r="22" spans="1:3" ht="37.5">
      <c r="A22" s="4">
        <v>3</v>
      </c>
      <c r="B22" s="5" t="s">
        <v>127</v>
      </c>
      <c r="C22" s="9">
        <v>253000</v>
      </c>
    </row>
    <row r="23" spans="1:3">
      <c r="A23" s="4">
        <v>4</v>
      </c>
      <c r="B23" s="5" t="s">
        <v>233</v>
      </c>
      <c r="C23" s="9">
        <v>357755</v>
      </c>
    </row>
  </sheetData>
  <mergeCells count="1">
    <mergeCell ref="A3:C3"/>
  </mergeCells>
  <pageMargins left="0.7" right="0.7" top="0.75" bottom="0.75" header="0.3" footer="0.3"/>
  <pageSetup paperSize="9" scale="9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 tint="-0.249977111117893"/>
    <pageSetUpPr fitToPage="1"/>
  </sheetPr>
  <dimension ref="A1:C30"/>
  <sheetViews>
    <sheetView workbookViewId="0"/>
  </sheetViews>
  <sheetFormatPr defaultColWidth="9.125" defaultRowHeight="18.75"/>
  <cols>
    <col min="1" max="1" width="6.625" style="1" bestFit="1" customWidth="1"/>
    <col min="2" max="2" width="62.75" style="1" customWidth="1"/>
    <col min="3" max="3" width="22.125" style="1" customWidth="1"/>
    <col min="4" max="16384" width="9.125" style="1"/>
  </cols>
  <sheetData>
    <row r="1" spans="1:3" s="23" customFormat="1">
      <c r="A1" s="107" t="s">
        <v>232</v>
      </c>
      <c r="C1" s="24" t="s">
        <v>60</v>
      </c>
    </row>
    <row r="2" spans="1:3" s="23" customFormat="1" ht="18" customHeight="1"/>
    <row r="3" spans="1:3" ht="44.25" customHeight="1">
      <c r="A3" s="88" t="s">
        <v>63</v>
      </c>
      <c r="B3" s="88"/>
      <c r="C3" s="88"/>
    </row>
    <row r="5" spans="1:3" ht="24" customHeight="1">
      <c r="C5" s="2" t="s">
        <v>25</v>
      </c>
    </row>
    <row r="6" spans="1:3" ht="19.5" customHeight="1">
      <c r="A6" s="3" t="s">
        <v>24</v>
      </c>
      <c r="B6" s="3" t="s">
        <v>0</v>
      </c>
      <c r="C6" s="3" t="s">
        <v>1</v>
      </c>
    </row>
    <row r="7" spans="1:3">
      <c r="A7" s="3" t="s">
        <v>27</v>
      </c>
      <c r="B7" s="6" t="s">
        <v>46</v>
      </c>
      <c r="C7" s="8"/>
    </row>
    <row r="8" spans="1:3">
      <c r="A8" s="3" t="s">
        <v>3</v>
      </c>
      <c r="B8" s="6" t="s">
        <v>47</v>
      </c>
      <c r="C8" s="8">
        <f>C9+C12+SUM(C15:C16)</f>
        <v>12826191</v>
      </c>
    </row>
    <row r="9" spans="1:3">
      <c r="A9" s="4">
        <v>1</v>
      </c>
      <c r="B9" s="5" t="s">
        <v>48</v>
      </c>
      <c r="C9" s="9">
        <f>C10+C11</f>
        <v>11571297</v>
      </c>
    </row>
    <row r="10" spans="1:3">
      <c r="A10" s="7" t="s">
        <v>44</v>
      </c>
      <c r="B10" s="10" t="s">
        <v>49</v>
      </c>
      <c r="C10" s="11">
        <v>2120276</v>
      </c>
    </row>
    <row r="11" spans="1:3" ht="37.5">
      <c r="A11" s="7" t="s">
        <v>45</v>
      </c>
      <c r="B11" s="10" t="s">
        <v>50</v>
      </c>
      <c r="C11" s="11">
        <v>9451021</v>
      </c>
    </row>
    <row r="12" spans="1:3">
      <c r="A12" s="4">
        <v>2</v>
      </c>
      <c r="B12" s="5" t="s">
        <v>37</v>
      </c>
      <c r="C12" s="9">
        <f>C13+C14</f>
        <v>154894</v>
      </c>
    </row>
    <row r="13" spans="1:3">
      <c r="A13" s="7" t="s">
        <v>44</v>
      </c>
      <c r="B13" s="10" t="s">
        <v>38</v>
      </c>
      <c r="C13" s="11">
        <v>0</v>
      </c>
    </row>
    <row r="14" spans="1:3">
      <c r="A14" s="7" t="s">
        <v>45</v>
      </c>
      <c r="B14" s="10" t="s">
        <v>39</v>
      </c>
      <c r="C14" s="11">
        <v>154894</v>
      </c>
    </row>
    <row r="15" spans="1:3" ht="25.5" customHeight="1">
      <c r="A15" s="4">
        <v>3</v>
      </c>
      <c r="B15" s="5" t="s">
        <v>126</v>
      </c>
      <c r="C15" s="9">
        <v>500000</v>
      </c>
    </row>
    <row r="16" spans="1:3" ht="37.5">
      <c r="A16" s="4">
        <v>4</v>
      </c>
      <c r="B16" s="5" t="s">
        <v>86</v>
      </c>
      <c r="C16" s="9">
        <v>600000</v>
      </c>
    </row>
    <row r="17" spans="1:3">
      <c r="A17" s="3" t="s">
        <v>7</v>
      </c>
      <c r="B17" s="6" t="s">
        <v>51</v>
      </c>
      <c r="C17" s="8" t="e">
        <f>C18+C19+#REF!</f>
        <v>#REF!</v>
      </c>
    </row>
    <row r="18" spans="1:3" ht="37.5">
      <c r="A18" s="4">
        <v>1</v>
      </c>
      <c r="B18" s="5" t="s">
        <v>59</v>
      </c>
      <c r="C18" s="9">
        <f>8940570+253000+242538</f>
        <v>9436108</v>
      </c>
    </row>
    <row r="19" spans="1:3">
      <c r="A19" s="4">
        <v>2</v>
      </c>
      <c r="B19" s="5" t="s">
        <v>52</v>
      </c>
      <c r="C19" s="9">
        <f>C20+C21</f>
        <v>3390083</v>
      </c>
    </row>
    <row r="20" spans="1:3">
      <c r="A20" s="7" t="s">
        <v>44</v>
      </c>
      <c r="B20" s="10" t="s">
        <v>38</v>
      </c>
      <c r="C20" s="11">
        <v>3076671</v>
      </c>
    </row>
    <row r="21" spans="1:3">
      <c r="A21" s="7" t="s">
        <v>45</v>
      </c>
      <c r="B21" s="10" t="s">
        <v>39</v>
      </c>
      <c r="C21" s="11">
        <v>313412</v>
      </c>
    </row>
    <row r="22" spans="1:3" ht="56.25">
      <c r="A22" s="3" t="s">
        <v>32</v>
      </c>
      <c r="B22" s="6" t="s">
        <v>87</v>
      </c>
      <c r="C22" s="8"/>
    </row>
    <row r="23" spans="1:3">
      <c r="A23" s="3" t="s">
        <v>3</v>
      </c>
      <c r="B23" s="6" t="s">
        <v>53</v>
      </c>
      <c r="C23" s="8">
        <f>C24+C27</f>
        <v>5876070</v>
      </c>
    </row>
    <row r="24" spans="1:3">
      <c r="A24" s="4">
        <v>1</v>
      </c>
      <c r="B24" s="5" t="s">
        <v>54</v>
      </c>
      <c r="C24" s="9">
        <f>C25+C26</f>
        <v>2485987</v>
      </c>
    </row>
    <row r="25" spans="1:3">
      <c r="A25" s="7" t="s">
        <v>44</v>
      </c>
      <c r="B25" s="10" t="s">
        <v>55</v>
      </c>
      <c r="C25" s="11">
        <v>1118576</v>
      </c>
    </row>
    <row r="26" spans="1:3">
      <c r="A26" s="7" t="s">
        <v>45</v>
      </c>
      <c r="B26" s="17" t="s">
        <v>56</v>
      </c>
      <c r="C26" s="11">
        <v>1367411</v>
      </c>
    </row>
    <row r="27" spans="1:3">
      <c r="A27" s="15">
        <v>2</v>
      </c>
      <c r="B27" s="12" t="s">
        <v>57</v>
      </c>
      <c r="C27" s="9">
        <f>C28+C29</f>
        <v>3390083</v>
      </c>
    </row>
    <row r="28" spans="1:3">
      <c r="A28" s="18" t="s">
        <v>44</v>
      </c>
      <c r="B28" s="14" t="s">
        <v>38</v>
      </c>
      <c r="C28" s="11">
        <v>3076671</v>
      </c>
    </row>
    <row r="29" spans="1:3">
      <c r="A29" s="18" t="s">
        <v>45</v>
      </c>
      <c r="B29" s="14" t="s">
        <v>39</v>
      </c>
      <c r="C29" s="11">
        <v>313412</v>
      </c>
    </row>
    <row r="30" spans="1:3">
      <c r="A30" s="16" t="s">
        <v>7</v>
      </c>
      <c r="B30" s="13" t="s">
        <v>58</v>
      </c>
      <c r="C30" s="8">
        <v>5876070</v>
      </c>
    </row>
  </sheetData>
  <mergeCells count="1">
    <mergeCell ref="A3:C3"/>
  </mergeCells>
  <pageMargins left="0.7" right="0.7" top="0.75" bottom="0.75" header="0.3" footer="0.3"/>
  <pageSetup paperSize="9" scale="95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0" tint="-0.249977111117893"/>
    <pageSetUpPr fitToPage="1"/>
  </sheetPr>
  <dimension ref="A1:E58"/>
  <sheetViews>
    <sheetView workbookViewId="0"/>
  </sheetViews>
  <sheetFormatPr defaultColWidth="9.125" defaultRowHeight="18.75"/>
  <cols>
    <col min="1" max="1" width="6.625" style="1" bestFit="1" customWidth="1"/>
    <col min="2" max="2" width="62.75" style="1" customWidth="1"/>
    <col min="3" max="3" width="22.125" style="1" customWidth="1"/>
    <col min="4" max="4" width="11.625" style="1" bestFit="1" customWidth="1"/>
    <col min="5" max="5" width="11.375" style="1" bestFit="1" customWidth="1"/>
    <col min="6" max="16384" width="9.125" style="1"/>
  </cols>
  <sheetData>
    <row r="1" spans="1:5" s="26" customFormat="1">
      <c r="A1" s="107" t="s">
        <v>232</v>
      </c>
      <c r="C1" s="27" t="s">
        <v>61</v>
      </c>
    </row>
    <row r="3" spans="1:5" ht="21.75" customHeight="1">
      <c r="A3" s="87" t="s">
        <v>128</v>
      </c>
      <c r="B3" s="87"/>
      <c r="C3" s="87"/>
    </row>
    <row r="4" spans="1:5" ht="12" customHeight="1"/>
    <row r="5" spans="1:5">
      <c r="C5" s="2" t="s">
        <v>25</v>
      </c>
    </row>
    <row r="6" spans="1:5">
      <c r="A6" s="3" t="s">
        <v>24</v>
      </c>
      <c r="B6" s="3" t="s">
        <v>0</v>
      </c>
      <c r="C6" s="3" t="s">
        <v>1</v>
      </c>
    </row>
    <row r="7" spans="1:5" ht="22.5" customHeight="1">
      <c r="A7" s="89" t="s">
        <v>88</v>
      </c>
      <c r="B7" s="90"/>
      <c r="C7" s="91"/>
    </row>
    <row r="8" spans="1:5">
      <c r="A8" s="3" t="s">
        <v>27</v>
      </c>
      <c r="B8" s="19" t="s">
        <v>89</v>
      </c>
      <c r="C8" s="8"/>
    </row>
    <row r="9" spans="1:5" ht="37.5">
      <c r="A9" s="3" t="s">
        <v>3</v>
      </c>
      <c r="B9" s="6" t="s">
        <v>120</v>
      </c>
      <c r="C9" s="8">
        <f>C10+C15+C20+C27+SUM(C32:C43)</f>
        <v>26881000</v>
      </c>
      <c r="E9" s="20"/>
    </row>
    <row r="10" spans="1:5">
      <c r="A10" s="4">
        <v>1</v>
      </c>
      <c r="B10" s="5" t="s">
        <v>90</v>
      </c>
      <c r="C10" s="9">
        <f>SUM(C11:C14)</f>
        <v>3323500</v>
      </c>
    </row>
    <row r="11" spans="1:5">
      <c r="A11" s="7" t="s">
        <v>119</v>
      </c>
      <c r="B11" s="10" t="s">
        <v>91</v>
      </c>
      <c r="C11" s="11">
        <v>1374500</v>
      </c>
    </row>
    <row r="12" spans="1:5">
      <c r="A12" s="7" t="s">
        <v>119</v>
      </c>
      <c r="B12" s="10" t="s">
        <v>92</v>
      </c>
      <c r="C12" s="11">
        <v>1410000</v>
      </c>
    </row>
    <row r="13" spans="1:5">
      <c r="A13" s="7" t="s">
        <v>119</v>
      </c>
      <c r="B13" s="10" t="s">
        <v>93</v>
      </c>
      <c r="C13" s="11">
        <v>9000</v>
      </c>
    </row>
    <row r="14" spans="1:5">
      <c r="A14" s="7" t="s">
        <v>119</v>
      </c>
      <c r="B14" s="10" t="s">
        <v>94</v>
      </c>
      <c r="C14" s="11">
        <v>530000</v>
      </c>
    </row>
    <row r="15" spans="1:5">
      <c r="A15" s="4">
        <v>2</v>
      </c>
      <c r="B15" s="5" t="s">
        <v>95</v>
      </c>
      <c r="C15" s="9">
        <f>SUM(C16:C19)</f>
        <v>660800</v>
      </c>
    </row>
    <row r="16" spans="1:5">
      <c r="A16" s="7" t="s">
        <v>119</v>
      </c>
      <c r="B16" s="10" t="s">
        <v>91</v>
      </c>
      <c r="C16" s="11">
        <v>363740</v>
      </c>
    </row>
    <row r="17" spans="1:3">
      <c r="A17" s="7" t="s">
        <v>119</v>
      </c>
      <c r="B17" s="10" t="s">
        <v>92</v>
      </c>
      <c r="C17" s="11">
        <v>290000</v>
      </c>
    </row>
    <row r="18" spans="1:3">
      <c r="A18" s="7" t="s">
        <v>119</v>
      </c>
      <c r="B18" s="10" t="s">
        <v>93</v>
      </c>
      <c r="C18" s="11">
        <v>60</v>
      </c>
    </row>
    <row r="19" spans="1:3">
      <c r="A19" s="7" t="s">
        <v>119</v>
      </c>
      <c r="B19" s="10" t="s">
        <v>94</v>
      </c>
      <c r="C19" s="11">
        <v>7000</v>
      </c>
    </row>
    <row r="20" spans="1:3">
      <c r="A20" s="4">
        <v>3</v>
      </c>
      <c r="B20" s="5" t="s">
        <v>96</v>
      </c>
      <c r="C20" s="9">
        <f>SUM(C21:C26)</f>
        <v>11409800</v>
      </c>
    </row>
    <row r="21" spans="1:3">
      <c r="A21" s="4" t="s">
        <v>119</v>
      </c>
      <c r="B21" s="5" t="s">
        <v>91</v>
      </c>
      <c r="C21" s="9">
        <v>4312600</v>
      </c>
    </row>
    <row r="22" spans="1:3">
      <c r="A22" s="4" t="s">
        <v>119</v>
      </c>
      <c r="B22" s="5" t="s">
        <v>92</v>
      </c>
      <c r="C22" s="9">
        <v>3217000</v>
      </c>
    </row>
    <row r="23" spans="1:3">
      <c r="A23" s="4" t="s">
        <v>119</v>
      </c>
      <c r="B23" s="5" t="s">
        <v>97</v>
      </c>
      <c r="C23" s="9">
        <v>160000</v>
      </c>
    </row>
    <row r="24" spans="1:3">
      <c r="A24" s="4" t="s">
        <v>119</v>
      </c>
      <c r="B24" s="5" t="s">
        <v>94</v>
      </c>
      <c r="C24" s="9">
        <v>200</v>
      </c>
    </row>
    <row r="25" spans="1:3">
      <c r="A25" s="4" t="s">
        <v>119</v>
      </c>
      <c r="B25" s="5" t="s">
        <v>98</v>
      </c>
      <c r="C25" s="9">
        <v>140000</v>
      </c>
    </row>
    <row r="26" spans="1:3">
      <c r="A26" s="4" t="s">
        <v>119</v>
      </c>
      <c r="B26" s="5" t="s">
        <v>99</v>
      </c>
      <c r="C26" s="9">
        <v>3580000</v>
      </c>
    </row>
    <row r="27" spans="1:3">
      <c r="A27" s="4">
        <v>4</v>
      </c>
      <c r="B27" s="5" t="s">
        <v>100</v>
      </c>
      <c r="C27" s="9">
        <f>SUM(C28:C31)</f>
        <v>3876500</v>
      </c>
    </row>
    <row r="28" spans="1:3">
      <c r="A28" s="4" t="s">
        <v>119</v>
      </c>
      <c r="B28" s="5" t="s">
        <v>91</v>
      </c>
      <c r="C28" s="9">
        <v>2626500</v>
      </c>
    </row>
    <row r="29" spans="1:3">
      <c r="A29" s="4" t="s">
        <v>119</v>
      </c>
      <c r="B29" s="5" t="s">
        <v>92</v>
      </c>
      <c r="C29" s="9">
        <v>1100000</v>
      </c>
    </row>
    <row r="30" spans="1:3">
      <c r="A30" s="4" t="s">
        <v>119</v>
      </c>
      <c r="B30" s="5" t="s">
        <v>93</v>
      </c>
      <c r="C30" s="9">
        <v>100000</v>
      </c>
    </row>
    <row r="31" spans="1:3">
      <c r="A31" s="4" t="s">
        <v>119</v>
      </c>
      <c r="B31" s="5" t="s">
        <v>94</v>
      </c>
      <c r="C31" s="9">
        <v>50000</v>
      </c>
    </row>
    <row r="32" spans="1:3">
      <c r="A32" s="4">
        <v>5</v>
      </c>
      <c r="B32" s="5" t="s">
        <v>101</v>
      </c>
      <c r="C32" s="9">
        <v>563000</v>
      </c>
    </row>
    <row r="33" spans="1:3">
      <c r="A33" s="4">
        <v>6</v>
      </c>
      <c r="B33" s="5" t="s">
        <v>102</v>
      </c>
      <c r="C33" s="9">
        <v>44000</v>
      </c>
    </row>
    <row r="34" spans="1:3">
      <c r="A34" s="4">
        <v>7</v>
      </c>
      <c r="B34" s="5" t="s">
        <v>103</v>
      </c>
      <c r="C34" s="9">
        <v>2680000</v>
      </c>
    </row>
    <row r="35" spans="1:3">
      <c r="A35" s="4">
        <v>8</v>
      </c>
      <c r="B35" s="5" t="s">
        <v>104</v>
      </c>
      <c r="C35" s="9">
        <v>1100000</v>
      </c>
    </row>
    <row r="36" spans="1:3">
      <c r="A36" s="4">
        <v>9</v>
      </c>
      <c r="B36" s="5" t="s">
        <v>105</v>
      </c>
      <c r="C36" s="9">
        <v>1005000</v>
      </c>
    </row>
    <row r="37" spans="1:3">
      <c r="A37" s="4">
        <v>10</v>
      </c>
      <c r="B37" s="5" t="s">
        <v>106</v>
      </c>
      <c r="C37" s="9">
        <v>400000</v>
      </c>
    </row>
    <row r="38" spans="1:3">
      <c r="A38" s="4">
        <v>11</v>
      </c>
      <c r="B38" s="5" t="s">
        <v>107</v>
      </c>
      <c r="C38" s="9">
        <v>400000</v>
      </c>
    </row>
    <row r="39" spans="1:3">
      <c r="A39" s="4">
        <v>12</v>
      </c>
      <c r="B39" s="5" t="s">
        <v>108</v>
      </c>
      <c r="C39" s="9">
        <v>10000</v>
      </c>
    </row>
    <row r="40" spans="1:3">
      <c r="A40" s="4">
        <v>13</v>
      </c>
      <c r="B40" s="5" t="s">
        <v>109</v>
      </c>
      <c r="C40" s="9">
        <v>950000</v>
      </c>
    </row>
    <row r="41" spans="1:3">
      <c r="A41" s="4">
        <v>14</v>
      </c>
      <c r="B41" s="5" t="s">
        <v>110</v>
      </c>
      <c r="C41" s="9">
        <v>308400</v>
      </c>
    </row>
    <row r="42" spans="1:3">
      <c r="A42" s="4">
        <v>15</v>
      </c>
      <c r="B42" s="5" t="s">
        <v>121</v>
      </c>
      <c r="C42" s="9">
        <v>120000</v>
      </c>
    </row>
    <row r="43" spans="1:3">
      <c r="A43" s="4">
        <v>16</v>
      </c>
      <c r="B43" s="5" t="s">
        <v>122</v>
      </c>
      <c r="C43" s="9">
        <v>30000</v>
      </c>
    </row>
    <row r="44" spans="1:3">
      <c r="A44" s="3" t="s">
        <v>7</v>
      </c>
      <c r="B44" s="6" t="s">
        <v>30</v>
      </c>
      <c r="C44" s="8">
        <v>22450000</v>
      </c>
    </row>
    <row r="45" spans="1:3" ht="37.5">
      <c r="A45" s="3" t="s">
        <v>18</v>
      </c>
      <c r="B45" s="6" t="s">
        <v>123</v>
      </c>
      <c r="C45" s="8">
        <f>SUM(C46:C48)</f>
        <v>17350000</v>
      </c>
    </row>
    <row r="46" spans="1:3">
      <c r="A46" s="4">
        <v>1</v>
      </c>
      <c r="B46" s="5" t="s">
        <v>111</v>
      </c>
      <c r="C46" s="9">
        <f>3700000+3975000+1800000</f>
        <v>9475000</v>
      </c>
    </row>
    <row r="47" spans="1:3">
      <c r="A47" s="4">
        <v>2</v>
      </c>
      <c r="B47" s="5" t="s">
        <v>124</v>
      </c>
      <c r="C47" s="9">
        <v>7850000</v>
      </c>
    </row>
    <row r="48" spans="1:3">
      <c r="A48" s="4">
        <v>3</v>
      </c>
      <c r="B48" s="5" t="s">
        <v>109</v>
      </c>
      <c r="C48" s="9">
        <v>25000</v>
      </c>
    </row>
    <row r="49" spans="1:3">
      <c r="A49" s="22" t="s">
        <v>19</v>
      </c>
      <c r="B49" s="6" t="s">
        <v>112</v>
      </c>
      <c r="C49" s="8">
        <v>600000</v>
      </c>
    </row>
    <row r="50" spans="1:3" ht="37.5">
      <c r="A50" s="3" t="s">
        <v>32</v>
      </c>
      <c r="B50" s="6" t="s">
        <v>113</v>
      </c>
      <c r="C50" s="8">
        <v>0</v>
      </c>
    </row>
    <row r="51" spans="1:3" ht="21.75" customHeight="1">
      <c r="A51" s="89" t="s">
        <v>114</v>
      </c>
      <c r="B51" s="90"/>
      <c r="C51" s="91"/>
    </row>
    <row r="52" spans="1:3">
      <c r="A52" s="3" t="s">
        <v>27</v>
      </c>
      <c r="B52" s="6" t="s">
        <v>115</v>
      </c>
      <c r="C52" s="8">
        <f>SUM(C53:C57)</f>
        <v>15312178</v>
      </c>
    </row>
    <row r="53" spans="1:3">
      <c r="A53" s="4">
        <v>1</v>
      </c>
      <c r="B53" s="5" t="s">
        <v>116</v>
      </c>
      <c r="C53" s="9">
        <v>3238852</v>
      </c>
    </row>
    <row r="54" spans="1:3">
      <c r="A54" s="4">
        <v>2</v>
      </c>
      <c r="B54" s="5" t="s">
        <v>117</v>
      </c>
      <c r="C54" s="9">
        <v>10818432</v>
      </c>
    </row>
    <row r="55" spans="1:3">
      <c r="A55" s="4">
        <v>3</v>
      </c>
      <c r="B55" s="5" t="s">
        <v>118</v>
      </c>
      <c r="C55" s="9">
        <v>154894</v>
      </c>
    </row>
    <row r="56" spans="1:3">
      <c r="A56" s="4">
        <v>4</v>
      </c>
      <c r="B56" s="5" t="s">
        <v>125</v>
      </c>
      <c r="C56" s="9">
        <v>500000</v>
      </c>
    </row>
    <row r="57" spans="1:3" ht="37.5">
      <c r="A57" s="4">
        <v>5</v>
      </c>
      <c r="B57" s="5" t="s">
        <v>86</v>
      </c>
      <c r="C57" s="9">
        <v>600000</v>
      </c>
    </row>
    <row r="58" spans="1:3" ht="37.5">
      <c r="A58" s="3" t="s">
        <v>32</v>
      </c>
      <c r="B58" s="6" t="s">
        <v>113</v>
      </c>
      <c r="C58" s="8">
        <v>0</v>
      </c>
    </row>
  </sheetData>
  <mergeCells count="3">
    <mergeCell ref="A3:C3"/>
    <mergeCell ref="A7:C7"/>
    <mergeCell ref="A51:C51"/>
  </mergeCells>
  <pageMargins left="0.7" right="0.7" top="0.75" bottom="0.75" header="0.3" footer="0.3"/>
  <pageSetup paperSize="9" scale="93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0" tint="-0.249977111117893"/>
    <pageSetUpPr fitToPage="1"/>
  </sheetPr>
  <dimension ref="A1:C21"/>
  <sheetViews>
    <sheetView workbookViewId="0"/>
  </sheetViews>
  <sheetFormatPr defaultColWidth="9.125" defaultRowHeight="18.75"/>
  <cols>
    <col min="1" max="1" width="6.625" style="1" bestFit="1" customWidth="1"/>
    <col min="2" max="2" width="62.75" style="1" customWidth="1"/>
    <col min="3" max="3" width="22.125" style="1" customWidth="1"/>
    <col min="4" max="16384" width="9.125" style="1"/>
  </cols>
  <sheetData>
    <row r="1" spans="1:3" s="26" customFormat="1">
      <c r="A1" s="107" t="s">
        <v>232</v>
      </c>
      <c r="C1" s="27" t="s">
        <v>64</v>
      </c>
    </row>
    <row r="3" spans="1:3" ht="16.5" customHeight="1">
      <c r="A3" s="87" t="s">
        <v>129</v>
      </c>
      <c r="B3" s="87"/>
      <c r="C3" s="87"/>
    </row>
    <row r="4" spans="1:3" ht="12" customHeight="1"/>
    <row r="5" spans="1:3">
      <c r="C5" s="2" t="s">
        <v>25</v>
      </c>
    </row>
    <row r="6" spans="1:3">
      <c r="A6" s="3" t="s">
        <v>24</v>
      </c>
      <c r="B6" s="3" t="s">
        <v>0</v>
      </c>
      <c r="C6" s="3" t="s">
        <v>1</v>
      </c>
    </row>
    <row r="7" spans="1:3">
      <c r="A7" s="89" t="s">
        <v>65</v>
      </c>
      <c r="B7" s="90"/>
      <c r="C7" s="91"/>
    </row>
    <row r="8" spans="1:3">
      <c r="A8" s="3" t="s">
        <v>27</v>
      </c>
      <c r="B8" s="6" t="s">
        <v>66</v>
      </c>
      <c r="C8" s="8">
        <f>C9+C13+C17+C19+C18+C20</f>
        <v>15312178</v>
      </c>
    </row>
    <row r="9" spans="1:3">
      <c r="A9" s="3" t="s">
        <v>3</v>
      </c>
      <c r="B9" s="6" t="s">
        <v>4</v>
      </c>
      <c r="C9" s="8">
        <v>7145604</v>
      </c>
    </row>
    <row r="10" spans="1:3">
      <c r="A10" s="4"/>
      <c r="B10" s="5" t="s">
        <v>67</v>
      </c>
      <c r="C10" s="9"/>
    </row>
    <row r="11" spans="1:3">
      <c r="A11" s="4"/>
      <c r="B11" s="5" t="s">
        <v>9</v>
      </c>
      <c r="C11" s="9">
        <v>847761</v>
      </c>
    </row>
    <row r="12" spans="1:3">
      <c r="A12" s="4"/>
      <c r="B12" s="5" t="s">
        <v>11</v>
      </c>
      <c r="C12" s="9">
        <v>15030</v>
      </c>
    </row>
    <row r="13" spans="1:3">
      <c r="A13" s="3" t="s">
        <v>7</v>
      </c>
      <c r="B13" s="6" t="s">
        <v>8</v>
      </c>
      <c r="C13" s="8">
        <v>7555819</v>
      </c>
    </row>
    <row r="14" spans="1:3">
      <c r="A14" s="4"/>
      <c r="B14" s="5" t="s">
        <v>68</v>
      </c>
      <c r="C14" s="9"/>
    </row>
    <row r="15" spans="1:3">
      <c r="A15" s="4"/>
      <c r="B15" s="5" t="s">
        <v>9</v>
      </c>
      <c r="C15" s="9">
        <v>2090311</v>
      </c>
    </row>
    <row r="16" spans="1:3">
      <c r="A16" s="4"/>
      <c r="B16" s="5" t="s">
        <v>11</v>
      </c>
      <c r="C16" s="9">
        <v>100160</v>
      </c>
    </row>
    <row r="17" spans="1:3" ht="37.5">
      <c r="A17" s="3" t="s">
        <v>18</v>
      </c>
      <c r="B17" s="6" t="s">
        <v>130</v>
      </c>
      <c r="C17" s="8">
        <v>253000</v>
      </c>
    </row>
    <row r="18" spans="1:3">
      <c r="A18" s="3" t="s">
        <v>19</v>
      </c>
      <c r="B18" s="6" t="s">
        <v>42</v>
      </c>
      <c r="C18" s="8">
        <v>0</v>
      </c>
    </row>
    <row r="19" spans="1:3">
      <c r="A19" s="3" t="s">
        <v>20</v>
      </c>
      <c r="B19" s="6" t="s">
        <v>233</v>
      </c>
      <c r="C19" s="8">
        <v>357755</v>
      </c>
    </row>
    <row r="20" spans="1:3">
      <c r="A20" s="3" t="s">
        <v>22</v>
      </c>
      <c r="B20" s="6" t="s">
        <v>23</v>
      </c>
      <c r="C20" s="8">
        <v>0</v>
      </c>
    </row>
    <row r="21" spans="1:3">
      <c r="A21" s="3" t="s">
        <v>32</v>
      </c>
      <c r="B21" s="6" t="s">
        <v>69</v>
      </c>
      <c r="C21" s="8">
        <v>0</v>
      </c>
    </row>
  </sheetData>
  <mergeCells count="2">
    <mergeCell ref="A3:C3"/>
    <mergeCell ref="A7:C7"/>
  </mergeCells>
  <pageMargins left="0.7" right="0.7" top="0.75" bottom="0.75" header="0.3" footer="0.3"/>
  <pageSetup paperSize="9" scale="93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0" tint="-0.249977111117893"/>
    <pageSetUpPr fitToPage="1"/>
  </sheetPr>
  <dimension ref="A1:F24"/>
  <sheetViews>
    <sheetView workbookViewId="0"/>
  </sheetViews>
  <sheetFormatPr defaultColWidth="9.125" defaultRowHeight="18.75"/>
  <cols>
    <col min="1" max="1" width="6.625" style="25" bestFit="1" customWidth="1"/>
    <col min="2" max="2" width="62.75" style="1" customWidth="1"/>
    <col min="3" max="3" width="22.125" style="1" customWidth="1"/>
    <col min="4" max="6" width="13.625" style="1" bestFit="1" customWidth="1"/>
    <col min="7" max="16384" width="9.125" style="1"/>
  </cols>
  <sheetData>
    <row r="1" spans="1:6" s="26" customFormat="1">
      <c r="A1" s="107" t="s">
        <v>232</v>
      </c>
      <c r="C1" s="27" t="s">
        <v>26</v>
      </c>
    </row>
    <row r="2" spans="1:6" ht="13.5" customHeight="1"/>
    <row r="3" spans="1:6" ht="41.25" customHeight="1">
      <c r="A3" s="92" t="s">
        <v>131</v>
      </c>
      <c r="B3" s="92"/>
      <c r="C3" s="92"/>
    </row>
    <row r="4" spans="1:6" ht="12" customHeight="1"/>
    <row r="5" spans="1:6" ht="24" customHeight="1">
      <c r="C5" s="2" t="s">
        <v>25</v>
      </c>
    </row>
    <row r="6" spans="1:6">
      <c r="A6" s="22" t="s">
        <v>24</v>
      </c>
      <c r="B6" s="3" t="s">
        <v>0</v>
      </c>
      <c r="C6" s="3" t="s">
        <v>1</v>
      </c>
    </row>
    <row r="7" spans="1:6">
      <c r="A7" s="22"/>
      <c r="B7" s="3" t="s">
        <v>2</v>
      </c>
      <c r="C7" s="8">
        <v>12826191</v>
      </c>
    </row>
    <row r="8" spans="1:6">
      <c r="A8" s="22" t="s">
        <v>3</v>
      </c>
      <c r="B8" s="6" t="s">
        <v>4</v>
      </c>
      <c r="C8" s="8">
        <v>5182757</v>
      </c>
    </row>
    <row r="9" spans="1:6">
      <c r="A9" s="4">
        <v>1</v>
      </c>
      <c r="B9" s="5" t="s">
        <v>5</v>
      </c>
      <c r="C9" s="9">
        <v>2822822</v>
      </c>
    </row>
    <row r="10" spans="1:6">
      <c r="A10" s="4">
        <v>2</v>
      </c>
      <c r="B10" s="5" t="s">
        <v>6</v>
      </c>
      <c r="C10" s="9">
        <v>2359935</v>
      </c>
    </row>
    <row r="11" spans="1:6">
      <c r="A11" s="22" t="s">
        <v>7</v>
      </c>
      <c r="B11" s="6" t="s">
        <v>8</v>
      </c>
      <c r="C11" s="8">
        <v>3757813</v>
      </c>
    </row>
    <row r="12" spans="1:6">
      <c r="A12" s="4"/>
      <c r="B12" s="5" t="s">
        <v>67</v>
      </c>
      <c r="C12" s="9"/>
    </row>
    <row r="13" spans="1:6">
      <c r="A13" s="4">
        <v>1</v>
      </c>
      <c r="B13" s="5" t="s">
        <v>9</v>
      </c>
      <c r="C13" s="9">
        <v>494525</v>
      </c>
      <c r="D13" s="21"/>
      <c r="E13" s="21"/>
      <c r="F13" s="21"/>
    </row>
    <row r="14" spans="1:6">
      <c r="A14" s="4">
        <v>2</v>
      </c>
      <c r="B14" s="5" t="s">
        <v>10</v>
      </c>
      <c r="C14" s="9">
        <v>606238</v>
      </c>
      <c r="D14" s="21"/>
      <c r="E14" s="21"/>
      <c r="F14" s="21"/>
    </row>
    <row r="15" spans="1:6">
      <c r="A15" s="4">
        <v>3</v>
      </c>
      <c r="B15" s="5" t="s">
        <v>11</v>
      </c>
      <c r="C15" s="9">
        <v>100160</v>
      </c>
    </row>
    <row r="16" spans="1:6">
      <c r="A16" s="4">
        <v>4</v>
      </c>
      <c r="B16" s="5" t="s">
        <v>12</v>
      </c>
      <c r="C16" s="9">
        <v>61764</v>
      </c>
    </row>
    <row r="17" spans="1:3">
      <c r="A17" s="4">
        <v>5</v>
      </c>
      <c r="B17" s="5" t="s">
        <v>13</v>
      </c>
      <c r="C17" s="9">
        <v>59532</v>
      </c>
    </row>
    <row r="18" spans="1:3">
      <c r="A18" s="4">
        <v>6</v>
      </c>
      <c r="B18" s="5" t="s">
        <v>14</v>
      </c>
      <c r="C18" s="9">
        <v>15396</v>
      </c>
    </row>
    <row r="19" spans="1:3">
      <c r="A19" s="4">
        <v>7</v>
      </c>
      <c r="B19" s="5" t="s">
        <v>15</v>
      </c>
      <c r="C19" s="9">
        <v>326956</v>
      </c>
    </row>
    <row r="20" spans="1:3">
      <c r="A20" s="4">
        <v>8</v>
      </c>
      <c r="B20" s="5" t="s">
        <v>16</v>
      </c>
      <c r="C20" s="9">
        <v>878748</v>
      </c>
    </row>
    <row r="21" spans="1:3">
      <c r="A21" s="4">
        <v>9</v>
      </c>
      <c r="B21" s="5" t="s">
        <v>17</v>
      </c>
      <c r="C21" s="9">
        <v>510214</v>
      </c>
    </row>
    <row r="22" spans="1:3" ht="37.5">
      <c r="A22" s="22" t="s">
        <v>18</v>
      </c>
      <c r="B22" s="6" t="s">
        <v>130</v>
      </c>
      <c r="C22" s="8">
        <v>253000</v>
      </c>
    </row>
    <row r="23" spans="1:3">
      <c r="A23" s="22" t="s">
        <v>19</v>
      </c>
      <c r="B23" s="6" t="s">
        <v>233</v>
      </c>
      <c r="C23" s="8">
        <v>242538</v>
      </c>
    </row>
    <row r="24" spans="1:3">
      <c r="A24" s="22" t="s">
        <v>20</v>
      </c>
      <c r="B24" s="6" t="s">
        <v>21</v>
      </c>
      <c r="C24" s="8">
        <v>3390083</v>
      </c>
    </row>
  </sheetData>
  <mergeCells count="1">
    <mergeCell ref="A3:C3"/>
  </mergeCells>
  <pageMargins left="0.7" right="0.7" top="0.75" bottom="0.75" header="0.3" footer="0.3"/>
  <pageSetup paperSize="9" scale="95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J33"/>
  <sheetViews>
    <sheetView workbookViewId="0"/>
  </sheetViews>
  <sheetFormatPr defaultColWidth="9.125" defaultRowHeight="15.75"/>
  <cols>
    <col min="1" max="1" width="7.25" style="28" customWidth="1"/>
    <col min="2" max="2" width="33" style="29" customWidth="1"/>
    <col min="3" max="3" width="13.125" style="30" customWidth="1"/>
    <col min="4" max="4" width="11.25" style="30" customWidth="1"/>
    <col min="5" max="5" width="10.625" style="30" customWidth="1"/>
    <col min="6" max="6" width="9.125" style="30"/>
    <col min="7" max="7" width="10.625" style="30" customWidth="1"/>
    <col min="8" max="8" width="9.875" style="30" customWidth="1"/>
    <col min="9" max="16384" width="9.125" style="30"/>
  </cols>
  <sheetData>
    <row r="1" spans="1:10" ht="39.75" customHeight="1">
      <c r="A1" s="110" t="s">
        <v>232</v>
      </c>
      <c r="B1" s="108"/>
      <c r="C1" s="108"/>
      <c r="G1" s="93" t="s">
        <v>132</v>
      </c>
      <c r="H1" s="93"/>
      <c r="I1" s="93"/>
      <c r="J1" s="93"/>
    </row>
    <row r="2" spans="1:10" ht="31.5" customHeight="1">
      <c r="A2" s="95" t="s">
        <v>133</v>
      </c>
      <c r="B2" s="95"/>
      <c r="C2" s="95"/>
      <c r="D2" s="95"/>
      <c r="E2" s="95"/>
      <c r="F2" s="95"/>
      <c r="G2" s="95"/>
      <c r="H2" s="95"/>
      <c r="I2" s="95"/>
      <c r="J2" s="95"/>
    </row>
    <row r="3" spans="1:10" ht="17.25" customHeight="1">
      <c r="B3" s="32"/>
      <c r="I3" s="37" t="s">
        <v>160</v>
      </c>
      <c r="J3" s="37"/>
    </row>
    <row r="4" spans="1:10">
      <c r="A4" s="96" t="s">
        <v>24</v>
      </c>
      <c r="B4" s="94" t="s">
        <v>134</v>
      </c>
      <c r="C4" s="97" t="s">
        <v>8</v>
      </c>
      <c r="D4" s="97"/>
      <c r="E4" s="97"/>
      <c r="F4" s="97"/>
      <c r="G4" s="97"/>
      <c r="H4" s="97"/>
      <c r="I4" s="97"/>
      <c r="J4" s="97"/>
    </row>
    <row r="5" spans="1:10">
      <c r="A5" s="96"/>
      <c r="B5" s="94"/>
      <c r="C5" s="94" t="s">
        <v>135</v>
      </c>
      <c r="D5" s="97" t="s">
        <v>67</v>
      </c>
      <c r="E5" s="97"/>
      <c r="F5" s="97"/>
      <c r="G5" s="97"/>
      <c r="H5" s="97"/>
      <c r="I5" s="97"/>
      <c r="J5" s="97"/>
    </row>
    <row r="6" spans="1:10" ht="15.75" customHeight="1">
      <c r="A6" s="96"/>
      <c r="B6" s="94"/>
      <c r="C6" s="94"/>
      <c r="D6" s="94" t="s">
        <v>136</v>
      </c>
      <c r="E6" s="94" t="s">
        <v>137</v>
      </c>
      <c r="F6" s="94" t="s">
        <v>138</v>
      </c>
      <c r="G6" s="94" t="s">
        <v>139</v>
      </c>
      <c r="H6" s="94" t="s">
        <v>140</v>
      </c>
      <c r="I6" s="94" t="s">
        <v>141</v>
      </c>
      <c r="J6" s="94" t="s">
        <v>142</v>
      </c>
    </row>
    <row r="7" spans="1:10">
      <c r="A7" s="96"/>
      <c r="B7" s="94"/>
      <c r="C7" s="94"/>
      <c r="D7" s="94"/>
      <c r="E7" s="94"/>
      <c r="F7" s="94"/>
      <c r="G7" s="94"/>
      <c r="H7" s="94"/>
      <c r="I7" s="94"/>
      <c r="J7" s="94"/>
    </row>
    <row r="8" spans="1:10" s="31" customFormat="1">
      <c r="A8" s="38"/>
      <c r="B8" s="33" t="s">
        <v>143</v>
      </c>
      <c r="C8" s="111"/>
      <c r="D8" s="111"/>
      <c r="E8" s="111"/>
      <c r="F8" s="111"/>
      <c r="G8" s="111"/>
      <c r="H8" s="111"/>
      <c r="I8" s="111"/>
      <c r="J8" s="111"/>
    </row>
    <row r="9" spans="1:10">
      <c r="A9" s="39">
        <v>1</v>
      </c>
      <c r="B9" s="34" t="s">
        <v>144</v>
      </c>
      <c r="C9" s="112">
        <v>23561</v>
      </c>
      <c r="D9" s="112">
        <v>19040</v>
      </c>
      <c r="E9" s="112">
        <v>0</v>
      </c>
      <c r="F9" s="112">
        <v>198</v>
      </c>
      <c r="G9" s="112">
        <v>0</v>
      </c>
      <c r="H9" s="112">
        <v>0</v>
      </c>
      <c r="I9" s="112">
        <v>0</v>
      </c>
      <c r="J9" s="112">
        <v>3102</v>
      </c>
    </row>
    <row r="10" spans="1:10">
      <c r="A10" s="39">
        <v>2</v>
      </c>
      <c r="B10" s="34" t="s">
        <v>145</v>
      </c>
      <c r="C10" s="112">
        <v>12883.9692</v>
      </c>
      <c r="D10" s="112">
        <v>12607.9692</v>
      </c>
      <c r="E10" s="112"/>
      <c r="F10" s="112">
        <v>192</v>
      </c>
      <c r="G10" s="112"/>
      <c r="H10" s="112"/>
      <c r="I10" s="112"/>
      <c r="J10" s="112"/>
    </row>
    <row r="11" spans="1:10">
      <c r="A11" s="39">
        <v>3</v>
      </c>
      <c r="B11" s="35" t="s">
        <v>146</v>
      </c>
      <c r="C11" s="112">
        <v>10555.734520800001</v>
      </c>
      <c r="D11" s="112">
        <v>9453.7345208000006</v>
      </c>
      <c r="E11" s="112">
        <v>0</v>
      </c>
      <c r="F11" s="112">
        <v>220</v>
      </c>
      <c r="G11" s="112">
        <v>0</v>
      </c>
      <c r="H11" s="112">
        <v>0</v>
      </c>
      <c r="I11" s="112">
        <v>0</v>
      </c>
      <c r="J11" s="112">
        <v>665</v>
      </c>
    </row>
    <row r="12" spans="1:10">
      <c r="A12" s="39">
        <v>4</v>
      </c>
      <c r="B12" s="35" t="s">
        <v>235</v>
      </c>
      <c r="C12" s="112">
        <v>39970</v>
      </c>
      <c r="D12" s="112">
        <v>34745</v>
      </c>
      <c r="E12" s="112">
        <v>0</v>
      </c>
      <c r="F12" s="112">
        <v>448</v>
      </c>
      <c r="G12" s="112">
        <v>0</v>
      </c>
      <c r="H12" s="112">
        <v>0</v>
      </c>
      <c r="I12" s="112">
        <v>0</v>
      </c>
      <c r="J12" s="112">
        <v>3287</v>
      </c>
    </row>
    <row r="13" spans="1:10">
      <c r="A13" s="39">
        <v>5</v>
      </c>
      <c r="B13" s="34" t="s">
        <v>236</v>
      </c>
      <c r="C13" s="112">
        <v>42490.927686880001</v>
      </c>
      <c r="D13" s="112">
        <v>16003.927686880001</v>
      </c>
      <c r="E13" s="112">
        <v>0</v>
      </c>
      <c r="F13" s="112">
        <v>12375</v>
      </c>
      <c r="G13" s="112">
        <v>0</v>
      </c>
      <c r="H13" s="112">
        <v>0</v>
      </c>
      <c r="I13" s="112">
        <v>0</v>
      </c>
      <c r="J13" s="112">
        <v>0</v>
      </c>
    </row>
    <row r="14" spans="1:10">
      <c r="A14" s="39">
        <v>6</v>
      </c>
      <c r="B14" s="35" t="s">
        <v>147</v>
      </c>
      <c r="C14" s="112">
        <v>416573.42887200002</v>
      </c>
      <c r="D14" s="112">
        <v>8529.24</v>
      </c>
      <c r="E14" s="112">
        <v>377409.18887200003</v>
      </c>
      <c r="F14" s="112">
        <v>29293</v>
      </c>
      <c r="G14" s="112">
        <v>0</v>
      </c>
      <c r="H14" s="112">
        <v>0</v>
      </c>
      <c r="I14" s="112">
        <v>0</v>
      </c>
      <c r="J14" s="112">
        <v>0</v>
      </c>
    </row>
    <row r="15" spans="1:10">
      <c r="A15" s="39">
        <v>7</v>
      </c>
      <c r="B15" s="35" t="s">
        <v>148</v>
      </c>
      <c r="C15" s="112">
        <v>412349.30198715994</v>
      </c>
      <c r="D15" s="112">
        <v>11572.26603848</v>
      </c>
      <c r="E15" s="112">
        <v>0</v>
      </c>
      <c r="F15" s="112">
        <v>16658</v>
      </c>
      <c r="G15" s="112">
        <v>380697.03594867996</v>
      </c>
      <c r="H15" s="112">
        <v>0</v>
      </c>
      <c r="I15" s="112">
        <v>0</v>
      </c>
      <c r="J15" s="112">
        <v>0</v>
      </c>
    </row>
    <row r="16" spans="1:10">
      <c r="A16" s="39">
        <v>8</v>
      </c>
      <c r="B16" s="35" t="s">
        <v>149</v>
      </c>
      <c r="C16" s="112">
        <v>81880.583341400008</v>
      </c>
      <c r="D16" s="112">
        <v>9959.5632000000005</v>
      </c>
      <c r="E16" s="112">
        <v>0</v>
      </c>
      <c r="F16" s="112">
        <v>1017</v>
      </c>
      <c r="G16" s="112">
        <v>0</v>
      </c>
      <c r="H16" s="112">
        <v>0</v>
      </c>
      <c r="I16" s="112">
        <v>0</v>
      </c>
      <c r="J16" s="112">
        <v>1252.4039072</v>
      </c>
    </row>
    <row r="17" spans="1:10">
      <c r="A17" s="39">
        <v>9</v>
      </c>
      <c r="B17" s="35" t="s">
        <v>237</v>
      </c>
      <c r="C17" s="112">
        <v>185318.90309519999</v>
      </c>
      <c r="D17" s="112">
        <v>31130.801171200001</v>
      </c>
      <c r="E17" s="112">
        <v>0</v>
      </c>
      <c r="F17" s="112">
        <v>645</v>
      </c>
      <c r="G17" s="112">
        <v>0</v>
      </c>
      <c r="H17" s="112">
        <v>150219.19547599999</v>
      </c>
      <c r="I17" s="112">
        <v>0</v>
      </c>
      <c r="J17" s="112">
        <v>2602.9064480000002</v>
      </c>
    </row>
    <row r="18" spans="1:10">
      <c r="A18" s="39">
        <v>10</v>
      </c>
      <c r="B18" s="35" t="s">
        <v>238</v>
      </c>
      <c r="C18" s="112">
        <v>55390.424255999998</v>
      </c>
      <c r="D18" s="112">
        <v>5564.8137919999999</v>
      </c>
      <c r="E18" s="112">
        <v>0</v>
      </c>
      <c r="F18" s="112">
        <v>188</v>
      </c>
      <c r="G18" s="112">
        <v>0</v>
      </c>
      <c r="H18" s="112">
        <v>0</v>
      </c>
      <c r="I18" s="112">
        <v>49367.610463999998</v>
      </c>
      <c r="J18" s="112">
        <v>0</v>
      </c>
    </row>
    <row r="19" spans="1:10">
      <c r="A19" s="39">
        <v>11</v>
      </c>
      <c r="B19" s="35" t="s">
        <v>150</v>
      </c>
      <c r="C19" s="112">
        <v>15159</v>
      </c>
      <c r="D19" s="113">
        <v>14583</v>
      </c>
      <c r="E19" s="112"/>
      <c r="F19" s="112">
        <v>400</v>
      </c>
      <c r="G19" s="112"/>
      <c r="H19" s="112"/>
      <c r="I19" s="112"/>
      <c r="J19" s="112"/>
    </row>
    <row r="20" spans="1:10">
      <c r="A20" s="39">
        <v>12</v>
      </c>
      <c r="B20" s="35" t="s">
        <v>151</v>
      </c>
      <c r="C20" s="112">
        <v>7291.4865786800001</v>
      </c>
      <c r="D20" s="113">
        <v>6946.4865786800001</v>
      </c>
      <c r="E20" s="112"/>
      <c r="F20" s="112">
        <v>155</v>
      </c>
      <c r="G20" s="112"/>
      <c r="H20" s="112"/>
      <c r="I20" s="112"/>
      <c r="J20" s="112"/>
    </row>
    <row r="21" spans="1:10">
      <c r="A21" s="39">
        <v>13</v>
      </c>
      <c r="B21" s="35" t="s">
        <v>152</v>
      </c>
      <c r="C21" s="112">
        <v>199494.51537208</v>
      </c>
      <c r="D21" s="112">
        <v>74941.804661839997</v>
      </c>
      <c r="E21" s="112">
        <v>0</v>
      </c>
      <c r="F21" s="112">
        <v>726</v>
      </c>
      <c r="G21" s="112">
        <v>0</v>
      </c>
      <c r="H21" s="112">
        <v>0</v>
      </c>
      <c r="I21" s="112">
        <v>0</v>
      </c>
      <c r="J21" s="112">
        <v>0</v>
      </c>
    </row>
    <row r="22" spans="1:10">
      <c r="A22" s="39">
        <v>14</v>
      </c>
      <c r="B22" s="35" t="s">
        <v>239</v>
      </c>
      <c r="C22" s="112">
        <v>243253.57245919999</v>
      </c>
      <c r="D22" s="112">
        <v>27337.7702192</v>
      </c>
      <c r="E22" s="112">
        <v>0</v>
      </c>
      <c r="F22" s="112">
        <v>240</v>
      </c>
      <c r="G22" s="112">
        <v>0</v>
      </c>
      <c r="H22" s="112">
        <v>0</v>
      </c>
      <c r="I22" s="112">
        <v>0</v>
      </c>
      <c r="J22" s="112">
        <v>7423</v>
      </c>
    </row>
    <row r="23" spans="1:10">
      <c r="A23" s="39">
        <v>15</v>
      </c>
      <c r="B23" s="35" t="s">
        <v>153</v>
      </c>
      <c r="C23" s="112">
        <v>10304.15</v>
      </c>
      <c r="D23" s="112">
        <v>7590.23</v>
      </c>
      <c r="E23" s="112">
        <v>0</v>
      </c>
      <c r="F23" s="112">
        <v>170</v>
      </c>
      <c r="G23" s="112">
        <v>0</v>
      </c>
      <c r="H23" s="112">
        <v>0</v>
      </c>
      <c r="I23" s="112">
        <v>0</v>
      </c>
      <c r="J23" s="112">
        <v>2411.92</v>
      </c>
    </row>
    <row r="24" spans="1:10">
      <c r="A24" s="39">
        <v>16</v>
      </c>
      <c r="B24" s="35" t="s">
        <v>240</v>
      </c>
      <c r="C24" s="112">
        <v>5039.0501960000001</v>
      </c>
      <c r="D24" s="112">
        <v>3508.0501960000001</v>
      </c>
      <c r="E24" s="112">
        <v>0</v>
      </c>
      <c r="F24" s="112">
        <v>190</v>
      </c>
      <c r="G24" s="112">
        <v>0</v>
      </c>
      <c r="H24" s="112">
        <v>0</v>
      </c>
      <c r="I24" s="112">
        <v>0</v>
      </c>
      <c r="J24" s="112">
        <v>0</v>
      </c>
    </row>
    <row r="25" spans="1:10">
      <c r="A25" s="39">
        <v>17</v>
      </c>
      <c r="B25" s="35" t="s">
        <v>241</v>
      </c>
      <c r="C25" s="112">
        <v>120335.79228800001</v>
      </c>
      <c r="D25" s="112">
        <v>45678.877376000004</v>
      </c>
      <c r="E25" s="112">
        <v>0</v>
      </c>
      <c r="F25" s="112">
        <v>262</v>
      </c>
      <c r="G25" s="112">
        <v>0</v>
      </c>
      <c r="H25" s="112">
        <v>0</v>
      </c>
      <c r="I25" s="112">
        <v>0</v>
      </c>
      <c r="J25" s="112">
        <v>9512.7887359999986</v>
      </c>
    </row>
    <row r="26" spans="1:10">
      <c r="A26" s="39">
        <v>18</v>
      </c>
      <c r="B26" s="35" t="s">
        <v>242</v>
      </c>
      <c r="C26" s="112">
        <v>351641</v>
      </c>
      <c r="D26" s="112">
        <v>12156</v>
      </c>
      <c r="E26" s="112">
        <v>0</v>
      </c>
      <c r="F26" s="112">
        <v>485</v>
      </c>
      <c r="G26" s="112">
        <v>0</v>
      </c>
      <c r="H26" s="112">
        <v>0</v>
      </c>
      <c r="I26" s="112">
        <v>0</v>
      </c>
      <c r="J26" s="112">
        <v>3432</v>
      </c>
    </row>
    <row r="27" spans="1:10">
      <c r="A27" s="39">
        <v>19</v>
      </c>
      <c r="B27" s="35" t="s">
        <v>154</v>
      </c>
      <c r="C27" s="112">
        <v>17977.987188999999</v>
      </c>
      <c r="D27" s="112">
        <v>6385.3071890000001</v>
      </c>
      <c r="E27" s="112">
        <v>0</v>
      </c>
      <c r="F27" s="112">
        <v>132</v>
      </c>
      <c r="G27" s="112">
        <v>0</v>
      </c>
      <c r="H27" s="112">
        <v>0</v>
      </c>
      <c r="I27" s="112">
        <v>0</v>
      </c>
      <c r="J27" s="112">
        <v>1830.68</v>
      </c>
    </row>
    <row r="28" spans="1:10">
      <c r="A28" s="39">
        <v>20</v>
      </c>
      <c r="B28" s="35" t="s">
        <v>155</v>
      </c>
      <c r="C28" s="112">
        <v>60627.969099199996</v>
      </c>
      <c r="D28" s="112"/>
      <c r="E28" s="112"/>
      <c r="F28" s="112">
        <v>476</v>
      </c>
      <c r="G28" s="112"/>
      <c r="H28" s="112"/>
      <c r="I28" s="112"/>
      <c r="J28" s="112"/>
    </row>
    <row r="29" spans="1:10">
      <c r="A29" s="39">
        <v>21</v>
      </c>
      <c r="B29" s="35" t="s">
        <v>156</v>
      </c>
      <c r="C29" s="112">
        <v>13985.8</v>
      </c>
      <c r="D29" s="112">
        <v>7549.9</v>
      </c>
      <c r="E29" s="112">
        <v>0</v>
      </c>
      <c r="F29" s="112">
        <v>0</v>
      </c>
      <c r="G29" s="112">
        <v>0</v>
      </c>
      <c r="H29" s="112">
        <v>0</v>
      </c>
      <c r="I29" s="112">
        <v>0</v>
      </c>
      <c r="J29" s="112">
        <v>0</v>
      </c>
    </row>
    <row r="30" spans="1:10">
      <c r="A30" s="39">
        <v>22</v>
      </c>
      <c r="B30" s="35" t="s">
        <v>157</v>
      </c>
      <c r="C30" s="112">
        <v>6151.6</v>
      </c>
      <c r="D30" s="113">
        <v>5774.6</v>
      </c>
      <c r="E30" s="112"/>
      <c r="F30" s="112"/>
      <c r="G30" s="112"/>
      <c r="H30" s="112"/>
      <c r="I30" s="112"/>
      <c r="J30" s="112"/>
    </row>
    <row r="31" spans="1:10">
      <c r="A31" s="39">
        <v>23</v>
      </c>
      <c r="B31" s="34" t="s">
        <v>158</v>
      </c>
      <c r="C31" s="112">
        <v>6508.2</v>
      </c>
      <c r="D31" s="113">
        <v>3902.2</v>
      </c>
      <c r="E31" s="112"/>
      <c r="F31" s="112">
        <v>2550</v>
      </c>
      <c r="G31" s="112"/>
      <c r="H31" s="112"/>
      <c r="I31" s="112"/>
      <c r="J31" s="112"/>
    </row>
    <row r="32" spans="1:10">
      <c r="A32" s="39">
        <v>24</v>
      </c>
      <c r="B32" s="34" t="s">
        <v>234</v>
      </c>
      <c r="C32" s="112">
        <v>4956.6000000000004</v>
      </c>
      <c r="D32" s="112">
        <v>3841.6</v>
      </c>
      <c r="E32" s="112">
        <v>0</v>
      </c>
      <c r="F32" s="112">
        <v>0</v>
      </c>
      <c r="G32" s="112">
        <v>0</v>
      </c>
      <c r="H32" s="112">
        <v>0</v>
      </c>
      <c r="I32" s="112">
        <v>0</v>
      </c>
      <c r="J32" s="112">
        <v>969</v>
      </c>
    </row>
    <row r="33" spans="1:10">
      <c r="A33" s="40">
        <v>25</v>
      </c>
      <c r="B33" s="36" t="s">
        <v>159</v>
      </c>
      <c r="C33" s="114">
        <v>2387.3000000000002</v>
      </c>
      <c r="D33" s="115">
        <v>2354.3000000000002</v>
      </c>
      <c r="E33" s="114"/>
      <c r="F33" s="114"/>
      <c r="G33" s="114"/>
      <c r="H33" s="114"/>
      <c r="I33" s="114"/>
      <c r="J33" s="114"/>
    </row>
  </sheetData>
  <mergeCells count="14">
    <mergeCell ref="G1:J1"/>
    <mergeCell ref="G6:G7"/>
    <mergeCell ref="H6:H7"/>
    <mergeCell ref="I6:I7"/>
    <mergeCell ref="J6:J7"/>
    <mergeCell ref="A2:J2"/>
    <mergeCell ref="A4:A7"/>
    <mergeCell ref="B4:B7"/>
    <mergeCell ref="C4:J4"/>
    <mergeCell ref="C5:C7"/>
    <mergeCell ref="D5:J5"/>
    <mergeCell ref="D6:D7"/>
    <mergeCell ref="E6:E7"/>
    <mergeCell ref="F6:F7"/>
  </mergeCells>
  <printOptions horizontalCentered="1"/>
  <pageMargins left="0.17" right="0.16" top="0.33" bottom="0.23" header="0.3" footer="0.3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CI24"/>
  <sheetViews>
    <sheetView workbookViewId="0"/>
  </sheetViews>
  <sheetFormatPr defaultColWidth="9.125" defaultRowHeight="12.75"/>
  <cols>
    <col min="1" max="1" width="6.625" style="76" customWidth="1"/>
    <col min="2" max="2" width="54.75" style="76" customWidth="1"/>
    <col min="3" max="3" width="19.125" style="76" customWidth="1"/>
    <col min="4" max="4" width="15.75" style="77" customWidth="1"/>
    <col min="5" max="5" width="15.125" style="76" customWidth="1"/>
    <col min="6" max="8" width="11.875" style="76" customWidth="1"/>
    <col min="9" max="87" width="9.125" style="78"/>
    <col min="88" max="16384" width="9.125" style="76"/>
  </cols>
  <sheetData>
    <row r="1" spans="1:87" s="84" customFormat="1" ht="16.5" customHeight="1">
      <c r="A1" s="107" t="s">
        <v>232</v>
      </c>
      <c r="D1" s="86"/>
      <c r="E1" s="84" t="s">
        <v>182</v>
      </c>
      <c r="H1" s="159" t="s">
        <v>183</v>
      </c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83"/>
      <c r="BK1" s="83"/>
      <c r="BL1" s="83"/>
      <c r="BM1" s="83"/>
      <c r="BN1" s="83"/>
      <c r="BO1" s="83"/>
      <c r="BP1" s="83"/>
      <c r="BQ1" s="83"/>
      <c r="BR1" s="83"/>
      <c r="BS1" s="83"/>
      <c r="BT1" s="83"/>
      <c r="BU1" s="83"/>
      <c r="BV1" s="83"/>
      <c r="BW1" s="83"/>
      <c r="BX1" s="83"/>
      <c r="BY1" s="83"/>
      <c r="BZ1" s="83"/>
      <c r="CA1" s="83"/>
      <c r="CB1" s="83"/>
      <c r="CC1" s="83"/>
      <c r="CD1" s="83"/>
      <c r="CE1" s="83"/>
      <c r="CF1" s="83"/>
      <c r="CG1" s="83"/>
      <c r="CH1" s="83"/>
      <c r="CI1" s="83"/>
    </row>
    <row r="2" spans="1:87" s="84" customFormat="1" ht="16.5" customHeight="1">
      <c r="A2" s="85"/>
      <c r="D2" s="86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3"/>
      <c r="BV2" s="83"/>
      <c r="BW2" s="83"/>
      <c r="BX2" s="83"/>
      <c r="BY2" s="83"/>
      <c r="BZ2" s="83"/>
      <c r="CA2" s="83"/>
      <c r="CB2" s="83"/>
      <c r="CC2" s="83"/>
      <c r="CD2" s="83"/>
      <c r="CE2" s="83"/>
      <c r="CF2" s="83"/>
      <c r="CG2" s="83"/>
      <c r="CH2" s="83"/>
      <c r="CI2" s="83"/>
    </row>
    <row r="3" spans="1:87" ht="33.75" customHeight="1">
      <c r="A3" s="160" t="s">
        <v>184</v>
      </c>
      <c r="B3" s="160"/>
      <c r="C3" s="160"/>
      <c r="D3" s="160"/>
      <c r="E3" s="160"/>
      <c r="F3" s="160"/>
      <c r="G3" s="160"/>
      <c r="H3" s="160"/>
    </row>
    <row r="4" spans="1:87">
      <c r="A4" s="79"/>
      <c r="B4" s="79"/>
      <c r="C4" s="79"/>
      <c r="D4" s="80"/>
      <c r="E4" s="79"/>
      <c r="F4" s="79"/>
      <c r="G4" s="79"/>
      <c r="H4" s="81" t="s">
        <v>185</v>
      </c>
    </row>
    <row r="5" spans="1:87" s="82" customFormat="1" ht="15.75">
      <c r="A5" s="116" t="s">
        <v>24</v>
      </c>
      <c r="B5" s="117" t="s">
        <v>186</v>
      </c>
      <c r="C5" s="118" t="s">
        <v>187</v>
      </c>
      <c r="D5" s="118" t="s">
        <v>188</v>
      </c>
      <c r="E5" s="118" t="s">
        <v>189</v>
      </c>
      <c r="F5" s="158" t="s">
        <v>190</v>
      </c>
      <c r="G5" s="158"/>
      <c r="H5" s="15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</row>
    <row r="6" spans="1:87" s="82" customFormat="1" ht="47.25">
      <c r="A6" s="153"/>
      <c r="B6" s="154"/>
      <c r="C6" s="155"/>
      <c r="D6" s="155"/>
      <c r="E6" s="155"/>
      <c r="F6" s="156" t="s">
        <v>74</v>
      </c>
      <c r="G6" s="157" t="s">
        <v>191</v>
      </c>
      <c r="H6" s="157" t="s">
        <v>192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</row>
    <row r="7" spans="1:87" s="82" customFormat="1" ht="15.75">
      <c r="A7" s="149"/>
      <c r="B7" s="150" t="s">
        <v>193</v>
      </c>
      <c r="C7" s="150"/>
      <c r="D7" s="151"/>
      <c r="E7" s="152"/>
      <c r="F7" s="152"/>
      <c r="G7" s="152"/>
      <c r="H7" s="152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C7" s="78"/>
      <c r="CD7" s="78"/>
      <c r="CE7" s="78"/>
      <c r="CF7" s="78"/>
      <c r="CG7" s="78"/>
      <c r="CH7" s="78"/>
      <c r="CI7" s="78"/>
    </row>
    <row r="8" spans="1:87" s="82" customFormat="1" ht="17.25">
      <c r="A8" s="119" t="s">
        <v>27</v>
      </c>
      <c r="B8" s="123" t="s">
        <v>194</v>
      </c>
      <c r="C8" s="120"/>
      <c r="D8" s="121"/>
      <c r="E8" s="122"/>
      <c r="F8" s="122"/>
      <c r="G8" s="122"/>
      <c r="H8" s="122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78"/>
      <c r="CF8" s="78"/>
      <c r="CG8" s="78"/>
      <c r="CH8" s="78"/>
      <c r="CI8" s="78"/>
    </row>
    <row r="9" spans="1:87" ht="15.75">
      <c r="A9" s="124">
        <v>1</v>
      </c>
      <c r="B9" s="125" t="s">
        <v>195</v>
      </c>
      <c r="C9" s="124" t="s">
        <v>196</v>
      </c>
      <c r="D9" s="126" t="s">
        <v>197</v>
      </c>
      <c r="E9" s="127">
        <v>180134</v>
      </c>
      <c r="F9" s="128">
        <v>18000</v>
      </c>
      <c r="G9" s="128">
        <v>18000</v>
      </c>
      <c r="H9" s="128"/>
    </row>
    <row r="10" spans="1:87" ht="15.75">
      <c r="A10" s="124">
        <v>2</v>
      </c>
      <c r="B10" s="129" t="s">
        <v>198</v>
      </c>
      <c r="C10" s="130" t="s">
        <v>196</v>
      </c>
      <c r="D10" s="126" t="s">
        <v>199</v>
      </c>
      <c r="E10" s="127">
        <v>182787</v>
      </c>
      <c r="F10" s="128">
        <v>15000</v>
      </c>
      <c r="G10" s="128">
        <v>15000</v>
      </c>
      <c r="H10" s="128"/>
    </row>
    <row r="11" spans="1:87" ht="31.5">
      <c r="A11" s="124">
        <v>3</v>
      </c>
      <c r="B11" s="127" t="s">
        <v>200</v>
      </c>
      <c r="C11" s="126" t="s">
        <v>201</v>
      </c>
      <c r="D11" s="124" t="s">
        <v>202</v>
      </c>
      <c r="E11" s="131">
        <v>674285</v>
      </c>
      <c r="F11" s="128">
        <v>30000</v>
      </c>
      <c r="G11" s="128"/>
      <c r="H11" s="128"/>
    </row>
    <row r="12" spans="1:87" ht="31.5">
      <c r="A12" s="124">
        <v>4</v>
      </c>
      <c r="B12" s="132" t="s">
        <v>203</v>
      </c>
      <c r="C12" s="126" t="s">
        <v>204</v>
      </c>
      <c r="D12" s="124" t="s">
        <v>205</v>
      </c>
      <c r="E12" s="128">
        <v>1083330</v>
      </c>
      <c r="F12" s="128">
        <v>90000</v>
      </c>
      <c r="G12" s="128">
        <v>90000</v>
      </c>
      <c r="H12" s="128"/>
    </row>
    <row r="13" spans="1:87" s="84" customFormat="1" ht="15.75">
      <c r="A13" s="121" t="s">
        <v>32</v>
      </c>
      <c r="B13" s="133" t="s">
        <v>206</v>
      </c>
      <c r="C13" s="121"/>
      <c r="D13" s="134"/>
      <c r="E13" s="135"/>
      <c r="F13" s="136"/>
      <c r="G13" s="136"/>
      <c r="H13" s="136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83"/>
      <c r="BT13" s="83"/>
      <c r="BU13" s="83"/>
      <c r="BV13" s="83"/>
      <c r="BW13" s="83"/>
      <c r="BX13" s="83"/>
      <c r="BY13" s="83"/>
      <c r="BZ13" s="83"/>
      <c r="CA13" s="83"/>
      <c r="CB13" s="83"/>
      <c r="CC13" s="83"/>
      <c r="CD13" s="83"/>
      <c r="CE13" s="83"/>
      <c r="CF13" s="83"/>
      <c r="CG13" s="83"/>
      <c r="CH13" s="83"/>
      <c r="CI13" s="83"/>
    </row>
    <row r="14" spans="1:87" ht="15.75">
      <c r="A14" s="124">
        <v>1</v>
      </c>
      <c r="B14" s="125" t="s">
        <v>207</v>
      </c>
      <c r="C14" s="126" t="s">
        <v>208</v>
      </c>
      <c r="D14" s="124" t="s">
        <v>209</v>
      </c>
      <c r="E14" s="131">
        <v>493342</v>
      </c>
      <c r="F14" s="128">
        <v>35000</v>
      </c>
      <c r="G14" s="128"/>
      <c r="H14" s="128">
        <v>15000</v>
      </c>
    </row>
    <row r="15" spans="1:87" ht="15.75">
      <c r="A15" s="124">
        <v>2</v>
      </c>
      <c r="B15" s="125" t="s">
        <v>210</v>
      </c>
      <c r="C15" s="126" t="s">
        <v>211</v>
      </c>
      <c r="D15" s="126" t="s">
        <v>212</v>
      </c>
      <c r="E15" s="127">
        <v>391013</v>
      </c>
      <c r="F15" s="128">
        <v>40000</v>
      </c>
      <c r="G15" s="128"/>
      <c r="H15" s="128"/>
    </row>
    <row r="16" spans="1:87" ht="15.75">
      <c r="A16" s="124">
        <v>3</v>
      </c>
      <c r="B16" s="125" t="s">
        <v>213</v>
      </c>
      <c r="C16" s="126" t="s">
        <v>211</v>
      </c>
      <c r="D16" s="126" t="s">
        <v>214</v>
      </c>
      <c r="E16" s="127">
        <v>145610</v>
      </c>
      <c r="F16" s="128">
        <v>20000</v>
      </c>
      <c r="G16" s="128"/>
      <c r="H16" s="128">
        <v>5000</v>
      </c>
    </row>
    <row r="17" spans="1:8" ht="31.5">
      <c r="A17" s="124">
        <v>4</v>
      </c>
      <c r="B17" s="129" t="s">
        <v>215</v>
      </c>
      <c r="C17" s="126" t="s">
        <v>211</v>
      </c>
      <c r="D17" s="126" t="s">
        <v>216</v>
      </c>
      <c r="E17" s="127">
        <v>179234</v>
      </c>
      <c r="F17" s="128">
        <v>30000</v>
      </c>
      <c r="G17" s="128"/>
      <c r="H17" s="128">
        <v>10000</v>
      </c>
    </row>
    <row r="18" spans="1:8" ht="31.5">
      <c r="A18" s="124">
        <v>5</v>
      </c>
      <c r="B18" s="137" t="s">
        <v>218</v>
      </c>
      <c r="C18" s="126" t="s">
        <v>219</v>
      </c>
      <c r="D18" s="126" t="s">
        <v>220</v>
      </c>
      <c r="E18" s="127">
        <v>115500</v>
      </c>
      <c r="F18" s="128">
        <v>40000</v>
      </c>
      <c r="G18" s="128">
        <v>40000</v>
      </c>
      <c r="H18" s="128"/>
    </row>
    <row r="19" spans="1:8" ht="15.75">
      <c r="A19" s="124">
        <v>6</v>
      </c>
      <c r="B19" s="125" t="s">
        <v>221</v>
      </c>
      <c r="C19" s="124" t="s">
        <v>196</v>
      </c>
      <c r="D19" s="126" t="s">
        <v>222</v>
      </c>
      <c r="E19" s="127">
        <v>178853</v>
      </c>
      <c r="F19" s="128">
        <v>40000</v>
      </c>
      <c r="G19" s="128">
        <v>40000</v>
      </c>
      <c r="H19" s="128"/>
    </row>
    <row r="20" spans="1:8" ht="31.5">
      <c r="A20" s="124">
        <v>7</v>
      </c>
      <c r="B20" s="127" t="s">
        <v>223</v>
      </c>
      <c r="C20" s="130" t="s">
        <v>224</v>
      </c>
      <c r="D20" s="126" t="s">
        <v>225</v>
      </c>
      <c r="E20" s="127">
        <v>948723</v>
      </c>
      <c r="F20" s="128">
        <v>190000</v>
      </c>
      <c r="G20" s="128"/>
      <c r="H20" s="128">
        <v>130000</v>
      </c>
    </row>
    <row r="21" spans="1:8" ht="15.75">
      <c r="A21" s="121" t="s">
        <v>40</v>
      </c>
      <c r="B21" s="138" t="s">
        <v>226</v>
      </c>
      <c r="C21" s="139"/>
      <c r="D21" s="126"/>
      <c r="E21" s="135"/>
      <c r="F21" s="136"/>
      <c r="G21" s="136"/>
      <c r="H21" s="136"/>
    </row>
    <row r="22" spans="1:8" ht="47.25">
      <c r="A22" s="140">
        <v>1</v>
      </c>
      <c r="B22" s="141" t="s">
        <v>227</v>
      </c>
      <c r="C22" s="126" t="s">
        <v>217</v>
      </c>
      <c r="D22" s="126"/>
      <c r="E22" s="128">
        <v>123442</v>
      </c>
      <c r="F22" s="128">
        <v>20000</v>
      </c>
      <c r="G22" s="128"/>
      <c r="H22" s="128"/>
    </row>
    <row r="23" spans="1:8" ht="31.5">
      <c r="A23" s="140">
        <v>2</v>
      </c>
      <c r="B23" s="142" t="s">
        <v>228</v>
      </c>
      <c r="C23" s="126" t="s">
        <v>204</v>
      </c>
      <c r="D23" s="126" t="s">
        <v>229</v>
      </c>
      <c r="E23" s="127">
        <v>150000</v>
      </c>
      <c r="F23" s="128">
        <v>20000</v>
      </c>
      <c r="G23" s="128"/>
      <c r="H23" s="128"/>
    </row>
    <row r="24" spans="1:8" ht="15.75">
      <c r="A24" s="143">
        <v>3</v>
      </c>
      <c r="B24" s="144" t="s">
        <v>230</v>
      </c>
      <c r="C24" s="145" t="s">
        <v>231</v>
      </c>
      <c r="D24" s="146"/>
      <c r="E24" s="147">
        <v>99966</v>
      </c>
      <c r="F24" s="148">
        <v>20000</v>
      </c>
      <c r="G24" s="148"/>
      <c r="H24" s="148"/>
    </row>
  </sheetData>
  <mergeCells count="7">
    <mergeCell ref="A3:H3"/>
    <mergeCell ref="A5:A6"/>
    <mergeCell ref="B5:B6"/>
    <mergeCell ref="C5:C6"/>
    <mergeCell ref="D5:D6"/>
    <mergeCell ref="E5:E6"/>
    <mergeCell ref="F5:H5"/>
  </mergeCells>
  <printOptions horizontalCentered="1"/>
  <pageMargins left="0.17" right="0.16" top="0.39" bottom="0.26" header="0.3" footer="0.3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CN21"/>
  <sheetViews>
    <sheetView workbookViewId="0">
      <selection sqref="A1:B1"/>
    </sheetView>
  </sheetViews>
  <sheetFormatPr defaultColWidth="9.125" defaultRowHeight="16.5"/>
  <cols>
    <col min="1" max="1" width="9.125" style="42"/>
    <col min="2" max="2" width="44" style="44" customWidth="1"/>
    <col min="3" max="3" width="14.625" style="43" customWidth="1"/>
    <col min="4" max="4" width="11.125" style="42" customWidth="1"/>
    <col min="5" max="5" width="15.625" style="43" customWidth="1"/>
    <col min="6" max="92" width="9.125" style="41"/>
    <col min="93" max="16384" width="9.125" style="42"/>
  </cols>
  <sheetData>
    <row r="1" spans="1:92">
      <c r="A1" s="101" t="s">
        <v>232</v>
      </c>
      <c r="B1" s="101"/>
      <c r="C1" s="102" t="s">
        <v>161</v>
      </c>
      <c r="D1" s="102"/>
      <c r="E1" s="102"/>
    </row>
    <row r="3" spans="1:92" s="46" customFormat="1" ht="48.75" customHeight="1">
      <c r="A3" s="103" t="s">
        <v>162</v>
      </c>
      <c r="B3" s="103"/>
      <c r="C3" s="103"/>
      <c r="D3" s="103"/>
      <c r="E3" s="103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</row>
    <row r="4" spans="1:92" s="46" customFormat="1" ht="17.25">
      <c r="A4" s="104"/>
      <c r="B4" s="104"/>
      <c r="C4" s="105"/>
      <c r="D4" s="105"/>
      <c r="E4" s="10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</row>
    <row r="5" spans="1:92" s="48" customFormat="1">
      <c r="A5" s="98" t="s">
        <v>24</v>
      </c>
      <c r="B5" s="99" t="s">
        <v>163</v>
      </c>
      <c r="C5" s="100" t="s">
        <v>164</v>
      </c>
      <c r="D5" s="100" t="s">
        <v>165</v>
      </c>
      <c r="E5" s="100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7"/>
      <c r="CD5" s="47"/>
      <c r="CE5" s="47"/>
      <c r="CF5" s="47"/>
      <c r="CG5" s="47"/>
      <c r="CH5" s="47"/>
      <c r="CI5" s="47"/>
      <c r="CJ5" s="47"/>
      <c r="CK5" s="47"/>
      <c r="CL5" s="47"/>
      <c r="CM5" s="47"/>
      <c r="CN5" s="47"/>
    </row>
    <row r="6" spans="1:92" s="48" customFormat="1">
      <c r="A6" s="98"/>
      <c r="B6" s="99"/>
      <c r="C6" s="100"/>
      <c r="D6" s="100" t="s">
        <v>166</v>
      </c>
      <c r="E6" s="100" t="s">
        <v>167</v>
      </c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D6" s="47"/>
      <c r="CE6" s="47"/>
      <c r="CF6" s="47"/>
      <c r="CG6" s="47"/>
      <c r="CH6" s="47"/>
      <c r="CI6" s="47"/>
      <c r="CJ6" s="47"/>
      <c r="CK6" s="47"/>
      <c r="CL6" s="47"/>
      <c r="CM6" s="47"/>
      <c r="CN6" s="47"/>
    </row>
    <row r="7" spans="1:92" s="48" customFormat="1">
      <c r="A7" s="98"/>
      <c r="B7" s="99"/>
      <c r="C7" s="100"/>
      <c r="D7" s="100"/>
      <c r="E7" s="100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7"/>
      <c r="CE7" s="47"/>
      <c r="CF7" s="47"/>
      <c r="CG7" s="47"/>
      <c r="CH7" s="47"/>
      <c r="CI7" s="47"/>
      <c r="CJ7" s="47"/>
      <c r="CK7" s="47"/>
      <c r="CL7" s="47"/>
      <c r="CM7" s="47"/>
      <c r="CN7" s="47"/>
    </row>
    <row r="8" spans="1:92" s="52" customFormat="1">
      <c r="A8" s="49"/>
      <c r="B8" s="49" t="s">
        <v>168</v>
      </c>
      <c r="C8" s="50">
        <f>C9+C21</f>
        <v>60000</v>
      </c>
      <c r="D8" s="50">
        <f>D9+D21</f>
        <v>0</v>
      </c>
      <c r="E8" s="50">
        <f>E9+E21</f>
        <v>60000</v>
      </c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</row>
    <row r="9" spans="1:92" s="52" customFormat="1">
      <c r="A9" s="53" t="s">
        <v>27</v>
      </c>
      <c r="B9" s="54" t="s">
        <v>169</v>
      </c>
      <c r="C9" s="55">
        <f>C10+C13</f>
        <v>57461</v>
      </c>
      <c r="D9" s="56"/>
      <c r="E9" s="55">
        <f>E10+E13</f>
        <v>57461</v>
      </c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</row>
    <row r="10" spans="1:92" s="62" customFormat="1">
      <c r="A10" s="57" t="s">
        <v>3</v>
      </c>
      <c r="B10" s="58" t="s">
        <v>170</v>
      </c>
      <c r="C10" s="59">
        <f>C11+C12</f>
        <v>25157</v>
      </c>
      <c r="D10" s="60"/>
      <c r="E10" s="59">
        <f>E11+E12</f>
        <v>25157</v>
      </c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CI10" s="61"/>
      <c r="CJ10" s="61"/>
      <c r="CK10" s="61"/>
      <c r="CL10" s="61"/>
      <c r="CM10" s="61"/>
      <c r="CN10" s="61"/>
    </row>
    <row r="11" spans="1:92" s="63" customFormat="1">
      <c r="A11" s="63">
        <v>1</v>
      </c>
      <c r="B11" s="64" t="s">
        <v>171</v>
      </c>
      <c r="C11" s="65">
        <v>21076</v>
      </c>
      <c r="E11" s="65">
        <v>21076</v>
      </c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</row>
    <row r="12" spans="1:92" s="63" customFormat="1">
      <c r="A12" s="63">
        <v>2</v>
      </c>
      <c r="B12" s="64" t="s">
        <v>172</v>
      </c>
      <c r="C12" s="66">
        <v>4081</v>
      </c>
      <c r="E12" s="66">
        <v>4081</v>
      </c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</row>
    <row r="13" spans="1:92" s="63" customFormat="1">
      <c r="A13" s="57" t="s">
        <v>7</v>
      </c>
      <c r="B13" s="67" t="s">
        <v>173</v>
      </c>
      <c r="C13" s="59">
        <f>SUM(C14:C20)</f>
        <v>32304</v>
      </c>
      <c r="E13" s="59">
        <f>SUM(E14:E20)</f>
        <v>32304</v>
      </c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</row>
    <row r="14" spans="1:92" s="63" customFormat="1" ht="49.5">
      <c r="A14" s="63">
        <v>1</v>
      </c>
      <c r="B14" s="64" t="s">
        <v>174</v>
      </c>
      <c r="C14" s="68">
        <v>2616</v>
      </c>
      <c r="E14" s="68">
        <v>2616</v>
      </c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</row>
    <row r="15" spans="1:92" s="63" customFormat="1">
      <c r="A15" s="63">
        <v>2</v>
      </c>
      <c r="B15" s="64" t="s">
        <v>175</v>
      </c>
      <c r="C15" s="65">
        <v>22798</v>
      </c>
      <c r="E15" s="65">
        <v>22798</v>
      </c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</row>
    <row r="16" spans="1:92" s="63" customFormat="1" ht="49.5">
      <c r="A16" s="63">
        <v>3</v>
      </c>
      <c r="B16" s="64" t="s">
        <v>176</v>
      </c>
      <c r="C16" s="65">
        <v>4060</v>
      </c>
      <c r="E16" s="65">
        <v>4060</v>
      </c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</row>
    <row r="17" spans="1:92" s="63" customFormat="1" ht="66">
      <c r="A17" s="63">
        <v>4</v>
      </c>
      <c r="B17" s="64" t="s">
        <v>177</v>
      </c>
      <c r="C17" s="65">
        <v>1250</v>
      </c>
      <c r="E17" s="65">
        <v>1250</v>
      </c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</row>
    <row r="18" spans="1:92" s="63" customFormat="1">
      <c r="A18" s="63">
        <v>5</v>
      </c>
      <c r="B18" s="69" t="s">
        <v>178</v>
      </c>
      <c r="C18" s="70">
        <v>680</v>
      </c>
      <c r="E18" s="70">
        <v>680</v>
      </c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</row>
    <row r="19" spans="1:92" s="63" customFormat="1">
      <c r="A19" s="71">
        <v>6</v>
      </c>
      <c r="B19" s="69" t="s">
        <v>179</v>
      </c>
      <c r="C19" s="70">
        <v>600</v>
      </c>
      <c r="E19" s="70">
        <v>600</v>
      </c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</row>
    <row r="20" spans="1:92" s="63" customFormat="1" ht="33">
      <c r="A20" s="71">
        <v>7</v>
      </c>
      <c r="B20" s="69" t="s">
        <v>180</v>
      </c>
      <c r="C20" s="70">
        <v>300</v>
      </c>
      <c r="E20" s="70">
        <v>300</v>
      </c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</row>
    <row r="21" spans="1:92" s="57" customFormat="1">
      <c r="A21" s="72" t="s">
        <v>32</v>
      </c>
      <c r="B21" s="73" t="s">
        <v>181</v>
      </c>
      <c r="C21" s="74">
        <v>2539</v>
      </c>
      <c r="D21" s="72"/>
      <c r="E21" s="74">
        <v>2539</v>
      </c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5"/>
      <c r="BK21" s="75"/>
      <c r="BL21" s="75"/>
      <c r="BM21" s="75"/>
      <c r="BN21" s="75"/>
      <c r="BO21" s="75"/>
      <c r="BP21" s="75"/>
      <c r="BQ21" s="75"/>
      <c r="BR21" s="75"/>
      <c r="BS21" s="75"/>
      <c r="BT21" s="75"/>
      <c r="BU21" s="75"/>
      <c r="BV21" s="75"/>
      <c r="BW21" s="75"/>
      <c r="BX21" s="75"/>
      <c r="BY21" s="75"/>
      <c r="BZ21" s="75"/>
      <c r="CA21" s="75"/>
      <c r="CB21" s="75"/>
      <c r="CC21" s="75"/>
      <c r="CD21" s="75"/>
      <c r="CE21" s="75"/>
      <c r="CF21" s="75"/>
      <c r="CG21" s="75"/>
      <c r="CH21" s="75"/>
      <c r="CI21" s="75"/>
      <c r="CJ21" s="75"/>
      <c r="CK21" s="75"/>
      <c r="CL21" s="75"/>
      <c r="CM21" s="75"/>
      <c r="CN21" s="75"/>
    </row>
  </sheetData>
  <mergeCells count="11">
    <mergeCell ref="A1:B1"/>
    <mergeCell ref="C1:E1"/>
    <mergeCell ref="A3:E3"/>
    <mergeCell ref="A4:B4"/>
    <mergeCell ref="C4:E4"/>
    <mergeCell ref="A5:A7"/>
    <mergeCell ref="B5:B7"/>
    <mergeCell ref="C5:C7"/>
    <mergeCell ref="D5:E5"/>
    <mergeCell ref="D6:D7"/>
    <mergeCell ref="E6:E7"/>
  </mergeCells>
  <printOptions horizontalCentered="1"/>
  <pageMargins left="0.21" right="0.2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0" tint="-0.249977111117893"/>
    <pageSetUpPr fitToPage="1"/>
  </sheetPr>
  <dimension ref="A1:G17"/>
  <sheetViews>
    <sheetView workbookViewId="0"/>
  </sheetViews>
  <sheetFormatPr defaultColWidth="9.125" defaultRowHeight="18.75"/>
  <cols>
    <col min="1" max="1" width="6.75" style="1" bestFit="1" customWidth="1"/>
    <col min="2" max="2" width="27.25" style="1" bestFit="1" customWidth="1"/>
    <col min="3" max="7" width="18" style="1" customWidth="1"/>
    <col min="8" max="16384" width="9.125" style="1"/>
  </cols>
  <sheetData>
    <row r="1" spans="1:7" s="26" customFormat="1">
      <c r="A1" s="107" t="s">
        <v>232</v>
      </c>
      <c r="G1" s="161" t="s">
        <v>84</v>
      </c>
    </row>
    <row r="3" spans="1:7" ht="41.25" customHeight="1">
      <c r="A3" s="92" t="s">
        <v>85</v>
      </c>
      <c r="B3" s="92"/>
      <c r="C3" s="92"/>
      <c r="D3" s="92"/>
      <c r="E3" s="92"/>
      <c r="F3" s="92"/>
      <c r="G3" s="92"/>
    </row>
    <row r="5" spans="1:7">
      <c r="G5" s="2" t="s">
        <v>25</v>
      </c>
    </row>
    <row r="6" spans="1:7" ht="42" customHeight="1">
      <c r="A6" s="106" t="s">
        <v>24</v>
      </c>
      <c r="B6" s="106" t="s">
        <v>70</v>
      </c>
      <c r="C6" s="106" t="s">
        <v>71</v>
      </c>
      <c r="D6" s="106" t="s">
        <v>72</v>
      </c>
      <c r="E6" s="106" t="s">
        <v>73</v>
      </c>
      <c r="F6" s="106"/>
      <c r="G6" s="106"/>
    </row>
    <row r="7" spans="1:7">
      <c r="A7" s="106"/>
      <c r="B7" s="106"/>
      <c r="C7" s="106"/>
      <c r="D7" s="106"/>
      <c r="E7" s="106" t="s">
        <v>74</v>
      </c>
      <c r="F7" s="106" t="s">
        <v>75</v>
      </c>
      <c r="G7" s="106"/>
    </row>
    <row r="8" spans="1:7" ht="37.5">
      <c r="A8" s="106"/>
      <c r="B8" s="106"/>
      <c r="C8" s="106"/>
      <c r="D8" s="106"/>
      <c r="E8" s="106"/>
      <c r="F8" s="3" t="s">
        <v>38</v>
      </c>
      <c r="G8" s="3" t="s">
        <v>39</v>
      </c>
    </row>
    <row r="9" spans="1:7">
      <c r="A9" s="4">
        <v>1</v>
      </c>
      <c r="B9" s="5" t="s">
        <v>76</v>
      </c>
      <c r="C9" s="9">
        <v>121321</v>
      </c>
      <c r="D9" s="9">
        <v>804127</v>
      </c>
      <c r="E9" s="9">
        <f>F9+G9</f>
        <v>718913</v>
      </c>
      <c r="F9" s="9">
        <v>700913</v>
      </c>
      <c r="G9" s="9">
        <v>18000</v>
      </c>
    </row>
    <row r="10" spans="1:7">
      <c r="A10" s="4">
        <v>2</v>
      </c>
      <c r="B10" s="5" t="s">
        <v>77</v>
      </c>
      <c r="C10" s="9">
        <v>156296</v>
      </c>
      <c r="D10" s="9">
        <v>829319</v>
      </c>
      <c r="E10" s="9">
        <f t="shared" ref="E10:E16" si="0">F10+G10</f>
        <v>723050</v>
      </c>
      <c r="F10" s="9">
        <v>688153</v>
      </c>
      <c r="G10" s="9">
        <v>34897</v>
      </c>
    </row>
    <row r="11" spans="1:7">
      <c r="A11" s="4">
        <v>3</v>
      </c>
      <c r="B11" s="5" t="s">
        <v>78</v>
      </c>
      <c r="C11" s="9">
        <v>1638956</v>
      </c>
      <c r="D11" s="9">
        <v>1326313</v>
      </c>
      <c r="E11" s="9">
        <f t="shared" si="0"/>
        <v>129939</v>
      </c>
      <c r="F11" s="9">
        <v>0</v>
      </c>
      <c r="G11" s="9">
        <v>129939</v>
      </c>
    </row>
    <row r="12" spans="1:7">
      <c r="A12" s="4">
        <v>4</v>
      </c>
      <c r="B12" s="5" t="s">
        <v>79</v>
      </c>
      <c r="C12" s="9">
        <v>91516</v>
      </c>
      <c r="D12" s="9">
        <v>488598</v>
      </c>
      <c r="E12" s="9">
        <f t="shared" si="0"/>
        <v>428933</v>
      </c>
      <c r="F12" s="9">
        <v>403933</v>
      </c>
      <c r="G12" s="9">
        <v>25000</v>
      </c>
    </row>
    <row r="13" spans="1:7">
      <c r="A13" s="4">
        <v>5</v>
      </c>
      <c r="B13" s="5" t="s">
        <v>80</v>
      </c>
      <c r="C13" s="9">
        <v>283347</v>
      </c>
      <c r="D13" s="9">
        <v>629230</v>
      </c>
      <c r="E13" s="9">
        <f t="shared" si="0"/>
        <v>427283</v>
      </c>
      <c r="F13" s="9">
        <v>426536</v>
      </c>
      <c r="G13" s="9">
        <v>747</v>
      </c>
    </row>
    <row r="14" spans="1:7">
      <c r="A14" s="4">
        <v>6</v>
      </c>
      <c r="B14" s="5" t="s">
        <v>81</v>
      </c>
      <c r="C14" s="9">
        <v>33386</v>
      </c>
      <c r="D14" s="9">
        <v>548836</v>
      </c>
      <c r="E14" s="9">
        <f t="shared" si="0"/>
        <v>517011</v>
      </c>
      <c r="F14" s="9">
        <v>447182</v>
      </c>
      <c r="G14" s="9">
        <v>69829</v>
      </c>
    </row>
    <row r="15" spans="1:7">
      <c r="A15" s="4">
        <v>7</v>
      </c>
      <c r="B15" s="5" t="s">
        <v>82</v>
      </c>
      <c r="C15" s="9">
        <v>643145</v>
      </c>
      <c r="D15" s="9">
        <v>706249</v>
      </c>
      <c r="E15" s="9">
        <f t="shared" si="0"/>
        <v>0</v>
      </c>
      <c r="F15" s="9">
        <v>0</v>
      </c>
      <c r="G15" s="9">
        <v>0</v>
      </c>
    </row>
    <row r="16" spans="1:7">
      <c r="A16" s="4">
        <v>8</v>
      </c>
      <c r="B16" s="5" t="s">
        <v>83</v>
      </c>
      <c r="C16" s="9">
        <v>144205</v>
      </c>
      <c r="D16" s="9">
        <v>543399</v>
      </c>
      <c r="E16" s="9">
        <f t="shared" si="0"/>
        <v>444954</v>
      </c>
      <c r="F16" s="9">
        <v>409954</v>
      </c>
      <c r="G16" s="9">
        <v>35000</v>
      </c>
    </row>
    <row r="17" spans="1:7">
      <c r="A17" s="6"/>
      <c r="B17" s="6" t="s">
        <v>74</v>
      </c>
      <c r="C17" s="8">
        <f>SUM(C9:C16)</f>
        <v>3112172</v>
      </c>
      <c r="D17" s="8">
        <f t="shared" ref="D17" si="1">SUM(D9:D16)</f>
        <v>5876071</v>
      </c>
      <c r="E17" s="8">
        <f>SUM(E9:E16)</f>
        <v>3390083</v>
      </c>
      <c r="F17" s="8">
        <f>SUM(F9:F16)</f>
        <v>3076671</v>
      </c>
      <c r="G17" s="8">
        <f>SUM(G9:G16)</f>
        <v>313412</v>
      </c>
    </row>
  </sheetData>
  <mergeCells count="8">
    <mergeCell ref="E6:G6"/>
    <mergeCell ref="E7:E8"/>
    <mergeCell ref="F7:G7"/>
    <mergeCell ref="A3:G3"/>
    <mergeCell ref="A6:A8"/>
    <mergeCell ref="B6:B8"/>
    <mergeCell ref="C6:C8"/>
    <mergeCell ref="D6:D8"/>
  </mergeCells>
  <printOptions horizontalCentered="1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B 10</vt:lpstr>
      <vt:lpstr>B 11</vt:lpstr>
      <vt:lpstr>B 12</vt:lpstr>
      <vt:lpstr>B 13</vt:lpstr>
      <vt:lpstr>B 14</vt:lpstr>
      <vt:lpstr>B15</vt:lpstr>
      <vt:lpstr>B16</vt:lpstr>
      <vt:lpstr>B17</vt:lpstr>
      <vt:lpstr>B18</vt:lpstr>
      <vt:lpstr>'B 11'!Print_Titles</vt:lpstr>
      <vt:lpstr>'B 12'!Print_Titles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2017-10-06T06:38:29Z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ISdDocName">
    <vt:lpwstr>MOFUCM113417</vt:lpwstr>
  </property>
  <property fmtid="{D5CDD505-2E9C-101B-9397-08002B2CF9AE}" pid="3" name="DISProperties">
    <vt:lpwstr>DISdDocName,DIScgiUrl,DISdUser,DISdID,DISidcName,DISTaskPaneUrl</vt:lpwstr>
  </property>
  <property fmtid="{D5CDD505-2E9C-101B-9397-08002B2CF9AE}" pid="4" name="DIScgiUrl">
    <vt:lpwstr>http://svr-portal2:16250/cs/idcplg</vt:lpwstr>
  </property>
  <property fmtid="{D5CDD505-2E9C-101B-9397-08002B2CF9AE}" pid="5" name="DISdUser">
    <vt:lpwstr>anonymous</vt:lpwstr>
  </property>
  <property fmtid="{D5CDD505-2E9C-101B-9397-08002B2CF9AE}" pid="6" name="DISdID">
    <vt:lpwstr>75690</vt:lpwstr>
  </property>
  <property fmtid="{D5CDD505-2E9C-101B-9397-08002B2CF9AE}" pid="7" name="DISTaskPaneUrl">
    <vt:lpwstr>http://svr-portal2:16250/cs/idcplg?IdcService=DESKTOP_DOC_INFO&amp;dDocName=MOFUCM113417&amp;dID=75690&amp;ClientControlled=DocMan,taskpane&amp;coreContentOnly=1</vt:lpwstr>
  </property>
  <property fmtid="{D5CDD505-2E9C-101B-9397-08002B2CF9AE}" pid="8" name="DISidcName">
    <vt:lpwstr>ucmtmp</vt:lpwstr>
  </property>
</Properties>
</file>