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46" sheetId="1" r:id="rId1"/>
    <sheet name="47" sheetId="2" r:id="rId2"/>
    <sheet name="48" sheetId="3" r:id="rId3"/>
    <sheet name="49" sheetId="4" r:id="rId4"/>
    <sheet name="52" sheetId="7" r:id="rId5"/>
    <sheet name="54" sheetId="9" r:id="rId6"/>
    <sheet name="55" sheetId="10" r:id="rId7"/>
    <sheet name="56" sheetId="11" r:id="rId8"/>
    <sheet name="58" sheetId="13" r:id="rId9"/>
  </sheets>
  <externalReferences>
    <externalReference r:id="rId10"/>
  </externalReferences>
  <definedNames>
    <definedName name="ADP">#REF!</definedName>
    <definedName name="AKHAC">#REF!</definedName>
    <definedName name="ALTINH">#REF!</definedName>
    <definedName name="ANN">#REF!</definedName>
    <definedName name="ANQD">#REF!</definedName>
    <definedName name="ANQQH" localSheetId="6">'[1]Dt 2001'!#REF!</definedName>
    <definedName name="ANQQH" localSheetId="8">'[1]Dt 2001'!#REF!</definedName>
    <definedName name="ANQQH">'[1]Dt 2001'!#REF!</definedName>
    <definedName name="ANSNN" localSheetId="6">'[1]Dt 2001'!#REF!</definedName>
    <definedName name="ANSNN" localSheetId="8">'[1]Dt 2001'!#REF!</definedName>
    <definedName name="ANSNN">'[1]Dt 2001'!#REF!</definedName>
    <definedName name="ANSNNxnk" localSheetId="6">'[1]Dt 2001'!#REF!</definedName>
    <definedName name="ANSNNxnk" localSheetId="8">'[1]Dt 2001'!#REF!</definedName>
    <definedName name="ANSNNxnk">'[1]Dt 2001'!#REF!</definedName>
    <definedName name="Anguon" localSheetId="6">'[1]Dt 2001'!#REF!</definedName>
    <definedName name="Anguon" localSheetId="8">'[1]Dt 2001'!#REF!</definedName>
    <definedName name="Anguon">'[1]Dt 2001'!#REF!</definedName>
    <definedName name="APC" localSheetId="6">'[1]Dt 2001'!#REF!</definedName>
    <definedName name="APC" localSheetId="8">'[1]Dt 2001'!#REF!</definedName>
    <definedName name="APC">'[1]Dt 2001'!#REF!</definedName>
    <definedName name="ATW">#REF!</definedName>
    <definedName name="Can_doi">#REF!</definedName>
    <definedName name="DNNN">#REF!</definedName>
    <definedName name="Khac">#REF!</definedName>
    <definedName name="Khong_can_doi">#REF!</definedName>
    <definedName name="NQD">#REF!</definedName>
    <definedName name="NQQH" localSheetId="6">'[1]Dt 2001'!#REF!</definedName>
    <definedName name="NQQH" localSheetId="8">'[1]Dt 2001'!#REF!</definedName>
    <definedName name="NQQH">'[1]Dt 2001'!#REF!</definedName>
    <definedName name="NSNN" localSheetId="6">'[1]Dt 2001'!#REF!</definedName>
    <definedName name="NSNN" localSheetId="8">'[1]Dt 2001'!#REF!</definedName>
    <definedName name="NSNN">'[1]Dt 2001'!#REF!</definedName>
    <definedName name="PC" localSheetId="6">'[1]Dt 2001'!#REF!</definedName>
    <definedName name="PC" localSheetId="8">'[1]Dt 2001'!#REF!</definedName>
    <definedName name="PC">'[1]Dt 2001'!#REF!</definedName>
    <definedName name="_xlnm.Print_Area" localSheetId="0">'46'!$A$1:$C$27</definedName>
    <definedName name="_xlnm.Print_Area" localSheetId="1">'47'!$A$1:$C$32</definedName>
    <definedName name="_xlnm.Print_Area" localSheetId="2">'48'!$A$1:$D$45</definedName>
    <definedName name="_xlnm.Print_Area" localSheetId="3">'49'!$A$1:$E$25</definedName>
    <definedName name="_xlnm.Print_Area" localSheetId="4">'52'!$A$1:$AB$41</definedName>
    <definedName name="_xlnm.Print_Area" localSheetId="5">'54'!$A$1:$I$74</definedName>
    <definedName name="_xlnm.Print_Area" localSheetId="6">'55'!$A$1:$H$20</definedName>
    <definedName name="_xlnm.Print_Area" localSheetId="8">'58'!$A$1:$X$29</definedName>
    <definedName name="_xlnm.Print_Area">#REF!</definedName>
    <definedName name="PRINT_AREA_MI" localSheetId="6">#REF!</definedName>
    <definedName name="PRINT_AREA_MI" localSheetId="8">#REF!</definedName>
    <definedName name="PRINT_AREA_MI">#REF!</definedName>
    <definedName name="_xlnm.Print_Titles" localSheetId="0">'46'!$6:$6</definedName>
    <definedName name="_xlnm.Print_Titles" localSheetId="1">'47'!$8:$8</definedName>
    <definedName name="_xlnm.Print_Titles" localSheetId="2">'48'!$6:$8</definedName>
    <definedName name="_xlnm.Print_Titles" localSheetId="3">'49'!$6:$6</definedName>
    <definedName name="_xlnm.Print_Titles" localSheetId="4">'52'!$A:$B,'52'!$6:$10</definedName>
    <definedName name="_xlnm.Print_Titles" localSheetId="5">'54'!$7:$11</definedName>
    <definedName name="Phan_cap">#REF!</definedName>
    <definedName name="Phi_le_phi">#REF!</definedName>
    <definedName name="TW">#REF!</definedName>
  </definedNames>
  <calcPr calcId="125725"/>
</workbook>
</file>

<file path=xl/calcChain.xml><?xml version="1.0" encoding="utf-8"?>
<calcChain xmlns="http://schemas.openxmlformats.org/spreadsheetml/2006/main">
  <c r="A15" i="13"/>
  <c r="A16"/>
  <c r="A17"/>
  <c r="A18" s="1"/>
  <c r="A19" s="1"/>
  <c r="A20" s="1"/>
  <c r="A21" s="1"/>
  <c r="A22" s="1"/>
  <c r="A23" s="1"/>
  <c r="A24" s="1"/>
  <c r="A25" s="1"/>
  <c r="A26" s="1"/>
  <c r="A27" s="1"/>
  <c r="A28" s="1"/>
  <c r="A29" s="1"/>
  <c r="D11"/>
  <c r="E11" s="1"/>
  <c r="F11" s="1"/>
  <c r="G11" s="1"/>
  <c r="H11" s="1"/>
  <c r="I11" s="1"/>
  <c r="J11" s="1"/>
  <c r="K11" s="1"/>
  <c r="L11" s="1"/>
  <c r="M11" s="1"/>
  <c r="N11" s="1"/>
  <c r="O11" s="1"/>
  <c r="P11" s="1"/>
  <c r="Q11" s="1"/>
  <c r="R11" s="1"/>
  <c r="S11" s="1"/>
  <c r="T11" s="1"/>
  <c r="U11" s="1"/>
  <c r="C13" i="11"/>
  <c r="A15"/>
  <c r="A16" s="1"/>
  <c r="A17" s="1"/>
  <c r="A18" s="1"/>
  <c r="A19" s="1"/>
  <c r="A20" s="1"/>
  <c r="D13" i="10"/>
  <c r="D14"/>
  <c r="D15"/>
  <c r="D16"/>
  <c r="D17"/>
  <c r="D18"/>
  <c r="D19"/>
  <c r="D20"/>
  <c r="C12"/>
  <c r="E12"/>
  <c r="F12"/>
  <c r="G12"/>
  <c r="H12"/>
  <c r="A14"/>
  <c r="A15" s="1"/>
  <c r="A16" s="1"/>
  <c r="A17" s="1"/>
  <c r="A18" s="1"/>
  <c r="A19" s="1"/>
  <c r="A20" s="1"/>
  <c r="D11" i="9"/>
  <c r="E11"/>
  <c r="F11"/>
  <c r="G11" s="1"/>
  <c r="H11" s="1"/>
  <c r="I11" s="1"/>
  <c r="A66"/>
  <c r="A67" s="1"/>
  <c r="A68" s="1"/>
  <c r="A69" s="1"/>
  <c r="A70" s="1"/>
  <c r="A71" s="1"/>
  <c r="A72" s="1"/>
  <c r="A73" s="1"/>
  <c r="A74" s="1"/>
  <c r="A65"/>
  <c r="A58"/>
  <c r="A59"/>
  <c r="A60" s="1"/>
  <c r="A61" s="1"/>
  <c r="A62" s="1"/>
  <c r="A54"/>
  <c r="A55" s="1"/>
  <c r="A53"/>
  <c r="A52"/>
  <c r="A48"/>
  <c r="A49" s="1"/>
  <c r="A47"/>
  <c r="A43"/>
  <c r="A44" s="1"/>
  <c r="A42"/>
  <c r="A41"/>
  <c r="A40"/>
  <c r="A39"/>
  <c r="A28"/>
  <c r="A29"/>
  <c r="A30" s="1"/>
  <c r="A31" s="1"/>
  <c r="A32" s="1"/>
  <c r="A33" s="1"/>
  <c r="A34" s="1"/>
  <c r="A35" s="1"/>
  <c r="A36" s="1"/>
  <c r="A14"/>
  <c r="A15"/>
  <c r="A16" s="1"/>
  <c r="A17" s="1"/>
  <c r="A18" s="1"/>
  <c r="A19" s="1"/>
  <c r="A20" s="1"/>
  <c r="A21" s="1"/>
  <c r="A22" s="1"/>
  <c r="A23" s="1"/>
  <c r="A24" s="1"/>
  <c r="A25" s="1"/>
  <c r="C12" i="7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Z10"/>
  <c r="AA10" s="1"/>
  <c r="AB10" s="1"/>
  <c r="D10"/>
  <c r="E10" s="1"/>
  <c r="F10" s="1"/>
  <c r="G10" s="1"/>
  <c r="H10" s="1"/>
  <c r="I10" s="1"/>
  <c r="J10" s="1"/>
  <c r="K10" s="1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C9" i="4"/>
  <c r="D9"/>
  <c r="E9"/>
  <c r="C10"/>
  <c r="D10"/>
  <c r="E10"/>
  <c r="C25" i="2"/>
  <c r="C26"/>
  <c r="C29"/>
  <c r="C19"/>
  <c r="C17" s="1"/>
  <c r="C10"/>
  <c r="C14"/>
  <c r="C11"/>
  <c r="C9" i="3"/>
  <c r="D9"/>
  <c r="C26"/>
  <c r="D26"/>
  <c r="C20"/>
  <c r="D20"/>
  <c r="C16"/>
  <c r="D16"/>
  <c r="C11"/>
  <c r="C10" s="1"/>
  <c r="D11"/>
  <c r="C24" i="1"/>
  <c r="C15"/>
  <c r="C14" s="1"/>
  <c r="C11"/>
  <c r="C8"/>
  <c r="A16" i="3"/>
  <c r="A20" s="1"/>
  <c r="A26" s="1"/>
  <c r="A31" s="1"/>
  <c r="A32" s="1"/>
  <c r="A33" s="1"/>
  <c r="A34" s="1"/>
  <c r="A35" s="1"/>
  <c r="A36" s="1"/>
  <c r="A37" s="1"/>
  <c r="A38" s="1"/>
  <c r="A39" s="1"/>
  <c r="A29" i="2"/>
  <c r="A14"/>
  <c r="V11" i="13" l="1"/>
  <c r="D12" i="10"/>
  <c r="C23" i="2"/>
  <c r="D10" i="3"/>
  <c r="C7" i="1"/>
  <c r="C23" s="1"/>
</calcChain>
</file>

<file path=xl/sharedStrings.xml><?xml version="1.0" encoding="utf-8"?>
<sst xmlns="http://schemas.openxmlformats.org/spreadsheetml/2006/main" count="482" uniqueCount="317">
  <si>
    <t>Biểu số 46/CK-NSNN</t>
  </si>
  <si>
    <t>(Dự toán đã được Hội đồng nhân dân quyết định)</t>
  </si>
  <si>
    <t>Đơn vị: Triệu đồng</t>
  </si>
  <si>
    <t>STT</t>
  </si>
  <si>
    <t>NỘI DUNG</t>
  </si>
  <si>
    <t>DỰ TOÁN</t>
  </si>
  <si>
    <t>A</t>
  </si>
  <si>
    <t>TỔNG NGUỒN THU NSĐP</t>
  </si>
  <si>
    <t>I</t>
  </si>
  <si>
    <t>Thu NSĐP được hưởng theo phân cấp</t>
  </si>
  <si>
    <t>Thu NSĐP hưởng 100%</t>
  </si>
  <si>
    <t>Thu NSĐP hưởng từ các khoản thu phân chia</t>
  </si>
  <si>
    <t>II</t>
  </si>
  <si>
    <t>Thu bổ sung từ NSTW</t>
  </si>
  <si>
    <t>-</t>
  </si>
  <si>
    <t>Thu bổ sung cân đối</t>
  </si>
  <si>
    <t>Thu bổ sung có mục tiêu</t>
  </si>
  <si>
    <t>III</t>
  </si>
  <si>
    <t>IV</t>
  </si>
  <si>
    <t>V</t>
  </si>
  <si>
    <t>B</t>
  </si>
  <si>
    <t>TỔNG CHI NSĐP</t>
  </si>
  <si>
    <t>Tổng chi cân đối NSĐP</t>
  </si>
  <si>
    <t xml:space="preserve">Chi đầu tư phát triển 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</si>
  <si>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</si>
  <si>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</si>
  <si>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</si>
  <si>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</si>
  <si>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các chương trình mục tiêu</t>
  </si>
  <si>
    <t>C</t>
  </si>
  <si>
    <t>D</t>
  </si>
  <si>
    <t>CHI TRẢ NỢ GỐC CỦA NSĐP</t>
  </si>
  <si>
    <t>Đ</t>
  </si>
  <si>
    <t>TỔNG MỨC VAY CỦA NSĐP</t>
  </si>
  <si>
    <t>Biểu số 47/CK-NSNN</t>
  </si>
  <si>
    <t xml:space="preserve">CÂN ĐỐI NGUỒN THU, CHI DỰ TOÁN NGÂN SÁCH CẤP TỈNH </t>
  </si>
  <si>
    <t>Nguồn thu ngân sách</t>
  </si>
  <si>
    <t>Thu ngân sách được hưởng theo phân cấp</t>
  </si>
  <si>
    <t>Chi thuộc nhiệm vụ của ngân sách cấp tỉnh</t>
  </si>
  <si>
    <t>Chi bổ sung cho ngân sách huyện</t>
  </si>
  <si>
    <t>Chi bổ sung cân đối</t>
  </si>
  <si>
    <t>Chi bổ sung có mục tiêu</t>
  </si>
  <si>
    <t>Chi chuyển nguồn sang năm sau</t>
  </si>
  <si>
    <t>NGÂN SÁCH HUYỆN (BAO GỒM NGÂN SÁCH CẤP HUYỆN VÀ NGÂN SÁCH XÃ)</t>
  </si>
  <si>
    <t>Thu ngân sách huyện được hưởng theo phân cấp</t>
  </si>
  <si>
    <t>Thu bổ sung từ ngân sách cấp tỉnh</t>
  </si>
  <si>
    <t xml:space="preserve">Thu bổ sung cân đối </t>
  </si>
  <si>
    <t>Biểu số 48/CK-NSNN</t>
  </si>
  <si>
    <t>TỔNG THU</t>
  </si>
  <si>
    <t>THU</t>
  </si>
  <si>
    <t>NSNN</t>
  </si>
  <si>
    <t>NSĐP</t>
  </si>
  <si>
    <t>TỔNG THU NGÂN SÁCH NHÀ NƯỚC</t>
  </si>
  <si>
    <t>Thu nội địa</t>
  </si>
  <si>
    <t>Thu từ khu vực DNNN do Trung ương quản lý</t>
  </si>
  <si>
    <t>Thu từ khu vực DNNN do địa phương quản lý</t>
  </si>
  <si>
    <t xml:space="preserve">Thu từ khu vực doanh nghiệp có vốn đầu tư nước ngoài </t>
  </si>
  <si>
    <t>Thu từ khu vực kinh tế ngoài quốc doanh</t>
  </si>
  <si>
    <t>Thuế thu nhập cá nhân</t>
  </si>
  <si>
    <t>Thuế bảo vệ môi trường</t>
  </si>
  <si>
    <t>Lệ phí trước bạ</t>
  </si>
  <si>
    <t xml:space="preserve">Thu phí, lệ phí </t>
  </si>
  <si>
    <t>Thuế sử dụng đất nông nghiệp</t>
  </si>
  <si>
    <t>Thuế sử dụng đất phi nông nghiệp</t>
  </si>
  <si>
    <t>Tiền cho thuê đất, thuê mặt nước</t>
  </si>
  <si>
    <t>Thu tiền sử dụng đất</t>
  </si>
  <si>
    <t>Tiền cho thuê và tiền bán nhà ở thuộc sở hữu nhà nước</t>
  </si>
  <si>
    <t>Thu tiền cấp quyền khai thác khoáng sản</t>
  </si>
  <si>
    <t>Thu khác ngân sách</t>
  </si>
  <si>
    <t>Thu từ quỹ đất công ích, hoa lợi công sản khác</t>
  </si>
  <si>
    <t>Thu từ hoạt động xuất, nhập khẩu</t>
  </si>
  <si>
    <t>Biểu số 49/CK-NSNN</t>
  </si>
  <si>
    <t>CHIA RA</t>
  </si>
  <si>
    <t>NGÂN SÁCH HUYỆN</t>
  </si>
  <si>
    <t>TỔNG CHI NGÂN SÁCH ĐỊA PHƯƠNG</t>
  </si>
  <si>
    <t>CHI CÂN ĐỐI NGÂN SÁCH ĐỊA PHƯƠNG</t>
  </si>
  <si>
    <t>Chi đầu tư phát triển</t>
  </si>
  <si>
    <t>Trong đó chia theo lĩnh vực:</t>
  </si>
  <si>
    <t xml:space="preserve"> Chi giáo dục - đào tạo và dạy nghề</t>
  </si>
  <si>
    <t xml:space="preserve"> Chi khoa học và công nghệ</t>
  </si>
  <si>
    <t>Trong đó chia theo nguồn vốn:</t>
  </si>
  <si>
    <t>Chi đầu tư từ nguồn thu tiền sử dụng đất</t>
  </si>
  <si>
    <t>Chi đầu tư từ nguồn thu xổ số kiến thiết</t>
  </si>
  <si>
    <t>Trong đó:</t>
  </si>
  <si>
    <t>Chi giáo dục - đào tạo và dạy nghề</t>
  </si>
  <si>
    <t>Chi khoa học và công nghệ</t>
  </si>
  <si>
    <t>VI</t>
  </si>
  <si>
    <t>CHI CÁC CHƯƠNG TRÌNH MỤC TIÊU</t>
  </si>
  <si>
    <t>TÊN ĐƠN VỊ</t>
  </si>
  <si>
    <t>TỔNG SỐ</t>
  </si>
  <si>
    <t>CHI BỔ SUNG QUỸ DỰ TRỮ TÀI CHÍNH</t>
  </si>
  <si>
    <t>CHI DỰ PHÒNG NGÂN SÁCH</t>
  </si>
  <si>
    <t>CHI THƯỜNG XUYÊN</t>
  </si>
  <si>
    <t>VII</t>
  </si>
  <si>
    <t>Biểu số 52/CK-NSNN</t>
  </si>
  <si>
    <t>CHI GIÁO DỤC - ĐÀO TẠO VÀ DẠY NGHỀ</t>
  </si>
  <si>
    <t>CHI KHOA HỌC VÀ CÔNG NGHỆ</t>
  </si>
  <si>
    <t>CHI Y TẾ, DÂN SỐ VÀ GIA ĐÌNH</t>
  </si>
  <si>
    <t>CHI VĂN HÓA THÔNG TIN</t>
  </si>
  <si>
    <t>CHI PHÁT THANH, TRUYỀN HÌNH, THÔNG TẤN</t>
  </si>
  <si>
    <t>CHI THỂ DỤC THỂ THAO</t>
  </si>
  <si>
    <t>CHI BẢO VỆ MÔI TRƯỜNG</t>
  </si>
  <si>
    <t>CHI CÁC HOẠT ĐỘNG KINH TẾ</t>
  </si>
  <si>
    <t>CHI HOẠT ĐỘNG CỦA CƠ QUAN QUẢN LÝ NHÀ NƯỚC, ĐẢNG, ĐOÀN THỂ</t>
  </si>
  <si>
    <t>CHI BẢO ĐẢM XÃ HỘI</t>
  </si>
  <si>
    <t>Biểu số 54/CK-NSNN</t>
  </si>
  <si>
    <t>TỶ LỆ PHẦN TRĂM (%) CÁC KHOẢN THU PHÂN CHIA</t>
  </si>
  <si>
    <t>Đơn vị: %</t>
  </si>
  <si>
    <t>S</t>
  </si>
  <si>
    <t>Chi tiết theo sắc thuế</t>
  </si>
  <si>
    <t>T</t>
  </si>
  <si>
    <t>Tên đơn vị</t>
  </si>
  <si>
    <t>Thuế giá trị gia tăng</t>
  </si>
  <si>
    <t xml:space="preserve">Thuế thu nhập doanh nghiệp </t>
  </si>
  <si>
    <t>Biểu số 55/CK-NSNN</t>
  </si>
  <si>
    <t>Tổng thu NSNN trên địa bàn</t>
  </si>
  <si>
    <t>Thu ngân sách huyện hưởng theo phân cấp</t>
  </si>
  <si>
    <t>Số bổ sung cân đối từ ngân sách cấp tỉnh</t>
  </si>
  <si>
    <t>Tổng chi cân đối ngân sách huyện</t>
  </si>
  <si>
    <t>Tổng số</t>
  </si>
  <si>
    <t>Chia ra</t>
  </si>
  <si>
    <t>Thu ngân sách huyện hưởng 100%</t>
  </si>
  <si>
    <t>Thu ngân sách huyện hưởng từ các khoản thu phân chia (theo phân cấp HĐND cấp tỉnh)</t>
  </si>
  <si>
    <t>Biểu số 56/CK-NSNN</t>
  </si>
  <si>
    <t xml:space="preserve">DỰ TOÁN BỔ SUNG CÓ MỤC TIÊU TỪ NGÂN SÁCH CẤP TỈNH </t>
  </si>
  <si>
    <t>Biểu số 58/CK-NSNN</t>
  </si>
  <si>
    <t>Danh mục dự án</t>
  </si>
  <si>
    <t>Địa điểm xây dựng</t>
  </si>
  <si>
    <t>Năng lực thiết kế</t>
  </si>
  <si>
    <t>Thời gian khởi công - hoàn thành</t>
  </si>
  <si>
    <t>Quyết định đầu tư</t>
  </si>
  <si>
    <t>Số Quyết định, ngày, tháng, năm ban hành</t>
  </si>
  <si>
    <t>Tổng mức đầu tư được duyệt</t>
  </si>
  <si>
    <t>Chia theo nguồn vốn</t>
  </si>
  <si>
    <t>Ngoài nước</t>
  </si>
  <si>
    <t>Ngân sách trung ương</t>
  </si>
  <si>
    <t>BỘI THU NSĐP</t>
  </si>
  <si>
    <t>Từ nguồn bội thu ngân sách địa phương</t>
  </si>
  <si>
    <t>Nguồn Cải cách tiền lương còn dư năm 2015 chuyển sang</t>
  </si>
  <si>
    <t>DỰ TOÁN CÂN ĐỐI NGÂN SÁCH ĐỊA PHƯƠNG NĂM 2017</t>
  </si>
  <si>
    <t xml:space="preserve"> - Thuế TNDN</t>
  </si>
  <si>
    <t xml:space="preserve"> - Thuế Tài nguyên</t>
  </si>
  <si>
    <t xml:space="preserve"> - Thuế GTGT</t>
  </si>
  <si>
    <t xml:space="preserve"> - Thuế TTĐB</t>
  </si>
  <si>
    <t xml:space="preserve"> - Tiền thuê đất</t>
  </si>
  <si>
    <t>Thu cổ tức, lợi nhuận được chia và lợi nhuận còn lại của doanh nghiệp địa phương</t>
  </si>
  <si>
    <t>Thu từ hoạt động xổ số kiến thiết
(Chi tiết theo sắc thuế)</t>
  </si>
  <si>
    <t>DỰ TOÁN THU NGÂN SÁCH NHÀ NƯỚC NĂM 2017</t>
  </si>
  <si>
    <t>UBND THÀNH PHỐ ĐÀ NẴNG</t>
  </si>
  <si>
    <t>NGÂN SÁCH CẤP THÀNH PHỐ</t>
  </si>
  <si>
    <t>Nguồn thu thành phố</t>
  </si>
  <si>
    <t>Chi ngân sách thành phố</t>
  </si>
  <si>
    <t>Các khoản thu phân chia ngân sách thành phố hưởng theo tỷ lệ phần trăm (%)</t>
  </si>
  <si>
    <t>Các khoản thu ngân sách thành phố hưởng 100%</t>
  </si>
  <si>
    <t>Bội thu NSĐP</t>
  </si>
  <si>
    <t>Các khoản thu ngân sách huyện hưởng 100%</t>
  </si>
  <si>
    <t>Các khoản thu phân chia ngân sách huyện hưởng theo tỷ lệ phần trăm (%)</t>
  </si>
  <si>
    <t>Chi ngân sách huyện, quận thuộc thành phố</t>
  </si>
  <si>
    <t>NGÂN SÁCH THÀNH PHỐ</t>
  </si>
  <si>
    <t>Văn phòng Đoàn đại biểu quốc hội TP Đà Nẵng</t>
  </si>
  <si>
    <t>Văn phòng HĐND thành phố</t>
  </si>
  <si>
    <t>UBND thành phố</t>
  </si>
  <si>
    <t>Văn phòng UBND thành phố</t>
  </si>
  <si>
    <t>Sở Ngoại vụ</t>
  </si>
  <si>
    <t>Sở Nông nghiệp và PTNT</t>
  </si>
  <si>
    <t>Sở Kế hoạch và đầu tư</t>
  </si>
  <si>
    <t>Sở Tư pháp</t>
  </si>
  <si>
    <t>Sở Công thương</t>
  </si>
  <si>
    <t>Sở Khoa học và công nghệ</t>
  </si>
  <si>
    <t>Sở Tài chính</t>
  </si>
  <si>
    <t>Sở Xây dựng</t>
  </si>
  <si>
    <t>Sở Giao thông vận tải</t>
  </si>
  <si>
    <t>Sở Y tế</t>
  </si>
  <si>
    <t>Sở Lao động - Thương binh và xã hội</t>
  </si>
  <si>
    <t>Sở Văn hóa và Thể thao</t>
  </si>
  <si>
    <t>Sở Du lịch</t>
  </si>
  <si>
    <t>Sở Tài nguyên và môi trường</t>
  </si>
  <si>
    <t>Sở Thông tin và truyền thông</t>
  </si>
  <si>
    <t>Sở Nội vụ</t>
  </si>
  <si>
    <t>Thanh tra Thành phố</t>
  </si>
  <si>
    <t>Văn phòng Đài phát thanh truyền hình</t>
  </si>
  <si>
    <t>Ủy ban Mặt trận tổ quốc thành phố</t>
  </si>
  <si>
    <t>Hội Liên hiệp phụ nữ</t>
  </si>
  <si>
    <t>Hội Nông dân</t>
  </si>
  <si>
    <t>Hội Cựu Chiến binh</t>
  </si>
  <si>
    <t>Sở Giáo dục và đào tạo</t>
  </si>
  <si>
    <t>Thành đoàn Đà Nẵng</t>
  </si>
  <si>
    <t>CHI TRẢ LÃI, PHÍ DO ĐỊA PHƯƠNG VAY</t>
  </si>
  <si>
    <t>CHI ĐẦU TƯ PHÁT TRIỂN (*)</t>
  </si>
  <si>
    <t>Ghi chú: (*) Bao gồm chi từ nguồn trung ương ứng trước cho các dự án phục vụ APEC 2017 là 200 tỷ đồng</t>
  </si>
  <si>
    <t>(Dự toán đã được HĐND phê chuẩn)</t>
  </si>
  <si>
    <t>DỰ TOÁN CHI NGÂN SÁCH CẤP THÀNH PHỐ THEO TỪNG CƠ QUAN, ĐƠN VỊ NĂM 2017</t>
  </si>
  <si>
    <t>Quận Hải Châu</t>
  </si>
  <si>
    <t>Hải Châu 2</t>
  </si>
  <si>
    <t>Hải Châu 1</t>
  </si>
  <si>
    <t>Phước Ninh</t>
  </si>
  <si>
    <t>Thạch Thang</t>
  </si>
  <si>
    <t>Nam Dương</t>
  </si>
  <si>
    <t>Hòa Cường Bắc</t>
  </si>
  <si>
    <t>Hòa Cường Nam</t>
  </si>
  <si>
    <t>Hòa Thuận Đông</t>
  </si>
  <si>
    <t>Hòa Thuận Tây</t>
  </si>
  <si>
    <t>Bình Thuận</t>
  </si>
  <si>
    <t>Bình Hiên</t>
  </si>
  <si>
    <t>Thanh Bình</t>
  </si>
  <si>
    <t>Thuận Phước</t>
  </si>
  <si>
    <t>Quận Thanh Khê</t>
  </si>
  <si>
    <t>Vĩnh Trung</t>
  </si>
  <si>
    <t>Thạc Gián</t>
  </si>
  <si>
    <t>Chính Gián</t>
  </si>
  <si>
    <t>Tân Chính</t>
  </si>
  <si>
    <t>An Khê</t>
  </si>
  <si>
    <t>Thanh Kê Đông</t>
  </si>
  <si>
    <t>Xuân Hà</t>
  </si>
  <si>
    <t>Hòa Khê</t>
  </si>
  <si>
    <t>Thanh Khê Tây</t>
  </si>
  <si>
    <t>Tam Thuận</t>
  </si>
  <si>
    <t>Quận Sơn Trà</t>
  </si>
  <si>
    <t>An Hải Đông</t>
  </si>
  <si>
    <t>An Hải Tây</t>
  </si>
  <si>
    <t>An Hải Bắc</t>
  </si>
  <si>
    <t>Phước Mỹ</t>
  </si>
  <si>
    <t>Thọ Quang</t>
  </si>
  <si>
    <t>Nại Hiên Đông</t>
  </si>
  <si>
    <t>Mân Thái</t>
  </si>
  <si>
    <t>Quận Ngũ Hành Sơn</t>
  </si>
  <si>
    <t>Mỹ An</t>
  </si>
  <si>
    <t>Khuê Mỹ</t>
  </si>
  <si>
    <t>Hòa Hải</t>
  </si>
  <si>
    <t>Hòa Quý</t>
  </si>
  <si>
    <t>Quận Liên Chiểu</t>
  </si>
  <si>
    <t>Hòa Khánh Nam</t>
  </si>
  <si>
    <t>Hòa Khánh Bắc</t>
  </si>
  <si>
    <t>Hòa Minh</t>
  </si>
  <si>
    <t>Hòa Hiệp Nam</t>
  </si>
  <si>
    <t>Hòa Hiệp Bắc</t>
  </si>
  <si>
    <t>Quận Cẩm Lệ</t>
  </si>
  <si>
    <t>Khuê Trung</t>
  </si>
  <si>
    <t>Hòa Thọ Đông</t>
  </si>
  <si>
    <t>Hòa An</t>
  </si>
  <si>
    <t>Hòa Xuân</t>
  </si>
  <si>
    <t>Hòa Thọ Tây</t>
  </si>
  <si>
    <t>Hòa Phát</t>
  </si>
  <si>
    <t>Huyện Hòa Vang</t>
  </si>
  <si>
    <t>Hòa Tiến</t>
  </si>
  <si>
    <t>Hòa Châu</t>
  </si>
  <si>
    <t>Hòa Phước</t>
  </si>
  <si>
    <t>Hòa Nhơn</t>
  </si>
  <si>
    <t>Hòa Phong</t>
  </si>
  <si>
    <t>Hòa Khương</t>
  </si>
  <si>
    <t>Hòa Sơn</t>
  </si>
  <si>
    <t>Hòa Liên</t>
  </si>
  <si>
    <t>Hòa Ninh</t>
  </si>
  <si>
    <t>Hòa Bắc</t>
  </si>
  <si>
    <t>Hòa Phú</t>
  </si>
  <si>
    <t>Thuế tiêu thụ đặc biệt</t>
  </si>
  <si>
    <t>Lệ phí môn bài</t>
  </si>
  <si>
    <t>Lệ phí trước bạ nhà, đất</t>
  </si>
  <si>
    <t>Huyện Hoàng Sa</t>
  </si>
  <si>
    <t>Bổ sung có mục tiêu thực hiện các chế độ, chính sách và nhiệm vụ theo quy định</t>
  </si>
  <si>
    <t>Ngân sách thành phố</t>
  </si>
  <si>
    <t>Vốn khác</t>
  </si>
  <si>
    <t xml:space="preserve">Giá trị khối lượng thực hiện từ khởi công </t>
  </si>
  <si>
    <t>Lũy kế vốn đã bố trí đến năm báo cáo</t>
  </si>
  <si>
    <t>Kế hoạch vốn năm 2017</t>
  </si>
  <si>
    <t>VÀ NGÂN SÁCH HUYỆN NĂM 2017</t>
  </si>
  <si>
    <t>DỰ TOÁN CHI NGÂN SÁCH ĐỊA PHƯƠNG, CHI NGÂN SÁCH CẤP TỈNH 
VÀ CHI NGÂN SÁCH HUYỆN THEO CƠ CẤU CHI NĂM  2017</t>
  </si>
  <si>
    <t>GIỮA NGÂN SÁCH CÁC CẤP CHÍNH QUYỀN ĐỊA PHƯƠNG NĂM 2017</t>
  </si>
  <si>
    <t>UBND TỈNH, THÀNH PHỐ ĐÀ NẴNG</t>
  </si>
  <si>
    <t>DỰ TOÁN THU, SỐ BỔ SUNG VÀ DỰ TOÁN CHI CÂN ĐỐI NGÂN SÁCH TỪNG HUYỆN NĂM 2017</t>
  </si>
  <si>
    <t>CHO NGÂN SÁCH TỪNG HUYỆN NĂM ĐÀ NẴNG</t>
  </si>
  <si>
    <t>DANH MỤC CÁC CHƯƠNG TRÌNH, DỰ ÁN SỬ DỤNG VỐN NGÂN SÁCH NHÀ NƯỚC NĂM 2017</t>
  </si>
  <si>
    <t>Một số công trình, dự án</t>
  </si>
  <si>
    <t>Khu công nghệ cao Đà Nẵng</t>
  </si>
  <si>
    <t>1356/QĐ-UBND ngày 04/3/2014</t>
  </si>
  <si>
    <t>Khu phụ trợ phục vụ dự án Khu công nghệ cao</t>
  </si>
  <si>
    <t>7440/QĐ-UBND ngày 29/10/2016</t>
  </si>
  <si>
    <t>Dự án Phát triển bền vững thành phố Đà Nẵng</t>
  </si>
  <si>
    <t>TP Đà Nẵng</t>
  </si>
  <si>
    <t>2013-2018</t>
  </si>
  <si>
    <t>927/QĐ-UBND 29/01/2013</t>
  </si>
  <si>
    <t>2008-2016</t>
  </si>
  <si>
    <t>8782/QĐ-UBND ngày 02/12/2014</t>
  </si>
  <si>
    <t>Trung tâm hành chính thành phố Đà Nẵng</t>
  </si>
  <si>
    <t>Trung tâm Tim mạch Bệnh viện Đa khoa Đà Nẵng</t>
  </si>
  <si>
    <t>Diện tích xây dựng 1.550 m2</t>
  </si>
  <si>
    <t>2015-2017</t>
  </si>
  <si>
    <t>4845/QĐ-UBND ngày 06/7/2015</t>
  </si>
  <si>
    <t>Trụ sở bố trí cho các cơ sở y tế trong lĩnh vực dự phòng</t>
  </si>
  <si>
    <t>4973/QĐ- UBND ngày 31/10/2016</t>
  </si>
  <si>
    <t>Sân vận động Hòa Xuân 20.000 chỗ ngồi</t>
  </si>
  <si>
    <t>2011 đến nay</t>
  </si>
  <si>
    <t>1606/QĐ-UBND ngày 23/3/2015</t>
  </si>
  <si>
    <t>Nâng cấp, mở rộng Trung tâm Bảo trợ xã hội Thành phố Đà Nẵng</t>
  </si>
  <si>
    <t>8084/QĐ-UBND 24/5/2012</t>
  </si>
  <si>
    <t>Trung tâm huấn luyện đào tạo vận động viên tại Khu Liên hợp TDTT Hòa Xuân (gdd1)</t>
  </si>
  <si>
    <t>2016-2020</t>
  </si>
  <si>
    <t>1357/QĐ-UBND ngày 12/3/2016</t>
  </si>
  <si>
    <t>Đê, kè biển Liên Chiểu - Kim Liên (đoạn từ Cầu Trắng đến cảng nhà máy xi măng Hải Vân)</t>
  </si>
  <si>
    <t>8128/QĐ-UBND ngày 30/10/2015</t>
  </si>
  <si>
    <t>Đê, kè biển Liên Chiểu - Kim Liên (đoạn từ Xuân Thiều đến Nam Ô)</t>
  </si>
  <si>
    <t>7457/QĐ-UBND ngày 29/10/2016</t>
  </si>
  <si>
    <t>8099/QĐ-UBND ngày 30/10/2015</t>
  </si>
  <si>
    <t>Tuyến đường gom dọc đường sắt từ Ngã Ba Huế đến Hòa Cẩm</t>
  </si>
  <si>
    <t>Cải tạo, chỉnh trang một số tuyến đường phục vụ Tuần lễ cấp cao APEC 2017</t>
  </si>
  <si>
    <t>Thành phố Đà Nẵng</t>
  </si>
  <si>
    <t>22 tuyến đường</t>
  </si>
  <si>
    <t>1082/QĐ-UBND ngày 26/02/2016</t>
  </si>
  <si>
    <t>Tuyến đường Trụ I Tây Bắc (đoạn từ nút giao thông Ngã ba Huế đến Bệnh viện Ung thư)</t>
  </si>
  <si>
    <t>2014-2016</t>
  </si>
  <si>
    <t>9759/QĐ-UBND ngày 31/12/2014</t>
  </si>
  <si>
    <t xml:space="preserve">Tuyến đường liên xã Hòa Phú - Hòa Ninh </t>
  </si>
  <si>
    <t>Đường nối từ Hòa Thọ Tây đi Khu dân cư Phong Bắc phường Hòa Thọ Đông</t>
  </si>
  <si>
    <t>7455/QĐ-UBND ngày 29/10/2016</t>
  </si>
  <si>
    <t>1</t>
  </si>
  <si>
    <r>
      <t>Tổng số</t>
    </r>
    <r>
      <rPr>
        <sz val="10"/>
        <rFont val="Times New Roman"/>
        <family val="1"/>
      </rPr>
      <t xml:space="preserve"> (tất cả các nguồn vốn)</t>
    </r>
  </si>
  <si>
    <t>Nguồn ứng trước NSTW</t>
  </si>
</sst>
</file>

<file path=xl/styles.xml><?xml version="1.0" encoding="utf-8"?>
<styleSheet xmlns="http://schemas.openxmlformats.org/spreadsheetml/2006/main">
  <numFmts count="6">
    <numFmt numFmtId="43" formatCode="_-* #,##0.00\ _₫_-;\-* #,##0.00\ _₫_-;_-* &quot;-&quot;??\ _₫_-;_-@_-"/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###,###,###"/>
    <numFmt numFmtId="167" formatCode="#,###;\-#,###;&quot;&quot;;_(@_)"/>
    <numFmt numFmtId="168" formatCode="#,##0_ ;\-#,##0\ "/>
  </numFmts>
  <fonts count="42">
    <font>
      <sz val="12"/>
      <name val=".VnArial Narrow"/>
    </font>
    <font>
      <sz val="11"/>
      <color theme="1"/>
      <name val="Arial"/>
      <family val="2"/>
      <charset val="163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i/>
      <sz val="14"/>
      <name val="Times New Roman"/>
      <family val="1"/>
    </font>
    <font>
      <i/>
      <sz val="11"/>
      <name val="Times New Roman"/>
      <family val="1"/>
    </font>
    <font>
      <sz val="13"/>
      <name val="Times New Roman"/>
      <family val="1"/>
    </font>
    <font>
      <b/>
      <sz val="12"/>
      <name val="Times New Romanh"/>
    </font>
    <font>
      <sz val="14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  <charset val="163"/>
    </font>
    <font>
      <sz val="16"/>
      <name val="Times New Roman"/>
      <family val="1"/>
    </font>
    <font>
      <sz val="12"/>
      <name val=".VnTime"/>
      <family val="2"/>
    </font>
    <font>
      <i/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name val="Times New Roman h"/>
    </font>
    <font>
      <sz val="11"/>
      <name val="Times New Roman"/>
      <family val="1"/>
      <charset val="163"/>
    </font>
    <font>
      <i/>
      <sz val="11"/>
      <name val="Times New Roman"/>
      <family val="1"/>
      <charset val="163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  <charset val="163"/>
    </font>
    <font>
      <b/>
      <sz val="13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3"/>
      <name val=".VnTime"/>
      <family val="2"/>
    </font>
    <font>
      <sz val="10"/>
      <name val="Arial"/>
      <family val="2"/>
      <charset val="163"/>
    </font>
    <font>
      <sz val="12"/>
      <name val=".VnArial Narrow"/>
      <family val="2"/>
    </font>
    <font>
      <i/>
      <sz val="14"/>
      <name val="Times New Roman"/>
      <family val="1"/>
      <charset val="163"/>
    </font>
    <font>
      <b/>
      <sz val="14"/>
      <name val="Times New Roman"/>
      <family val="1"/>
      <charset val="163"/>
    </font>
    <font>
      <i/>
      <sz val="10"/>
      <name val="Times New Roman"/>
      <family val="1"/>
      <charset val="163"/>
    </font>
    <font>
      <b/>
      <i/>
      <sz val="12"/>
      <name val="Times New Roman"/>
      <family val="1"/>
      <charset val="163"/>
    </font>
    <font>
      <b/>
      <sz val="10"/>
      <name val="Times New Roman"/>
      <family val="1"/>
      <charset val="163"/>
    </font>
    <font>
      <b/>
      <sz val="9"/>
      <name val="Times New Roman"/>
      <family val="1"/>
      <charset val="163"/>
    </font>
    <font>
      <b/>
      <i/>
      <sz val="11"/>
      <name val="Times New Roman"/>
      <family val="1"/>
      <charset val="163"/>
    </font>
    <font>
      <sz val="6"/>
      <name val="Times New Roman"/>
      <family val="1"/>
      <charset val="163"/>
    </font>
    <font>
      <sz val="10"/>
      <name val="Times New Roman"/>
      <family val="1"/>
      <charset val="163"/>
    </font>
    <font>
      <sz val="14"/>
      <name val="Times New Roman"/>
      <family val="1"/>
      <charset val="163"/>
    </font>
    <font>
      <sz val="12"/>
      <name val=".VnArial Narrow"/>
      <family val="2"/>
    </font>
    <font>
      <i/>
      <sz val="10"/>
      <name val="Times New Roman"/>
      <family val="1"/>
    </font>
    <font>
      <b/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0" fontId="14" fillId="0" borderId="0"/>
    <xf numFmtId="0" fontId="18" fillId="0" borderId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0"/>
    <xf numFmtId="167" fontId="26" fillId="0" borderId="0" applyFont="0" applyFill="0" applyBorder="0" applyAlignment="0" applyProtection="0"/>
    <xf numFmtId="0" fontId="27" fillId="0" borderId="0"/>
    <xf numFmtId="0" fontId="28" fillId="0" borderId="0"/>
    <xf numFmtId="0" fontId="1" fillId="0" borderId="0"/>
    <xf numFmtId="0" fontId="14" fillId="0" borderId="0"/>
    <xf numFmtId="43" fontId="39" fillId="0" borderId="0" applyFont="0" applyFill="0" applyBorder="0" applyAlignment="0" applyProtection="0"/>
  </cellStyleXfs>
  <cellXfs count="288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right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centerContinuous"/>
    </xf>
    <xf numFmtId="0" fontId="5" fillId="0" borderId="0" xfId="0" applyNumberFormat="1" applyFont="1" applyFill="1" applyAlignment="1">
      <alignment vertical="center" wrapText="1"/>
    </xf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8" fillId="0" borderId="0" xfId="0" applyFont="1" applyFill="1"/>
    <xf numFmtId="0" fontId="2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3" fontId="3" fillId="0" borderId="3" xfId="0" applyNumberFormat="1" applyFont="1" applyFill="1" applyBorder="1"/>
    <xf numFmtId="0" fontId="10" fillId="0" borderId="0" xfId="0" applyFont="1" applyFill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3" fontId="11" fillId="0" borderId="4" xfId="0" applyNumberFormat="1" applyFont="1" applyFill="1" applyBorder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/>
    <xf numFmtId="3" fontId="3" fillId="0" borderId="4" xfId="0" applyNumberFormat="1" applyFont="1" applyFill="1" applyBorder="1"/>
    <xf numFmtId="0" fontId="3" fillId="0" borderId="4" xfId="0" quotePrefix="1" applyFont="1" applyFill="1" applyBorder="1" applyAlignment="1">
      <alignment horizontal="center"/>
    </xf>
    <xf numFmtId="0" fontId="3" fillId="0" borderId="4" xfId="0" applyFont="1" applyFill="1" applyBorder="1"/>
    <xf numFmtId="0" fontId="2" fillId="0" borderId="5" xfId="0" applyFont="1" applyFill="1" applyBorder="1"/>
    <xf numFmtId="0" fontId="1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vertical="center" wrapText="1"/>
    </xf>
    <xf numFmtId="3" fontId="3" fillId="0" borderId="6" xfId="0" applyNumberFormat="1" applyFont="1" applyFill="1" applyBorder="1"/>
    <xf numFmtId="0" fontId="6" fillId="0" borderId="0" xfId="0" applyFont="1" applyFill="1"/>
    <xf numFmtId="0" fontId="4" fillId="0" borderId="0" xfId="0" applyFont="1" applyFill="1" applyAlignment="1">
      <alignment horizontal="centerContinuous"/>
    </xf>
    <xf numFmtId="0" fontId="13" fillId="0" borderId="0" xfId="0" applyFont="1" applyFill="1" applyAlignment="1">
      <alignment horizontal="centerContinuous"/>
    </xf>
    <xf numFmtId="0" fontId="4" fillId="0" borderId="0" xfId="0" quotePrefix="1" applyFont="1" applyFill="1" applyAlignment="1">
      <alignment horizontal="centerContinuous"/>
    </xf>
    <xf numFmtId="0" fontId="5" fillId="0" borderId="0" xfId="0" applyFont="1" applyFill="1" applyAlignment="1">
      <alignment horizontal="right"/>
    </xf>
    <xf numFmtId="0" fontId="9" fillId="0" borderId="3" xfId="0" applyFont="1" applyFill="1" applyBorder="1"/>
    <xf numFmtId="0" fontId="9" fillId="0" borderId="4" xfId="0" applyFont="1" applyFill="1" applyBorder="1"/>
    <xf numFmtId="0" fontId="3" fillId="0" borderId="4" xfId="0" applyFont="1" applyFill="1" applyBorder="1" applyAlignment="1">
      <alignment wrapText="1"/>
    </xf>
    <xf numFmtId="3" fontId="2" fillId="0" borderId="4" xfId="0" applyNumberFormat="1" applyFont="1" applyFill="1" applyBorder="1"/>
    <xf numFmtId="0" fontId="4" fillId="0" borderId="0" xfId="0" applyFont="1" applyFill="1"/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wrapText="1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Continuous" wrapText="1"/>
    </xf>
    <xf numFmtId="0" fontId="7" fillId="0" borderId="0" xfId="0" applyFont="1" applyFill="1" applyAlignment="1">
      <alignment horizontal="right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4" xfId="0" quotePrefix="1" applyFont="1" applyFill="1" applyBorder="1" applyAlignment="1">
      <alignment horizontal="center"/>
    </xf>
    <xf numFmtId="0" fontId="5" fillId="0" borderId="4" xfId="0" applyFont="1" applyFill="1" applyBorder="1"/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justify" vertical="center" wrapText="1"/>
    </xf>
    <xf numFmtId="0" fontId="2" fillId="0" borderId="6" xfId="0" applyFont="1" applyFill="1" applyBorder="1" applyAlignment="1">
      <alignment horizontal="center"/>
    </xf>
    <xf numFmtId="0" fontId="6" fillId="0" borderId="0" xfId="0" quotePrefix="1" applyFont="1" applyFill="1" applyAlignment="1">
      <alignment horizontal="left"/>
    </xf>
    <xf numFmtId="0" fontId="6" fillId="0" borderId="0" xfId="0" quotePrefix="1" applyFont="1" applyFill="1" applyBorder="1"/>
    <xf numFmtId="0" fontId="10" fillId="0" borderId="0" xfId="1" applyFont="1" applyFill="1"/>
    <xf numFmtId="0" fontId="2" fillId="0" borderId="0" xfId="0" applyFont="1" applyFill="1" applyAlignment="1"/>
    <xf numFmtId="0" fontId="12" fillId="0" borderId="4" xfId="0" applyFont="1" applyFill="1" applyBorder="1"/>
    <xf numFmtId="0" fontId="15" fillId="0" borderId="4" xfId="0" applyFont="1" applyFill="1" applyBorder="1" applyAlignment="1">
      <alignment horizontal="center"/>
    </xf>
    <xf numFmtId="0" fontId="15" fillId="0" borderId="4" xfId="0" applyFont="1" applyFill="1" applyBorder="1"/>
    <xf numFmtId="0" fontId="16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wrapText="1"/>
    </xf>
    <xf numFmtId="0" fontId="16" fillId="0" borderId="4" xfId="0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20" fillId="0" borderId="0" xfId="0" applyFont="1" applyFill="1"/>
    <xf numFmtId="166" fontId="21" fillId="0" borderId="0" xfId="0" applyNumberFormat="1" applyFont="1" applyFill="1" applyAlignment="1">
      <alignment vertical="center" wrapText="1"/>
    </xf>
    <xf numFmtId="166" fontId="22" fillId="0" borderId="1" xfId="0" applyNumberFormat="1" applyFont="1" applyFill="1" applyBorder="1" applyAlignment="1">
      <alignment horizontal="center" vertical="center" wrapText="1"/>
    </xf>
    <xf numFmtId="166" fontId="21" fillId="0" borderId="3" xfId="0" applyNumberFormat="1" applyFont="1" applyFill="1" applyBorder="1" applyAlignment="1">
      <alignment horizontal="center" vertical="center"/>
    </xf>
    <xf numFmtId="166" fontId="20" fillId="0" borderId="4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 wrapText="1"/>
    </xf>
    <xf numFmtId="166" fontId="7" fillId="0" borderId="0" xfId="0" applyNumberFormat="1" applyFont="1" applyFill="1" applyBorder="1" applyAlignment="1">
      <alignment horizontal="right"/>
    </xf>
    <xf numFmtId="166" fontId="20" fillId="0" borderId="6" xfId="0" applyNumberFormat="1" applyFont="1" applyFill="1" applyBorder="1" applyAlignment="1">
      <alignment horizontal="center" vertical="center"/>
    </xf>
    <xf numFmtId="0" fontId="3" fillId="0" borderId="0" xfId="1" applyFont="1" applyFill="1"/>
    <xf numFmtId="0" fontId="4" fillId="0" borderId="0" xfId="1" applyFont="1" applyFill="1" applyAlignment="1">
      <alignment horizontal="left"/>
    </xf>
    <xf numFmtId="0" fontId="3" fillId="0" borderId="0" xfId="1" applyFont="1" applyFill="1" applyAlignment="1">
      <alignment horizontal="centerContinuous"/>
    </xf>
    <xf numFmtId="0" fontId="2" fillId="0" borderId="0" xfId="1" applyFont="1" applyFill="1" applyAlignment="1">
      <alignment horizontal="centerContinuous"/>
    </xf>
    <xf numFmtId="0" fontId="4" fillId="0" borderId="0" xfId="1" applyFont="1" applyFill="1" applyAlignment="1">
      <alignment horizontal="centerContinuous"/>
    </xf>
    <xf numFmtId="0" fontId="13" fillId="0" borderId="0" xfId="1" applyFont="1" applyFill="1" applyAlignment="1">
      <alignment horizontal="centerContinuous"/>
    </xf>
    <xf numFmtId="0" fontId="6" fillId="0" borderId="0" xfId="1" applyFont="1" applyFill="1" applyAlignment="1">
      <alignment horizontal="left"/>
    </xf>
    <xf numFmtId="0" fontId="23" fillId="0" borderId="9" xfId="1" applyFont="1" applyFill="1" applyBorder="1" applyAlignment="1">
      <alignment horizontal="center"/>
    </xf>
    <xf numFmtId="0" fontId="8" fillId="0" borderId="14" xfId="1" quotePrefix="1" applyFont="1" applyFill="1" applyBorder="1" applyAlignment="1">
      <alignment horizontal="center"/>
    </xf>
    <xf numFmtId="0" fontId="8" fillId="0" borderId="0" xfId="1" applyFont="1" applyFill="1"/>
    <xf numFmtId="0" fontId="23" fillId="0" borderId="11" xfId="1" applyFont="1" applyFill="1" applyBorder="1" applyAlignment="1">
      <alignment horizontal="center"/>
    </xf>
    <xf numFmtId="0" fontId="23" fillId="0" borderId="12" xfId="1" applyFont="1" applyFill="1" applyBorder="1" applyAlignment="1">
      <alignment horizontal="center"/>
    </xf>
    <xf numFmtId="0" fontId="8" fillId="0" borderId="16" xfId="1" applyFont="1" applyFill="1" applyBorder="1"/>
    <xf numFmtId="0" fontId="24" fillId="0" borderId="1" xfId="1" applyFont="1" applyFill="1" applyBorder="1" applyAlignment="1">
      <alignment horizontal="center" vertical="center"/>
    </xf>
    <xf numFmtId="0" fontId="24" fillId="0" borderId="2" xfId="1" applyFont="1" applyFill="1" applyBorder="1" applyAlignment="1">
      <alignment horizontal="center" vertical="center"/>
    </xf>
    <xf numFmtId="0" fontId="24" fillId="0" borderId="0" xfId="1" applyFont="1" applyFill="1" applyAlignment="1">
      <alignment vertical="center"/>
    </xf>
    <xf numFmtId="0" fontId="3" fillId="0" borderId="4" xfId="1" applyFont="1" applyFill="1" applyBorder="1" applyAlignment="1">
      <alignment horizontal="center"/>
    </xf>
    <xf numFmtId="3" fontId="3" fillId="0" borderId="4" xfId="1" applyNumberFormat="1" applyFont="1" applyFill="1" applyBorder="1"/>
    <xf numFmtId="0" fontId="3" fillId="0" borderId="6" xfId="1" applyFont="1" applyFill="1" applyBorder="1" applyAlignment="1">
      <alignment horizontal="center"/>
    </xf>
    <xf numFmtId="3" fontId="3" fillId="0" borderId="6" xfId="1" applyNumberFormat="1" applyFont="1" applyFill="1" applyBorder="1"/>
    <xf numFmtId="0" fontId="7" fillId="0" borderId="0" xfId="1" applyFont="1" applyFill="1" applyBorder="1" applyAlignment="1">
      <alignment horizontal="right"/>
    </xf>
    <xf numFmtId="0" fontId="20" fillId="0" borderId="1" xfId="1" applyFont="1" applyFill="1" applyBorder="1" applyAlignment="1">
      <alignment horizontal="center" vertical="center"/>
    </xf>
    <xf numFmtId="0" fontId="20" fillId="0" borderId="2" xfId="1" applyFont="1" applyFill="1" applyBorder="1" applyAlignment="1">
      <alignment horizontal="center" vertical="center"/>
    </xf>
    <xf numFmtId="0" fontId="20" fillId="0" borderId="0" xfId="1" applyFont="1" applyFill="1" applyAlignment="1">
      <alignment vertical="center"/>
    </xf>
    <xf numFmtId="0" fontId="3" fillId="0" borderId="5" xfId="1" applyFont="1" applyFill="1" applyBorder="1"/>
    <xf numFmtId="0" fontId="3" fillId="0" borderId="7" xfId="1" applyFont="1" applyFill="1" applyBorder="1"/>
    <xf numFmtId="0" fontId="6" fillId="0" borderId="0" xfId="1" applyFont="1" applyFill="1"/>
    <xf numFmtId="0" fontId="7" fillId="0" borderId="18" xfId="0" applyFont="1" applyFill="1" applyBorder="1" applyAlignment="1">
      <alignment horizontal="right"/>
    </xf>
    <xf numFmtId="3" fontId="12" fillId="0" borderId="4" xfId="0" applyNumberFormat="1" applyFont="1" applyFill="1" applyBorder="1"/>
    <xf numFmtId="3" fontId="16" fillId="0" borderId="4" xfId="0" applyNumberFormat="1" applyFont="1" applyFill="1" applyBorder="1"/>
    <xf numFmtId="3" fontId="16" fillId="0" borderId="3" xfId="0" applyNumberFormat="1" applyFont="1" applyFill="1" applyBorder="1"/>
    <xf numFmtId="0" fontId="2" fillId="0" borderId="7" xfId="0" applyFont="1" applyFill="1" applyBorder="1" applyAlignment="1">
      <alignment horizontal="center" wrapText="1"/>
    </xf>
    <xf numFmtId="3" fontId="16" fillId="0" borderId="6" xfId="0" applyNumberFormat="1" applyFont="1" applyFill="1" applyBorder="1"/>
    <xf numFmtId="3" fontId="15" fillId="0" borderId="4" xfId="0" applyNumberFormat="1" applyFont="1" applyFill="1" applyBorder="1"/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3" fontId="12" fillId="0" borderId="4" xfId="0" applyNumberFormat="1" applyFont="1" applyFill="1" applyBorder="1" applyAlignment="1">
      <alignment vertical="center"/>
    </xf>
    <xf numFmtId="3" fontId="15" fillId="0" borderId="4" xfId="0" applyNumberFormat="1" applyFont="1" applyFill="1" applyBorder="1" applyAlignment="1">
      <alignment vertical="center"/>
    </xf>
    <xf numFmtId="3" fontId="3" fillId="0" borderId="4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 wrapText="1"/>
    </xf>
    <xf numFmtId="3" fontId="2" fillId="0" borderId="4" xfId="0" applyNumberFormat="1" applyFont="1" applyFill="1" applyBorder="1" applyAlignment="1">
      <alignment vertical="center"/>
    </xf>
    <xf numFmtId="0" fontId="2" fillId="0" borderId="7" xfId="0" applyFont="1" applyFill="1" applyBorder="1"/>
    <xf numFmtId="0" fontId="2" fillId="0" borderId="13" xfId="0" applyFont="1" applyFill="1" applyBorder="1" applyAlignment="1">
      <alignment horizontal="center" vertical="center"/>
    </xf>
    <xf numFmtId="3" fontId="16" fillId="0" borderId="3" xfId="0" applyNumberFormat="1" applyFont="1" applyFill="1" applyBorder="1" applyAlignment="1">
      <alignment vertical="center"/>
    </xf>
    <xf numFmtId="0" fontId="29" fillId="0" borderId="0" xfId="0" applyFont="1" applyFill="1"/>
    <xf numFmtId="0" fontId="15" fillId="0" borderId="4" xfId="0" applyFont="1" applyFill="1" applyBorder="1" applyAlignment="1">
      <alignment wrapText="1"/>
    </xf>
    <xf numFmtId="0" fontId="15" fillId="0" borderId="4" xfId="0" quotePrefix="1" applyFont="1" applyFill="1" applyBorder="1" applyAlignment="1">
      <alignment horizontal="center"/>
    </xf>
    <xf numFmtId="0" fontId="9" fillId="0" borderId="6" xfId="0" applyFont="1" applyFill="1" applyBorder="1"/>
    <xf numFmtId="0" fontId="17" fillId="0" borderId="6" xfId="0" applyFont="1" applyFill="1" applyBorder="1"/>
    <xf numFmtId="3" fontId="2" fillId="0" borderId="6" xfId="0" applyNumberFormat="1" applyFont="1" applyFill="1" applyBorder="1"/>
    <xf numFmtId="166" fontId="20" fillId="0" borderId="8" xfId="0" applyNumberFormat="1" applyFont="1" applyFill="1" applyBorder="1" applyAlignment="1">
      <alignment horizontal="center" vertical="center"/>
    </xf>
    <xf numFmtId="166" fontId="20" fillId="0" borderId="4" xfId="0" applyNumberFormat="1" applyFont="1" applyFill="1" applyBorder="1" applyAlignment="1" applyProtection="1">
      <alignment horizontal="left" vertical="center" wrapText="1"/>
    </xf>
    <xf numFmtId="166" fontId="20" fillId="0" borderId="8" xfId="0" applyNumberFormat="1" applyFont="1" applyFill="1" applyBorder="1" applyAlignment="1" applyProtection="1">
      <alignment horizontal="left" vertical="center" wrapText="1"/>
    </xf>
    <xf numFmtId="166" fontId="20" fillId="0" borderId="6" xfId="0" applyNumberFormat="1" applyFont="1" applyFill="1" applyBorder="1" applyAlignment="1" applyProtection="1">
      <alignment horizontal="left" vertical="center" wrapText="1"/>
    </xf>
    <xf numFmtId="0" fontId="32" fillId="0" borderId="0" xfId="0" applyNumberFormat="1" applyFont="1" applyFill="1" applyAlignment="1">
      <alignment horizontal="center" vertical="center" wrapText="1"/>
    </xf>
    <xf numFmtId="166" fontId="34" fillId="0" borderId="1" xfId="0" applyNumberFormat="1" applyFont="1" applyFill="1" applyBorder="1" applyAlignment="1" applyProtection="1">
      <alignment horizontal="center" vertical="center" wrapText="1"/>
    </xf>
    <xf numFmtId="0" fontId="16" fillId="0" borderId="0" xfId="0" applyFont="1" applyFill="1"/>
    <xf numFmtId="166" fontId="35" fillId="0" borderId="0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33" fillId="0" borderId="8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166" fontId="22" fillId="0" borderId="1" xfId="0" applyNumberFormat="1" applyFont="1" applyFill="1" applyBorder="1" applyAlignment="1" applyProtection="1">
      <alignment horizontal="center" vertical="center" wrapText="1"/>
    </xf>
    <xf numFmtId="166" fontId="36" fillId="0" borderId="0" xfId="0" applyNumberFormat="1" applyFont="1" applyFill="1" applyAlignment="1">
      <alignment vertical="center" wrapText="1"/>
    </xf>
    <xf numFmtId="0" fontId="15" fillId="0" borderId="0" xfId="0" applyFont="1" applyFill="1"/>
    <xf numFmtId="166" fontId="21" fillId="0" borderId="3" xfId="0" applyNumberFormat="1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166" fontId="19" fillId="0" borderId="0" xfId="0" applyNumberFormat="1" applyFont="1" applyFill="1" applyBorder="1" applyAlignment="1">
      <alignment horizontal="right"/>
    </xf>
    <xf numFmtId="166" fontId="37" fillId="0" borderId="3" xfId="0" applyNumberFormat="1" applyFont="1" applyFill="1" applyBorder="1" applyAlignment="1">
      <alignment horizontal="center" vertical="center"/>
    </xf>
    <xf numFmtId="0" fontId="15" fillId="0" borderId="18" xfId="0" applyNumberFormat="1" applyFont="1" applyFill="1" applyBorder="1" applyAlignment="1">
      <alignment vertical="center" wrapText="1"/>
    </xf>
    <xf numFmtId="0" fontId="16" fillId="0" borderId="0" xfId="0" applyFont="1" applyFill="1" applyAlignment="1">
      <alignment horizontal="right"/>
    </xf>
    <xf numFmtId="0" fontId="16" fillId="0" borderId="3" xfId="1" applyFont="1" applyFill="1" applyBorder="1" applyAlignment="1">
      <alignment horizontal="center"/>
    </xf>
    <xf numFmtId="0" fontId="16" fillId="0" borderId="3" xfId="1" applyFont="1" applyFill="1" applyBorder="1"/>
    <xf numFmtId="3" fontId="16" fillId="0" borderId="3" xfId="1" applyNumberFormat="1" applyFont="1" applyFill="1" applyBorder="1"/>
    <xf numFmtId="0" fontId="30" fillId="0" borderId="0" xfId="1" applyFont="1" applyFill="1"/>
    <xf numFmtId="0" fontId="38" fillId="0" borderId="0" xfId="1" applyFont="1" applyFill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/>
    <xf numFmtId="3" fontId="12" fillId="0" borderId="4" xfId="1" applyNumberFormat="1" applyFont="1" applyFill="1" applyBorder="1"/>
    <xf numFmtId="0" fontId="16" fillId="0" borderId="4" xfId="1" applyFont="1" applyFill="1" applyBorder="1" applyAlignment="1">
      <alignment horizontal="center"/>
    </xf>
    <xf numFmtId="3" fontId="16" fillId="0" borderId="4" xfId="1" applyNumberFormat="1" applyFont="1" applyFill="1" applyBorder="1"/>
    <xf numFmtId="0" fontId="3" fillId="0" borderId="8" xfId="1" applyFont="1" applyFill="1" applyBorder="1" applyAlignment="1">
      <alignment horizontal="center"/>
    </xf>
    <xf numFmtId="3" fontId="3" fillId="0" borderId="8" xfId="1" applyNumberFormat="1" applyFont="1" applyFill="1" applyBorder="1"/>
    <xf numFmtId="0" fontId="12" fillId="0" borderId="6" xfId="1" applyFont="1" applyFill="1" applyBorder="1" applyAlignment="1">
      <alignment horizontal="center"/>
    </xf>
    <xf numFmtId="0" fontId="12" fillId="0" borderId="6" xfId="0" applyFont="1" applyFill="1" applyBorder="1"/>
    <xf numFmtId="3" fontId="12" fillId="0" borderId="6" xfId="1" applyNumberFormat="1" applyFont="1" applyFill="1" applyBorder="1"/>
    <xf numFmtId="0" fontId="16" fillId="0" borderId="4" xfId="1" applyFont="1" applyFill="1" applyBorder="1"/>
    <xf numFmtId="0" fontId="3" fillId="0" borderId="21" xfId="1" applyFont="1" applyFill="1" applyBorder="1"/>
    <xf numFmtId="0" fontId="16" fillId="0" borderId="13" xfId="1" applyFont="1" applyFill="1" applyBorder="1" applyAlignment="1">
      <alignment horizontal="center"/>
    </xf>
    <xf numFmtId="3" fontId="10" fillId="0" borderId="0" xfId="0" applyNumberFormat="1" applyFont="1" applyFill="1"/>
    <xf numFmtId="3" fontId="3" fillId="0" borderId="8" xfId="0" applyNumberFormat="1" applyFont="1" applyFill="1" applyBorder="1"/>
    <xf numFmtId="0" fontId="2" fillId="0" borderId="0" xfId="0" quotePrefix="1" applyFont="1" applyFill="1" applyAlignment="1">
      <alignment horizontal="centerContinuous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/>
    <xf numFmtId="0" fontId="21" fillId="0" borderId="0" xfId="0" applyFont="1" applyFill="1" applyAlignment="1"/>
    <xf numFmtId="0" fontId="20" fillId="0" borderId="0" xfId="1" applyFont="1" applyFill="1" applyAlignment="1">
      <alignment horizontal="centerContinuous"/>
    </xf>
    <xf numFmtId="0" fontId="20" fillId="0" borderId="0" xfId="1" applyFont="1" applyFill="1"/>
    <xf numFmtId="0" fontId="21" fillId="0" borderId="0" xfId="0" applyFont="1" applyFill="1" applyAlignment="1">
      <alignment horizontal="right"/>
    </xf>
    <xf numFmtId="0" fontId="41" fillId="0" borderId="0" xfId="1" quotePrefix="1" applyFont="1" applyFill="1" applyAlignment="1">
      <alignment horizontal="centerContinuous"/>
    </xf>
    <xf numFmtId="0" fontId="21" fillId="0" borderId="0" xfId="1" quotePrefix="1" applyFont="1" applyFill="1" applyAlignment="1">
      <alignment horizontal="centerContinuous"/>
    </xf>
    <xf numFmtId="0" fontId="40" fillId="0" borderId="0" xfId="0" applyFont="1" applyFill="1" applyBorder="1" applyAlignment="1">
      <alignment horizontal="right"/>
    </xf>
    <xf numFmtId="3" fontId="21" fillId="0" borderId="0" xfId="5" applyNumberFormat="1" applyFont="1" applyFill="1" applyBorder="1" applyAlignment="1">
      <alignment horizontal="center" vertical="center" wrapText="1"/>
    </xf>
    <xf numFmtId="0" fontId="21" fillId="0" borderId="1" xfId="5" applyNumberFormat="1" applyFont="1" applyFill="1" applyBorder="1" applyAlignment="1">
      <alignment horizontal="center" vertical="center" wrapText="1"/>
    </xf>
    <xf numFmtId="3" fontId="21" fillId="0" borderId="1" xfId="5" applyNumberFormat="1" applyFont="1" applyFill="1" applyBorder="1" applyAlignment="1">
      <alignment horizontal="center" vertical="center" wrapText="1"/>
    </xf>
    <xf numFmtId="3" fontId="20" fillId="0" borderId="0" xfId="5" applyNumberFormat="1" applyFont="1" applyFill="1" applyBorder="1" applyAlignment="1">
      <alignment vertical="top" wrapText="1"/>
    </xf>
    <xf numFmtId="49" fontId="20" fillId="0" borderId="4" xfId="5" applyNumberFormat="1" applyFont="1" applyFill="1" applyBorder="1" applyAlignment="1">
      <alignment horizontal="center" vertical="top" wrapText="1"/>
    </xf>
    <xf numFmtId="1" fontId="20" fillId="0" borderId="4" xfId="5" applyNumberFormat="1" applyFont="1" applyFill="1" applyBorder="1" applyAlignment="1">
      <alignment horizontal="center" vertical="top" wrapText="1"/>
    </xf>
    <xf numFmtId="1" fontId="20" fillId="0" borderId="0" xfId="5" applyNumberFormat="1" applyFont="1" applyFill="1" applyAlignment="1">
      <alignment vertical="top" wrapText="1"/>
    </xf>
    <xf numFmtId="3" fontId="20" fillId="0" borderId="4" xfId="5" applyNumberFormat="1" applyFont="1" applyFill="1" applyBorder="1" applyAlignment="1">
      <alignment horizontal="left" vertical="top" wrapText="1"/>
    </xf>
    <xf numFmtId="168" fontId="20" fillId="0" borderId="4" xfId="11" applyNumberFormat="1" applyFont="1" applyFill="1" applyBorder="1" applyAlignment="1">
      <alignment horizontal="right" vertical="top" wrapText="1"/>
    </xf>
    <xf numFmtId="1" fontId="20" fillId="0" borderId="4" xfId="5" applyNumberFormat="1" applyFont="1" applyFill="1" applyBorder="1" applyAlignment="1">
      <alignment horizontal="left" vertical="top" wrapText="1"/>
    </xf>
    <xf numFmtId="3" fontId="20" fillId="0" borderId="4" xfId="5" applyNumberFormat="1" applyFont="1" applyFill="1" applyBorder="1" applyAlignment="1">
      <alignment horizontal="center" vertical="top" wrapText="1"/>
    </xf>
    <xf numFmtId="3" fontId="20" fillId="0" borderId="4" xfId="5" quotePrefix="1" applyNumberFormat="1" applyFont="1" applyFill="1" applyBorder="1" applyAlignment="1">
      <alignment horizontal="center" vertical="top" wrapText="1"/>
    </xf>
    <xf numFmtId="1" fontId="20" fillId="0" borderId="4" xfId="5" quotePrefix="1" applyNumberFormat="1" applyFont="1" applyFill="1" applyBorder="1" applyAlignment="1">
      <alignment horizontal="center" vertical="top" wrapText="1"/>
    </xf>
    <xf numFmtId="1" fontId="20" fillId="0" borderId="4" xfId="5" applyNumberFormat="1" applyFont="1" applyFill="1" applyBorder="1" applyAlignment="1">
      <alignment vertical="top" wrapText="1"/>
    </xf>
    <xf numFmtId="168" fontId="20" fillId="0" borderId="4" xfId="11" applyNumberFormat="1" applyFont="1" applyFill="1" applyBorder="1" applyAlignment="1">
      <alignment horizontal="center" vertical="top" wrapText="1"/>
    </xf>
    <xf numFmtId="49" fontId="20" fillId="0" borderId="6" xfId="5" applyNumberFormat="1" applyFont="1" applyFill="1" applyBorder="1" applyAlignment="1">
      <alignment horizontal="center" vertical="top" wrapText="1"/>
    </xf>
    <xf numFmtId="1" fontId="20" fillId="0" borderId="6" xfId="5" applyNumberFormat="1" applyFont="1" applyFill="1" applyBorder="1" applyAlignment="1">
      <alignment vertical="top" wrapText="1"/>
    </xf>
    <xf numFmtId="1" fontId="20" fillId="0" borderId="6" xfId="5" applyNumberFormat="1" applyFont="1" applyFill="1" applyBorder="1" applyAlignment="1">
      <alignment horizontal="center" vertical="top" wrapText="1"/>
    </xf>
    <xf numFmtId="168" fontId="20" fillId="0" borderId="6" xfId="11" applyNumberFormat="1" applyFont="1" applyFill="1" applyBorder="1" applyAlignment="1">
      <alignment horizontal="right" vertical="top" wrapText="1"/>
    </xf>
    <xf numFmtId="0" fontId="20" fillId="0" borderId="0" xfId="1" applyFont="1" applyFill="1" applyAlignment="1">
      <alignment horizontal="center"/>
    </xf>
    <xf numFmtId="168" fontId="20" fillId="0" borderId="4" xfId="11" quotePrefix="1" applyNumberFormat="1" applyFont="1" applyFill="1" applyBorder="1" applyAlignment="1">
      <alignment horizontal="right" vertical="top" wrapText="1"/>
    </xf>
    <xf numFmtId="0" fontId="5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9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166" fontId="33" fillId="0" borderId="19" xfId="0" applyNumberFormat="1" applyFont="1" applyFill="1" applyBorder="1" applyAlignment="1" applyProtection="1">
      <alignment horizontal="center" vertical="center" wrapText="1"/>
    </xf>
    <xf numFmtId="166" fontId="33" fillId="0" borderId="20" xfId="0" applyNumberFormat="1" applyFont="1" applyFill="1" applyBorder="1" applyAlignment="1" applyProtection="1">
      <alignment horizontal="center" vertical="center" wrapText="1"/>
    </xf>
    <xf numFmtId="166" fontId="33" fillId="0" borderId="14" xfId="0" applyNumberFormat="1" applyFont="1" applyFill="1" applyBorder="1" applyAlignment="1" applyProtection="1">
      <alignment horizontal="center" vertical="center" wrapText="1"/>
    </xf>
    <xf numFmtId="166" fontId="33" fillId="0" borderId="1" xfId="0" applyNumberFormat="1" applyFont="1" applyFill="1" applyBorder="1" applyAlignment="1" applyProtection="1">
      <alignment horizontal="center" vertical="center" wrapText="1"/>
    </xf>
    <xf numFmtId="166" fontId="31" fillId="0" borderId="10" xfId="0" applyNumberFormat="1" applyFont="1" applyFill="1" applyBorder="1" applyAlignment="1" applyProtection="1">
      <alignment horizontal="center" vertical="center" wrapText="1"/>
    </xf>
    <xf numFmtId="166" fontId="31" fillId="0" borderId="15" xfId="0" applyNumberFormat="1" applyFont="1" applyFill="1" applyBorder="1" applyAlignment="1" applyProtection="1">
      <alignment horizontal="center" vertical="center" wrapText="1"/>
    </xf>
    <xf numFmtId="166" fontId="31" fillId="0" borderId="2" xfId="0" applyNumberFormat="1" applyFont="1" applyFill="1" applyBorder="1" applyAlignment="1" applyProtection="1">
      <alignment horizontal="center" vertical="center" wrapText="1"/>
    </xf>
    <xf numFmtId="166" fontId="20" fillId="0" borderId="3" xfId="0" applyNumberFormat="1" applyFont="1" applyFill="1" applyBorder="1" applyAlignment="1" applyProtection="1">
      <alignment horizontal="center" vertical="center" wrapText="1"/>
    </xf>
    <xf numFmtId="166" fontId="20" fillId="0" borderId="6" xfId="0" applyNumberFormat="1" applyFont="1" applyFill="1" applyBorder="1" applyAlignment="1" applyProtection="1">
      <alignment horizontal="center" vertical="center" wrapText="1"/>
    </xf>
    <xf numFmtId="166" fontId="20" fillId="0" borderId="3" xfId="0" applyNumberFormat="1" applyFont="1" applyFill="1" applyBorder="1" applyAlignment="1">
      <alignment horizontal="center" vertical="center" wrapText="1"/>
    </xf>
    <xf numFmtId="166" fontId="20" fillId="0" borderId="6" xfId="0" applyNumberFormat="1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166" fontId="33" fillId="0" borderId="9" xfId="0" applyNumberFormat="1" applyFont="1" applyFill="1" applyBorder="1" applyAlignment="1" applyProtection="1">
      <alignment horizontal="center" vertical="center" wrapText="1"/>
    </xf>
    <xf numFmtId="166" fontId="33" fillId="0" borderId="11" xfId="0" applyNumberFormat="1" applyFont="1" applyFill="1" applyBorder="1" applyAlignment="1" applyProtection="1">
      <alignment horizontal="center" vertical="center" wrapText="1"/>
    </xf>
    <xf numFmtId="166" fontId="33" fillId="0" borderId="12" xfId="0" applyNumberFormat="1" applyFont="1" applyFill="1" applyBorder="1" applyAlignment="1" applyProtection="1">
      <alignment horizontal="center" vertical="center" wrapText="1"/>
    </xf>
    <xf numFmtId="0" fontId="5" fillId="0" borderId="0" xfId="1" applyFont="1" applyFill="1" applyBorder="1" applyAlignment="1">
      <alignment horizontal="right"/>
    </xf>
    <xf numFmtId="0" fontId="23" fillId="0" borderId="10" xfId="1" applyFont="1" applyFill="1" applyBorder="1" applyAlignment="1">
      <alignment horizontal="center" vertical="center" wrapText="1"/>
    </xf>
    <xf numFmtId="0" fontId="23" fillId="0" borderId="15" xfId="1" applyFont="1" applyFill="1" applyBorder="1" applyAlignment="1">
      <alignment horizontal="center" vertical="center" wrapText="1"/>
    </xf>
    <xf numFmtId="0" fontId="23" fillId="0" borderId="2" xfId="1" applyFont="1" applyFill="1" applyBorder="1" applyAlignment="1">
      <alignment horizontal="center" vertical="center" wrapText="1"/>
    </xf>
    <xf numFmtId="0" fontId="23" fillId="0" borderId="11" xfId="1" applyFont="1" applyFill="1" applyBorder="1" applyAlignment="1">
      <alignment horizontal="center" vertical="center"/>
    </xf>
    <xf numFmtId="0" fontId="23" fillId="0" borderId="9" xfId="1" applyFont="1" applyFill="1" applyBorder="1" applyAlignment="1">
      <alignment horizontal="center" vertical="center" wrapText="1"/>
    </xf>
    <xf numFmtId="0" fontId="23" fillId="0" borderId="11" xfId="1" applyFont="1" applyFill="1" applyBorder="1" applyAlignment="1">
      <alignment horizontal="center" vertical="center" wrapText="1"/>
    </xf>
    <xf numFmtId="0" fontId="23" fillId="0" borderId="12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23" fillId="0" borderId="0" xfId="1" applyFont="1" applyFill="1" applyAlignment="1">
      <alignment horizontal="center" wrapText="1"/>
    </xf>
    <xf numFmtId="0" fontId="2" fillId="0" borderId="9" xfId="1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9" xfId="1" quotePrefix="1" applyFont="1" applyFill="1" applyBorder="1" applyAlignment="1">
      <alignment horizontal="center" vertical="center"/>
    </xf>
    <xf numFmtId="0" fontId="2" fillId="0" borderId="11" xfId="1" quotePrefix="1" applyFont="1" applyFill="1" applyBorder="1" applyAlignment="1">
      <alignment horizontal="center" vertical="center"/>
    </xf>
    <xf numFmtId="0" fontId="2" fillId="0" borderId="12" xfId="1" quotePrefix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3" fontId="21" fillId="0" borderId="9" xfId="5" applyNumberFormat="1" applyFont="1" applyFill="1" applyBorder="1" applyAlignment="1">
      <alignment horizontal="center" vertical="center" wrapText="1"/>
    </xf>
    <xf numFmtId="3" fontId="21" fillId="0" borderId="11" xfId="5" applyNumberFormat="1" applyFont="1" applyFill="1" applyBorder="1" applyAlignment="1">
      <alignment horizontal="center" vertical="center" wrapText="1"/>
    </xf>
    <xf numFmtId="3" fontId="21" fillId="0" borderId="12" xfId="5" applyNumberFormat="1" applyFont="1" applyFill="1" applyBorder="1" applyAlignment="1">
      <alignment horizontal="center" vertical="center" wrapText="1"/>
    </xf>
    <xf numFmtId="3" fontId="21" fillId="0" borderId="10" xfId="5" applyNumberFormat="1" applyFont="1" applyFill="1" applyBorder="1" applyAlignment="1">
      <alignment horizontal="center" vertical="center" wrapText="1"/>
    </xf>
    <xf numFmtId="3" fontId="21" fillId="0" borderId="15" xfId="5" applyNumberFormat="1" applyFont="1" applyFill="1" applyBorder="1" applyAlignment="1">
      <alignment horizontal="center" vertical="center" wrapText="1"/>
    </xf>
    <xf numFmtId="3" fontId="21" fillId="0" borderId="2" xfId="5" applyNumberFormat="1" applyFont="1" applyFill="1" applyBorder="1" applyAlignment="1">
      <alignment horizontal="center" vertical="center" wrapText="1"/>
    </xf>
    <xf numFmtId="1" fontId="21" fillId="0" borderId="0" xfId="5" applyNumberFormat="1" applyFont="1" applyFill="1" applyAlignment="1">
      <alignment horizontal="center" vertical="center" wrapText="1"/>
    </xf>
    <xf numFmtId="0" fontId="40" fillId="0" borderId="0" xfId="0" applyNumberFormat="1" applyFont="1" applyFill="1" applyAlignment="1">
      <alignment horizontal="center" vertical="center" wrapText="1"/>
    </xf>
    <xf numFmtId="49" fontId="21" fillId="0" borderId="1" xfId="5" applyNumberFormat="1" applyFont="1" applyFill="1" applyBorder="1" applyAlignment="1">
      <alignment horizontal="center" vertical="center" wrapText="1"/>
    </xf>
    <xf numFmtId="3" fontId="21" fillId="0" borderId="1" xfId="5" applyNumberFormat="1" applyFont="1" applyFill="1" applyBorder="1" applyAlignment="1">
      <alignment horizontal="center" vertical="center" wrapText="1"/>
    </xf>
    <xf numFmtId="3" fontId="21" fillId="0" borderId="19" xfId="5" applyNumberFormat="1" applyFont="1" applyFill="1" applyBorder="1" applyAlignment="1">
      <alignment horizontal="center" vertical="center" wrapText="1"/>
    </xf>
    <xf numFmtId="3" fontId="21" fillId="0" borderId="20" xfId="5" applyNumberFormat="1" applyFont="1" applyFill="1" applyBorder="1" applyAlignment="1">
      <alignment horizontal="center" vertical="center" wrapText="1"/>
    </xf>
    <xf numFmtId="3" fontId="21" fillId="0" borderId="14" xfId="5" applyNumberFormat="1" applyFont="1" applyFill="1" applyBorder="1" applyAlignment="1">
      <alignment horizontal="center" vertical="center" wrapText="1"/>
    </xf>
    <xf numFmtId="3" fontId="21" fillId="0" borderId="17" xfId="5" applyNumberFormat="1" applyFont="1" applyFill="1" applyBorder="1" applyAlignment="1">
      <alignment horizontal="center" vertical="center" wrapText="1"/>
    </xf>
    <xf numFmtId="3" fontId="21" fillId="0" borderId="18" xfId="5" applyNumberFormat="1" applyFont="1" applyFill="1" applyBorder="1" applyAlignment="1">
      <alignment horizontal="center" vertical="center" wrapText="1"/>
    </xf>
    <xf numFmtId="3" fontId="21" fillId="0" borderId="16" xfId="5" applyNumberFormat="1" applyFont="1" applyFill="1" applyBorder="1" applyAlignment="1">
      <alignment horizontal="center" vertical="center" wrapText="1"/>
    </xf>
    <xf numFmtId="49" fontId="21" fillId="0" borderId="3" xfId="5" quotePrefix="1" applyNumberFormat="1" applyFont="1" applyFill="1" applyBorder="1" applyAlignment="1">
      <alignment horizontal="center" vertical="center" wrapText="1"/>
    </xf>
    <xf numFmtId="3" fontId="21" fillId="0" borderId="3" xfId="5" applyNumberFormat="1" applyFont="1" applyFill="1" applyBorder="1" applyAlignment="1">
      <alignment horizontal="center" vertical="center" wrapText="1"/>
    </xf>
    <xf numFmtId="3" fontId="20" fillId="0" borderId="3" xfId="5" quotePrefix="1" applyNumberFormat="1" applyFont="1" applyFill="1" applyBorder="1" applyAlignment="1">
      <alignment horizontal="center" vertical="center" wrapText="1"/>
    </xf>
    <xf numFmtId="3" fontId="20" fillId="0" borderId="3" xfId="5" quotePrefix="1" applyNumberFormat="1" applyFont="1" applyFill="1" applyBorder="1" applyAlignment="1">
      <alignment horizontal="right" vertical="center" wrapText="1"/>
    </xf>
    <xf numFmtId="3" fontId="20" fillId="0" borderId="0" xfId="5" applyNumberFormat="1" applyFont="1" applyFill="1" applyBorder="1" applyAlignment="1">
      <alignment vertical="center" wrapText="1"/>
    </xf>
    <xf numFmtId="49" fontId="20" fillId="0" borderId="4" xfId="5" applyNumberFormat="1" applyFont="1" applyFill="1" applyBorder="1" applyAlignment="1">
      <alignment horizontal="center" vertical="center" wrapText="1"/>
    </xf>
    <xf numFmtId="1" fontId="40" fillId="0" borderId="4" xfId="5" applyNumberFormat="1" applyFont="1" applyFill="1" applyBorder="1" applyAlignment="1">
      <alignment horizontal="center" vertical="center" wrapText="1"/>
    </xf>
    <xf numFmtId="1" fontId="20" fillId="0" borderId="4" xfId="5" applyNumberFormat="1" applyFont="1" applyFill="1" applyBorder="1" applyAlignment="1">
      <alignment horizontal="center" vertical="center" wrapText="1"/>
    </xf>
    <xf numFmtId="1" fontId="20" fillId="0" borderId="4" xfId="5" applyNumberFormat="1" applyFont="1" applyFill="1" applyBorder="1" applyAlignment="1">
      <alignment horizontal="right" vertical="center" wrapText="1"/>
    </xf>
    <xf numFmtId="1" fontId="20" fillId="0" borderId="0" xfId="5" applyNumberFormat="1" applyFont="1" applyFill="1" applyAlignment="1">
      <alignment vertical="center" wrapText="1"/>
    </xf>
  </cellXfs>
  <cellStyles count="12">
    <cellStyle name="Comma" xfId="11" builtinId="3"/>
    <cellStyle name="Comma 2" xfId="3"/>
    <cellStyle name="Currency 2" xfId="4"/>
    <cellStyle name="HAI" xfId="6"/>
    <cellStyle name="Normal" xfId="0" builtinId="0"/>
    <cellStyle name="Normal 2" xfId="1"/>
    <cellStyle name="Normal 3" xfId="7"/>
    <cellStyle name="Normal 4" xfId="8"/>
    <cellStyle name="Normal 5" xfId="9"/>
    <cellStyle name="Normal 6" xfId="10"/>
    <cellStyle name="Normal 7" xfId="2"/>
    <cellStyle name="Normal_Bieu mau (CV )" xfId="5"/>
  </cellStyles>
  <dxfs count="0"/>
  <tableStyles count="0" defaultTableStyle="TableStyleMedium9" defaultPivotStyle="PivotStyleLight16"/>
</styleSheet>
</file>

<file path=xl/_rels/workbook.xml.rels><?xml version="1.0" encoding="UTF-8" ?><Relationships xmlns="http://schemas.openxmlformats.org/package/2006/relationships"><Relationship Target="worksheets/sheet8.xml" Type="http://schemas.openxmlformats.org/officeDocument/2006/relationships/worksheet" Id="rId8"></Relationship><Relationship Target="sharedStrings.xml" Type="http://schemas.openxmlformats.org/officeDocument/2006/relationships/sharedStrings" Id="rId13"></Relationship><Relationship Target="worksheets/sheet3.xml" Type="http://schemas.openxmlformats.org/officeDocument/2006/relationships/worksheet" Id="rId3"></Relationship><Relationship Target="worksheets/sheet7.xml" Type="http://schemas.openxmlformats.org/officeDocument/2006/relationships/worksheet" Id="rId7"></Relationship><Relationship Target="styles.xml" Type="http://schemas.openxmlformats.org/officeDocument/2006/relationships/styles" Id="rId12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worksheets/sheet6.xml" Type="http://schemas.openxmlformats.org/officeDocument/2006/relationships/worksheet" Id="rId6"></Relationship><Relationship Target="theme/theme1.xml" Type="http://schemas.openxmlformats.org/officeDocument/2006/relationships/theme" Id="rId11"></Relationship><Relationship Target="worksheets/sheet5.xml" Type="http://schemas.openxmlformats.org/officeDocument/2006/relationships/worksheet" Id="rId5"></Relationship><Relationship Target="externalLinks/externalLink1.xml" Type="http://schemas.openxmlformats.org/officeDocument/2006/relationships/externalLink" Id="rId10"></Relationship><Relationship Target="worksheets/sheet4.xml" Type="http://schemas.openxmlformats.org/officeDocument/2006/relationships/worksheet" Id="rId4"></Relationship><Relationship Target="worksheets/sheet9.xml" Type="http://schemas.openxmlformats.org/officeDocument/2006/relationships/worksheet" Id="rId9"></Relationship><Relationship Target="calcChain.xml" Type="http://schemas.openxmlformats.org/officeDocument/2006/relationships/calcChain" Id="rId14"></Relationship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/>
  </sheetViews>
  <sheetFormatPr defaultColWidth="10" defaultRowHeight="15.75"/>
  <cols>
    <col min="1" max="1" width="5.7109375" style="4" customWidth="1"/>
    <col min="2" max="2" width="65" style="4" customWidth="1"/>
    <col min="3" max="3" width="19.5703125" style="4" customWidth="1"/>
    <col min="4" max="16384" width="10" style="4"/>
  </cols>
  <sheetData>
    <row r="1" spans="1:5" ht="21" customHeight="1">
      <c r="A1" s="1" t="s">
        <v>148</v>
      </c>
      <c r="B1" s="2"/>
      <c r="C1" s="3" t="s">
        <v>0</v>
      </c>
    </row>
    <row r="2" spans="1:5" ht="12.75" customHeight="1">
      <c r="A2" s="5"/>
      <c r="B2" s="5"/>
      <c r="C2" s="6"/>
    </row>
    <row r="3" spans="1:5" ht="20.25" customHeight="1">
      <c r="A3" s="2" t="s">
        <v>139</v>
      </c>
      <c r="B3" s="2"/>
      <c r="C3" s="6"/>
    </row>
    <row r="4" spans="1:5" ht="21" customHeight="1">
      <c r="A4" s="203"/>
      <c r="B4" s="203"/>
      <c r="C4" s="203"/>
      <c r="D4" s="7"/>
      <c r="E4" s="7"/>
    </row>
    <row r="5" spans="1:5" ht="19.5" customHeight="1">
      <c r="A5" s="8"/>
      <c r="B5" s="8"/>
      <c r="C5" s="9" t="s">
        <v>2</v>
      </c>
    </row>
    <row r="6" spans="1:5" s="12" customFormat="1" ht="39.75" customHeight="1">
      <c r="A6" s="10" t="s">
        <v>3</v>
      </c>
      <c r="B6" s="11" t="s">
        <v>4</v>
      </c>
      <c r="C6" s="10" t="s">
        <v>5</v>
      </c>
    </row>
    <row r="7" spans="1:5" s="16" customFormat="1" ht="21.95" customHeight="1">
      <c r="A7" s="13" t="s">
        <v>6</v>
      </c>
      <c r="B7" s="14" t="s">
        <v>7</v>
      </c>
      <c r="C7" s="105">
        <f>+C8+C11</f>
        <v>13316278</v>
      </c>
    </row>
    <row r="8" spans="1:5" s="16" customFormat="1" ht="21.95" customHeight="1">
      <c r="A8" s="17" t="s">
        <v>8</v>
      </c>
      <c r="B8" s="18" t="s">
        <v>9</v>
      </c>
      <c r="C8" s="39">
        <f>+C9+C10</f>
        <v>12468796</v>
      </c>
    </row>
    <row r="9" spans="1:5" s="16" customFormat="1" ht="21.95" customHeight="1">
      <c r="A9" s="20">
        <v>1</v>
      </c>
      <c r="B9" s="21" t="s">
        <v>10</v>
      </c>
      <c r="C9" s="103">
        <v>3776900</v>
      </c>
    </row>
    <row r="10" spans="1:5" s="16" customFormat="1" ht="21.95" customHeight="1">
      <c r="A10" s="20">
        <v>2</v>
      </c>
      <c r="B10" s="21" t="s">
        <v>11</v>
      </c>
      <c r="C10" s="103">
        <v>8691896</v>
      </c>
    </row>
    <row r="11" spans="1:5" s="16" customFormat="1" ht="21.95" customHeight="1">
      <c r="A11" s="17" t="s">
        <v>12</v>
      </c>
      <c r="B11" s="18" t="s">
        <v>13</v>
      </c>
      <c r="C11" s="22">
        <f>+C12+C13</f>
        <v>847482</v>
      </c>
    </row>
    <row r="12" spans="1:5" s="16" customFormat="1" ht="21.95" customHeight="1">
      <c r="A12" s="23" t="s">
        <v>14</v>
      </c>
      <c r="B12" s="24" t="s">
        <v>15</v>
      </c>
      <c r="C12" s="22"/>
    </row>
    <row r="13" spans="1:5" s="16" customFormat="1" ht="21.95" customHeight="1">
      <c r="A13" s="23" t="s">
        <v>14</v>
      </c>
      <c r="B13" s="24" t="s">
        <v>16</v>
      </c>
      <c r="C13" s="22">
        <v>847482</v>
      </c>
    </row>
    <row r="14" spans="1:5" s="16" customFormat="1" ht="21.95" customHeight="1">
      <c r="A14" s="17" t="s">
        <v>20</v>
      </c>
      <c r="B14" s="17" t="s">
        <v>21</v>
      </c>
      <c r="C14" s="104">
        <f>+C15+C21+C22</f>
        <v>12562758</v>
      </c>
    </row>
    <row r="15" spans="1:5" s="16" customFormat="1" ht="21.95" customHeight="1">
      <c r="A15" s="17" t="s">
        <v>8</v>
      </c>
      <c r="B15" s="25" t="s">
        <v>22</v>
      </c>
      <c r="C15" s="104">
        <f>+SUM(C16:C20)</f>
        <v>12562758</v>
      </c>
    </row>
    <row r="16" spans="1:5" s="16" customFormat="1" ht="21.95" customHeight="1">
      <c r="A16" s="26">
        <v>1</v>
      </c>
      <c r="B16" s="21" t="s">
        <v>23</v>
      </c>
      <c r="C16" s="22">
        <v>5251162</v>
      </c>
    </row>
    <row r="17" spans="1:3" s="16" customFormat="1" ht="21.95" customHeight="1">
      <c r="A17" s="26">
        <v>2</v>
      </c>
      <c r="B17" s="21" t="s">
        <v>24</v>
      </c>
      <c r="C17" s="22">
        <v>6719472</v>
      </c>
    </row>
    <row r="18" spans="1:3" s="16" customFormat="1" ht="21.95" customHeight="1">
      <c r="A18" s="26">
        <v>3</v>
      </c>
      <c r="B18" s="21" t="s">
        <v>25</v>
      </c>
      <c r="C18" s="22">
        <v>252643</v>
      </c>
    </row>
    <row r="19" spans="1:3" s="16" customFormat="1" ht="21.95" customHeight="1">
      <c r="A19" s="20">
        <v>4</v>
      </c>
      <c r="B19" s="21" t="s">
        <v>26</v>
      </c>
      <c r="C19" s="22">
        <v>20000</v>
      </c>
    </row>
    <row r="20" spans="1:3" s="16" customFormat="1" ht="21.95" customHeight="1">
      <c r="A20" s="20">
        <v>5</v>
      </c>
      <c r="B20" s="21" t="s">
        <v>27</v>
      </c>
      <c r="C20" s="22">
        <v>319481</v>
      </c>
    </row>
    <row r="21" spans="1:3" s="16" customFormat="1" ht="21.95" customHeight="1">
      <c r="A21" s="17" t="s">
        <v>12</v>
      </c>
      <c r="B21" s="25" t="s">
        <v>28</v>
      </c>
      <c r="C21" s="104">
        <v>0</v>
      </c>
    </row>
    <row r="22" spans="1:3" s="16" customFormat="1" ht="21.95" customHeight="1">
      <c r="A22" s="17" t="s">
        <v>17</v>
      </c>
      <c r="B22" s="25" t="s">
        <v>42</v>
      </c>
      <c r="C22" s="104">
        <v>0</v>
      </c>
    </row>
    <row r="23" spans="1:3" s="16" customFormat="1" ht="21.95" customHeight="1">
      <c r="A23" s="17" t="s">
        <v>29</v>
      </c>
      <c r="B23" s="27" t="s">
        <v>136</v>
      </c>
      <c r="C23" s="104">
        <f>+C7-C14</f>
        <v>753520</v>
      </c>
    </row>
    <row r="24" spans="1:3" s="16" customFormat="1" ht="21.95" customHeight="1">
      <c r="A24" s="17" t="s">
        <v>30</v>
      </c>
      <c r="B24" s="27" t="s">
        <v>31</v>
      </c>
      <c r="C24" s="104">
        <f>+C25+C26</f>
        <v>1572500</v>
      </c>
    </row>
    <row r="25" spans="1:3" s="16" customFormat="1" ht="21.95" customHeight="1">
      <c r="A25" s="28">
        <v>1</v>
      </c>
      <c r="B25" s="29" t="s">
        <v>138</v>
      </c>
      <c r="C25" s="22">
        <v>350000</v>
      </c>
    </row>
    <row r="26" spans="1:3" s="16" customFormat="1" ht="21.95" customHeight="1">
      <c r="A26" s="28">
        <v>2</v>
      </c>
      <c r="B26" s="29" t="s">
        <v>137</v>
      </c>
      <c r="C26" s="22">
        <v>1222500</v>
      </c>
    </row>
    <row r="27" spans="1:3" s="16" customFormat="1" ht="21.95" customHeight="1">
      <c r="A27" s="53" t="s">
        <v>32</v>
      </c>
      <c r="B27" s="106" t="s">
        <v>33</v>
      </c>
      <c r="C27" s="107">
        <v>468980</v>
      </c>
    </row>
    <row r="28" spans="1:3" ht="11.25" customHeight="1">
      <c r="A28" s="16"/>
      <c r="B28" s="16"/>
      <c r="C28" s="16"/>
    </row>
    <row r="29" spans="1:3" ht="18.75">
      <c r="A29" s="16"/>
      <c r="B29" s="16"/>
      <c r="C29" s="16"/>
    </row>
    <row r="30" spans="1:3" ht="18.75">
      <c r="A30" s="16"/>
      <c r="B30" s="16"/>
      <c r="C30" s="16"/>
    </row>
    <row r="31" spans="1:3" ht="18.75">
      <c r="A31" s="16"/>
      <c r="B31" s="16"/>
      <c r="C31" s="16"/>
    </row>
    <row r="32" spans="1:3" ht="18.75">
      <c r="A32" s="16"/>
      <c r="B32" s="16"/>
      <c r="C32" s="16"/>
    </row>
    <row r="33" spans="1:3" ht="18.75">
      <c r="A33" s="16"/>
      <c r="B33" s="16"/>
      <c r="C33" s="16"/>
    </row>
    <row r="34" spans="1:3" ht="18.75">
      <c r="A34" s="16"/>
      <c r="B34" s="16"/>
      <c r="C34" s="16"/>
    </row>
    <row r="35" spans="1:3" ht="18.75">
      <c r="A35" s="16"/>
      <c r="B35" s="16"/>
      <c r="C35" s="16"/>
    </row>
    <row r="36" spans="1:3" ht="18.75">
      <c r="A36" s="16"/>
      <c r="B36" s="16"/>
      <c r="C36" s="16"/>
    </row>
    <row r="37" spans="1:3" ht="22.5" customHeight="1">
      <c r="A37" s="16"/>
      <c r="B37" s="16"/>
      <c r="C37" s="16"/>
    </row>
    <row r="38" spans="1:3" ht="18.75">
      <c r="A38" s="16"/>
      <c r="B38" s="16"/>
      <c r="C38" s="16"/>
    </row>
    <row r="39" spans="1:3" ht="18.75">
      <c r="A39" s="16"/>
      <c r="B39" s="16"/>
      <c r="C39" s="16"/>
    </row>
    <row r="40" spans="1:3" ht="18.75">
      <c r="A40" s="16"/>
      <c r="B40" s="16"/>
      <c r="C40" s="16"/>
    </row>
    <row r="41" spans="1:3" ht="18.75">
      <c r="A41" s="16"/>
      <c r="B41" s="16"/>
      <c r="C41" s="16"/>
    </row>
  </sheetData>
  <mergeCells count="1">
    <mergeCell ref="A4:C4"/>
  </mergeCells>
  <printOptions horizontalCentered="1"/>
  <pageMargins left="0.31496062992125984" right="0.31496062992125984" top="0.51181102362204722" bottom="0.59055118110236227" header="0.15748031496062992" footer="0.15748031496062992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selection activeCell="A5" sqref="A5:C5"/>
    </sheetView>
  </sheetViews>
  <sheetFormatPr defaultColWidth="10" defaultRowHeight="15.75"/>
  <cols>
    <col min="1" max="1" width="6.5703125" style="4" customWidth="1"/>
    <col min="2" max="2" width="68.5703125" style="4" customWidth="1"/>
    <col min="3" max="3" width="20.85546875" style="4" customWidth="1"/>
    <col min="4" max="4" width="11.7109375" style="4" bestFit="1" customWidth="1"/>
    <col min="5" max="16384" width="10" style="4"/>
  </cols>
  <sheetData>
    <row r="1" spans="1:3" ht="21" customHeight="1">
      <c r="A1" s="1" t="s">
        <v>148</v>
      </c>
      <c r="B1" s="1"/>
      <c r="C1" s="3" t="s">
        <v>34</v>
      </c>
    </row>
    <row r="2" spans="1:3" ht="12.75" customHeight="1">
      <c r="A2" s="5"/>
      <c r="B2" s="5"/>
      <c r="C2" s="6"/>
    </row>
    <row r="3" spans="1:3" ht="21" customHeight="1">
      <c r="A3" s="2" t="s">
        <v>35</v>
      </c>
      <c r="B3" s="32"/>
      <c r="C3" s="33"/>
    </row>
    <row r="4" spans="1:3" ht="21" customHeight="1">
      <c r="A4" s="2" t="s">
        <v>265</v>
      </c>
      <c r="B4" s="32"/>
      <c r="C4" s="6"/>
    </row>
    <row r="5" spans="1:3" ht="21" customHeight="1">
      <c r="A5" s="203" t="s">
        <v>1</v>
      </c>
      <c r="B5" s="204"/>
      <c r="C5" s="203"/>
    </row>
    <row r="6" spans="1:3" ht="5.25" customHeight="1">
      <c r="A6" s="34"/>
      <c r="B6" s="34"/>
      <c r="C6" s="6"/>
    </row>
    <row r="7" spans="1:3" ht="19.5" customHeight="1">
      <c r="A7" s="8"/>
      <c r="B7" s="8"/>
      <c r="C7" s="35" t="s">
        <v>2</v>
      </c>
    </row>
    <row r="8" spans="1:3" s="12" customFormat="1" ht="39.75" customHeight="1">
      <c r="A8" s="10" t="s">
        <v>3</v>
      </c>
      <c r="B8" s="11" t="s">
        <v>4</v>
      </c>
      <c r="C8" s="10" t="s">
        <v>5</v>
      </c>
    </row>
    <row r="9" spans="1:3" s="16" customFormat="1" ht="21.95" customHeight="1">
      <c r="A9" s="13" t="s">
        <v>6</v>
      </c>
      <c r="B9" s="36" t="s">
        <v>149</v>
      </c>
      <c r="C9" s="15"/>
    </row>
    <row r="10" spans="1:3" s="16" customFormat="1" ht="21.95" customHeight="1">
      <c r="A10" s="17" t="s">
        <v>8</v>
      </c>
      <c r="B10" s="37" t="s">
        <v>150</v>
      </c>
      <c r="C10" s="104">
        <f>+C11+C14</f>
        <v>11287187</v>
      </c>
    </row>
    <row r="11" spans="1:3" s="16" customFormat="1" ht="21.95" customHeight="1">
      <c r="A11" s="20">
        <v>1</v>
      </c>
      <c r="B11" s="24" t="s">
        <v>37</v>
      </c>
      <c r="C11" s="103">
        <f>+C12+C13</f>
        <v>10439705</v>
      </c>
    </row>
    <row r="12" spans="1:3" s="121" customFormat="1" ht="21.95" customHeight="1">
      <c r="A12" s="123" t="s">
        <v>14</v>
      </c>
      <c r="B12" s="60" t="s">
        <v>153</v>
      </c>
      <c r="C12" s="108">
        <v>3052330</v>
      </c>
    </row>
    <row r="13" spans="1:3" s="121" customFormat="1" ht="32.25">
      <c r="A13" s="123" t="s">
        <v>14</v>
      </c>
      <c r="B13" s="122" t="s">
        <v>152</v>
      </c>
      <c r="C13" s="108">
        <v>7387375</v>
      </c>
    </row>
    <row r="14" spans="1:3" s="16" customFormat="1" ht="21.95" customHeight="1">
      <c r="A14" s="23">
        <f>A11+1</f>
        <v>2</v>
      </c>
      <c r="B14" s="24" t="s">
        <v>13</v>
      </c>
      <c r="C14" s="22">
        <f>+C15+C16</f>
        <v>847482</v>
      </c>
    </row>
    <row r="15" spans="1:3" s="16" customFormat="1" ht="21.95" customHeight="1">
      <c r="A15" s="23" t="s">
        <v>14</v>
      </c>
      <c r="B15" s="60" t="s">
        <v>15</v>
      </c>
      <c r="C15" s="108"/>
    </row>
    <row r="16" spans="1:3" s="16" customFormat="1" ht="21.95" customHeight="1">
      <c r="A16" s="23" t="s">
        <v>14</v>
      </c>
      <c r="B16" s="60" t="s">
        <v>16</v>
      </c>
      <c r="C16" s="108">
        <v>847482</v>
      </c>
    </row>
    <row r="17" spans="1:4" s="16" customFormat="1" ht="21.95" customHeight="1">
      <c r="A17" s="17" t="s">
        <v>12</v>
      </c>
      <c r="B17" s="37" t="s">
        <v>151</v>
      </c>
      <c r="C17" s="104">
        <f>+C18+C19</f>
        <v>10533667</v>
      </c>
    </row>
    <row r="18" spans="1:4" s="16" customFormat="1" ht="21.95" customHeight="1">
      <c r="A18" s="20">
        <v>1</v>
      </c>
      <c r="B18" s="38" t="s">
        <v>38</v>
      </c>
      <c r="C18" s="22">
        <v>9302402</v>
      </c>
    </row>
    <row r="19" spans="1:4" s="16" customFormat="1" ht="21.95" customHeight="1">
      <c r="A19" s="23">
        <v>2</v>
      </c>
      <c r="B19" s="24" t="s">
        <v>39</v>
      </c>
      <c r="C19" s="22">
        <f>+C20+C21</f>
        <v>1231265</v>
      </c>
    </row>
    <row r="20" spans="1:4" s="16" customFormat="1" ht="21.95" customHeight="1">
      <c r="A20" s="20" t="s">
        <v>14</v>
      </c>
      <c r="B20" s="60" t="s">
        <v>40</v>
      </c>
      <c r="C20" s="108">
        <v>764921</v>
      </c>
    </row>
    <row r="21" spans="1:4" s="16" customFormat="1" ht="21.95" customHeight="1">
      <c r="A21" s="20" t="s">
        <v>14</v>
      </c>
      <c r="B21" s="60" t="s">
        <v>41</v>
      </c>
      <c r="C21" s="108">
        <v>466344</v>
      </c>
    </row>
    <row r="22" spans="1:4" s="16" customFormat="1" ht="21.95" customHeight="1">
      <c r="A22" s="23">
        <v>3</v>
      </c>
      <c r="B22" s="24" t="s">
        <v>42</v>
      </c>
      <c r="C22" s="22"/>
    </row>
    <row r="23" spans="1:4" s="40" customFormat="1" ht="21.95" customHeight="1">
      <c r="A23" s="17" t="s">
        <v>17</v>
      </c>
      <c r="B23" s="18" t="s">
        <v>154</v>
      </c>
      <c r="C23" s="39">
        <f>+C10-C17</f>
        <v>753520</v>
      </c>
    </row>
    <row r="24" spans="1:4" s="16" customFormat="1" ht="38.25" customHeight="1">
      <c r="A24" s="41" t="s">
        <v>20</v>
      </c>
      <c r="B24" s="42" t="s">
        <v>43</v>
      </c>
      <c r="C24" s="19"/>
    </row>
    <row r="25" spans="1:4" s="16" customFormat="1" ht="21.95" customHeight="1">
      <c r="A25" s="17" t="s">
        <v>8</v>
      </c>
      <c r="B25" s="37" t="s">
        <v>36</v>
      </c>
      <c r="C25" s="39">
        <f>+C26+C29</f>
        <v>3260356</v>
      </c>
    </row>
    <row r="26" spans="1:4" s="16" customFormat="1" ht="21.95" customHeight="1">
      <c r="A26" s="20">
        <v>1</v>
      </c>
      <c r="B26" s="24" t="s">
        <v>44</v>
      </c>
      <c r="C26" s="22">
        <f>+C27+C28</f>
        <v>2029091</v>
      </c>
    </row>
    <row r="27" spans="1:4" s="16" customFormat="1" ht="21.95" customHeight="1">
      <c r="A27" s="59" t="s">
        <v>14</v>
      </c>
      <c r="B27" s="60" t="s">
        <v>155</v>
      </c>
      <c r="C27" s="108">
        <v>724570</v>
      </c>
    </row>
    <row r="28" spans="1:4" s="16" customFormat="1" ht="32.25">
      <c r="A28" s="59" t="s">
        <v>14</v>
      </c>
      <c r="B28" s="122" t="s">
        <v>156</v>
      </c>
      <c r="C28" s="108">
        <v>1304521</v>
      </c>
    </row>
    <row r="29" spans="1:4" s="16" customFormat="1" ht="21.95" customHeight="1">
      <c r="A29" s="23">
        <f>A26+1</f>
        <v>2</v>
      </c>
      <c r="B29" s="24" t="s">
        <v>45</v>
      </c>
      <c r="C29" s="22">
        <f>+C30+C31</f>
        <v>1231265</v>
      </c>
    </row>
    <row r="30" spans="1:4" s="16" customFormat="1" ht="21.95" customHeight="1">
      <c r="A30" s="59" t="s">
        <v>14</v>
      </c>
      <c r="B30" s="60" t="s">
        <v>46</v>
      </c>
      <c r="C30" s="108">
        <v>764921</v>
      </c>
    </row>
    <row r="31" spans="1:4" s="16" customFormat="1" ht="21.95" customHeight="1">
      <c r="A31" s="59" t="s">
        <v>14</v>
      </c>
      <c r="B31" s="60" t="s">
        <v>16</v>
      </c>
      <c r="C31" s="108">
        <v>466344</v>
      </c>
    </row>
    <row r="32" spans="1:4" s="16" customFormat="1" ht="21.95" customHeight="1">
      <c r="A32" s="53" t="s">
        <v>12</v>
      </c>
      <c r="B32" s="124" t="s">
        <v>157</v>
      </c>
      <c r="C32" s="107">
        <v>3260356</v>
      </c>
      <c r="D32" s="169"/>
    </row>
    <row r="33" spans="1:3" ht="18.75">
      <c r="A33" s="16"/>
      <c r="B33" s="16"/>
      <c r="C33" s="16"/>
    </row>
    <row r="34" spans="1:3" ht="18.75">
      <c r="A34" s="16"/>
      <c r="B34" s="16"/>
      <c r="C34" s="16"/>
    </row>
    <row r="35" spans="1:3" ht="22.5" customHeight="1">
      <c r="A35" s="16"/>
      <c r="B35" s="16"/>
      <c r="C35" s="16"/>
    </row>
    <row r="36" spans="1:3" ht="18.75">
      <c r="A36" s="16"/>
      <c r="B36" s="16"/>
      <c r="C36" s="16"/>
    </row>
    <row r="37" spans="1:3" ht="18.75">
      <c r="A37" s="16"/>
      <c r="B37" s="16"/>
      <c r="C37" s="16"/>
    </row>
    <row r="38" spans="1:3" ht="18.75">
      <c r="A38" s="16"/>
      <c r="B38" s="16"/>
      <c r="C38" s="16"/>
    </row>
    <row r="39" spans="1:3" ht="18.75">
      <c r="A39" s="16"/>
      <c r="B39" s="16"/>
      <c r="C39" s="16"/>
    </row>
  </sheetData>
  <mergeCells count="1">
    <mergeCell ref="A5:C5"/>
  </mergeCells>
  <printOptions horizontalCentered="1"/>
  <pageMargins left="0.27559055118110237" right="0.27559055118110237" top="0.35433070866141736" bottom="0.19685039370078741" header="0.15748031496062992" footer="0.15748031496062992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3"/>
  <sheetViews>
    <sheetView workbookViewId="0">
      <selection activeCell="A2" sqref="A2"/>
    </sheetView>
  </sheetViews>
  <sheetFormatPr defaultColWidth="10" defaultRowHeight="15.75"/>
  <cols>
    <col min="1" max="1" width="5.7109375" style="4" customWidth="1"/>
    <col min="2" max="2" width="62.42578125" style="4" customWidth="1"/>
    <col min="3" max="4" width="14.5703125" style="4" customWidth="1"/>
    <col min="5" max="16384" width="10" style="4"/>
  </cols>
  <sheetData>
    <row r="1" spans="1:4" ht="21" customHeight="1">
      <c r="A1" s="1" t="s">
        <v>148</v>
      </c>
      <c r="B1" s="2"/>
      <c r="C1" s="206" t="s">
        <v>47</v>
      </c>
      <c r="D1" s="206"/>
    </row>
    <row r="2" spans="1:4" ht="3" customHeight="1">
      <c r="A2" s="5"/>
      <c r="B2" s="5"/>
      <c r="C2" s="6"/>
      <c r="D2" s="6"/>
    </row>
    <row r="3" spans="1:4" ht="25.5" customHeight="1">
      <c r="A3" s="44" t="s">
        <v>147</v>
      </c>
      <c r="B3" s="2"/>
      <c r="C3" s="6"/>
      <c r="D3" s="6"/>
    </row>
    <row r="4" spans="1:4" ht="21" customHeight="1">
      <c r="A4" s="203" t="s">
        <v>1</v>
      </c>
      <c r="B4" s="203"/>
      <c r="C4" s="203"/>
      <c r="D4" s="203"/>
    </row>
    <row r="5" spans="1:4" ht="19.5" customHeight="1">
      <c r="A5" s="8"/>
      <c r="B5" s="8"/>
      <c r="C5" s="16"/>
      <c r="D5" s="45" t="s">
        <v>2</v>
      </c>
    </row>
    <row r="6" spans="1:4" ht="18.75" customHeight="1">
      <c r="A6" s="207" t="s">
        <v>3</v>
      </c>
      <c r="B6" s="207" t="s">
        <v>4</v>
      </c>
      <c r="C6" s="210" t="s">
        <v>5</v>
      </c>
      <c r="D6" s="211"/>
    </row>
    <row r="7" spans="1:4" ht="18.75" customHeight="1">
      <c r="A7" s="208"/>
      <c r="B7" s="208"/>
      <c r="C7" s="46" t="s">
        <v>48</v>
      </c>
      <c r="D7" s="46" t="s">
        <v>49</v>
      </c>
    </row>
    <row r="8" spans="1:4" ht="18.75" customHeight="1">
      <c r="A8" s="209"/>
      <c r="B8" s="209"/>
      <c r="C8" s="47" t="s">
        <v>50</v>
      </c>
      <c r="D8" s="47" t="s">
        <v>51</v>
      </c>
    </row>
    <row r="9" spans="1:4" s="16" customFormat="1" ht="18" customHeight="1">
      <c r="A9" s="109"/>
      <c r="B9" s="119" t="s">
        <v>52</v>
      </c>
      <c r="C9" s="120">
        <f t="shared" ref="C9:D9" si="0">+C10+C45</f>
        <v>20900000</v>
      </c>
      <c r="D9" s="120">
        <f t="shared" si="0"/>
        <v>12468796</v>
      </c>
    </row>
    <row r="10" spans="1:4" s="16" customFormat="1" ht="18" customHeight="1">
      <c r="A10" s="41" t="s">
        <v>8</v>
      </c>
      <c r="B10" s="110" t="s">
        <v>53</v>
      </c>
      <c r="C10" s="117">
        <f>+C11+C16+C20+C26+C31+C32+C33+C34+C35+C36+C37+C38+C39+C40+C41+C42+C43+C44</f>
        <v>18095000</v>
      </c>
      <c r="D10" s="117">
        <f>+D11+D16+D20+D26+D31+D32+D33+D34+D35+D36+D37+D38+D39+D40+D41+D42+D43+D44</f>
        <v>12468796</v>
      </c>
    </row>
    <row r="11" spans="1:4" s="16" customFormat="1" ht="18" customHeight="1">
      <c r="A11" s="51">
        <v>1</v>
      </c>
      <c r="B11" s="111" t="s">
        <v>54</v>
      </c>
      <c r="C11" s="112">
        <f t="shared" ref="C11:D11" si="1">+SUM(C12:C15)</f>
        <v>1600000</v>
      </c>
      <c r="D11" s="112">
        <f t="shared" si="1"/>
        <v>1090240</v>
      </c>
    </row>
    <row r="12" spans="1:4" s="16" customFormat="1" ht="18" customHeight="1">
      <c r="A12" s="51"/>
      <c r="B12" s="111" t="s">
        <v>140</v>
      </c>
      <c r="C12" s="113">
        <v>500000</v>
      </c>
      <c r="D12" s="113">
        <v>340000</v>
      </c>
    </row>
    <row r="13" spans="1:4" s="16" customFormat="1" ht="18" customHeight="1">
      <c r="A13" s="51"/>
      <c r="B13" s="111" t="s">
        <v>141</v>
      </c>
      <c r="C13" s="113">
        <v>7000</v>
      </c>
      <c r="D13" s="113">
        <v>7000</v>
      </c>
    </row>
    <row r="14" spans="1:4" s="16" customFormat="1" ht="18" customHeight="1">
      <c r="A14" s="51"/>
      <c r="B14" s="111" t="s">
        <v>142</v>
      </c>
      <c r="C14" s="113">
        <v>1033000</v>
      </c>
      <c r="D14" s="113">
        <v>702440</v>
      </c>
    </row>
    <row r="15" spans="1:4" s="16" customFormat="1" ht="18" customHeight="1">
      <c r="A15" s="51"/>
      <c r="B15" s="111" t="s">
        <v>143</v>
      </c>
      <c r="C15" s="113">
        <v>60000</v>
      </c>
      <c r="D15" s="113">
        <v>40800</v>
      </c>
    </row>
    <row r="16" spans="1:4" s="16" customFormat="1" ht="18" customHeight="1">
      <c r="A16" s="51">
        <f>A11+1</f>
        <v>2</v>
      </c>
      <c r="B16" s="111" t="s">
        <v>55</v>
      </c>
      <c r="C16" s="114">
        <f>+SUM(C17:C19)</f>
        <v>179300</v>
      </c>
      <c r="D16" s="114">
        <f>+SUM(D17:D19)</f>
        <v>124388</v>
      </c>
    </row>
    <row r="17" spans="1:4" s="16" customFormat="1" ht="18" customHeight="1">
      <c r="A17" s="51"/>
      <c r="B17" s="111" t="s">
        <v>140</v>
      </c>
      <c r="C17" s="113">
        <v>49000</v>
      </c>
      <c r="D17" s="113">
        <v>33320</v>
      </c>
    </row>
    <row r="18" spans="1:4" s="16" customFormat="1" ht="18" customHeight="1">
      <c r="A18" s="51"/>
      <c r="B18" s="111" t="s">
        <v>141</v>
      </c>
      <c r="C18" s="113">
        <v>7700</v>
      </c>
      <c r="D18" s="113">
        <v>7700</v>
      </c>
    </row>
    <row r="19" spans="1:4" s="16" customFormat="1" ht="18" customHeight="1">
      <c r="A19" s="51"/>
      <c r="B19" s="111" t="s">
        <v>142</v>
      </c>
      <c r="C19" s="113">
        <v>122600</v>
      </c>
      <c r="D19" s="113">
        <v>83368</v>
      </c>
    </row>
    <row r="20" spans="1:4" s="16" customFormat="1" ht="18" customHeight="1">
      <c r="A20" s="51">
        <f>A16+1</f>
        <v>3</v>
      </c>
      <c r="B20" s="111" t="s">
        <v>56</v>
      </c>
      <c r="C20" s="114">
        <f t="shared" ref="C20:D20" si="2">+SUM(C21:C25)</f>
        <v>5118600</v>
      </c>
      <c r="D20" s="114">
        <f t="shared" si="2"/>
        <v>3535432</v>
      </c>
    </row>
    <row r="21" spans="1:4" s="16" customFormat="1" ht="18" customHeight="1">
      <c r="A21" s="51"/>
      <c r="B21" s="111" t="s">
        <v>140</v>
      </c>
      <c r="C21" s="113">
        <v>550000</v>
      </c>
      <c r="D21" s="113">
        <v>374000</v>
      </c>
    </row>
    <row r="22" spans="1:4" s="16" customFormat="1" ht="18" customHeight="1">
      <c r="A22" s="51"/>
      <c r="B22" s="111" t="s">
        <v>141</v>
      </c>
      <c r="C22" s="113">
        <v>1200</v>
      </c>
      <c r="D22" s="113">
        <v>1200</v>
      </c>
    </row>
    <row r="23" spans="1:4" s="16" customFormat="1" ht="18" customHeight="1">
      <c r="A23" s="51"/>
      <c r="B23" s="111" t="s">
        <v>142</v>
      </c>
      <c r="C23" s="113">
        <v>957400</v>
      </c>
      <c r="D23" s="113">
        <v>651032</v>
      </c>
    </row>
    <row r="24" spans="1:4" s="16" customFormat="1" ht="18" customHeight="1">
      <c r="A24" s="51"/>
      <c r="B24" s="111" t="s">
        <v>143</v>
      </c>
      <c r="C24" s="113">
        <v>3440000</v>
      </c>
      <c r="D24" s="113">
        <v>2339200</v>
      </c>
    </row>
    <row r="25" spans="1:4" s="16" customFormat="1" ht="18" customHeight="1">
      <c r="A25" s="115"/>
      <c r="B25" s="111" t="s">
        <v>144</v>
      </c>
      <c r="C25" s="113">
        <v>170000</v>
      </c>
      <c r="D25" s="113">
        <v>170000</v>
      </c>
    </row>
    <row r="26" spans="1:4" s="16" customFormat="1" ht="18" customHeight="1">
      <c r="A26" s="51">
        <f>A20+1</f>
        <v>4</v>
      </c>
      <c r="B26" s="111" t="s">
        <v>57</v>
      </c>
      <c r="C26" s="114">
        <f t="shared" ref="C26:D26" si="3">+SUM(C27:C30)</f>
        <v>4457000</v>
      </c>
      <c r="D26" s="114">
        <f t="shared" si="3"/>
        <v>3039080</v>
      </c>
    </row>
    <row r="27" spans="1:4" s="16" customFormat="1" ht="18" customHeight="1">
      <c r="A27" s="51"/>
      <c r="B27" s="111" t="s">
        <v>140</v>
      </c>
      <c r="C27" s="113">
        <v>1081000</v>
      </c>
      <c r="D27" s="113">
        <v>735080</v>
      </c>
    </row>
    <row r="28" spans="1:4" s="16" customFormat="1" ht="18" customHeight="1">
      <c r="A28" s="51"/>
      <c r="B28" s="111" t="s">
        <v>141</v>
      </c>
      <c r="C28" s="113">
        <v>26000</v>
      </c>
      <c r="D28" s="113">
        <v>26000</v>
      </c>
    </row>
    <row r="29" spans="1:4" s="16" customFormat="1" ht="18" customHeight="1">
      <c r="A29" s="51"/>
      <c r="B29" s="111" t="s">
        <v>142</v>
      </c>
      <c r="C29" s="113">
        <v>3318000</v>
      </c>
      <c r="D29" s="113">
        <v>2256240</v>
      </c>
    </row>
    <row r="30" spans="1:4" s="16" customFormat="1" ht="18" customHeight="1">
      <c r="A30" s="51"/>
      <c r="B30" s="111" t="s">
        <v>143</v>
      </c>
      <c r="C30" s="113">
        <v>32000</v>
      </c>
      <c r="D30" s="113">
        <v>21760</v>
      </c>
    </row>
    <row r="31" spans="1:4" s="16" customFormat="1" ht="18" customHeight="1">
      <c r="A31" s="51">
        <f>A26+1</f>
        <v>5</v>
      </c>
      <c r="B31" s="111" t="s">
        <v>58</v>
      </c>
      <c r="C31" s="114">
        <v>1070000</v>
      </c>
      <c r="D31" s="114">
        <v>727600</v>
      </c>
    </row>
    <row r="32" spans="1:4" s="16" customFormat="1" ht="18" customHeight="1">
      <c r="A32" s="51">
        <f t="shared" ref="A32:A39" si="4">A31+1</f>
        <v>6</v>
      </c>
      <c r="B32" s="111" t="s">
        <v>59</v>
      </c>
      <c r="C32" s="114">
        <v>1530000</v>
      </c>
      <c r="D32" s="114">
        <v>387056</v>
      </c>
    </row>
    <row r="33" spans="1:4" s="16" customFormat="1" ht="18" customHeight="1">
      <c r="A33" s="51">
        <f t="shared" si="4"/>
        <v>7</v>
      </c>
      <c r="B33" s="111" t="s">
        <v>60</v>
      </c>
      <c r="C33" s="114">
        <v>600000</v>
      </c>
      <c r="D33" s="114">
        <v>600000</v>
      </c>
    </row>
    <row r="34" spans="1:4" s="16" customFormat="1" ht="18" customHeight="1">
      <c r="A34" s="51">
        <f t="shared" si="4"/>
        <v>8</v>
      </c>
      <c r="B34" s="111" t="s">
        <v>61</v>
      </c>
      <c r="C34" s="114">
        <v>455000</v>
      </c>
      <c r="D34" s="114">
        <v>105000</v>
      </c>
    </row>
    <row r="35" spans="1:4" s="16" customFormat="1" ht="18" customHeight="1">
      <c r="A35" s="51">
        <f t="shared" si="4"/>
        <v>9</v>
      </c>
      <c r="B35" s="111" t="s">
        <v>62</v>
      </c>
      <c r="C35" s="114">
        <v>0</v>
      </c>
      <c r="D35" s="114">
        <v>0</v>
      </c>
    </row>
    <row r="36" spans="1:4" s="16" customFormat="1" ht="18" customHeight="1">
      <c r="A36" s="51">
        <f t="shared" si="4"/>
        <v>10</v>
      </c>
      <c r="B36" s="111" t="s">
        <v>63</v>
      </c>
      <c r="C36" s="114">
        <v>36000</v>
      </c>
      <c r="D36" s="114">
        <v>36000</v>
      </c>
    </row>
    <row r="37" spans="1:4" s="16" customFormat="1" ht="18" customHeight="1">
      <c r="A37" s="51">
        <f t="shared" si="4"/>
        <v>11</v>
      </c>
      <c r="B37" s="111" t="s">
        <v>64</v>
      </c>
      <c r="C37" s="114">
        <v>160000</v>
      </c>
      <c r="D37" s="114">
        <v>160000</v>
      </c>
    </row>
    <row r="38" spans="1:4" s="16" customFormat="1" ht="18" customHeight="1">
      <c r="A38" s="51">
        <f t="shared" si="4"/>
        <v>12</v>
      </c>
      <c r="B38" s="111" t="s">
        <v>65</v>
      </c>
      <c r="C38" s="114">
        <v>2100000</v>
      </c>
      <c r="D38" s="114">
        <v>2100000</v>
      </c>
    </row>
    <row r="39" spans="1:4" s="16" customFormat="1" ht="18" customHeight="1">
      <c r="A39" s="51">
        <f t="shared" si="4"/>
        <v>13</v>
      </c>
      <c r="B39" s="111" t="s">
        <v>66</v>
      </c>
      <c r="C39" s="114">
        <v>50000</v>
      </c>
      <c r="D39" s="114">
        <v>50000</v>
      </c>
    </row>
    <row r="40" spans="1:4" s="16" customFormat="1" ht="31.5">
      <c r="A40" s="51">
        <v>14</v>
      </c>
      <c r="B40" s="116" t="s">
        <v>146</v>
      </c>
      <c r="C40" s="114">
        <v>137000</v>
      </c>
      <c r="D40" s="114">
        <v>137000</v>
      </c>
    </row>
    <row r="41" spans="1:4" s="16" customFormat="1" ht="18" customHeight="1">
      <c r="A41" s="51">
        <v>15</v>
      </c>
      <c r="B41" s="111" t="s">
        <v>67</v>
      </c>
      <c r="C41" s="114">
        <v>15000</v>
      </c>
      <c r="D41" s="114">
        <v>15000</v>
      </c>
    </row>
    <row r="42" spans="1:4" s="16" customFormat="1" ht="18" customHeight="1">
      <c r="A42" s="51">
        <v>16</v>
      </c>
      <c r="B42" s="111" t="s">
        <v>68</v>
      </c>
      <c r="C42" s="114">
        <v>576100</v>
      </c>
      <c r="D42" s="114">
        <v>351000</v>
      </c>
    </row>
    <row r="43" spans="1:4" s="16" customFormat="1" ht="18" customHeight="1">
      <c r="A43" s="51">
        <v>17</v>
      </c>
      <c r="B43" s="111" t="s">
        <v>69</v>
      </c>
      <c r="C43" s="114">
        <v>4000</v>
      </c>
      <c r="D43" s="114">
        <v>4000</v>
      </c>
    </row>
    <row r="44" spans="1:4" s="16" customFormat="1" ht="31.5">
      <c r="A44" s="51">
        <v>18</v>
      </c>
      <c r="B44" s="52" t="s">
        <v>145</v>
      </c>
      <c r="C44" s="114">
        <v>7000</v>
      </c>
      <c r="D44" s="114">
        <v>7000</v>
      </c>
    </row>
    <row r="45" spans="1:4" s="16" customFormat="1" ht="18" customHeight="1">
      <c r="A45" s="53" t="s">
        <v>12</v>
      </c>
      <c r="B45" s="118" t="s">
        <v>70</v>
      </c>
      <c r="C45" s="107">
        <v>2805000</v>
      </c>
      <c r="D45" s="107"/>
    </row>
    <row r="46" spans="1:4" ht="19.5" customHeight="1">
      <c r="A46" s="205"/>
      <c r="B46" s="205"/>
      <c r="C46" s="205"/>
      <c r="D46" s="205"/>
    </row>
    <row r="47" spans="1:4" ht="19.5" customHeight="1">
      <c r="A47" s="16"/>
      <c r="B47" s="54"/>
      <c r="C47" s="16"/>
      <c r="D47" s="16"/>
    </row>
    <row r="48" spans="1:4" ht="22.5" customHeight="1">
      <c r="A48" s="16"/>
      <c r="B48" s="54"/>
      <c r="C48" s="16"/>
      <c r="D48" s="16"/>
    </row>
    <row r="49" spans="1:4" ht="18.75">
      <c r="A49" s="16"/>
      <c r="B49" s="54"/>
      <c r="C49" s="16"/>
      <c r="D49" s="16"/>
    </row>
    <row r="50" spans="1:4" ht="18.75">
      <c r="A50" s="16"/>
      <c r="B50" s="55"/>
      <c r="C50" s="16"/>
      <c r="D50" s="16"/>
    </row>
    <row r="51" spans="1:4" ht="18.75">
      <c r="A51" s="31"/>
      <c r="B51" s="54"/>
      <c r="C51" s="16"/>
      <c r="D51" s="16"/>
    </row>
    <row r="52" spans="1:4" ht="18.75">
      <c r="A52" s="56"/>
      <c r="B52" s="54"/>
      <c r="C52" s="16"/>
      <c r="D52" s="16"/>
    </row>
    <row r="53" spans="1:4" ht="18.75">
      <c r="A53" s="56"/>
      <c r="B53" s="54"/>
      <c r="C53" s="16"/>
      <c r="D53" s="16"/>
    </row>
  </sheetData>
  <mergeCells count="6">
    <mergeCell ref="A46:D46"/>
    <mergeCell ref="C1:D1"/>
    <mergeCell ref="A4:D4"/>
    <mergeCell ref="A6:A8"/>
    <mergeCell ref="B6:B8"/>
    <mergeCell ref="C6:D6"/>
  </mergeCells>
  <printOptions horizontalCentered="1"/>
  <pageMargins left="0.23622047244094491" right="0.23622047244094491" top="0.38" bottom="0.27559055118110237" header="0.15748031496062992" footer="0.15748031496062992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A3" sqref="A3:E3"/>
    </sheetView>
  </sheetViews>
  <sheetFormatPr defaultColWidth="10" defaultRowHeight="15.75"/>
  <cols>
    <col min="1" max="1" width="7.42578125" style="4" customWidth="1"/>
    <col min="2" max="2" width="47.5703125" style="4" customWidth="1"/>
    <col min="3" max="5" width="15.42578125" style="4" customWidth="1"/>
    <col min="6" max="16384" width="10" style="4"/>
  </cols>
  <sheetData>
    <row r="1" spans="1:7" ht="21" customHeight="1">
      <c r="A1" s="1" t="s">
        <v>148</v>
      </c>
      <c r="B1" s="2"/>
      <c r="C1" s="2"/>
      <c r="D1" s="2"/>
      <c r="E1" s="43" t="s">
        <v>71</v>
      </c>
      <c r="F1" s="57"/>
    </row>
    <row r="2" spans="1:7" ht="42.75" customHeight="1">
      <c r="A2" s="44" t="s">
        <v>266</v>
      </c>
      <c r="B2" s="44"/>
      <c r="C2" s="44"/>
      <c r="D2" s="44"/>
      <c r="E2" s="6"/>
    </row>
    <row r="3" spans="1:7" ht="21" customHeight="1">
      <c r="A3" s="203" t="s">
        <v>1</v>
      </c>
      <c r="B3" s="203"/>
      <c r="C3" s="203"/>
      <c r="D3" s="203"/>
      <c r="E3" s="203"/>
      <c r="F3" s="7"/>
      <c r="G3" s="7"/>
    </row>
    <row r="4" spans="1:7" ht="12.75" customHeight="1">
      <c r="A4" s="171"/>
      <c r="B4" s="171"/>
      <c r="C4" s="171"/>
      <c r="D4" s="171"/>
      <c r="E4" s="6"/>
    </row>
    <row r="5" spans="1:7" ht="19.5" customHeight="1">
      <c r="A5" s="172"/>
      <c r="B5" s="172"/>
      <c r="C5" s="172"/>
      <c r="D5" s="172"/>
      <c r="E5" s="173" t="s">
        <v>2</v>
      </c>
    </row>
    <row r="6" spans="1:7" ht="26.25" customHeight="1">
      <c r="A6" s="212" t="s">
        <v>3</v>
      </c>
      <c r="B6" s="212" t="s">
        <v>4</v>
      </c>
      <c r="C6" s="207" t="s">
        <v>51</v>
      </c>
      <c r="D6" s="215" t="s">
        <v>72</v>
      </c>
      <c r="E6" s="216"/>
    </row>
    <row r="7" spans="1:7" ht="42" customHeight="1">
      <c r="A7" s="213"/>
      <c r="B7" s="213"/>
      <c r="C7" s="208"/>
      <c r="D7" s="208" t="s">
        <v>158</v>
      </c>
      <c r="E7" s="208" t="s">
        <v>73</v>
      </c>
    </row>
    <row r="8" spans="1:7" ht="5.25" customHeight="1">
      <c r="A8" s="214"/>
      <c r="B8" s="214"/>
      <c r="C8" s="209"/>
      <c r="D8" s="209"/>
      <c r="E8" s="209"/>
    </row>
    <row r="9" spans="1:7" ht="22.15" customHeight="1">
      <c r="A9" s="13"/>
      <c r="B9" s="13" t="s">
        <v>74</v>
      </c>
      <c r="C9" s="105">
        <f t="shared" ref="C9:E9" si="0">+C10+C25</f>
        <v>12562758</v>
      </c>
      <c r="D9" s="105">
        <f t="shared" si="0"/>
        <v>9302402</v>
      </c>
      <c r="E9" s="105">
        <f t="shared" si="0"/>
        <v>3260356</v>
      </c>
    </row>
    <row r="10" spans="1:7" ht="22.15" customHeight="1">
      <c r="A10" s="17" t="s">
        <v>6</v>
      </c>
      <c r="B10" s="18" t="s">
        <v>75</v>
      </c>
      <c r="C10" s="104">
        <f t="shared" ref="C10:E10" si="1">+C11+C18+C22+C23+C24</f>
        <v>12562758</v>
      </c>
      <c r="D10" s="104">
        <f t="shared" si="1"/>
        <v>9302402</v>
      </c>
      <c r="E10" s="104">
        <f t="shared" si="1"/>
        <v>3260356</v>
      </c>
    </row>
    <row r="11" spans="1:7" s="174" customFormat="1" ht="22.15" customHeight="1">
      <c r="A11" s="17" t="s">
        <v>8</v>
      </c>
      <c r="B11" s="18" t="s">
        <v>76</v>
      </c>
      <c r="C11" s="104">
        <v>5251162</v>
      </c>
      <c r="D11" s="104">
        <v>4924291</v>
      </c>
      <c r="E11" s="104">
        <v>326871</v>
      </c>
    </row>
    <row r="12" spans="1:7" s="174" customFormat="1" ht="22.15" customHeight="1">
      <c r="A12" s="48"/>
      <c r="B12" s="24" t="s">
        <v>77</v>
      </c>
      <c r="C12" s="22"/>
      <c r="D12" s="22"/>
      <c r="E12" s="22"/>
    </row>
    <row r="13" spans="1:7" s="174" customFormat="1" ht="22.15" customHeight="1">
      <c r="A13" s="49" t="s">
        <v>14</v>
      </c>
      <c r="B13" s="50" t="s">
        <v>78</v>
      </c>
      <c r="C13" s="108">
        <v>364586</v>
      </c>
      <c r="D13" s="108">
        <v>364586</v>
      </c>
      <c r="E13" s="108"/>
    </row>
    <row r="14" spans="1:7" s="174" customFormat="1" ht="22.15" customHeight="1">
      <c r="A14" s="49" t="s">
        <v>14</v>
      </c>
      <c r="B14" s="50" t="s">
        <v>79</v>
      </c>
      <c r="C14" s="108">
        <v>486954</v>
      </c>
      <c r="D14" s="108">
        <v>486954</v>
      </c>
      <c r="E14" s="108"/>
    </row>
    <row r="15" spans="1:7" s="174" customFormat="1" ht="22.15" customHeight="1">
      <c r="A15" s="48"/>
      <c r="B15" s="24" t="s">
        <v>80</v>
      </c>
      <c r="C15" s="22"/>
      <c r="D15" s="22"/>
      <c r="E15" s="22"/>
    </row>
    <row r="16" spans="1:7" s="174" customFormat="1" ht="22.15" customHeight="1">
      <c r="A16" s="49" t="s">
        <v>14</v>
      </c>
      <c r="B16" s="50" t="s">
        <v>81</v>
      </c>
      <c r="C16" s="108">
        <v>1447700</v>
      </c>
      <c r="D16" s="108">
        <v>1437700</v>
      </c>
      <c r="E16" s="108">
        <v>10000</v>
      </c>
    </row>
    <row r="17" spans="1:5" s="174" customFormat="1" ht="22.15" customHeight="1">
      <c r="A17" s="49" t="s">
        <v>14</v>
      </c>
      <c r="B17" s="50" t="s">
        <v>82</v>
      </c>
      <c r="C17" s="108">
        <v>137000</v>
      </c>
      <c r="D17" s="108">
        <v>137000</v>
      </c>
      <c r="E17" s="108"/>
    </row>
    <row r="18" spans="1:5" ht="22.15" customHeight="1">
      <c r="A18" s="17" t="s">
        <v>12</v>
      </c>
      <c r="B18" s="18" t="s">
        <v>24</v>
      </c>
      <c r="C18" s="104">
        <v>6719472</v>
      </c>
      <c r="D18" s="104">
        <v>3834044</v>
      </c>
      <c r="E18" s="104">
        <v>2885428</v>
      </c>
    </row>
    <row r="19" spans="1:5" ht="22.15" customHeight="1">
      <c r="A19" s="17"/>
      <c r="B19" s="58" t="s">
        <v>83</v>
      </c>
      <c r="C19" s="22"/>
      <c r="D19" s="22"/>
      <c r="E19" s="22"/>
    </row>
    <row r="20" spans="1:5" ht="22.15" customHeight="1">
      <c r="A20" s="59">
        <v>1</v>
      </c>
      <c r="B20" s="60" t="s">
        <v>84</v>
      </c>
      <c r="C20" s="108">
        <v>1708356</v>
      </c>
      <c r="D20" s="108">
        <v>540958</v>
      </c>
      <c r="E20" s="108">
        <v>1167398</v>
      </c>
    </row>
    <row r="21" spans="1:5" ht="22.15" customHeight="1">
      <c r="A21" s="59">
        <v>2</v>
      </c>
      <c r="B21" s="60" t="s">
        <v>85</v>
      </c>
      <c r="C21" s="108">
        <v>40740</v>
      </c>
      <c r="D21" s="108">
        <v>38540</v>
      </c>
      <c r="E21" s="108">
        <v>2200</v>
      </c>
    </row>
    <row r="22" spans="1:5" ht="34.5" customHeight="1">
      <c r="A22" s="61" t="s">
        <v>17</v>
      </c>
      <c r="B22" s="62" t="s">
        <v>25</v>
      </c>
      <c r="C22" s="39">
        <v>252643</v>
      </c>
      <c r="D22" s="39">
        <v>252643</v>
      </c>
      <c r="E22" s="39"/>
    </row>
    <row r="23" spans="1:5" ht="22.15" customHeight="1">
      <c r="A23" s="17" t="s">
        <v>18</v>
      </c>
      <c r="B23" s="18" t="s">
        <v>26</v>
      </c>
      <c r="C23" s="39">
        <v>20000</v>
      </c>
      <c r="D23" s="39">
        <v>20000</v>
      </c>
      <c r="E23" s="39"/>
    </row>
    <row r="24" spans="1:5" ht="22.15" customHeight="1">
      <c r="A24" s="17" t="s">
        <v>19</v>
      </c>
      <c r="B24" s="18" t="s">
        <v>27</v>
      </c>
      <c r="C24" s="39">
        <v>319481</v>
      </c>
      <c r="D24" s="39">
        <v>271424</v>
      </c>
      <c r="E24" s="39">
        <v>48057</v>
      </c>
    </row>
    <row r="25" spans="1:5" ht="22.15" customHeight="1">
      <c r="A25" s="53" t="s">
        <v>20</v>
      </c>
      <c r="B25" s="125" t="s">
        <v>87</v>
      </c>
      <c r="C25" s="125">
        <v>0</v>
      </c>
      <c r="D25" s="125">
        <v>0</v>
      </c>
      <c r="E25" s="126"/>
    </row>
  </sheetData>
  <mergeCells count="7">
    <mergeCell ref="A3:E3"/>
    <mergeCell ref="A6:A8"/>
    <mergeCell ref="B6:B8"/>
    <mergeCell ref="C6:C8"/>
    <mergeCell ref="D6:E6"/>
    <mergeCell ref="D7:D8"/>
    <mergeCell ref="E7:E8"/>
  </mergeCells>
  <printOptions horizontalCentered="1"/>
  <pageMargins left="0.23622047244094491" right="0.23622047244094491" top="0.51181102362204722" bottom="0.23622047244094491" header="0" footer="0.15748031496062992"/>
  <pageSetup paperSize="9"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41"/>
  <sheetViews>
    <sheetView topLeftCell="A22" workbookViewId="0">
      <selection activeCell="G53" sqref="G53"/>
    </sheetView>
  </sheetViews>
  <sheetFormatPr defaultRowHeight="15.75"/>
  <cols>
    <col min="1" max="1" width="5.28515625" style="4" customWidth="1"/>
    <col min="2" max="2" width="24.28515625" style="4" customWidth="1"/>
    <col min="3" max="4" width="8.7109375" style="133" customWidth="1"/>
    <col min="5" max="14" width="8.7109375" style="4" customWidth="1"/>
    <col min="15" max="15" width="8.7109375" style="133" customWidth="1"/>
    <col min="16" max="25" width="8.7109375" style="4" customWidth="1"/>
    <col min="26" max="28" width="8.7109375" style="133" customWidth="1"/>
    <col min="29" max="16384" width="9.140625" style="4"/>
  </cols>
  <sheetData>
    <row r="1" spans="1:28" s="133" customFormat="1">
      <c r="A1" s="133" t="s">
        <v>148</v>
      </c>
      <c r="N1" s="150" t="s">
        <v>94</v>
      </c>
    </row>
    <row r="3" spans="1:28">
      <c r="A3" s="232" t="s">
        <v>191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</row>
    <row r="4" spans="1:28">
      <c r="C4" s="231" t="s">
        <v>190</v>
      </c>
      <c r="D4" s="231"/>
      <c r="E4" s="231"/>
      <c r="F4" s="231"/>
      <c r="G4" s="231"/>
      <c r="H4" s="231"/>
      <c r="I4" s="231"/>
      <c r="J4" s="231"/>
      <c r="K4" s="231"/>
    </row>
    <row r="5" spans="1:28" ht="28.9" customHeight="1">
      <c r="A5" s="72"/>
      <c r="B5" s="72"/>
      <c r="C5" s="149"/>
      <c r="D5" s="149"/>
      <c r="E5" s="149"/>
      <c r="F5" s="149"/>
      <c r="G5" s="149"/>
      <c r="H5" s="149"/>
      <c r="I5" s="149"/>
      <c r="J5" s="149"/>
      <c r="K5" s="149"/>
      <c r="N5" s="73" t="s">
        <v>2</v>
      </c>
      <c r="O5" s="131"/>
      <c r="P5" s="72"/>
      <c r="Q5" s="72"/>
      <c r="R5" s="72"/>
      <c r="S5" s="72"/>
      <c r="T5" s="72"/>
      <c r="U5" s="72"/>
      <c r="Y5" s="73"/>
      <c r="Z5" s="134"/>
      <c r="AA5" s="134"/>
      <c r="AB5" s="147" t="s">
        <v>2</v>
      </c>
    </row>
    <row r="6" spans="1:28" s="66" customFormat="1" ht="21.6" customHeight="1">
      <c r="A6" s="233" t="s">
        <v>3</v>
      </c>
      <c r="B6" s="233" t="s">
        <v>88</v>
      </c>
      <c r="C6" s="233" t="s">
        <v>89</v>
      </c>
      <c r="D6" s="218" t="s">
        <v>188</v>
      </c>
      <c r="E6" s="219"/>
      <c r="F6" s="219"/>
      <c r="G6" s="219"/>
      <c r="H6" s="219"/>
      <c r="I6" s="219"/>
      <c r="J6" s="219"/>
      <c r="K6" s="219"/>
      <c r="L6" s="219"/>
      <c r="M6" s="219"/>
      <c r="N6" s="220"/>
      <c r="O6" s="218" t="s">
        <v>92</v>
      </c>
      <c r="P6" s="219"/>
      <c r="Q6" s="219"/>
      <c r="R6" s="219"/>
      <c r="S6" s="219"/>
      <c r="T6" s="219"/>
      <c r="U6" s="219"/>
      <c r="V6" s="219"/>
      <c r="W6" s="219"/>
      <c r="X6" s="219"/>
      <c r="Y6" s="220"/>
      <c r="Z6" s="217" t="s">
        <v>187</v>
      </c>
      <c r="AA6" s="217" t="s">
        <v>90</v>
      </c>
      <c r="AB6" s="217" t="s">
        <v>91</v>
      </c>
    </row>
    <row r="7" spans="1:28" s="66" customFormat="1" ht="21.6" customHeight="1">
      <c r="A7" s="234"/>
      <c r="B7" s="234"/>
      <c r="C7" s="234"/>
      <c r="D7" s="221" t="s">
        <v>89</v>
      </c>
      <c r="E7" s="222" t="s">
        <v>83</v>
      </c>
      <c r="F7" s="223"/>
      <c r="G7" s="223"/>
      <c r="H7" s="223"/>
      <c r="I7" s="223"/>
      <c r="J7" s="223"/>
      <c r="K7" s="223"/>
      <c r="L7" s="223"/>
      <c r="M7" s="223"/>
      <c r="N7" s="224"/>
      <c r="O7" s="221" t="s">
        <v>89</v>
      </c>
      <c r="P7" s="222" t="s">
        <v>83</v>
      </c>
      <c r="Q7" s="223"/>
      <c r="R7" s="223"/>
      <c r="S7" s="223"/>
      <c r="T7" s="223"/>
      <c r="U7" s="223"/>
      <c r="V7" s="223"/>
      <c r="W7" s="223"/>
      <c r="X7" s="223"/>
      <c r="Y7" s="224"/>
      <c r="Z7" s="217"/>
      <c r="AA7" s="217"/>
      <c r="AB7" s="217"/>
    </row>
    <row r="8" spans="1:28" s="66" customFormat="1" ht="27.75" customHeight="1">
      <c r="A8" s="234"/>
      <c r="B8" s="234"/>
      <c r="C8" s="234"/>
      <c r="D8" s="221"/>
      <c r="E8" s="225" t="s">
        <v>95</v>
      </c>
      <c r="F8" s="225" t="s">
        <v>96</v>
      </c>
      <c r="G8" s="225" t="s">
        <v>97</v>
      </c>
      <c r="H8" s="227" t="s">
        <v>98</v>
      </c>
      <c r="I8" s="229" t="s">
        <v>99</v>
      </c>
      <c r="J8" s="227" t="s">
        <v>100</v>
      </c>
      <c r="K8" s="227" t="s">
        <v>101</v>
      </c>
      <c r="L8" s="227" t="s">
        <v>102</v>
      </c>
      <c r="M8" s="227" t="s">
        <v>103</v>
      </c>
      <c r="N8" s="229" t="s">
        <v>104</v>
      </c>
      <c r="O8" s="221"/>
      <c r="P8" s="225" t="s">
        <v>95</v>
      </c>
      <c r="Q8" s="225" t="s">
        <v>96</v>
      </c>
      <c r="R8" s="225" t="s">
        <v>97</v>
      </c>
      <c r="S8" s="227" t="s">
        <v>98</v>
      </c>
      <c r="T8" s="229" t="s">
        <v>99</v>
      </c>
      <c r="U8" s="227" t="s">
        <v>100</v>
      </c>
      <c r="V8" s="227" t="s">
        <v>101</v>
      </c>
      <c r="W8" s="227" t="s">
        <v>102</v>
      </c>
      <c r="X8" s="227" t="s">
        <v>103</v>
      </c>
      <c r="Y8" s="229" t="s">
        <v>104</v>
      </c>
      <c r="Z8" s="217"/>
      <c r="AA8" s="217"/>
      <c r="AB8" s="217"/>
    </row>
    <row r="9" spans="1:28" s="67" customFormat="1" ht="127.15" customHeight="1">
      <c r="A9" s="235"/>
      <c r="B9" s="235"/>
      <c r="C9" s="235"/>
      <c r="D9" s="221"/>
      <c r="E9" s="226"/>
      <c r="F9" s="226"/>
      <c r="G9" s="226"/>
      <c r="H9" s="228"/>
      <c r="I9" s="230"/>
      <c r="J9" s="228"/>
      <c r="K9" s="228"/>
      <c r="L9" s="228"/>
      <c r="M9" s="228"/>
      <c r="N9" s="230"/>
      <c r="O9" s="221"/>
      <c r="P9" s="226"/>
      <c r="Q9" s="226"/>
      <c r="R9" s="226"/>
      <c r="S9" s="228"/>
      <c r="T9" s="230"/>
      <c r="U9" s="228"/>
      <c r="V9" s="228"/>
      <c r="W9" s="228"/>
      <c r="X9" s="228"/>
      <c r="Y9" s="230"/>
      <c r="Z9" s="217"/>
      <c r="AA9" s="217"/>
      <c r="AB9" s="217"/>
    </row>
    <row r="10" spans="1:28" s="142" customFormat="1" ht="15.6" customHeight="1">
      <c r="A10" s="132" t="s">
        <v>6</v>
      </c>
      <c r="B10" s="132" t="s">
        <v>20</v>
      </c>
      <c r="C10" s="141">
        <v>1</v>
      </c>
      <c r="D10" s="141">
        <f t="shared" ref="D10:Y10" si="0">+C10+1</f>
        <v>2</v>
      </c>
      <c r="E10" s="141">
        <f t="shared" si="0"/>
        <v>3</v>
      </c>
      <c r="F10" s="141">
        <f t="shared" si="0"/>
        <v>4</v>
      </c>
      <c r="G10" s="141">
        <f t="shared" si="0"/>
        <v>5</v>
      </c>
      <c r="H10" s="68">
        <f t="shared" si="0"/>
        <v>6</v>
      </c>
      <c r="I10" s="68">
        <f t="shared" si="0"/>
        <v>7</v>
      </c>
      <c r="J10" s="68">
        <f t="shared" si="0"/>
        <v>8</v>
      </c>
      <c r="K10" s="68">
        <f t="shared" si="0"/>
        <v>9</v>
      </c>
      <c r="L10" s="68">
        <f t="shared" si="0"/>
        <v>10</v>
      </c>
      <c r="M10" s="68">
        <f t="shared" si="0"/>
        <v>11</v>
      </c>
      <c r="N10" s="68">
        <f t="shared" si="0"/>
        <v>12</v>
      </c>
      <c r="O10" s="141">
        <f t="shared" si="0"/>
        <v>13</v>
      </c>
      <c r="P10" s="141">
        <f t="shared" si="0"/>
        <v>14</v>
      </c>
      <c r="Q10" s="141">
        <f t="shared" si="0"/>
        <v>15</v>
      </c>
      <c r="R10" s="141">
        <f t="shared" si="0"/>
        <v>16</v>
      </c>
      <c r="S10" s="68">
        <f t="shared" si="0"/>
        <v>17</v>
      </c>
      <c r="T10" s="68">
        <f t="shared" si="0"/>
        <v>18</v>
      </c>
      <c r="U10" s="68">
        <f t="shared" si="0"/>
        <v>19</v>
      </c>
      <c r="V10" s="68">
        <f t="shared" si="0"/>
        <v>20</v>
      </c>
      <c r="W10" s="68">
        <f t="shared" si="0"/>
        <v>21</v>
      </c>
      <c r="X10" s="68">
        <f t="shared" si="0"/>
        <v>22</v>
      </c>
      <c r="Y10" s="68">
        <f t="shared" si="0"/>
        <v>23</v>
      </c>
      <c r="Z10" s="68">
        <f t="shared" ref="Z10:AB10" si="1">+Y10+1</f>
        <v>24</v>
      </c>
      <c r="AA10" s="68">
        <f t="shared" si="1"/>
        <v>25</v>
      </c>
      <c r="AB10" s="68">
        <f t="shared" si="1"/>
        <v>26</v>
      </c>
    </row>
    <row r="11" spans="1:28" s="71" customFormat="1" ht="12.75">
      <c r="A11" s="144"/>
      <c r="B11" s="69" t="s">
        <v>89</v>
      </c>
      <c r="C11" s="69">
        <v>9502402</v>
      </c>
      <c r="D11" s="69">
        <v>5124291</v>
      </c>
      <c r="E11" s="148">
        <v>364586</v>
      </c>
      <c r="F11" s="148">
        <v>486954</v>
      </c>
      <c r="G11" s="148">
        <v>290560</v>
      </c>
      <c r="H11" s="148">
        <v>241915</v>
      </c>
      <c r="I11" s="145">
        <v>16246</v>
      </c>
      <c r="J11" s="145">
        <v>123060</v>
      </c>
      <c r="K11" s="145">
        <v>174763</v>
      </c>
      <c r="L11" s="145">
        <v>2017383</v>
      </c>
      <c r="M11" s="145">
        <v>215948</v>
      </c>
      <c r="N11" s="145">
        <v>155356</v>
      </c>
      <c r="O11" s="69">
        <v>3834044</v>
      </c>
      <c r="P11" s="148">
        <v>540958</v>
      </c>
      <c r="Q11" s="148">
        <v>38540</v>
      </c>
      <c r="R11" s="148">
        <v>498020</v>
      </c>
      <c r="S11" s="148">
        <v>73581</v>
      </c>
      <c r="T11" s="145">
        <v>29585</v>
      </c>
      <c r="U11" s="145">
        <v>131604</v>
      </c>
      <c r="V11" s="145">
        <v>260090</v>
      </c>
      <c r="W11" s="145">
        <v>770316</v>
      </c>
      <c r="X11" s="145">
        <v>604911</v>
      </c>
      <c r="Y11" s="145">
        <v>127167</v>
      </c>
      <c r="Z11" s="146">
        <v>252643</v>
      </c>
      <c r="AA11" s="146">
        <v>20000</v>
      </c>
      <c r="AB11" s="146">
        <v>271424</v>
      </c>
    </row>
    <row r="12" spans="1:28" s="66" customFormat="1" ht="25.5">
      <c r="A12" s="70">
        <v>1</v>
      </c>
      <c r="B12" s="128" t="s">
        <v>159</v>
      </c>
      <c r="C12" s="135">
        <f t="shared" ref="C12:C39" si="2">+D12+O12+Z12+AA12+AB12</f>
        <v>700</v>
      </c>
      <c r="D12" s="135">
        <v>700</v>
      </c>
      <c r="E12" s="136"/>
      <c r="F12" s="136"/>
      <c r="G12" s="136"/>
      <c r="H12" s="136"/>
      <c r="I12" s="136"/>
      <c r="J12" s="136"/>
      <c r="K12" s="136"/>
      <c r="L12" s="136"/>
      <c r="M12" s="136">
        <v>700</v>
      </c>
      <c r="N12" s="136"/>
      <c r="O12" s="135">
        <v>0</v>
      </c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5"/>
      <c r="AA12" s="135"/>
      <c r="AB12" s="135"/>
    </row>
    <row r="13" spans="1:28" s="66" customFormat="1" ht="18.75" customHeight="1">
      <c r="A13" s="70">
        <f t="shared" ref="A13:A39" si="3">+A12+1</f>
        <v>2</v>
      </c>
      <c r="B13" s="128" t="s">
        <v>160</v>
      </c>
      <c r="C13" s="135">
        <f t="shared" si="2"/>
        <v>39178</v>
      </c>
      <c r="D13" s="135">
        <v>22500</v>
      </c>
      <c r="E13" s="136"/>
      <c r="F13" s="136"/>
      <c r="G13" s="136"/>
      <c r="H13" s="136"/>
      <c r="I13" s="136"/>
      <c r="J13" s="136"/>
      <c r="K13" s="136"/>
      <c r="L13" s="136"/>
      <c r="M13" s="136">
        <v>22500</v>
      </c>
      <c r="N13" s="136"/>
      <c r="O13" s="135">
        <v>16678</v>
      </c>
      <c r="P13" s="136"/>
      <c r="Q13" s="136"/>
      <c r="R13" s="136"/>
      <c r="S13" s="136"/>
      <c r="T13" s="136"/>
      <c r="U13" s="136"/>
      <c r="V13" s="136"/>
      <c r="W13" s="136">
        <v>300</v>
      </c>
      <c r="X13" s="136">
        <v>16378</v>
      </c>
      <c r="Y13" s="136"/>
      <c r="Z13" s="135"/>
      <c r="AA13" s="135"/>
      <c r="AB13" s="135"/>
    </row>
    <row r="14" spans="1:28" s="66" customFormat="1" ht="18.75" customHeight="1">
      <c r="A14" s="127">
        <f t="shared" si="3"/>
        <v>3</v>
      </c>
      <c r="B14" s="129" t="s">
        <v>161</v>
      </c>
      <c r="C14" s="137">
        <f t="shared" si="2"/>
        <v>744000</v>
      </c>
      <c r="D14" s="137">
        <v>744000</v>
      </c>
      <c r="E14" s="138"/>
      <c r="F14" s="138">
        <v>469000</v>
      </c>
      <c r="G14" s="138"/>
      <c r="H14" s="138"/>
      <c r="I14" s="138"/>
      <c r="J14" s="138"/>
      <c r="K14" s="138"/>
      <c r="L14" s="138">
        <v>275000</v>
      </c>
      <c r="M14" s="138"/>
      <c r="N14" s="138"/>
      <c r="O14" s="137">
        <v>0</v>
      </c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7"/>
      <c r="AA14" s="137"/>
      <c r="AB14" s="137"/>
    </row>
    <row r="15" spans="1:28" s="66" customFormat="1" ht="18.75" customHeight="1">
      <c r="A15" s="127">
        <f t="shared" si="3"/>
        <v>4</v>
      </c>
      <c r="B15" s="129" t="s">
        <v>162</v>
      </c>
      <c r="C15" s="137">
        <f t="shared" si="2"/>
        <v>108224</v>
      </c>
      <c r="D15" s="137">
        <v>34300</v>
      </c>
      <c r="E15" s="138"/>
      <c r="F15" s="138"/>
      <c r="G15" s="138"/>
      <c r="H15" s="138"/>
      <c r="I15" s="138"/>
      <c r="J15" s="138"/>
      <c r="K15" s="138"/>
      <c r="L15" s="138">
        <v>300</v>
      </c>
      <c r="M15" s="138">
        <v>34000</v>
      </c>
      <c r="N15" s="138"/>
      <c r="O15" s="137">
        <v>73924</v>
      </c>
      <c r="P15" s="138">
        <v>187</v>
      </c>
      <c r="Q15" s="138"/>
      <c r="R15" s="138"/>
      <c r="S15" s="138"/>
      <c r="T15" s="138"/>
      <c r="U15" s="138"/>
      <c r="V15" s="138"/>
      <c r="W15" s="138">
        <v>3323</v>
      </c>
      <c r="X15" s="138">
        <v>70414</v>
      </c>
      <c r="Y15" s="138"/>
      <c r="Z15" s="137"/>
      <c r="AA15" s="137"/>
      <c r="AB15" s="137"/>
    </row>
    <row r="16" spans="1:28" s="66" customFormat="1" ht="18.75" customHeight="1">
      <c r="A16" s="127">
        <f t="shared" si="3"/>
        <v>5</v>
      </c>
      <c r="B16" s="129" t="s">
        <v>163</v>
      </c>
      <c r="C16" s="137">
        <f t="shared" si="2"/>
        <v>24838</v>
      </c>
      <c r="D16" s="137">
        <v>481</v>
      </c>
      <c r="E16" s="138"/>
      <c r="F16" s="138"/>
      <c r="G16" s="138"/>
      <c r="H16" s="138"/>
      <c r="I16" s="138"/>
      <c r="J16" s="138"/>
      <c r="K16" s="138"/>
      <c r="L16" s="138"/>
      <c r="M16" s="138">
        <v>481</v>
      </c>
      <c r="N16" s="138"/>
      <c r="O16" s="137">
        <v>24357</v>
      </c>
      <c r="P16" s="138">
        <v>737</v>
      </c>
      <c r="Q16" s="138"/>
      <c r="R16" s="138"/>
      <c r="S16" s="138"/>
      <c r="T16" s="138"/>
      <c r="U16" s="138"/>
      <c r="V16" s="138"/>
      <c r="W16" s="138">
        <v>3464</v>
      </c>
      <c r="X16" s="138">
        <v>20156</v>
      </c>
      <c r="Y16" s="138"/>
      <c r="Z16" s="137"/>
      <c r="AA16" s="137"/>
      <c r="AB16" s="137"/>
    </row>
    <row r="17" spans="1:28" s="66" customFormat="1" ht="18.75" customHeight="1">
      <c r="A17" s="127">
        <f t="shared" si="3"/>
        <v>6</v>
      </c>
      <c r="B17" s="129" t="s">
        <v>164</v>
      </c>
      <c r="C17" s="137">
        <f t="shared" si="2"/>
        <v>122439</v>
      </c>
      <c r="D17" s="137">
        <v>18825</v>
      </c>
      <c r="E17" s="138"/>
      <c r="F17" s="138"/>
      <c r="G17" s="138"/>
      <c r="H17" s="138"/>
      <c r="I17" s="138"/>
      <c r="J17" s="138"/>
      <c r="K17" s="138"/>
      <c r="L17" s="138">
        <v>17356</v>
      </c>
      <c r="M17" s="138">
        <v>1469</v>
      </c>
      <c r="N17" s="138"/>
      <c r="O17" s="137">
        <v>103614</v>
      </c>
      <c r="P17" s="138">
        <v>250</v>
      </c>
      <c r="Q17" s="138"/>
      <c r="R17" s="138"/>
      <c r="S17" s="138"/>
      <c r="T17" s="138"/>
      <c r="U17" s="138"/>
      <c r="V17" s="138">
        <v>1620</v>
      </c>
      <c r="W17" s="138">
        <v>51482</v>
      </c>
      <c r="X17" s="138">
        <v>50262</v>
      </c>
      <c r="Y17" s="138"/>
      <c r="Z17" s="137"/>
      <c r="AA17" s="137"/>
      <c r="AB17" s="137"/>
    </row>
    <row r="18" spans="1:28" s="66" customFormat="1" ht="18.75" customHeight="1">
      <c r="A18" s="127">
        <f t="shared" si="3"/>
        <v>7</v>
      </c>
      <c r="B18" s="129" t="s">
        <v>165</v>
      </c>
      <c r="C18" s="137">
        <f t="shared" si="2"/>
        <v>24742</v>
      </c>
      <c r="D18" s="137">
        <v>5370</v>
      </c>
      <c r="E18" s="138">
        <v>400</v>
      </c>
      <c r="F18" s="138">
        <v>600</v>
      </c>
      <c r="G18" s="138"/>
      <c r="H18" s="138"/>
      <c r="I18" s="138"/>
      <c r="J18" s="138"/>
      <c r="K18" s="138"/>
      <c r="L18" s="138">
        <v>1650</v>
      </c>
      <c r="M18" s="138">
        <v>2720</v>
      </c>
      <c r="N18" s="138"/>
      <c r="O18" s="137">
        <v>19372</v>
      </c>
      <c r="P18" s="138">
        <v>720</v>
      </c>
      <c r="Q18" s="138"/>
      <c r="R18" s="138"/>
      <c r="S18" s="138"/>
      <c r="T18" s="138"/>
      <c r="U18" s="138"/>
      <c r="V18" s="138"/>
      <c r="W18" s="138">
        <v>2713</v>
      </c>
      <c r="X18" s="138">
        <v>15939</v>
      </c>
      <c r="Y18" s="138"/>
      <c r="Z18" s="137"/>
      <c r="AA18" s="137"/>
      <c r="AB18" s="137"/>
    </row>
    <row r="19" spans="1:28" s="66" customFormat="1" ht="18.75" customHeight="1">
      <c r="A19" s="127">
        <f t="shared" si="3"/>
        <v>8</v>
      </c>
      <c r="B19" s="129" t="s">
        <v>166</v>
      </c>
      <c r="C19" s="137">
        <f t="shared" si="2"/>
        <v>17337</v>
      </c>
      <c r="D19" s="137">
        <v>4028</v>
      </c>
      <c r="E19" s="138"/>
      <c r="F19" s="138">
        <v>1500</v>
      </c>
      <c r="G19" s="138"/>
      <c r="H19" s="138"/>
      <c r="I19" s="138"/>
      <c r="J19" s="138"/>
      <c r="K19" s="138"/>
      <c r="L19" s="138"/>
      <c r="M19" s="138">
        <v>2528</v>
      </c>
      <c r="N19" s="138"/>
      <c r="O19" s="137">
        <v>13309</v>
      </c>
      <c r="P19" s="138">
        <v>200</v>
      </c>
      <c r="Q19" s="138"/>
      <c r="R19" s="138"/>
      <c r="S19" s="138"/>
      <c r="T19" s="138"/>
      <c r="U19" s="138"/>
      <c r="V19" s="138"/>
      <c r="W19" s="138">
        <v>3189</v>
      </c>
      <c r="X19" s="138">
        <v>9920</v>
      </c>
      <c r="Y19" s="138"/>
      <c r="Z19" s="137"/>
      <c r="AA19" s="137"/>
      <c r="AB19" s="137"/>
    </row>
    <row r="20" spans="1:28" s="66" customFormat="1" ht="18.75" customHeight="1">
      <c r="A20" s="127">
        <f t="shared" si="3"/>
        <v>9</v>
      </c>
      <c r="B20" s="129" t="s">
        <v>167</v>
      </c>
      <c r="C20" s="137">
        <f t="shared" si="2"/>
        <v>59372</v>
      </c>
      <c r="D20" s="137">
        <v>4640</v>
      </c>
      <c r="E20" s="138"/>
      <c r="F20" s="138"/>
      <c r="G20" s="138"/>
      <c r="H20" s="138"/>
      <c r="I20" s="138"/>
      <c r="J20" s="138"/>
      <c r="K20" s="138"/>
      <c r="L20" s="138">
        <v>4640</v>
      </c>
      <c r="M20" s="138"/>
      <c r="N20" s="138"/>
      <c r="O20" s="137">
        <v>54732</v>
      </c>
      <c r="P20" s="138">
        <v>153</v>
      </c>
      <c r="Q20" s="138"/>
      <c r="R20" s="138"/>
      <c r="S20" s="138"/>
      <c r="T20" s="138"/>
      <c r="U20" s="138"/>
      <c r="V20" s="138">
        <v>720</v>
      </c>
      <c r="W20" s="138">
        <v>8124</v>
      </c>
      <c r="X20" s="138">
        <v>45735</v>
      </c>
      <c r="Y20" s="138"/>
      <c r="Z20" s="137"/>
      <c r="AA20" s="137"/>
      <c r="AB20" s="137"/>
    </row>
    <row r="21" spans="1:28" s="66" customFormat="1" ht="18.75" customHeight="1">
      <c r="A21" s="127">
        <f t="shared" si="3"/>
        <v>10</v>
      </c>
      <c r="B21" s="129" t="s">
        <v>168</v>
      </c>
      <c r="C21" s="137">
        <f t="shared" si="2"/>
        <v>45464</v>
      </c>
      <c r="D21" s="137">
        <v>3254</v>
      </c>
      <c r="E21" s="138"/>
      <c r="F21" s="138">
        <v>2454</v>
      </c>
      <c r="G21" s="138"/>
      <c r="H21" s="138"/>
      <c r="I21" s="138"/>
      <c r="J21" s="138"/>
      <c r="K21" s="138"/>
      <c r="L21" s="138"/>
      <c r="M21" s="138">
        <v>800</v>
      </c>
      <c r="N21" s="138"/>
      <c r="O21" s="137">
        <v>42210</v>
      </c>
      <c r="P21" s="138"/>
      <c r="Q21" s="138">
        <v>34640</v>
      </c>
      <c r="R21" s="138"/>
      <c r="S21" s="138"/>
      <c r="T21" s="138"/>
      <c r="U21" s="138"/>
      <c r="V21" s="138">
        <v>225</v>
      </c>
      <c r="W21" s="138">
        <v>50</v>
      </c>
      <c r="X21" s="138">
        <v>7295</v>
      </c>
      <c r="Y21" s="138"/>
      <c r="Z21" s="137"/>
      <c r="AA21" s="137"/>
      <c r="AB21" s="137"/>
    </row>
    <row r="22" spans="1:28" s="66" customFormat="1" ht="18.75" customHeight="1">
      <c r="A22" s="127">
        <f t="shared" si="3"/>
        <v>11</v>
      </c>
      <c r="B22" s="129" t="s">
        <v>169</v>
      </c>
      <c r="C22" s="137">
        <f t="shared" si="2"/>
        <v>17019</v>
      </c>
      <c r="D22" s="137">
        <v>0</v>
      </c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7">
        <v>17019</v>
      </c>
      <c r="P22" s="138"/>
      <c r="Q22" s="138"/>
      <c r="R22" s="138"/>
      <c r="S22" s="138"/>
      <c r="T22" s="138"/>
      <c r="U22" s="138"/>
      <c r="V22" s="138"/>
      <c r="W22" s="138">
        <v>50</v>
      </c>
      <c r="X22" s="138">
        <v>16969</v>
      </c>
      <c r="Y22" s="138"/>
      <c r="Z22" s="137"/>
      <c r="AA22" s="137"/>
      <c r="AB22" s="137"/>
    </row>
    <row r="23" spans="1:28" s="66" customFormat="1" ht="18.75" customHeight="1">
      <c r="A23" s="127">
        <f t="shared" si="3"/>
        <v>12</v>
      </c>
      <c r="B23" s="129" t="s">
        <v>170</v>
      </c>
      <c r="C23" s="137">
        <f t="shared" si="2"/>
        <v>419669</v>
      </c>
      <c r="D23" s="137">
        <v>133008</v>
      </c>
      <c r="E23" s="138">
        <v>16700</v>
      </c>
      <c r="F23" s="138"/>
      <c r="G23" s="138"/>
      <c r="H23" s="138">
        <v>1300</v>
      </c>
      <c r="I23" s="138"/>
      <c r="J23" s="138"/>
      <c r="K23" s="138">
        <v>3461</v>
      </c>
      <c r="L23" s="138">
        <v>111547</v>
      </c>
      <c r="M23" s="138"/>
      <c r="N23" s="138"/>
      <c r="O23" s="137">
        <v>286661</v>
      </c>
      <c r="P23" s="138">
        <v>100</v>
      </c>
      <c r="Q23" s="138"/>
      <c r="R23" s="138"/>
      <c r="S23" s="138"/>
      <c r="T23" s="138"/>
      <c r="U23" s="138"/>
      <c r="V23" s="138"/>
      <c r="W23" s="138">
        <v>272151</v>
      </c>
      <c r="X23" s="138">
        <v>14410</v>
      </c>
      <c r="Y23" s="138"/>
      <c r="Z23" s="137"/>
      <c r="AA23" s="137"/>
      <c r="AB23" s="137"/>
    </row>
    <row r="24" spans="1:28" s="66" customFormat="1" ht="18.75" customHeight="1">
      <c r="A24" s="127">
        <f t="shared" si="3"/>
        <v>13</v>
      </c>
      <c r="B24" s="129" t="s">
        <v>171</v>
      </c>
      <c r="C24" s="137">
        <f t="shared" si="2"/>
        <v>257622</v>
      </c>
      <c r="D24" s="137">
        <v>15629</v>
      </c>
      <c r="E24" s="138"/>
      <c r="F24" s="138"/>
      <c r="G24" s="138"/>
      <c r="H24" s="138"/>
      <c r="I24" s="138"/>
      <c r="J24" s="138"/>
      <c r="K24" s="138"/>
      <c r="L24" s="138">
        <v>15629</v>
      </c>
      <c r="M24" s="138"/>
      <c r="N24" s="138"/>
      <c r="O24" s="137">
        <v>241993</v>
      </c>
      <c r="P24" s="138"/>
      <c r="Q24" s="138"/>
      <c r="R24" s="138"/>
      <c r="S24" s="138"/>
      <c r="T24" s="138"/>
      <c r="U24" s="138"/>
      <c r="V24" s="138"/>
      <c r="W24" s="138">
        <v>220496</v>
      </c>
      <c r="X24" s="138">
        <v>21497</v>
      </c>
      <c r="Y24" s="138"/>
      <c r="Z24" s="137"/>
      <c r="AA24" s="137"/>
      <c r="AB24" s="137"/>
    </row>
    <row r="25" spans="1:28" s="66" customFormat="1" ht="18.75" customHeight="1">
      <c r="A25" s="127">
        <f t="shared" si="3"/>
        <v>14</v>
      </c>
      <c r="B25" s="129" t="s">
        <v>185</v>
      </c>
      <c r="C25" s="137">
        <f t="shared" si="2"/>
        <v>408435</v>
      </c>
      <c r="D25" s="137">
        <v>70542</v>
      </c>
      <c r="E25" s="138">
        <v>70542</v>
      </c>
      <c r="F25" s="138"/>
      <c r="G25" s="138"/>
      <c r="H25" s="138"/>
      <c r="I25" s="138"/>
      <c r="J25" s="138"/>
      <c r="K25" s="138"/>
      <c r="L25" s="138"/>
      <c r="M25" s="138"/>
      <c r="N25" s="138"/>
      <c r="O25" s="137">
        <v>337893</v>
      </c>
      <c r="P25" s="138">
        <v>327787</v>
      </c>
      <c r="Q25" s="138"/>
      <c r="R25" s="138"/>
      <c r="S25" s="138"/>
      <c r="T25" s="138"/>
      <c r="U25" s="138"/>
      <c r="V25" s="138">
        <v>270</v>
      </c>
      <c r="W25" s="138">
        <v>60</v>
      </c>
      <c r="X25" s="138">
        <v>9776</v>
      </c>
      <c r="Y25" s="138"/>
      <c r="Z25" s="137"/>
      <c r="AA25" s="137"/>
      <c r="AB25" s="137"/>
    </row>
    <row r="26" spans="1:28" s="66" customFormat="1" ht="18.75" customHeight="1">
      <c r="A26" s="127">
        <f t="shared" si="3"/>
        <v>15</v>
      </c>
      <c r="B26" s="129" t="s">
        <v>172</v>
      </c>
      <c r="C26" s="137">
        <f t="shared" si="2"/>
        <v>492851</v>
      </c>
      <c r="D26" s="137">
        <v>15934</v>
      </c>
      <c r="E26" s="138"/>
      <c r="F26" s="138"/>
      <c r="G26" s="138">
        <v>14134</v>
      </c>
      <c r="H26" s="138"/>
      <c r="I26" s="138"/>
      <c r="J26" s="138"/>
      <c r="K26" s="138">
        <v>700</v>
      </c>
      <c r="L26" s="138"/>
      <c r="M26" s="138">
        <v>1100</v>
      </c>
      <c r="N26" s="138"/>
      <c r="O26" s="137">
        <v>476917</v>
      </c>
      <c r="P26" s="138">
        <v>1742</v>
      </c>
      <c r="Q26" s="138"/>
      <c r="R26" s="138">
        <v>461774</v>
      </c>
      <c r="S26" s="138"/>
      <c r="T26" s="138"/>
      <c r="U26" s="138"/>
      <c r="V26" s="138">
        <v>234</v>
      </c>
      <c r="W26" s="138">
        <v>70</v>
      </c>
      <c r="X26" s="138">
        <v>13097</v>
      </c>
      <c r="Y26" s="138"/>
      <c r="Z26" s="137"/>
      <c r="AA26" s="137"/>
      <c r="AB26" s="137"/>
    </row>
    <row r="27" spans="1:28" s="66" customFormat="1" ht="25.5">
      <c r="A27" s="127">
        <f t="shared" si="3"/>
        <v>16</v>
      </c>
      <c r="B27" s="129" t="s">
        <v>173</v>
      </c>
      <c r="C27" s="137">
        <f t="shared" si="2"/>
        <v>163974</v>
      </c>
      <c r="D27" s="137">
        <v>18256</v>
      </c>
      <c r="E27" s="138">
        <v>2000</v>
      </c>
      <c r="F27" s="138"/>
      <c r="G27" s="138"/>
      <c r="H27" s="138">
        <v>1500</v>
      </c>
      <c r="I27" s="138"/>
      <c r="J27" s="138"/>
      <c r="K27" s="138"/>
      <c r="L27" s="138">
        <v>200</v>
      </c>
      <c r="M27" s="138"/>
      <c r="N27" s="138">
        <v>14556</v>
      </c>
      <c r="O27" s="137">
        <v>145718</v>
      </c>
      <c r="P27" s="138">
        <v>7351</v>
      </c>
      <c r="Q27" s="138"/>
      <c r="R27" s="138"/>
      <c r="S27" s="138"/>
      <c r="T27" s="138"/>
      <c r="U27" s="138"/>
      <c r="V27" s="138"/>
      <c r="W27" s="138">
        <v>330</v>
      </c>
      <c r="X27" s="138">
        <v>14070</v>
      </c>
      <c r="Y27" s="138">
        <v>123967</v>
      </c>
      <c r="Z27" s="137"/>
      <c r="AA27" s="137"/>
      <c r="AB27" s="137"/>
    </row>
    <row r="28" spans="1:28" s="66" customFormat="1" ht="18.75" customHeight="1">
      <c r="A28" s="127">
        <f t="shared" si="3"/>
        <v>17</v>
      </c>
      <c r="B28" s="129" t="s">
        <v>174</v>
      </c>
      <c r="C28" s="137">
        <f t="shared" si="2"/>
        <v>290889</v>
      </c>
      <c r="D28" s="137">
        <v>79292</v>
      </c>
      <c r="E28" s="138"/>
      <c r="F28" s="138"/>
      <c r="G28" s="138"/>
      <c r="H28" s="138">
        <v>78715</v>
      </c>
      <c r="I28" s="138"/>
      <c r="J28" s="138">
        <v>510</v>
      </c>
      <c r="K28" s="138"/>
      <c r="L28" s="138"/>
      <c r="M28" s="138">
        <v>67</v>
      </c>
      <c r="N28" s="138"/>
      <c r="O28" s="137">
        <v>211597</v>
      </c>
      <c r="P28" s="138">
        <v>360</v>
      </c>
      <c r="Q28" s="138"/>
      <c r="R28" s="138"/>
      <c r="S28" s="138">
        <v>71081</v>
      </c>
      <c r="T28" s="138"/>
      <c r="U28" s="138">
        <v>131404</v>
      </c>
      <c r="V28" s="138"/>
      <c r="W28" s="138">
        <v>170</v>
      </c>
      <c r="X28" s="138">
        <v>8582</v>
      </c>
      <c r="Y28" s="138"/>
      <c r="Z28" s="137"/>
      <c r="AA28" s="137"/>
      <c r="AB28" s="137"/>
    </row>
    <row r="29" spans="1:28" s="66" customFormat="1" ht="18.75" customHeight="1">
      <c r="A29" s="127">
        <f t="shared" si="3"/>
        <v>18</v>
      </c>
      <c r="B29" s="129" t="s">
        <v>175</v>
      </c>
      <c r="C29" s="137">
        <f t="shared" si="2"/>
        <v>76721</v>
      </c>
      <c r="D29" s="137">
        <v>18941</v>
      </c>
      <c r="E29" s="138"/>
      <c r="F29" s="138"/>
      <c r="G29" s="138"/>
      <c r="H29" s="138">
        <v>1300</v>
      </c>
      <c r="I29" s="138"/>
      <c r="J29" s="138"/>
      <c r="K29" s="138"/>
      <c r="L29" s="138">
        <v>17641</v>
      </c>
      <c r="M29" s="138"/>
      <c r="N29" s="138"/>
      <c r="O29" s="137">
        <v>57780</v>
      </c>
      <c r="P29" s="138"/>
      <c r="Q29" s="138"/>
      <c r="R29" s="138"/>
      <c r="S29" s="138"/>
      <c r="T29" s="138"/>
      <c r="U29" s="138"/>
      <c r="V29" s="138">
        <v>4212</v>
      </c>
      <c r="W29" s="138">
        <v>47054</v>
      </c>
      <c r="X29" s="138">
        <v>6514</v>
      </c>
      <c r="Y29" s="138"/>
      <c r="Z29" s="137"/>
      <c r="AA29" s="137"/>
      <c r="AB29" s="137"/>
    </row>
    <row r="30" spans="1:28" s="66" customFormat="1" ht="18.75" customHeight="1">
      <c r="A30" s="127">
        <f t="shared" si="3"/>
        <v>19</v>
      </c>
      <c r="B30" s="129" t="s">
        <v>176</v>
      </c>
      <c r="C30" s="137">
        <f t="shared" si="2"/>
        <v>234657</v>
      </c>
      <c r="D30" s="137">
        <v>18666</v>
      </c>
      <c r="E30" s="138"/>
      <c r="F30" s="138"/>
      <c r="G30" s="138"/>
      <c r="H30" s="138"/>
      <c r="I30" s="138"/>
      <c r="J30" s="138"/>
      <c r="K30" s="138">
        <v>10502</v>
      </c>
      <c r="L30" s="138"/>
      <c r="M30" s="138">
        <v>2600</v>
      </c>
      <c r="N30" s="138"/>
      <c r="O30" s="137">
        <v>215991</v>
      </c>
      <c r="P30" s="138"/>
      <c r="Q30" s="138"/>
      <c r="R30" s="138"/>
      <c r="S30" s="138"/>
      <c r="T30" s="138"/>
      <c r="U30" s="138"/>
      <c r="V30" s="138">
        <v>98711</v>
      </c>
      <c r="W30" s="138">
        <v>100624</v>
      </c>
      <c r="X30" s="138">
        <v>16656</v>
      </c>
      <c r="Y30" s="138"/>
      <c r="Z30" s="137"/>
      <c r="AA30" s="137"/>
      <c r="AB30" s="137"/>
    </row>
    <row r="31" spans="1:28" s="66" customFormat="1" ht="18.75" customHeight="1">
      <c r="A31" s="127">
        <f t="shared" si="3"/>
        <v>20</v>
      </c>
      <c r="B31" s="129" t="s">
        <v>177</v>
      </c>
      <c r="C31" s="137">
        <f t="shared" si="2"/>
        <v>33200</v>
      </c>
      <c r="D31" s="137">
        <v>0</v>
      </c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7">
        <v>33200</v>
      </c>
      <c r="P31" s="138">
        <v>50</v>
      </c>
      <c r="Q31" s="138"/>
      <c r="R31" s="138"/>
      <c r="S31" s="138"/>
      <c r="T31" s="138"/>
      <c r="U31" s="138"/>
      <c r="V31" s="138">
        <v>180</v>
      </c>
      <c r="W31" s="138">
        <v>21819</v>
      </c>
      <c r="X31" s="138">
        <v>11151</v>
      </c>
      <c r="Y31" s="138"/>
      <c r="Z31" s="137"/>
      <c r="AA31" s="137"/>
      <c r="AB31" s="137"/>
    </row>
    <row r="32" spans="1:28" s="66" customFormat="1" ht="18.75" customHeight="1">
      <c r="A32" s="127">
        <f t="shared" si="3"/>
        <v>21</v>
      </c>
      <c r="B32" s="129" t="s">
        <v>178</v>
      </c>
      <c r="C32" s="137">
        <f t="shared" si="2"/>
        <v>41875</v>
      </c>
      <c r="D32" s="137">
        <v>0</v>
      </c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7">
        <v>41875</v>
      </c>
      <c r="P32" s="138">
        <v>2600</v>
      </c>
      <c r="Q32" s="138"/>
      <c r="R32" s="138"/>
      <c r="S32" s="138"/>
      <c r="T32" s="138"/>
      <c r="U32" s="138"/>
      <c r="V32" s="138">
        <v>36</v>
      </c>
      <c r="W32" s="138">
        <v>3450</v>
      </c>
      <c r="X32" s="138">
        <v>35789</v>
      </c>
      <c r="Y32" s="138"/>
      <c r="Z32" s="137"/>
      <c r="AA32" s="137"/>
      <c r="AB32" s="137"/>
    </row>
    <row r="33" spans="1:28" s="66" customFormat="1" ht="18.75" customHeight="1">
      <c r="A33" s="127">
        <f t="shared" si="3"/>
        <v>22</v>
      </c>
      <c r="B33" s="129" t="s">
        <v>179</v>
      </c>
      <c r="C33" s="137">
        <f t="shared" si="2"/>
        <v>10687</v>
      </c>
      <c r="D33" s="137">
        <v>1000</v>
      </c>
      <c r="E33" s="138"/>
      <c r="F33" s="138">
        <v>1000</v>
      </c>
      <c r="G33" s="138"/>
      <c r="H33" s="138"/>
      <c r="I33" s="138"/>
      <c r="J33" s="138"/>
      <c r="K33" s="138"/>
      <c r="L33" s="138"/>
      <c r="M33" s="138"/>
      <c r="N33" s="138"/>
      <c r="O33" s="137">
        <v>9687</v>
      </c>
      <c r="P33" s="138">
        <v>110</v>
      </c>
      <c r="Q33" s="138"/>
      <c r="R33" s="138"/>
      <c r="S33" s="138"/>
      <c r="T33" s="138"/>
      <c r="U33" s="138"/>
      <c r="V33" s="138"/>
      <c r="W33" s="138"/>
      <c r="X33" s="138">
        <v>9577</v>
      </c>
      <c r="Y33" s="138"/>
      <c r="Z33" s="137"/>
      <c r="AA33" s="137"/>
      <c r="AB33" s="137"/>
    </row>
    <row r="34" spans="1:28" s="66" customFormat="1" ht="25.5">
      <c r="A34" s="127">
        <f t="shared" si="3"/>
        <v>23</v>
      </c>
      <c r="B34" s="129" t="s">
        <v>180</v>
      </c>
      <c r="C34" s="137">
        <f t="shared" si="2"/>
        <v>46401</v>
      </c>
      <c r="D34" s="137">
        <v>16246</v>
      </c>
      <c r="E34" s="138"/>
      <c r="F34" s="138"/>
      <c r="G34" s="138"/>
      <c r="H34" s="138"/>
      <c r="I34" s="138">
        <v>16246</v>
      </c>
      <c r="J34" s="138"/>
      <c r="K34" s="138"/>
      <c r="L34" s="138"/>
      <c r="M34" s="138"/>
      <c r="N34" s="138"/>
      <c r="O34" s="137">
        <v>30155</v>
      </c>
      <c r="P34" s="138"/>
      <c r="Q34" s="138"/>
      <c r="R34" s="138"/>
      <c r="S34" s="138"/>
      <c r="T34" s="138">
        <v>29585</v>
      </c>
      <c r="U34" s="138"/>
      <c r="V34" s="138">
        <v>270</v>
      </c>
      <c r="W34" s="138">
        <v>300</v>
      </c>
      <c r="X34" s="138"/>
      <c r="Y34" s="138"/>
      <c r="Z34" s="137"/>
      <c r="AA34" s="137"/>
      <c r="AB34" s="137"/>
    </row>
    <row r="35" spans="1:28" s="66" customFormat="1" ht="25.5">
      <c r="A35" s="127">
        <f t="shared" si="3"/>
        <v>24</v>
      </c>
      <c r="B35" s="129" t="s">
        <v>181</v>
      </c>
      <c r="C35" s="137">
        <f t="shared" si="2"/>
        <v>10368</v>
      </c>
      <c r="D35" s="137">
        <v>600</v>
      </c>
      <c r="E35" s="138"/>
      <c r="F35" s="138"/>
      <c r="G35" s="138"/>
      <c r="H35" s="138"/>
      <c r="I35" s="138"/>
      <c r="J35" s="138"/>
      <c r="K35" s="138"/>
      <c r="L35" s="138"/>
      <c r="M35" s="138">
        <v>600</v>
      </c>
      <c r="N35" s="138"/>
      <c r="O35" s="137">
        <v>9768</v>
      </c>
      <c r="P35" s="138"/>
      <c r="Q35" s="138"/>
      <c r="R35" s="138"/>
      <c r="S35" s="138"/>
      <c r="T35" s="138"/>
      <c r="U35" s="138"/>
      <c r="V35" s="138">
        <v>63</v>
      </c>
      <c r="W35" s="138"/>
      <c r="X35" s="138">
        <v>9705</v>
      </c>
      <c r="Y35" s="138"/>
      <c r="Z35" s="137"/>
      <c r="AA35" s="137"/>
      <c r="AB35" s="137"/>
    </row>
    <row r="36" spans="1:28" s="66" customFormat="1" ht="18.75" customHeight="1">
      <c r="A36" s="127">
        <f t="shared" si="3"/>
        <v>25</v>
      </c>
      <c r="B36" s="129" t="s">
        <v>186</v>
      </c>
      <c r="C36" s="137">
        <f t="shared" si="2"/>
        <v>13369</v>
      </c>
      <c r="D36" s="137">
        <v>0</v>
      </c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7">
        <v>13369</v>
      </c>
      <c r="P36" s="138">
        <v>3073</v>
      </c>
      <c r="Q36" s="138"/>
      <c r="R36" s="138"/>
      <c r="S36" s="138"/>
      <c r="T36" s="138"/>
      <c r="U36" s="138"/>
      <c r="V36" s="138">
        <v>40</v>
      </c>
      <c r="W36" s="138">
        <v>50</v>
      </c>
      <c r="X36" s="138">
        <v>10206</v>
      </c>
      <c r="Y36" s="138"/>
      <c r="Z36" s="137"/>
      <c r="AA36" s="137"/>
      <c r="AB36" s="137"/>
    </row>
    <row r="37" spans="1:28" s="66" customFormat="1" ht="18.75" customHeight="1">
      <c r="A37" s="127">
        <f t="shared" si="3"/>
        <v>26</v>
      </c>
      <c r="B37" s="129" t="s">
        <v>182</v>
      </c>
      <c r="C37" s="137">
        <f t="shared" si="2"/>
        <v>7442</v>
      </c>
      <c r="D37" s="137">
        <v>400</v>
      </c>
      <c r="E37" s="138"/>
      <c r="F37" s="138"/>
      <c r="G37" s="138"/>
      <c r="H37" s="138"/>
      <c r="I37" s="138"/>
      <c r="J37" s="138"/>
      <c r="K37" s="138"/>
      <c r="L37" s="138"/>
      <c r="M37" s="138">
        <v>400</v>
      </c>
      <c r="N37" s="138"/>
      <c r="O37" s="137">
        <v>7042</v>
      </c>
      <c r="P37" s="138">
        <v>150</v>
      </c>
      <c r="Q37" s="138"/>
      <c r="R37" s="138"/>
      <c r="S37" s="138"/>
      <c r="T37" s="138"/>
      <c r="U37" s="138"/>
      <c r="V37" s="138">
        <v>117</v>
      </c>
      <c r="W37" s="138"/>
      <c r="X37" s="138">
        <v>6775</v>
      </c>
      <c r="Y37" s="138"/>
      <c r="Z37" s="137"/>
      <c r="AA37" s="137"/>
      <c r="AB37" s="137"/>
    </row>
    <row r="38" spans="1:28" s="66" customFormat="1" ht="18.75" customHeight="1">
      <c r="A38" s="127">
        <f t="shared" si="3"/>
        <v>27</v>
      </c>
      <c r="B38" s="129" t="s">
        <v>183</v>
      </c>
      <c r="C38" s="137">
        <f t="shared" si="2"/>
        <v>11716</v>
      </c>
      <c r="D38" s="137">
        <v>0</v>
      </c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7">
        <v>11716</v>
      </c>
      <c r="P38" s="138">
        <v>300</v>
      </c>
      <c r="Q38" s="138"/>
      <c r="R38" s="138"/>
      <c r="S38" s="138"/>
      <c r="T38" s="138"/>
      <c r="U38" s="138"/>
      <c r="V38" s="138">
        <v>198</v>
      </c>
      <c r="W38" s="138"/>
      <c r="X38" s="138">
        <v>11218</v>
      </c>
      <c r="Y38" s="138"/>
      <c r="Z38" s="137"/>
      <c r="AA38" s="137"/>
      <c r="AB38" s="137"/>
    </row>
    <row r="39" spans="1:28" s="66" customFormat="1" ht="18.75" customHeight="1">
      <c r="A39" s="74">
        <f t="shared" si="3"/>
        <v>28</v>
      </c>
      <c r="B39" s="130" t="s">
        <v>184</v>
      </c>
      <c r="C39" s="139">
        <f t="shared" si="2"/>
        <v>4799</v>
      </c>
      <c r="D39" s="139">
        <v>0</v>
      </c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39">
        <v>4799</v>
      </c>
      <c r="P39" s="140"/>
      <c r="Q39" s="140"/>
      <c r="R39" s="140"/>
      <c r="S39" s="140"/>
      <c r="T39" s="140"/>
      <c r="U39" s="140"/>
      <c r="V39" s="140">
        <v>126</v>
      </c>
      <c r="W39" s="140"/>
      <c r="X39" s="140">
        <v>4673</v>
      </c>
      <c r="Y39" s="140"/>
      <c r="Z39" s="139"/>
      <c r="AA39" s="139"/>
      <c r="AB39" s="139"/>
    </row>
    <row r="41" spans="1:28">
      <c r="B41" s="143" t="s">
        <v>189</v>
      </c>
    </row>
  </sheetData>
  <mergeCells count="34">
    <mergeCell ref="A3:N3"/>
    <mergeCell ref="A6:A9"/>
    <mergeCell ref="B6:B9"/>
    <mergeCell ref="C6:C9"/>
    <mergeCell ref="E8:E9"/>
    <mergeCell ref="F8:F9"/>
    <mergeCell ref="G8:G9"/>
    <mergeCell ref="H8:H9"/>
    <mergeCell ref="D6:N6"/>
    <mergeCell ref="D7:D9"/>
    <mergeCell ref="E7:N7"/>
    <mergeCell ref="N8:N9"/>
    <mergeCell ref="I8:I9"/>
    <mergeCell ref="J8:J9"/>
    <mergeCell ref="K8:K9"/>
    <mergeCell ref="C4:K4"/>
    <mergeCell ref="Z6:Z9"/>
    <mergeCell ref="AA6:AA9"/>
    <mergeCell ref="L8:L9"/>
    <mergeCell ref="M8:M9"/>
    <mergeCell ref="Y8:Y9"/>
    <mergeCell ref="AB6:AB9"/>
    <mergeCell ref="O6:Y6"/>
    <mergeCell ref="O7:O9"/>
    <mergeCell ref="P7:Y7"/>
    <mergeCell ref="P8:P9"/>
    <mergeCell ref="Q8:Q9"/>
    <mergeCell ref="R8:R9"/>
    <mergeCell ref="S8:S9"/>
    <mergeCell ref="T8:T9"/>
    <mergeCell ref="U8:U9"/>
    <mergeCell ref="V8:V9"/>
    <mergeCell ref="W8:W9"/>
    <mergeCell ref="X8:X9"/>
  </mergeCells>
  <printOptions horizontalCentered="1"/>
  <pageMargins left="0.31496062992125984" right="0.31496062992125984" top="0.45" bottom="0.39370078740157483" header="0.15748031496062992" footer="0.15748031496062992"/>
  <pageSetup paperSize="9" scale="95" orientation="landscape" r:id="rId1"/>
  <headerFooter differentFirst="1">
    <oddHeader xml:space="preserve">&amp;C
</oddHeader>
    <firstHeader xml:space="preserve">&amp;C
</firstHead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Q86"/>
  <sheetViews>
    <sheetView topLeftCell="A7" zoomScale="70" zoomScaleNormal="70" workbookViewId="0">
      <selection activeCell="K12" sqref="K12"/>
    </sheetView>
  </sheetViews>
  <sheetFormatPr defaultColWidth="10" defaultRowHeight="15.75"/>
  <cols>
    <col min="1" max="1" width="5.7109375" style="75" customWidth="1"/>
    <col min="2" max="2" width="22.85546875" style="75" customWidth="1"/>
    <col min="3" max="9" width="9" style="75" customWidth="1"/>
    <col min="10" max="16384" width="10" style="75"/>
  </cols>
  <sheetData>
    <row r="1" spans="1:17" ht="21" customHeight="1">
      <c r="A1" s="57" t="s">
        <v>148</v>
      </c>
      <c r="B1" s="57"/>
      <c r="C1" s="64"/>
      <c r="D1" s="65"/>
      <c r="E1" s="65"/>
      <c r="F1" s="65"/>
      <c r="G1" s="206" t="s">
        <v>105</v>
      </c>
      <c r="H1" s="206"/>
      <c r="I1" s="206"/>
      <c r="J1" s="57"/>
      <c r="K1" s="57"/>
    </row>
    <row r="2" spans="1:17" ht="12.75" customHeight="1">
      <c r="A2" s="76"/>
      <c r="B2" s="76"/>
      <c r="C2" s="77"/>
      <c r="D2" s="77"/>
      <c r="E2" s="77"/>
      <c r="F2" s="77"/>
      <c r="G2" s="77"/>
      <c r="H2" s="77"/>
      <c r="I2" s="77"/>
    </row>
    <row r="3" spans="1:17" ht="21" customHeight="1">
      <c r="A3" s="78" t="s">
        <v>106</v>
      </c>
      <c r="B3" s="79"/>
      <c r="C3" s="80"/>
      <c r="D3" s="80"/>
      <c r="E3" s="80"/>
      <c r="F3" s="80"/>
      <c r="G3" s="80"/>
      <c r="H3" s="80"/>
      <c r="I3" s="80"/>
    </row>
    <row r="4" spans="1:17" ht="21" customHeight="1">
      <c r="A4" s="78" t="s">
        <v>267</v>
      </c>
      <c r="B4" s="79"/>
      <c r="C4" s="77"/>
      <c r="D4" s="77"/>
      <c r="E4" s="77"/>
      <c r="F4" s="77"/>
      <c r="G4" s="77"/>
      <c r="H4" s="77"/>
      <c r="I4" s="77"/>
    </row>
    <row r="5" spans="1:17" ht="18" customHeight="1">
      <c r="A5" s="203" t="s">
        <v>1</v>
      </c>
      <c r="B5" s="203"/>
      <c r="C5" s="203"/>
      <c r="D5" s="203"/>
      <c r="E5" s="203"/>
      <c r="F5" s="203"/>
      <c r="G5" s="203"/>
      <c r="H5" s="203"/>
      <c r="I5" s="203"/>
      <c r="J5" s="7"/>
      <c r="K5" s="7"/>
      <c r="L5" s="7"/>
      <c r="M5" s="7"/>
      <c r="N5" s="7"/>
      <c r="O5" s="7"/>
      <c r="P5" s="7"/>
      <c r="Q5" s="7"/>
    </row>
    <row r="6" spans="1:17" ht="19.5" customHeight="1">
      <c r="A6" s="81"/>
      <c r="B6" s="81"/>
      <c r="C6" s="56"/>
      <c r="D6" s="56"/>
      <c r="E6" s="56"/>
      <c r="F6" s="56"/>
      <c r="G6" s="236" t="s">
        <v>107</v>
      </c>
      <c r="H6" s="236"/>
      <c r="I6" s="236"/>
    </row>
    <row r="7" spans="1:17" s="84" customFormat="1" ht="43.5" customHeight="1">
      <c r="A7" s="82" t="s">
        <v>108</v>
      </c>
      <c r="B7" s="83"/>
      <c r="C7" s="237" t="s">
        <v>109</v>
      </c>
      <c r="D7" s="238"/>
      <c r="E7" s="238"/>
      <c r="F7" s="238"/>
      <c r="G7" s="238"/>
      <c r="H7" s="238"/>
      <c r="I7" s="239"/>
    </row>
    <row r="8" spans="1:17" s="84" customFormat="1" ht="43.5" customHeight="1">
      <c r="A8" s="85" t="s">
        <v>110</v>
      </c>
      <c r="B8" s="240" t="s">
        <v>111</v>
      </c>
      <c r="C8" s="241" t="s">
        <v>112</v>
      </c>
      <c r="D8" s="241" t="s">
        <v>113</v>
      </c>
      <c r="E8" s="241" t="s">
        <v>58</v>
      </c>
      <c r="F8" s="241" t="s">
        <v>255</v>
      </c>
      <c r="G8" s="241" t="s">
        <v>256</v>
      </c>
      <c r="H8" s="241" t="s">
        <v>63</v>
      </c>
      <c r="I8" s="241" t="s">
        <v>257</v>
      </c>
    </row>
    <row r="9" spans="1:17" s="84" customFormat="1" ht="43.5" customHeight="1">
      <c r="A9" s="85" t="s">
        <v>110</v>
      </c>
      <c r="B9" s="240"/>
      <c r="C9" s="242"/>
      <c r="D9" s="242"/>
      <c r="E9" s="242"/>
      <c r="F9" s="242"/>
      <c r="G9" s="242"/>
      <c r="H9" s="242"/>
      <c r="I9" s="242"/>
    </row>
    <row r="10" spans="1:17" s="84" customFormat="1" ht="43.5" customHeight="1">
      <c r="A10" s="86"/>
      <c r="B10" s="87"/>
      <c r="C10" s="243"/>
      <c r="D10" s="243"/>
      <c r="E10" s="243"/>
      <c r="F10" s="243"/>
      <c r="G10" s="243"/>
      <c r="H10" s="243"/>
      <c r="I10" s="243"/>
    </row>
    <row r="11" spans="1:17" s="90" customFormat="1" ht="17.25" customHeight="1">
      <c r="A11" s="88" t="s">
        <v>6</v>
      </c>
      <c r="B11" s="89" t="s">
        <v>20</v>
      </c>
      <c r="C11" s="88">
        <v>1</v>
      </c>
      <c r="D11" s="88">
        <f t="shared" ref="D11:I11" si="0">C11+1</f>
        <v>2</v>
      </c>
      <c r="E11" s="88">
        <f t="shared" si="0"/>
        <v>3</v>
      </c>
      <c r="F11" s="88">
        <f t="shared" si="0"/>
        <v>4</v>
      </c>
      <c r="G11" s="88">
        <f t="shared" si="0"/>
        <v>5</v>
      </c>
      <c r="H11" s="88">
        <f t="shared" si="0"/>
        <v>6</v>
      </c>
      <c r="I11" s="88">
        <f t="shared" si="0"/>
        <v>7</v>
      </c>
    </row>
    <row r="12" spans="1:17" s="154" customFormat="1" ht="24" customHeight="1">
      <c r="A12" s="151" t="s">
        <v>8</v>
      </c>
      <c r="B12" s="152" t="s">
        <v>192</v>
      </c>
      <c r="C12" s="153">
        <v>40</v>
      </c>
      <c r="D12" s="153">
        <v>40</v>
      </c>
      <c r="E12" s="153">
        <v>40</v>
      </c>
      <c r="F12" s="153">
        <v>40</v>
      </c>
      <c r="G12" s="153"/>
      <c r="H12" s="153"/>
      <c r="I12" s="153"/>
    </row>
    <row r="13" spans="1:17" s="155" customFormat="1" ht="24" customHeight="1">
      <c r="A13" s="156">
        <v>1</v>
      </c>
      <c r="B13" s="157" t="s">
        <v>193</v>
      </c>
      <c r="C13" s="158">
        <v>23</v>
      </c>
      <c r="D13" s="158"/>
      <c r="E13" s="158">
        <v>23</v>
      </c>
      <c r="F13" s="158">
        <v>23</v>
      </c>
      <c r="G13" s="158">
        <v>80</v>
      </c>
      <c r="H13" s="158">
        <v>80</v>
      </c>
      <c r="I13" s="158"/>
    </row>
    <row r="14" spans="1:17" s="155" customFormat="1" ht="24" customHeight="1">
      <c r="A14" s="156">
        <f t="shared" ref="A14:A25" si="1">+A13+1</f>
        <v>2</v>
      </c>
      <c r="B14" s="157" t="s">
        <v>194</v>
      </c>
      <c r="C14" s="158">
        <v>36</v>
      </c>
      <c r="D14" s="158"/>
      <c r="E14" s="158">
        <v>36</v>
      </c>
      <c r="F14" s="158">
        <v>36</v>
      </c>
      <c r="G14" s="158">
        <v>80</v>
      </c>
      <c r="H14" s="158">
        <v>80</v>
      </c>
      <c r="I14" s="158"/>
    </row>
    <row r="15" spans="1:17" s="155" customFormat="1" ht="24" customHeight="1">
      <c r="A15" s="156">
        <f t="shared" si="1"/>
        <v>3</v>
      </c>
      <c r="B15" s="157" t="s">
        <v>195</v>
      </c>
      <c r="C15" s="158">
        <v>40</v>
      </c>
      <c r="D15" s="158"/>
      <c r="E15" s="158">
        <v>40</v>
      </c>
      <c r="F15" s="158">
        <v>40</v>
      </c>
      <c r="G15" s="158">
        <v>80</v>
      </c>
      <c r="H15" s="158">
        <v>80</v>
      </c>
      <c r="I15" s="158"/>
    </row>
    <row r="16" spans="1:17" s="155" customFormat="1" ht="24" customHeight="1">
      <c r="A16" s="156">
        <f t="shared" si="1"/>
        <v>4</v>
      </c>
      <c r="B16" s="157" t="s">
        <v>196</v>
      </c>
      <c r="C16" s="158">
        <v>40</v>
      </c>
      <c r="D16" s="158"/>
      <c r="E16" s="158">
        <v>40</v>
      </c>
      <c r="F16" s="158">
        <v>40</v>
      </c>
      <c r="G16" s="158">
        <v>80</v>
      </c>
      <c r="H16" s="158">
        <v>80</v>
      </c>
      <c r="I16" s="158"/>
    </row>
    <row r="17" spans="1:9" s="155" customFormat="1" ht="24" customHeight="1">
      <c r="A17" s="156">
        <f t="shared" si="1"/>
        <v>5</v>
      </c>
      <c r="B17" s="157" t="s">
        <v>197</v>
      </c>
      <c r="C17" s="158">
        <v>40</v>
      </c>
      <c r="D17" s="158"/>
      <c r="E17" s="158">
        <v>40</v>
      </c>
      <c r="F17" s="158">
        <v>40</v>
      </c>
      <c r="G17" s="158">
        <v>80</v>
      </c>
      <c r="H17" s="158">
        <v>80</v>
      </c>
      <c r="I17" s="158"/>
    </row>
    <row r="18" spans="1:9" s="155" customFormat="1" ht="24" customHeight="1">
      <c r="A18" s="156">
        <f t="shared" si="1"/>
        <v>6</v>
      </c>
      <c r="B18" s="157" t="s">
        <v>198</v>
      </c>
      <c r="C18" s="158">
        <v>40</v>
      </c>
      <c r="D18" s="158"/>
      <c r="E18" s="158">
        <v>40</v>
      </c>
      <c r="F18" s="158">
        <v>40</v>
      </c>
      <c r="G18" s="158">
        <v>80</v>
      </c>
      <c r="H18" s="158">
        <v>80</v>
      </c>
      <c r="I18" s="158"/>
    </row>
    <row r="19" spans="1:9" s="155" customFormat="1" ht="24" customHeight="1">
      <c r="A19" s="156">
        <f t="shared" si="1"/>
        <v>7</v>
      </c>
      <c r="B19" s="157" t="s">
        <v>199</v>
      </c>
      <c r="C19" s="158">
        <v>40</v>
      </c>
      <c r="D19" s="158"/>
      <c r="E19" s="158">
        <v>40</v>
      </c>
      <c r="F19" s="158">
        <v>40</v>
      </c>
      <c r="G19" s="158">
        <v>80</v>
      </c>
      <c r="H19" s="158">
        <v>80</v>
      </c>
      <c r="I19" s="158"/>
    </row>
    <row r="20" spans="1:9" s="155" customFormat="1" ht="24" customHeight="1">
      <c r="A20" s="156">
        <f t="shared" si="1"/>
        <v>8</v>
      </c>
      <c r="B20" s="157" t="s">
        <v>200</v>
      </c>
      <c r="C20" s="158">
        <v>40</v>
      </c>
      <c r="D20" s="158"/>
      <c r="E20" s="158">
        <v>40</v>
      </c>
      <c r="F20" s="158">
        <v>40</v>
      </c>
      <c r="G20" s="158">
        <v>80</v>
      </c>
      <c r="H20" s="158">
        <v>80</v>
      </c>
      <c r="I20" s="158"/>
    </row>
    <row r="21" spans="1:9" s="155" customFormat="1" ht="24" customHeight="1">
      <c r="A21" s="156">
        <f t="shared" si="1"/>
        <v>9</v>
      </c>
      <c r="B21" s="157" t="s">
        <v>201</v>
      </c>
      <c r="C21" s="158">
        <v>40</v>
      </c>
      <c r="D21" s="158"/>
      <c r="E21" s="158">
        <v>40</v>
      </c>
      <c r="F21" s="158">
        <v>40</v>
      </c>
      <c r="G21" s="158">
        <v>80</v>
      </c>
      <c r="H21" s="158">
        <v>80</v>
      </c>
      <c r="I21" s="158"/>
    </row>
    <row r="22" spans="1:9" s="155" customFormat="1" ht="24" customHeight="1">
      <c r="A22" s="156">
        <f t="shared" si="1"/>
        <v>10</v>
      </c>
      <c r="B22" s="157" t="s">
        <v>202</v>
      </c>
      <c r="C22" s="158">
        <v>40</v>
      </c>
      <c r="D22" s="158"/>
      <c r="E22" s="158">
        <v>40</v>
      </c>
      <c r="F22" s="158">
        <v>40</v>
      </c>
      <c r="G22" s="158">
        <v>80</v>
      </c>
      <c r="H22" s="158">
        <v>80</v>
      </c>
      <c r="I22" s="158"/>
    </row>
    <row r="23" spans="1:9" s="155" customFormat="1" ht="24" customHeight="1">
      <c r="A23" s="156">
        <f t="shared" si="1"/>
        <v>11</v>
      </c>
      <c r="B23" s="157" t="s">
        <v>203</v>
      </c>
      <c r="C23" s="158">
        <v>40</v>
      </c>
      <c r="D23" s="158"/>
      <c r="E23" s="158">
        <v>40</v>
      </c>
      <c r="F23" s="158">
        <v>40</v>
      </c>
      <c r="G23" s="158">
        <v>80</v>
      </c>
      <c r="H23" s="158">
        <v>80</v>
      </c>
      <c r="I23" s="158"/>
    </row>
    <row r="24" spans="1:9" s="155" customFormat="1" ht="24" customHeight="1">
      <c r="A24" s="156">
        <f t="shared" si="1"/>
        <v>12</v>
      </c>
      <c r="B24" s="157" t="s">
        <v>204</v>
      </c>
      <c r="C24" s="158">
        <v>40</v>
      </c>
      <c r="D24" s="158"/>
      <c r="E24" s="158">
        <v>40</v>
      </c>
      <c r="F24" s="158">
        <v>40</v>
      </c>
      <c r="G24" s="158">
        <v>80</v>
      </c>
      <c r="H24" s="158">
        <v>80</v>
      </c>
      <c r="I24" s="158"/>
    </row>
    <row r="25" spans="1:9" s="155" customFormat="1" ht="24" customHeight="1">
      <c r="A25" s="156">
        <f t="shared" si="1"/>
        <v>13</v>
      </c>
      <c r="B25" s="157" t="s">
        <v>205</v>
      </c>
      <c r="C25" s="158">
        <v>40</v>
      </c>
      <c r="D25" s="158"/>
      <c r="E25" s="158">
        <v>40</v>
      </c>
      <c r="F25" s="158">
        <v>40</v>
      </c>
      <c r="G25" s="158">
        <v>80</v>
      </c>
      <c r="H25" s="158">
        <v>80</v>
      </c>
      <c r="I25" s="158"/>
    </row>
    <row r="26" spans="1:9" s="154" customFormat="1" ht="24" customHeight="1">
      <c r="A26" s="159" t="s">
        <v>12</v>
      </c>
      <c r="B26" s="166" t="s">
        <v>206</v>
      </c>
      <c r="C26" s="160">
        <v>68</v>
      </c>
      <c r="D26" s="160">
        <v>68</v>
      </c>
      <c r="E26" s="160">
        <v>68</v>
      </c>
      <c r="F26" s="160">
        <v>68</v>
      </c>
      <c r="G26" s="160"/>
      <c r="H26" s="160"/>
      <c r="I26" s="160"/>
    </row>
    <row r="27" spans="1:9" s="155" customFormat="1" ht="24" customHeight="1">
      <c r="A27" s="156">
        <v>1</v>
      </c>
      <c r="B27" s="157" t="s">
        <v>207</v>
      </c>
      <c r="C27" s="158">
        <v>68</v>
      </c>
      <c r="D27" s="158"/>
      <c r="E27" s="158">
        <v>68</v>
      </c>
      <c r="F27" s="158">
        <v>68</v>
      </c>
      <c r="G27" s="158">
        <v>80</v>
      </c>
      <c r="H27" s="158">
        <v>80</v>
      </c>
      <c r="I27" s="158"/>
    </row>
    <row r="28" spans="1:9" s="155" customFormat="1" ht="24" customHeight="1">
      <c r="A28" s="156">
        <f t="shared" ref="A28:A36" si="2">+A27+1</f>
        <v>2</v>
      </c>
      <c r="B28" s="157" t="s">
        <v>208</v>
      </c>
      <c r="C28" s="158">
        <v>68</v>
      </c>
      <c r="D28" s="158"/>
      <c r="E28" s="158">
        <v>68</v>
      </c>
      <c r="F28" s="158">
        <v>68</v>
      </c>
      <c r="G28" s="158">
        <v>80</v>
      </c>
      <c r="H28" s="158">
        <v>80</v>
      </c>
      <c r="I28" s="158"/>
    </row>
    <row r="29" spans="1:9" s="155" customFormat="1" ht="24" customHeight="1">
      <c r="A29" s="156">
        <f t="shared" si="2"/>
        <v>3</v>
      </c>
      <c r="B29" s="157" t="s">
        <v>209</v>
      </c>
      <c r="C29" s="158">
        <v>68</v>
      </c>
      <c r="D29" s="158"/>
      <c r="E29" s="158">
        <v>68</v>
      </c>
      <c r="F29" s="158">
        <v>68</v>
      </c>
      <c r="G29" s="158">
        <v>80</v>
      </c>
      <c r="H29" s="158">
        <v>80</v>
      </c>
      <c r="I29" s="158"/>
    </row>
    <row r="30" spans="1:9" s="155" customFormat="1" ht="24" customHeight="1">
      <c r="A30" s="156">
        <f t="shared" si="2"/>
        <v>4</v>
      </c>
      <c r="B30" s="157" t="s">
        <v>210</v>
      </c>
      <c r="C30" s="158">
        <v>68</v>
      </c>
      <c r="D30" s="158"/>
      <c r="E30" s="158">
        <v>68</v>
      </c>
      <c r="F30" s="158">
        <v>68</v>
      </c>
      <c r="G30" s="158">
        <v>80</v>
      </c>
      <c r="H30" s="158">
        <v>80</v>
      </c>
      <c r="I30" s="158"/>
    </row>
    <row r="31" spans="1:9" s="155" customFormat="1" ht="24" customHeight="1">
      <c r="A31" s="156">
        <f t="shared" si="2"/>
        <v>5</v>
      </c>
      <c r="B31" s="157" t="s">
        <v>211</v>
      </c>
      <c r="C31" s="158">
        <v>68</v>
      </c>
      <c r="D31" s="158"/>
      <c r="E31" s="158">
        <v>68</v>
      </c>
      <c r="F31" s="158">
        <v>68</v>
      </c>
      <c r="G31" s="158">
        <v>80</v>
      </c>
      <c r="H31" s="158">
        <v>80</v>
      </c>
      <c r="I31" s="158"/>
    </row>
    <row r="32" spans="1:9" s="155" customFormat="1" ht="24" customHeight="1">
      <c r="A32" s="156">
        <f t="shared" si="2"/>
        <v>6</v>
      </c>
      <c r="B32" s="157" t="s">
        <v>212</v>
      </c>
      <c r="C32" s="158">
        <v>68</v>
      </c>
      <c r="D32" s="158"/>
      <c r="E32" s="158">
        <v>68</v>
      </c>
      <c r="F32" s="158">
        <v>68</v>
      </c>
      <c r="G32" s="158">
        <v>80</v>
      </c>
      <c r="H32" s="158">
        <v>80</v>
      </c>
      <c r="I32" s="158"/>
    </row>
    <row r="33" spans="1:9" s="155" customFormat="1" ht="24" customHeight="1">
      <c r="A33" s="156">
        <f t="shared" si="2"/>
        <v>7</v>
      </c>
      <c r="B33" s="157" t="s">
        <v>213</v>
      </c>
      <c r="C33" s="158">
        <v>68</v>
      </c>
      <c r="D33" s="158"/>
      <c r="E33" s="158">
        <v>68</v>
      </c>
      <c r="F33" s="158">
        <v>68</v>
      </c>
      <c r="G33" s="158">
        <v>80</v>
      </c>
      <c r="H33" s="158">
        <v>80</v>
      </c>
      <c r="I33" s="158"/>
    </row>
    <row r="34" spans="1:9" s="155" customFormat="1" ht="24" customHeight="1">
      <c r="A34" s="156">
        <f t="shared" si="2"/>
        <v>8</v>
      </c>
      <c r="B34" s="157" t="s">
        <v>214</v>
      </c>
      <c r="C34" s="158">
        <v>68</v>
      </c>
      <c r="D34" s="158"/>
      <c r="E34" s="158">
        <v>68</v>
      </c>
      <c r="F34" s="158">
        <v>68</v>
      </c>
      <c r="G34" s="158">
        <v>80</v>
      </c>
      <c r="H34" s="158">
        <v>80</v>
      </c>
      <c r="I34" s="158"/>
    </row>
    <row r="35" spans="1:9" s="155" customFormat="1" ht="24" customHeight="1">
      <c r="A35" s="156">
        <f t="shared" si="2"/>
        <v>9</v>
      </c>
      <c r="B35" s="157" t="s">
        <v>215</v>
      </c>
      <c r="C35" s="158">
        <v>68</v>
      </c>
      <c r="D35" s="158"/>
      <c r="E35" s="158">
        <v>68</v>
      </c>
      <c r="F35" s="158">
        <v>68</v>
      </c>
      <c r="G35" s="158">
        <v>80</v>
      </c>
      <c r="H35" s="158">
        <v>80</v>
      </c>
      <c r="I35" s="158"/>
    </row>
    <row r="36" spans="1:9" s="155" customFormat="1" ht="24" customHeight="1">
      <c r="A36" s="156">
        <f t="shared" si="2"/>
        <v>10</v>
      </c>
      <c r="B36" s="58" t="s">
        <v>216</v>
      </c>
      <c r="C36" s="158">
        <v>68</v>
      </c>
      <c r="D36" s="158"/>
      <c r="E36" s="158">
        <v>68</v>
      </c>
      <c r="F36" s="158">
        <v>68</v>
      </c>
      <c r="G36" s="158">
        <v>80</v>
      </c>
      <c r="H36" s="158">
        <v>80</v>
      </c>
      <c r="I36" s="158"/>
    </row>
    <row r="37" spans="1:9" s="154" customFormat="1" ht="24" customHeight="1">
      <c r="A37" s="159" t="s">
        <v>17</v>
      </c>
      <c r="B37" s="63" t="s">
        <v>217</v>
      </c>
      <c r="C37" s="160">
        <v>68</v>
      </c>
      <c r="D37" s="160">
        <v>68</v>
      </c>
      <c r="E37" s="160">
        <v>68</v>
      </c>
      <c r="F37" s="160">
        <v>68</v>
      </c>
      <c r="G37" s="160"/>
      <c r="H37" s="160"/>
      <c r="I37" s="160"/>
    </row>
    <row r="38" spans="1:9" s="56" customFormat="1" ht="24" customHeight="1">
      <c r="A38" s="91">
        <v>1</v>
      </c>
      <c r="B38" s="24" t="s">
        <v>218</v>
      </c>
      <c r="C38" s="158">
        <v>68</v>
      </c>
      <c r="D38" s="158"/>
      <c r="E38" s="158">
        <v>68</v>
      </c>
      <c r="F38" s="158">
        <v>68</v>
      </c>
      <c r="G38" s="158">
        <v>80</v>
      </c>
      <c r="H38" s="158">
        <v>80</v>
      </c>
      <c r="I38" s="92"/>
    </row>
    <row r="39" spans="1:9" s="56" customFormat="1" ht="24" customHeight="1">
      <c r="A39" s="91">
        <f>+A38+1</f>
        <v>2</v>
      </c>
      <c r="B39" s="24" t="s">
        <v>219</v>
      </c>
      <c r="C39" s="158">
        <v>68</v>
      </c>
      <c r="D39" s="158"/>
      <c r="E39" s="158">
        <v>68</v>
      </c>
      <c r="F39" s="158">
        <v>68</v>
      </c>
      <c r="G39" s="158">
        <v>80</v>
      </c>
      <c r="H39" s="158">
        <v>80</v>
      </c>
      <c r="I39" s="92"/>
    </row>
    <row r="40" spans="1:9" s="56" customFormat="1" ht="24" customHeight="1">
      <c r="A40" s="91">
        <f t="shared" ref="A40:A44" si="3">+A39+1</f>
        <v>3</v>
      </c>
      <c r="B40" s="24" t="s">
        <v>220</v>
      </c>
      <c r="C40" s="158">
        <v>68</v>
      </c>
      <c r="D40" s="158"/>
      <c r="E40" s="158">
        <v>68</v>
      </c>
      <c r="F40" s="158">
        <v>68</v>
      </c>
      <c r="G40" s="158">
        <v>80</v>
      </c>
      <c r="H40" s="158">
        <v>80</v>
      </c>
      <c r="I40" s="92"/>
    </row>
    <row r="41" spans="1:9" s="56" customFormat="1" ht="24" customHeight="1">
      <c r="A41" s="91">
        <f t="shared" si="3"/>
        <v>4</v>
      </c>
      <c r="B41" s="24" t="s">
        <v>221</v>
      </c>
      <c r="C41" s="158">
        <v>68</v>
      </c>
      <c r="D41" s="158"/>
      <c r="E41" s="158">
        <v>68</v>
      </c>
      <c r="F41" s="158">
        <v>68</v>
      </c>
      <c r="G41" s="158">
        <v>80</v>
      </c>
      <c r="H41" s="158">
        <v>80</v>
      </c>
      <c r="I41" s="92"/>
    </row>
    <row r="42" spans="1:9" s="56" customFormat="1" ht="24" customHeight="1">
      <c r="A42" s="91">
        <f t="shared" si="3"/>
        <v>5</v>
      </c>
      <c r="B42" s="24" t="s">
        <v>222</v>
      </c>
      <c r="C42" s="158">
        <v>68</v>
      </c>
      <c r="D42" s="158"/>
      <c r="E42" s="158">
        <v>68</v>
      </c>
      <c r="F42" s="158">
        <v>68</v>
      </c>
      <c r="G42" s="158">
        <v>80</v>
      </c>
      <c r="H42" s="158">
        <v>80</v>
      </c>
      <c r="I42" s="92"/>
    </row>
    <row r="43" spans="1:9" s="56" customFormat="1" ht="24" customHeight="1">
      <c r="A43" s="91">
        <f t="shared" si="3"/>
        <v>6</v>
      </c>
      <c r="B43" s="24" t="s">
        <v>223</v>
      </c>
      <c r="C43" s="158">
        <v>68</v>
      </c>
      <c r="D43" s="158"/>
      <c r="E43" s="158">
        <v>68</v>
      </c>
      <c r="F43" s="158">
        <v>68</v>
      </c>
      <c r="G43" s="158">
        <v>80</v>
      </c>
      <c r="H43" s="158">
        <v>80</v>
      </c>
      <c r="I43" s="92"/>
    </row>
    <row r="44" spans="1:9" s="56" customFormat="1" ht="24" customHeight="1">
      <c r="A44" s="91">
        <f t="shared" si="3"/>
        <v>7</v>
      </c>
      <c r="B44" s="24" t="s">
        <v>224</v>
      </c>
      <c r="C44" s="158">
        <v>68</v>
      </c>
      <c r="D44" s="158"/>
      <c r="E44" s="158">
        <v>68</v>
      </c>
      <c r="F44" s="158">
        <v>68</v>
      </c>
      <c r="G44" s="158">
        <v>80</v>
      </c>
      <c r="H44" s="158">
        <v>80</v>
      </c>
      <c r="I44" s="92"/>
    </row>
    <row r="45" spans="1:9" s="154" customFormat="1" ht="24" customHeight="1">
      <c r="A45" s="159" t="s">
        <v>18</v>
      </c>
      <c r="B45" s="63" t="s">
        <v>225</v>
      </c>
      <c r="C45" s="160">
        <v>68</v>
      </c>
      <c r="D45" s="160">
        <v>68</v>
      </c>
      <c r="E45" s="160">
        <v>68</v>
      </c>
      <c r="F45" s="160">
        <v>68</v>
      </c>
      <c r="G45" s="160"/>
      <c r="H45" s="160"/>
      <c r="I45" s="160"/>
    </row>
    <row r="46" spans="1:9" s="56" customFormat="1" ht="24" customHeight="1">
      <c r="A46" s="91">
        <v>1</v>
      </c>
      <c r="B46" s="24" t="s">
        <v>226</v>
      </c>
      <c r="C46" s="158">
        <v>68</v>
      </c>
      <c r="D46" s="158"/>
      <c r="E46" s="158">
        <v>68</v>
      </c>
      <c r="F46" s="158">
        <v>68</v>
      </c>
      <c r="G46" s="158">
        <v>80</v>
      </c>
      <c r="H46" s="158">
        <v>80</v>
      </c>
      <c r="I46" s="92"/>
    </row>
    <row r="47" spans="1:9" s="56" customFormat="1" ht="24" customHeight="1">
      <c r="A47" s="91">
        <f>+A46+1</f>
        <v>2</v>
      </c>
      <c r="B47" s="24" t="s">
        <v>227</v>
      </c>
      <c r="C47" s="158">
        <v>68</v>
      </c>
      <c r="D47" s="158"/>
      <c r="E47" s="158">
        <v>68</v>
      </c>
      <c r="F47" s="158">
        <v>68</v>
      </c>
      <c r="G47" s="158">
        <v>80</v>
      </c>
      <c r="H47" s="158">
        <v>80</v>
      </c>
      <c r="I47" s="92"/>
    </row>
    <row r="48" spans="1:9" s="56" customFormat="1" ht="24" customHeight="1">
      <c r="A48" s="91">
        <f t="shared" ref="A48:A49" si="4">+A47+1</f>
        <v>3</v>
      </c>
      <c r="B48" s="24" t="s">
        <v>228</v>
      </c>
      <c r="C48" s="158">
        <v>68</v>
      </c>
      <c r="D48" s="158"/>
      <c r="E48" s="158">
        <v>68</v>
      </c>
      <c r="F48" s="158">
        <v>68</v>
      </c>
      <c r="G48" s="158">
        <v>80</v>
      </c>
      <c r="H48" s="158">
        <v>80</v>
      </c>
      <c r="I48" s="92"/>
    </row>
    <row r="49" spans="1:9" s="56" customFormat="1" ht="24" customHeight="1">
      <c r="A49" s="91">
        <f t="shared" si="4"/>
        <v>4</v>
      </c>
      <c r="B49" s="24" t="s">
        <v>229</v>
      </c>
      <c r="C49" s="158">
        <v>68</v>
      </c>
      <c r="D49" s="158"/>
      <c r="E49" s="158">
        <v>68</v>
      </c>
      <c r="F49" s="158">
        <v>68</v>
      </c>
      <c r="G49" s="158">
        <v>80</v>
      </c>
      <c r="H49" s="158">
        <v>80</v>
      </c>
      <c r="I49" s="92"/>
    </row>
    <row r="50" spans="1:9" s="154" customFormat="1" ht="24" customHeight="1">
      <c r="A50" s="159" t="s">
        <v>19</v>
      </c>
      <c r="B50" s="63" t="s">
        <v>230</v>
      </c>
      <c r="C50" s="160">
        <v>68</v>
      </c>
      <c r="D50" s="160">
        <v>68</v>
      </c>
      <c r="E50" s="160">
        <v>68</v>
      </c>
      <c r="F50" s="160">
        <v>68</v>
      </c>
      <c r="G50" s="160"/>
      <c r="H50" s="160"/>
      <c r="I50" s="160"/>
    </row>
    <row r="51" spans="1:9" s="56" customFormat="1" ht="24" customHeight="1">
      <c r="A51" s="91">
        <v>1</v>
      </c>
      <c r="B51" s="24" t="s">
        <v>231</v>
      </c>
      <c r="C51" s="158">
        <v>68</v>
      </c>
      <c r="D51" s="158"/>
      <c r="E51" s="158">
        <v>68</v>
      </c>
      <c r="F51" s="158">
        <v>68</v>
      </c>
      <c r="G51" s="158">
        <v>80</v>
      </c>
      <c r="H51" s="158">
        <v>80</v>
      </c>
      <c r="I51" s="92"/>
    </row>
    <row r="52" spans="1:9" s="56" customFormat="1" ht="24" customHeight="1">
      <c r="A52" s="91">
        <f>+A51+1</f>
        <v>2</v>
      </c>
      <c r="B52" s="24" t="s">
        <v>232</v>
      </c>
      <c r="C52" s="158">
        <v>68</v>
      </c>
      <c r="D52" s="158"/>
      <c r="E52" s="158">
        <v>68</v>
      </c>
      <c r="F52" s="158">
        <v>68</v>
      </c>
      <c r="G52" s="158">
        <v>80</v>
      </c>
      <c r="H52" s="158">
        <v>80</v>
      </c>
      <c r="I52" s="92"/>
    </row>
    <row r="53" spans="1:9" s="56" customFormat="1" ht="24" customHeight="1">
      <c r="A53" s="91">
        <f t="shared" ref="A53:A55" si="5">+A52+1</f>
        <v>3</v>
      </c>
      <c r="B53" s="24" t="s">
        <v>233</v>
      </c>
      <c r="C53" s="158">
        <v>68</v>
      </c>
      <c r="D53" s="158"/>
      <c r="E53" s="158">
        <v>68</v>
      </c>
      <c r="F53" s="158">
        <v>68</v>
      </c>
      <c r="G53" s="158">
        <v>80</v>
      </c>
      <c r="H53" s="158">
        <v>80</v>
      </c>
      <c r="I53" s="92"/>
    </row>
    <row r="54" spans="1:9" s="56" customFormat="1" ht="24" customHeight="1">
      <c r="A54" s="91">
        <f t="shared" si="5"/>
        <v>4</v>
      </c>
      <c r="B54" s="24" t="s">
        <v>234</v>
      </c>
      <c r="C54" s="158">
        <v>68</v>
      </c>
      <c r="D54" s="158"/>
      <c r="E54" s="158">
        <v>68</v>
      </c>
      <c r="F54" s="158">
        <v>68</v>
      </c>
      <c r="G54" s="158">
        <v>80</v>
      </c>
      <c r="H54" s="158">
        <v>80</v>
      </c>
      <c r="I54" s="92"/>
    </row>
    <row r="55" spans="1:9" s="56" customFormat="1" ht="24" customHeight="1">
      <c r="A55" s="91">
        <f t="shared" si="5"/>
        <v>5</v>
      </c>
      <c r="B55" s="24" t="s">
        <v>235</v>
      </c>
      <c r="C55" s="158">
        <v>68</v>
      </c>
      <c r="D55" s="158"/>
      <c r="E55" s="158">
        <v>68</v>
      </c>
      <c r="F55" s="158">
        <v>68</v>
      </c>
      <c r="G55" s="158">
        <v>80</v>
      </c>
      <c r="H55" s="158">
        <v>80</v>
      </c>
      <c r="I55" s="92"/>
    </row>
    <row r="56" spans="1:9" s="154" customFormat="1" ht="24" customHeight="1">
      <c r="A56" s="159" t="s">
        <v>86</v>
      </c>
      <c r="B56" s="63" t="s">
        <v>236</v>
      </c>
      <c r="C56" s="160">
        <v>68</v>
      </c>
      <c r="D56" s="160">
        <v>68</v>
      </c>
      <c r="E56" s="160">
        <v>68</v>
      </c>
      <c r="F56" s="160">
        <v>68</v>
      </c>
      <c r="G56" s="160"/>
      <c r="H56" s="160"/>
      <c r="I56" s="160"/>
    </row>
    <row r="57" spans="1:9" s="56" customFormat="1" ht="24" customHeight="1">
      <c r="A57" s="91">
        <v>1</v>
      </c>
      <c r="B57" s="24" t="s">
        <v>237</v>
      </c>
      <c r="C57" s="158">
        <v>68</v>
      </c>
      <c r="D57" s="158"/>
      <c r="E57" s="158">
        <v>68</v>
      </c>
      <c r="F57" s="158">
        <v>68</v>
      </c>
      <c r="G57" s="158">
        <v>80</v>
      </c>
      <c r="H57" s="158">
        <v>80</v>
      </c>
      <c r="I57" s="92"/>
    </row>
    <row r="58" spans="1:9" s="56" customFormat="1" ht="24" customHeight="1">
      <c r="A58" s="91">
        <f t="shared" ref="A58:A62" si="6">+A57+1</f>
        <v>2</v>
      </c>
      <c r="B58" s="24" t="s">
        <v>238</v>
      </c>
      <c r="C58" s="158">
        <v>68</v>
      </c>
      <c r="D58" s="158"/>
      <c r="E58" s="158">
        <v>68</v>
      </c>
      <c r="F58" s="158">
        <v>68</v>
      </c>
      <c r="G58" s="158">
        <v>80</v>
      </c>
      <c r="H58" s="158">
        <v>80</v>
      </c>
      <c r="I58" s="92"/>
    </row>
    <row r="59" spans="1:9" s="56" customFormat="1" ht="24" customHeight="1">
      <c r="A59" s="91">
        <f t="shared" si="6"/>
        <v>3</v>
      </c>
      <c r="B59" s="24" t="s">
        <v>239</v>
      </c>
      <c r="C59" s="158">
        <v>68</v>
      </c>
      <c r="D59" s="158"/>
      <c r="E59" s="158">
        <v>68</v>
      </c>
      <c r="F59" s="158">
        <v>68</v>
      </c>
      <c r="G59" s="158">
        <v>80</v>
      </c>
      <c r="H59" s="158">
        <v>80</v>
      </c>
      <c r="I59" s="92"/>
    </row>
    <row r="60" spans="1:9" s="56" customFormat="1" ht="24" customHeight="1">
      <c r="A60" s="91">
        <f t="shared" si="6"/>
        <v>4</v>
      </c>
      <c r="B60" s="24" t="s">
        <v>240</v>
      </c>
      <c r="C60" s="158">
        <v>68</v>
      </c>
      <c r="D60" s="158"/>
      <c r="E60" s="158">
        <v>68</v>
      </c>
      <c r="F60" s="158">
        <v>68</v>
      </c>
      <c r="G60" s="158">
        <v>80</v>
      </c>
      <c r="H60" s="158">
        <v>80</v>
      </c>
      <c r="I60" s="92"/>
    </row>
    <row r="61" spans="1:9" s="56" customFormat="1" ht="24" customHeight="1">
      <c r="A61" s="91">
        <f t="shared" si="6"/>
        <v>5</v>
      </c>
      <c r="B61" s="24" t="s">
        <v>241</v>
      </c>
      <c r="C61" s="158">
        <v>68</v>
      </c>
      <c r="D61" s="158"/>
      <c r="E61" s="158">
        <v>68</v>
      </c>
      <c r="F61" s="158">
        <v>68</v>
      </c>
      <c r="G61" s="158">
        <v>80</v>
      </c>
      <c r="H61" s="158">
        <v>80</v>
      </c>
      <c r="I61" s="92"/>
    </row>
    <row r="62" spans="1:9" s="56" customFormat="1" ht="24" customHeight="1">
      <c r="A62" s="91">
        <f t="shared" si="6"/>
        <v>6</v>
      </c>
      <c r="B62" s="24" t="s">
        <v>242</v>
      </c>
      <c r="C62" s="158">
        <v>68</v>
      </c>
      <c r="D62" s="158"/>
      <c r="E62" s="158">
        <v>68</v>
      </c>
      <c r="F62" s="158">
        <v>68</v>
      </c>
      <c r="G62" s="158">
        <v>80</v>
      </c>
      <c r="H62" s="158">
        <v>80</v>
      </c>
      <c r="I62" s="92"/>
    </row>
    <row r="63" spans="1:9" s="154" customFormat="1" ht="24" customHeight="1">
      <c r="A63" s="159" t="s">
        <v>93</v>
      </c>
      <c r="B63" s="63" t="s">
        <v>243</v>
      </c>
      <c r="C63" s="160">
        <v>68</v>
      </c>
      <c r="D63" s="160">
        <v>68</v>
      </c>
      <c r="E63" s="160">
        <v>68</v>
      </c>
      <c r="F63" s="160">
        <v>68</v>
      </c>
      <c r="G63" s="160"/>
      <c r="H63" s="160"/>
      <c r="I63" s="160"/>
    </row>
    <row r="64" spans="1:9" s="155" customFormat="1" ht="24" customHeight="1">
      <c r="A64" s="91">
        <v>1</v>
      </c>
      <c r="B64" s="58" t="s">
        <v>244</v>
      </c>
      <c r="C64" s="158">
        <v>68</v>
      </c>
      <c r="D64" s="158"/>
      <c r="E64" s="158">
        <v>68</v>
      </c>
      <c r="F64" s="158">
        <v>68</v>
      </c>
      <c r="G64" s="158">
        <v>80</v>
      </c>
      <c r="H64" s="158">
        <v>80</v>
      </c>
      <c r="I64" s="158">
        <v>80</v>
      </c>
    </row>
    <row r="65" spans="1:9" s="155" customFormat="1" ht="24" customHeight="1">
      <c r="A65" s="91">
        <f t="shared" ref="A65:A68" si="7">+A64+1</f>
        <v>2</v>
      </c>
      <c r="B65" s="58" t="s">
        <v>245</v>
      </c>
      <c r="C65" s="158">
        <v>68</v>
      </c>
      <c r="D65" s="158"/>
      <c r="E65" s="158">
        <v>68</v>
      </c>
      <c r="F65" s="158">
        <v>68</v>
      </c>
      <c r="G65" s="158">
        <v>80</v>
      </c>
      <c r="H65" s="158">
        <v>80</v>
      </c>
      <c r="I65" s="158">
        <v>80</v>
      </c>
    </row>
    <row r="66" spans="1:9" s="155" customFormat="1" ht="24" customHeight="1">
      <c r="A66" s="91">
        <f t="shared" si="7"/>
        <v>3</v>
      </c>
      <c r="B66" s="58" t="s">
        <v>246</v>
      </c>
      <c r="C66" s="158">
        <v>68</v>
      </c>
      <c r="D66" s="158"/>
      <c r="E66" s="158">
        <v>68</v>
      </c>
      <c r="F66" s="158">
        <v>68</v>
      </c>
      <c r="G66" s="158">
        <v>80</v>
      </c>
      <c r="H66" s="158">
        <v>80</v>
      </c>
      <c r="I66" s="158">
        <v>80</v>
      </c>
    </row>
    <row r="67" spans="1:9" s="155" customFormat="1" ht="24" customHeight="1">
      <c r="A67" s="91">
        <f t="shared" si="7"/>
        <v>4</v>
      </c>
      <c r="B67" s="58" t="s">
        <v>247</v>
      </c>
      <c r="C67" s="158">
        <v>68</v>
      </c>
      <c r="D67" s="158"/>
      <c r="E67" s="158">
        <v>68</v>
      </c>
      <c r="F67" s="158">
        <v>68</v>
      </c>
      <c r="G67" s="158">
        <v>80</v>
      </c>
      <c r="H67" s="158">
        <v>80</v>
      </c>
      <c r="I67" s="158">
        <v>80</v>
      </c>
    </row>
    <row r="68" spans="1:9" s="155" customFormat="1" ht="24" customHeight="1">
      <c r="A68" s="91">
        <f t="shared" si="7"/>
        <v>5</v>
      </c>
      <c r="B68" s="58" t="s">
        <v>248</v>
      </c>
      <c r="C68" s="158">
        <v>68</v>
      </c>
      <c r="D68" s="158"/>
      <c r="E68" s="158">
        <v>68</v>
      </c>
      <c r="F68" s="158">
        <v>68</v>
      </c>
      <c r="G68" s="158">
        <v>80</v>
      </c>
      <c r="H68" s="158">
        <v>80</v>
      </c>
      <c r="I68" s="158">
        <v>80</v>
      </c>
    </row>
    <row r="69" spans="1:9" s="155" customFormat="1" ht="24" customHeight="1">
      <c r="A69" s="91">
        <f t="shared" ref="A69:A74" si="8">+A68+1</f>
        <v>6</v>
      </c>
      <c r="B69" s="58" t="s">
        <v>249</v>
      </c>
      <c r="C69" s="158">
        <v>68</v>
      </c>
      <c r="D69" s="158"/>
      <c r="E69" s="158">
        <v>68</v>
      </c>
      <c r="F69" s="158">
        <v>68</v>
      </c>
      <c r="G69" s="158">
        <v>80</v>
      </c>
      <c r="H69" s="158">
        <v>80</v>
      </c>
      <c r="I69" s="158">
        <v>80</v>
      </c>
    </row>
    <row r="70" spans="1:9" s="155" customFormat="1" ht="24" customHeight="1">
      <c r="A70" s="156">
        <f t="shared" si="8"/>
        <v>7</v>
      </c>
      <c r="B70" s="58" t="s">
        <v>250</v>
      </c>
      <c r="C70" s="158">
        <v>68</v>
      </c>
      <c r="D70" s="158"/>
      <c r="E70" s="158">
        <v>68</v>
      </c>
      <c r="F70" s="158">
        <v>68</v>
      </c>
      <c r="G70" s="158">
        <v>80</v>
      </c>
      <c r="H70" s="158">
        <v>80</v>
      </c>
      <c r="I70" s="158">
        <v>80</v>
      </c>
    </row>
    <row r="71" spans="1:9" s="155" customFormat="1" ht="24" customHeight="1">
      <c r="A71" s="156">
        <f t="shared" si="8"/>
        <v>8</v>
      </c>
      <c r="B71" s="58" t="s">
        <v>251</v>
      </c>
      <c r="C71" s="158">
        <v>68</v>
      </c>
      <c r="D71" s="158"/>
      <c r="E71" s="158">
        <v>68</v>
      </c>
      <c r="F71" s="158">
        <v>68</v>
      </c>
      <c r="G71" s="158">
        <v>80</v>
      </c>
      <c r="H71" s="158">
        <v>80</v>
      </c>
      <c r="I71" s="158">
        <v>80</v>
      </c>
    </row>
    <row r="72" spans="1:9" s="155" customFormat="1" ht="24" customHeight="1">
      <c r="A72" s="156">
        <f t="shared" si="8"/>
        <v>9</v>
      </c>
      <c r="B72" s="58" t="s">
        <v>252</v>
      </c>
      <c r="C72" s="158">
        <v>68</v>
      </c>
      <c r="D72" s="158"/>
      <c r="E72" s="158">
        <v>68</v>
      </c>
      <c r="F72" s="158">
        <v>68</v>
      </c>
      <c r="G72" s="158">
        <v>80</v>
      </c>
      <c r="H72" s="158">
        <v>80</v>
      </c>
      <c r="I72" s="158">
        <v>80</v>
      </c>
    </row>
    <row r="73" spans="1:9" s="155" customFormat="1" ht="24" customHeight="1">
      <c r="A73" s="156">
        <f t="shared" si="8"/>
        <v>10</v>
      </c>
      <c r="B73" s="58" t="s">
        <v>253</v>
      </c>
      <c r="C73" s="158">
        <v>68</v>
      </c>
      <c r="D73" s="158"/>
      <c r="E73" s="158">
        <v>68</v>
      </c>
      <c r="F73" s="158">
        <v>68</v>
      </c>
      <c r="G73" s="158">
        <v>80</v>
      </c>
      <c r="H73" s="158">
        <v>80</v>
      </c>
      <c r="I73" s="158">
        <v>80</v>
      </c>
    </row>
    <row r="74" spans="1:9" s="155" customFormat="1" ht="24" customHeight="1">
      <c r="A74" s="163">
        <f t="shared" si="8"/>
        <v>11</v>
      </c>
      <c r="B74" s="164" t="s">
        <v>254</v>
      </c>
      <c r="C74" s="165">
        <v>68</v>
      </c>
      <c r="D74" s="165"/>
      <c r="E74" s="165">
        <v>68</v>
      </c>
      <c r="F74" s="165">
        <v>68</v>
      </c>
      <c r="G74" s="165">
        <v>80</v>
      </c>
      <c r="H74" s="165">
        <v>80</v>
      </c>
      <c r="I74" s="165">
        <v>80</v>
      </c>
    </row>
    <row r="75" spans="1:9" ht="18.75">
      <c r="A75" s="56"/>
      <c r="B75" s="56"/>
      <c r="C75" s="56"/>
      <c r="D75" s="56"/>
      <c r="E75" s="56"/>
      <c r="F75" s="56"/>
      <c r="G75" s="56"/>
      <c r="H75" s="56"/>
      <c r="I75" s="56"/>
    </row>
    <row r="76" spans="1:9" ht="18.75">
      <c r="A76" s="56"/>
      <c r="B76" s="56"/>
      <c r="C76" s="56"/>
      <c r="D76" s="56"/>
      <c r="E76" s="56"/>
      <c r="F76" s="56"/>
      <c r="G76" s="56"/>
      <c r="H76" s="56"/>
      <c r="I76" s="56"/>
    </row>
    <row r="77" spans="1:9" ht="18.75">
      <c r="A77" s="56"/>
      <c r="B77" s="56"/>
      <c r="C77" s="56"/>
      <c r="D77" s="56"/>
      <c r="E77" s="56"/>
      <c r="F77" s="56"/>
      <c r="G77" s="56"/>
      <c r="H77" s="56"/>
      <c r="I77" s="56"/>
    </row>
    <row r="78" spans="1:9" ht="18.75">
      <c r="A78" s="56"/>
      <c r="B78" s="56"/>
      <c r="C78" s="56"/>
      <c r="D78" s="56"/>
      <c r="E78" s="56"/>
      <c r="F78" s="56"/>
      <c r="G78" s="56"/>
      <c r="H78" s="56"/>
      <c r="I78" s="56"/>
    </row>
    <row r="79" spans="1:9" ht="18.75">
      <c r="A79" s="56"/>
      <c r="B79" s="56"/>
      <c r="C79" s="56"/>
      <c r="D79" s="56"/>
      <c r="E79" s="56"/>
      <c r="F79" s="56"/>
      <c r="G79" s="56"/>
      <c r="H79" s="56"/>
      <c r="I79" s="56"/>
    </row>
    <row r="80" spans="1:9" ht="18.75">
      <c r="A80" s="56"/>
      <c r="B80" s="56"/>
      <c r="C80" s="56"/>
      <c r="D80" s="56"/>
      <c r="E80" s="56"/>
      <c r="F80" s="56"/>
      <c r="G80" s="56"/>
      <c r="H80" s="56"/>
      <c r="I80" s="56"/>
    </row>
    <row r="81" spans="1:9" ht="18.75">
      <c r="A81" s="56"/>
      <c r="B81" s="56"/>
      <c r="C81" s="56"/>
      <c r="D81" s="56"/>
      <c r="E81" s="56"/>
      <c r="F81" s="56"/>
      <c r="G81" s="56"/>
      <c r="H81" s="56"/>
      <c r="I81" s="56"/>
    </row>
    <row r="82" spans="1:9" ht="22.5" customHeight="1">
      <c r="A82" s="56"/>
      <c r="B82" s="56"/>
      <c r="C82" s="56"/>
      <c r="D82" s="56"/>
      <c r="E82" s="56"/>
      <c r="F82" s="56"/>
      <c r="G82" s="56"/>
      <c r="H82" s="56"/>
      <c r="I82" s="56"/>
    </row>
    <row r="83" spans="1:9" ht="18.75">
      <c r="A83" s="56"/>
      <c r="B83" s="56"/>
      <c r="C83" s="56"/>
      <c r="D83" s="56"/>
      <c r="E83" s="56"/>
      <c r="F83" s="56"/>
      <c r="G83" s="56"/>
      <c r="H83" s="56"/>
      <c r="I83" s="56"/>
    </row>
    <row r="84" spans="1:9" ht="18.75">
      <c r="A84" s="56"/>
      <c r="B84" s="56"/>
      <c r="C84" s="56"/>
      <c r="D84" s="56"/>
      <c r="E84" s="56"/>
      <c r="F84" s="56"/>
      <c r="G84" s="56"/>
      <c r="H84" s="56"/>
      <c r="I84" s="56"/>
    </row>
    <row r="85" spans="1:9" ht="18.75">
      <c r="A85" s="56"/>
      <c r="B85" s="56"/>
      <c r="C85" s="56"/>
      <c r="D85" s="56"/>
      <c r="E85" s="56"/>
      <c r="F85" s="56"/>
      <c r="G85" s="56"/>
      <c r="H85" s="56"/>
      <c r="I85" s="56"/>
    </row>
    <row r="86" spans="1:9" ht="18.75">
      <c r="A86" s="56"/>
      <c r="B86" s="56"/>
      <c r="C86" s="56"/>
      <c r="D86" s="56"/>
      <c r="E86" s="56"/>
      <c r="F86" s="56"/>
      <c r="G86" s="56"/>
      <c r="H86" s="56"/>
      <c r="I86" s="56"/>
    </row>
  </sheetData>
  <mergeCells count="12">
    <mergeCell ref="G1:I1"/>
    <mergeCell ref="A5:I5"/>
    <mergeCell ref="G6:I6"/>
    <mergeCell ref="C7:I7"/>
    <mergeCell ref="B8:B9"/>
    <mergeCell ref="C8:C10"/>
    <mergeCell ref="D8:D10"/>
    <mergeCell ref="E8:E10"/>
    <mergeCell ref="F8:F10"/>
    <mergeCell ref="G8:G10"/>
    <mergeCell ref="H8:H10"/>
    <mergeCell ref="I8:I10"/>
  </mergeCells>
  <printOptions horizontalCentered="1"/>
  <pageMargins left="0.23622047244094491" right="0.23622047244094491" top="0.51181102362204722" bottom="0.23622047244094491" header="0.15748031496062992" footer="0.3937007874015748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6"/>
  <sheetViews>
    <sheetView topLeftCell="A10" workbookViewId="0">
      <selection activeCell="A4" sqref="A4:H4"/>
    </sheetView>
  </sheetViews>
  <sheetFormatPr defaultColWidth="10" defaultRowHeight="15.75"/>
  <cols>
    <col min="1" max="1" width="5.7109375" style="75" customWidth="1"/>
    <col min="2" max="2" width="21.85546875" style="75" customWidth="1"/>
    <col min="3" max="5" width="12.7109375" style="75" customWidth="1"/>
    <col min="6" max="6" width="19.85546875" style="75" customWidth="1"/>
    <col min="7" max="8" width="12.7109375" style="75" customWidth="1"/>
    <col min="9" max="16384" width="10" style="75"/>
  </cols>
  <sheetData>
    <row r="1" spans="1:13" ht="21" customHeight="1">
      <c r="A1" s="57" t="s">
        <v>268</v>
      </c>
      <c r="B1" s="57"/>
      <c r="C1" s="64"/>
      <c r="D1" s="65"/>
      <c r="E1" s="65"/>
      <c r="F1" s="77"/>
      <c r="G1" s="77"/>
      <c r="H1" s="3" t="s">
        <v>114</v>
      </c>
      <c r="I1" s="57"/>
      <c r="J1" s="57"/>
      <c r="K1" s="57"/>
    </row>
    <row r="2" spans="1:13" ht="12.75" customHeight="1">
      <c r="A2" s="76"/>
      <c r="B2" s="76"/>
      <c r="C2" s="77"/>
      <c r="D2" s="77"/>
      <c r="E2" s="77"/>
      <c r="F2" s="77"/>
      <c r="G2" s="77"/>
      <c r="H2" s="77"/>
    </row>
    <row r="3" spans="1:13" ht="23.25" customHeight="1">
      <c r="A3" s="251" t="s">
        <v>269</v>
      </c>
      <c r="B3" s="251"/>
      <c r="C3" s="251"/>
      <c r="D3" s="251"/>
      <c r="E3" s="251"/>
      <c r="F3" s="251"/>
      <c r="G3" s="251"/>
      <c r="H3" s="251"/>
    </row>
    <row r="4" spans="1:13" ht="23.45" customHeight="1">
      <c r="A4" s="203" t="s">
        <v>1</v>
      </c>
      <c r="B4" s="203"/>
      <c r="C4" s="203"/>
      <c r="D4" s="203"/>
      <c r="E4" s="203"/>
      <c r="F4" s="203"/>
      <c r="G4" s="203"/>
      <c r="H4" s="203"/>
      <c r="I4" s="7"/>
      <c r="J4" s="7"/>
      <c r="K4" s="7"/>
      <c r="L4" s="7"/>
      <c r="M4" s="7"/>
    </row>
    <row r="5" spans="1:13" ht="19.5" customHeight="1">
      <c r="A5" s="81"/>
      <c r="B5" s="81"/>
      <c r="C5" s="56"/>
      <c r="D5" s="56"/>
      <c r="E5" s="56"/>
      <c r="F5" s="56"/>
      <c r="G5" s="56"/>
      <c r="H5" s="95" t="s">
        <v>2</v>
      </c>
    </row>
    <row r="6" spans="1:13" s="84" customFormat="1" ht="24" customHeight="1">
      <c r="A6" s="252" t="s">
        <v>3</v>
      </c>
      <c r="B6" s="255" t="s">
        <v>111</v>
      </c>
      <c r="C6" s="258" t="s">
        <v>115</v>
      </c>
      <c r="D6" s="259" t="s">
        <v>116</v>
      </c>
      <c r="E6" s="260"/>
      <c r="F6" s="261"/>
      <c r="G6" s="258" t="s">
        <v>117</v>
      </c>
      <c r="H6" s="258" t="s">
        <v>118</v>
      </c>
    </row>
    <row r="7" spans="1:13" s="84" customFormat="1" ht="21" customHeight="1">
      <c r="A7" s="253"/>
      <c r="B7" s="256"/>
      <c r="C7" s="244"/>
      <c r="D7" s="244" t="s">
        <v>119</v>
      </c>
      <c r="E7" s="246" t="s">
        <v>120</v>
      </c>
      <c r="F7" s="247"/>
      <c r="G7" s="244"/>
      <c r="H7" s="244"/>
    </row>
    <row r="8" spans="1:13" s="84" customFormat="1" ht="32.25" customHeight="1">
      <c r="A8" s="253"/>
      <c r="B8" s="256"/>
      <c r="C8" s="244"/>
      <c r="D8" s="244"/>
      <c r="E8" s="248" t="s">
        <v>121</v>
      </c>
      <c r="F8" s="248" t="s">
        <v>122</v>
      </c>
      <c r="G8" s="244"/>
      <c r="H8" s="244"/>
    </row>
    <row r="9" spans="1:13" s="84" customFormat="1" ht="32.25" customHeight="1">
      <c r="A9" s="253"/>
      <c r="B9" s="256"/>
      <c r="C9" s="244"/>
      <c r="D9" s="244"/>
      <c r="E9" s="249"/>
      <c r="F9" s="249"/>
      <c r="G9" s="244"/>
      <c r="H9" s="244"/>
    </row>
    <row r="10" spans="1:13" s="84" customFormat="1" ht="26.25" customHeight="1">
      <c r="A10" s="254"/>
      <c r="B10" s="257"/>
      <c r="C10" s="245"/>
      <c r="D10" s="245"/>
      <c r="E10" s="250"/>
      <c r="F10" s="250"/>
      <c r="G10" s="245"/>
      <c r="H10" s="245"/>
    </row>
    <row r="11" spans="1:13" s="98" customFormat="1" ht="17.25" customHeight="1">
      <c r="A11" s="96" t="s">
        <v>6</v>
      </c>
      <c r="B11" s="97" t="s">
        <v>20</v>
      </c>
      <c r="C11" s="96">
        <v>1</v>
      </c>
      <c r="D11" s="96">
        <v>2</v>
      </c>
      <c r="E11" s="96">
        <v>3</v>
      </c>
      <c r="F11" s="96">
        <v>4</v>
      </c>
      <c r="G11" s="96">
        <v>5</v>
      </c>
      <c r="H11" s="96">
        <v>8</v>
      </c>
    </row>
    <row r="12" spans="1:13" s="154" customFormat="1" ht="19.899999999999999" customHeight="1">
      <c r="A12" s="151"/>
      <c r="B12" s="168" t="s">
        <v>89</v>
      </c>
      <c r="C12" s="153">
        <f t="shared" ref="C12:H12" si="0">+SUM(C13:C20)</f>
        <v>3138400</v>
      </c>
      <c r="D12" s="153">
        <f t="shared" si="0"/>
        <v>2029091</v>
      </c>
      <c r="E12" s="153">
        <f t="shared" si="0"/>
        <v>724570</v>
      </c>
      <c r="F12" s="153">
        <f t="shared" si="0"/>
        <v>1304521</v>
      </c>
      <c r="G12" s="153">
        <f t="shared" si="0"/>
        <v>764921</v>
      </c>
      <c r="H12" s="153">
        <f t="shared" si="0"/>
        <v>2794012</v>
      </c>
    </row>
    <row r="13" spans="1:13" s="56" customFormat="1" ht="19.899999999999999" customHeight="1">
      <c r="A13" s="91">
        <v>1</v>
      </c>
      <c r="B13" s="99" t="s">
        <v>192</v>
      </c>
      <c r="C13" s="92">
        <v>1069200</v>
      </c>
      <c r="D13" s="92">
        <f t="shared" ref="D13:D20" si="1">+E13+F13</f>
        <v>557939</v>
      </c>
      <c r="E13" s="92">
        <v>244300</v>
      </c>
      <c r="F13" s="92">
        <v>313639</v>
      </c>
      <c r="G13" s="92"/>
      <c r="H13" s="92">
        <v>557939</v>
      </c>
    </row>
    <row r="14" spans="1:13" s="56" customFormat="1" ht="19.899999999999999" customHeight="1">
      <c r="A14" s="91">
        <f t="shared" ref="A14:A20" si="2">A13+1</f>
        <v>2</v>
      </c>
      <c r="B14" s="99" t="s">
        <v>206</v>
      </c>
      <c r="C14" s="92">
        <v>521500</v>
      </c>
      <c r="D14" s="92">
        <f t="shared" si="1"/>
        <v>372764</v>
      </c>
      <c r="E14" s="92">
        <v>119600</v>
      </c>
      <c r="F14" s="92">
        <v>253164</v>
      </c>
      <c r="G14" s="92">
        <v>70565</v>
      </c>
      <c r="H14" s="92">
        <v>443329</v>
      </c>
    </row>
    <row r="15" spans="1:13" s="56" customFormat="1" ht="19.899999999999999" customHeight="1">
      <c r="A15" s="91">
        <f t="shared" si="2"/>
        <v>3</v>
      </c>
      <c r="B15" s="99" t="s">
        <v>217</v>
      </c>
      <c r="C15" s="92">
        <v>417100</v>
      </c>
      <c r="D15" s="92">
        <f t="shared" si="1"/>
        <v>306116</v>
      </c>
      <c r="E15" s="92">
        <v>100770</v>
      </c>
      <c r="F15" s="92">
        <v>205346</v>
      </c>
      <c r="G15" s="92">
        <v>62684</v>
      </c>
      <c r="H15" s="92">
        <v>368800</v>
      </c>
    </row>
    <row r="16" spans="1:13" s="56" customFormat="1" ht="19.899999999999999" customHeight="1">
      <c r="A16" s="91">
        <f t="shared" si="2"/>
        <v>4</v>
      </c>
      <c r="B16" s="99" t="s">
        <v>225</v>
      </c>
      <c r="C16" s="92">
        <v>253700</v>
      </c>
      <c r="D16" s="92">
        <f t="shared" si="1"/>
        <v>187164</v>
      </c>
      <c r="E16" s="92">
        <v>80200</v>
      </c>
      <c r="F16" s="92">
        <v>106964</v>
      </c>
      <c r="G16" s="92">
        <v>82431</v>
      </c>
      <c r="H16" s="92">
        <v>269595</v>
      </c>
    </row>
    <row r="17" spans="1:8" s="56" customFormat="1" ht="19.899999999999999" customHeight="1">
      <c r="A17" s="161">
        <f t="shared" si="2"/>
        <v>5</v>
      </c>
      <c r="B17" s="167" t="s">
        <v>230</v>
      </c>
      <c r="C17" s="162">
        <v>323300</v>
      </c>
      <c r="D17" s="162">
        <f t="shared" si="1"/>
        <v>227180</v>
      </c>
      <c r="E17" s="162">
        <v>65000</v>
      </c>
      <c r="F17" s="162">
        <v>162180</v>
      </c>
      <c r="G17" s="162">
        <v>106650</v>
      </c>
      <c r="H17" s="162">
        <v>333830</v>
      </c>
    </row>
    <row r="18" spans="1:8" s="56" customFormat="1" ht="19.899999999999999" customHeight="1">
      <c r="A18" s="161">
        <f t="shared" si="2"/>
        <v>6</v>
      </c>
      <c r="B18" s="167" t="s">
        <v>236</v>
      </c>
      <c r="C18" s="162">
        <v>395100</v>
      </c>
      <c r="D18" s="162">
        <f t="shared" si="1"/>
        <v>278528</v>
      </c>
      <c r="E18" s="162">
        <v>78200</v>
      </c>
      <c r="F18" s="162">
        <v>200328</v>
      </c>
      <c r="G18" s="162">
        <v>22227</v>
      </c>
      <c r="H18" s="162">
        <v>300755</v>
      </c>
    </row>
    <row r="19" spans="1:8" s="56" customFormat="1" ht="19.899999999999999" customHeight="1">
      <c r="A19" s="161">
        <f t="shared" si="2"/>
        <v>7</v>
      </c>
      <c r="B19" s="167" t="s">
        <v>243</v>
      </c>
      <c r="C19" s="162">
        <v>158500</v>
      </c>
      <c r="D19" s="162">
        <f t="shared" si="1"/>
        <v>99400</v>
      </c>
      <c r="E19" s="162">
        <v>36500</v>
      </c>
      <c r="F19" s="162">
        <v>62900</v>
      </c>
      <c r="G19" s="162">
        <v>417334</v>
      </c>
      <c r="H19" s="162">
        <v>516734</v>
      </c>
    </row>
    <row r="20" spans="1:8" s="56" customFormat="1" ht="19.899999999999999" customHeight="1">
      <c r="A20" s="93">
        <f t="shared" si="2"/>
        <v>8</v>
      </c>
      <c r="B20" s="100" t="s">
        <v>258</v>
      </c>
      <c r="C20" s="94"/>
      <c r="D20" s="94">
        <f t="shared" si="1"/>
        <v>0</v>
      </c>
      <c r="E20" s="94"/>
      <c r="F20" s="94"/>
      <c r="G20" s="94">
        <v>3030</v>
      </c>
      <c r="H20" s="94">
        <v>3030</v>
      </c>
    </row>
    <row r="21" spans="1:8" ht="19.5" customHeight="1">
      <c r="A21" s="31"/>
      <c r="B21" s="101"/>
      <c r="C21" s="56"/>
      <c r="D21" s="56"/>
      <c r="E21" s="56"/>
      <c r="F21" s="56"/>
      <c r="G21" s="56"/>
      <c r="H21" s="56"/>
    </row>
    <row r="22" spans="1:8" ht="18.75">
      <c r="A22" s="56"/>
      <c r="B22" s="56"/>
      <c r="C22" s="56"/>
      <c r="D22" s="56"/>
      <c r="E22" s="56"/>
      <c r="F22" s="56"/>
      <c r="G22" s="56"/>
      <c r="H22" s="56"/>
    </row>
    <row r="23" spans="1:8" ht="18.75">
      <c r="A23" s="56"/>
      <c r="B23" s="56"/>
      <c r="C23" s="56"/>
      <c r="D23" s="56"/>
      <c r="E23" s="56"/>
      <c r="F23" s="56"/>
      <c r="G23" s="56"/>
      <c r="H23" s="56"/>
    </row>
    <row r="24" spans="1:8" ht="18.75">
      <c r="A24" s="56"/>
      <c r="B24" s="56"/>
      <c r="C24" s="56"/>
      <c r="D24" s="56"/>
      <c r="E24" s="56"/>
      <c r="F24" s="56"/>
      <c r="G24" s="56"/>
      <c r="H24" s="56"/>
    </row>
    <row r="25" spans="1:8" ht="18.75">
      <c r="A25" s="56"/>
      <c r="B25" s="56"/>
      <c r="C25" s="56"/>
      <c r="D25" s="56"/>
      <c r="E25" s="56"/>
      <c r="F25" s="56"/>
      <c r="G25" s="56"/>
      <c r="H25" s="56"/>
    </row>
    <row r="26" spans="1:8" ht="18.75">
      <c r="A26" s="56"/>
      <c r="B26" s="56"/>
      <c r="C26" s="56"/>
      <c r="D26" s="56"/>
      <c r="E26" s="56"/>
      <c r="F26" s="56"/>
      <c r="G26" s="56"/>
      <c r="H26" s="56"/>
    </row>
    <row r="27" spans="1:8" ht="18.75">
      <c r="A27" s="56"/>
      <c r="B27" s="56"/>
      <c r="C27" s="56"/>
      <c r="D27" s="56"/>
      <c r="E27" s="56"/>
      <c r="F27" s="56"/>
      <c r="G27" s="56"/>
      <c r="H27" s="56"/>
    </row>
    <row r="28" spans="1:8" ht="18.75">
      <c r="A28" s="56"/>
      <c r="B28" s="56"/>
      <c r="C28" s="56"/>
      <c r="D28" s="56"/>
      <c r="E28" s="56"/>
      <c r="F28" s="56"/>
      <c r="G28" s="56"/>
      <c r="H28" s="56"/>
    </row>
    <row r="29" spans="1:8" ht="18.75">
      <c r="A29" s="56"/>
      <c r="B29" s="56"/>
      <c r="C29" s="56"/>
      <c r="D29" s="56"/>
      <c r="E29" s="56"/>
      <c r="F29" s="56"/>
      <c r="G29" s="56"/>
      <c r="H29" s="56"/>
    </row>
    <row r="30" spans="1:8" ht="18.75">
      <c r="A30" s="56"/>
      <c r="B30" s="56"/>
      <c r="C30" s="56"/>
      <c r="D30" s="56"/>
      <c r="E30" s="56"/>
      <c r="F30" s="56"/>
      <c r="G30" s="56"/>
      <c r="H30" s="56"/>
    </row>
    <row r="31" spans="1:8" ht="18.75">
      <c r="A31" s="56"/>
      <c r="B31" s="56"/>
      <c r="C31" s="56"/>
      <c r="D31" s="56"/>
      <c r="E31" s="56"/>
      <c r="F31" s="56"/>
      <c r="G31" s="56"/>
      <c r="H31" s="56"/>
    </row>
    <row r="32" spans="1:8" ht="22.5" customHeight="1">
      <c r="A32" s="56"/>
      <c r="B32" s="56"/>
      <c r="C32" s="56"/>
      <c r="D32" s="56"/>
      <c r="E32" s="56"/>
      <c r="F32" s="56"/>
      <c r="G32" s="56"/>
      <c r="H32" s="56"/>
    </row>
    <row r="33" spans="1:8" ht="18.75">
      <c r="A33" s="56"/>
      <c r="B33" s="56"/>
      <c r="C33" s="56"/>
      <c r="D33" s="56"/>
      <c r="E33" s="56"/>
      <c r="F33" s="56"/>
      <c r="G33" s="56"/>
      <c r="H33" s="56"/>
    </row>
    <row r="34" spans="1:8" ht="18.75">
      <c r="A34" s="56"/>
      <c r="B34" s="56"/>
      <c r="C34" s="56"/>
      <c r="D34" s="56"/>
      <c r="E34" s="56"/>
      <c r="F34" s="56"/>
      <c r="G34" s="56"/>
      <c r="H34" s="56"/>
    </row>
    <row r="35" spans="1:8" ht="18.75">
      <c r="A35" s="56"/>
      <c r="B35" s="56"/>
      <c r="C35" s="56"/>
      <c r="D35" s="56"/>
      <c r="E35" s="56"/>
      <c r="F35" s="56"/>
      <c r="G35" s="56"/>
      <c r="H35" s="56"/>
    </row>
    <row r="36" spans="1:8" ht="18.75">
      <c r="A36" s="56"/>
      <c r="B36" s="56"/>
      <c r="C36" s="56"/>
      <c r="D36" s="56"/>
      <c r="E36" s="56"/>
      <c r="F36" s="56"/>
      <c r="G36" s="56"/>
      <c r="H36" s="56"/>
    </row>
  </sheetData>
  <mergeCells count="12">
    <mergeCell ref="D7:D10"/>
    <mergeCell ref="E7:F7"/>
    <mergeCell ref="E8:E10"/>
    <mergeCell ref="F8:F10"/>
    <mergeCell ref="A3:H3"/>
    <mergeCell ref="A4:H4"/>
    <mergeCell ref="A6:A10"/>
    <mergeCell ref="B6:B10"/>
    <mergeCell ref="C6:C10"/>
    <mergeCell ref="D6:F6"/>
    <mergeCell ref="G6:G10"/>
    <mergeCell ref="H6:H10"/>
  </mergeCells>
  <printOptions horizontalCentered="1"/>
  <pageMargins left="0.23622047244094491" right="0.19685039370078741" top="0.39" bottom="0.23622047244094491" header="0.15748031496062992" footer="0.15748031496062992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A5" sqref="A5:C5"/>
    </sheetView>
  </sheetViews>
  <sheetFormatPr defaultColWidth="10" defaultRowHeight="15.75"/>
  <cols>
    <col min="1" max="1" width="7.7109375" style="4" customWidth="1"/>
    <col min="2" max="2" width="34.28515625" style="4" customWidth="1"/>
    <col min="3" max="3" width="35.85546875" style="4" customWidth="1"/>
    <col min="4" max="16384" width="10" style="4"/>
  </cols>
  <sheetData>
    <row r="1" spans="1:4" ht="21" customHeight="1">
      <c r="A1" s="57" t="s">
        <v>148</v>
      </c>
      <c r="B1" s="57"/>
      <c r="C1" s="43" t="s">
        <v>123</v>
      </c>
      <c r="D1" s="57"/>
    </row>
    <row r="2" spans="1:4" ht="12.75" customHeight="1">
      <c r="A2" s="5"/>
      <c r="B2" s="5"/>
      <c r="C2" s="6"/>
    </row>
    <row r="3" spans="1:4" ht="21" customHeight="1">
      <c r="A3" s="2" t="s">
        <v>124</v>
      </c>
      <c r="B3" s="32"/>
      <c r="C3" s="33"/>
    </row>
    <row r="4" spans="1:4" ht="21" customHeight="1">
      <c r="A4" s="2" t="s">
        <v>270</v>
      </c>
      <c r="B4" s="32"/>
      <c r="C4" s="33"/>
    </row>
    <row r="5" spans="1:4" ht="18" customHeight="1">
      <c r="A5" s="203" t="s">
        <v>1</v>
      </c>
      <c r="B5" s="203"/>
      <c r="C5" s="203"/>
    </row>
    <row r="6" spans="1:4" ht="14.25" customHeight="1">
      <c r="A6" s="34"/>
      <c r="B6" s="34"/>
      <c r="C6" s="6"/>
    </row>
    <row r="7" spans="1:4" ht="19.5" customHeight="1">
      <c r="A7" s="8"/>
      <c r="B7" s="8"/>
      <c r="C7" s="102" t="s">
        <v>2</v>
      </c>
    </row>
    <row r="8" spans="1:4" s="12" customFormat="1" ht="23.25" customHeight="1">
      <c r="A8" s="207" t="s">
        <v>3</v>
      </c>
      <c r="B8" s="207" t="s">
        <v>111</v>
      </c>
      <c r="C8" s="207" t="s">
        <v>259</v>
      </c>
    </row>
    <row r="9" spans="1:4" s="12" customFormat="1" ht="23.25" customHeight="1">
      <c r="A9" s="208"/>
      <c r="B9" s="208"/>
      <c r="C9" s="208"/>
    </row>
    <row r="10" spans="1:4" s="12" customFormat="1" ht="23.25" customHeight="1">
      <c r="A10" s="208"/>
      <c r="B10" s="208"/>
      <c r="C10" s="208"/>
    </row>
    <row r="11" spans="1:4" s="12" customFormat="1" ht="23.25" customHeight="1">
      <c r="A11" s="208"/>
      <c r="B11" s="208"/>
      <c r="C11" s="208"/>
    </row>
    <row r="12" spans="1:4" s="12" customFormat="1" ht="23.25" customHeight="1">
      <c r="A12" s="209"/>
      <c r="B12" s="209"/>
      <c r="C12" s="208"/>
    </row>
    <row r="13" spans="1:4" s="16" customFormat="1" ht="28.5" customHeight="1">
      <c r="A13" s="151"/>
      <c r="B13" s="168" t="s">
        <v>89</v>
      </c>
      <c r="C13" s="105">
        <f>+SUM(C14:C20)</f>
        <v>466344</v>
      </c>
    </row>
    <row r="14" spans="1:4" s="16" customFormat="1" ht="28.5" customHeight="1">
      <c r="A14" s="91">
        <v>1</v>
      </c>
      <c r="B14" s="99" t="s">
        <v>192</v>
      </c>
      <c r="C14" s="22">
        <v>74824</v>
      </c>
    </row>
    <row r="15" spans="1:4" s="16" customFormat="1" ht="28.5" customHeight="1">
      <c r="A15" s="91">
        <f t="shared" ref="A15:A20" si="0">A14+1</f>
        <v>2</v>
      </c>
      <c r="B15" s="99" t="s">
        <v>206</v>
      </c>
      <c r="C15" s="22">
        <v>71671</v>
      </c>
    </row>
    <row r="16" spans="1:4" s="16" customFormat="1" ht="28.5" customHeight="1">
      <c r="A16" s="91">
        <f t="shared" si="0"/>
        <v>3</v>
      </c>
      <c r="B16" s="99" t="s">
        <v>217</v>
      </c>
      <c r="C16" s="22">
        <v>62234</v>
      </c>
    </row>
    <row r="17" spans="1:3" s="16" customFormat="1" ht="28.5" customHeight="1">
      <c r="A17" s="91">
        <f t="shared" si="0"/>
        <v>4</v>
      </c>
      <c r="B17" s="99" t="s">
        <v>225</v>
      </c>
      <c r="C17" s="22">
        <v>44544</v>
      </c>
    </row>
    <row r="18" spans="1:3" s="16" customFormat="1" ht="28.5" customHeight="1">
      <c r="A18" s="161">
        <f t="shared" si="0"/>
        <v>5</v>
      </c>
      <c r="B18" s="167" t="s">
        <v>230</v>
      </c>
      <c r="C18" s="170">
        <v>65537</v>
      </c>
    </row>
    <row r="19" spans="1:3" s="16" customFormat="1" ht="28.5" customHeight="1">
      <c r="A19" s="161">
        <f t="shared" si="0"/>
        <v>6</v>
      </c>
      <c r="B19" s="167" t="s">
        <v>236</v>
      </c>
      <c r="C19" s="170">
        <v>43365</v>
      </c>
    </row>
    <row r="20" spans="1:3" s="16" customFormat="1" ht="28.5" customHeight="1">
      <c r="A20" s="93">
        <f t="shared" si="0"/>
        <v>7</v>
      </c>
      <c r="B20" s="100" t="s">
        <v>243</v>
      </c>
      <c r="C20" s="30">
        <v>104169</v>
      </c>
    </row>
    <row r="21" spans="1:3" ht="18.75">
      <c r="A21" s="16"/>
      <c r="B21" s="16"/>
      <c r="C21" s="16"/>
    </row>
    <row r="22" spans="1:3" ht="18.75">
      <c r="A22" s="16"/>
      <c r="B22" s="16"/>
      <c r="C22" s="16"/>
    </row>
    <row r="23" spans="1:3" ht="18.75">
      <c r="A23" s="16"/>
      <c r="B23" s="16"/>
      <c r="C23" s="16"/>
    </row>
    <row r="24" spans="1:3" ht="18.75">
      <c r="A24" s="16"/>
      <c r="B24" s="16"/>
      <c r="C24" s="16"/>
    </row>
    <row r="25" spans="1:3" ht="18.75">
      <c r="A25" s="16"/>
      <c r="B25" s="16"/>
      <c r="C25" s="16"/>
    </row>
    <row r="26" spans="1:3" ht="18.75">
      <c r="A26" s="16"/>
      <c r="B26" s="16"/>
      <c r="C26" s="16"/>
    </row>
    <row r="27" spans="1:3" ht="22.5" customHeight="1">
      <c r="A27" s="16"/>
      <c r="B27" s="16"/>
      <c r="C27" s="16"/>
    </row>
    <row r="28" spans="1:3" ht="18.75">
      <c r="A28" s="16"/>
      <c r="B28" s="16"/>
      <c r="C28" s="16"/>
    </row>
    <row r="29" spans="1:3" ht="18.75">
      <c r="A29" s="16"/>
      <c r="B29" s="16"/>
      <c r="C29" s="16"/>
    </row>
    <row r="30" spans="1:3" ht="18.75">
      <c r="A30" s="16"/>
      <c r="B30" s="16"/>
      <c r="C30" s="16"/>
    </row>
    <row r="31" spans="1:3" ht="18.75">
      <c r="A31" s="16"/>
      <c r="B31" s="16"/>
      <c r="C31" s="16"/>
    </row>
  </sheetData>
  <mergeCells count="4">
    <mergeCell ref="A5:C5"/>
    <mergeCell ref="A8:A12"/>
    <mergeCell ref="B8:B12"/>
    <mergeCell ref="C8:C12"/>
  </mergeCells>
  <printOptions horizontalCentered="1"/>
  <pageMargins left="0.23622047244094491" right="0.23622047244094491" top="0.51181102362204722" bottom="0.43307086614173229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X29"/>
  <sheetViews>
    <sheetView workbookViewId="0">
      <selection activeCell="C33" sqref="C33"/>
    </sheetView>
  </sheetViews>
  <sheetFormatPr defaultColWidth="10" defaultRowHeight="12.75"/>
  <cols>
    <col min="1" max="1" width="6.42578125" style="177" customWidth="1"/>
    <col min="2" max="2" width="28.42578125" style="177" customWidth="1"/>
    <col min="3" max="3" width="8.28515625" style="201" customWidth="1"/>
    <col min="4" max="4" width="8.28515625" style="177" customWidth="1"/>
    <col min="5" max="5" width="8.28515625" style="201" customWidth="1"/>
    <col min="6" max="6" width="10.7109375" style="201" customWidth="1"/>
    <col min="7" max="24" width="9.85546875" style="177" customWidth="1"/>
    <col min="25" max="16384" width="10" style="177"/>
  </cols>
  <sheetData>
    <row r="1" spans="1:24" ht="21" customHeight="1">
      <c r="A1" s="175" t="s">
        <v>148</v>
      </c>
      <c r="B1" s="175"/>
      <c r="D1" s="176"/>
      <c r="G1" s="176"/>
      <c r="H1" s="175"/>
      <c r="W1" s="178"/>
      <c r="X1" s="178" t="s">
        <v>125</v>
      </c>
    </row>
    <row r="2" spans="1:24" ht="21" customHeight="1">
      <c r="A2" s="268" t="s">
        <v>271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</row>
    <row r="3" spans="1:24" ht="18" customHeight="1">
      <c r="A3" s="269" t="s">
        <v>1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</row>
    <row r="4" spans="1:24" ht="21.75" customHeight="1">
      <c r="A4" s="179"/>
      <c r="B4" s="180"/>
      <c r="D4" s="176"/>
      <c r="G4" s="176"/>
      <c r="H4" s="176"/>
      <c r="I4" s="181"/>
      <c r="J4" s="181"/>
      <c r="W4" s="181"/>
      <c r="X4" s="181" t="s">
        <v>2</v>
      </c>
    </row>
    <row r="5" spans="1:24" s="182" customFormat="1" ht="27" customHeight="1">
      <c r="A5" s="270" t="s">
        <v>3</v>
      </c>
      <c r="B5" s="271" t="s">
        <v>126</v>
      </c>
      <c r="C5" s="271" t="s">
        <v>127</v>
      </c>
      <c r="D5" s="271" t="s">
        <v>128</v>
      </c>
      <c r="E5" s="271" t="s">
        <v>129</v>
      </c>
      <c r="F5" s="271" t="s">
        <v>130</v>
      </c>
      <c r="G5" s="271"/>
      <c r="H5" s="271"/>
      <c r="I5" s="271"/>
      <c r="J5" s="271"/>
      <c r="K5" s="271"/>
      <c r="L5" s="272" t="s">
        <v>262</v>
      </c>
      <c r="M5" s="273"/>
      <c r="N5" s="273"/>
      <c r="O5" s="274"/>
      <c r="P5" s="272" t="s">
        <v>263</v>
      </c>
      <c r="Q5" s="273"/>
      <c r="R5" s="273"/>
      <c r="S5" s="274"/>
      <c r="T5" s="272" t="s">
        <v>264</v>
      </c>
      <c r="U5" s="273"/>
      <c r="V5" s="273"/>
      <c r="W5" s="273"/>
      <c r="X5" s="274"/>
    </row>
    <row r="6" spans="1:24" s="182" customFormat="1" ht="27" customHeight="1">
      <c r="A6" s="270"/>
      <c r="B6" s="271"/>
      <c r="C6" s="271"/>
      <c r="D6" s="271"/>
      <c r="E6" s="271"/>
      <c r="F6" s="271" t="s">
        <v>131</v>
      </c>
      <c r="G6" s="271" t="s">
        <v>132</v>
      </c>
      <c r="H6" s="271"/>
      <c r="I6" s="271"/>
      <c r="J6" s="271"/>
      <c r="K6" s="271"/>
      <c r="L6" s="275"/>
      <c r="M6" s="276"/>
      <c r="N6" s="276"/>
      <c r="O6" s="277"/>
      <c r="P6" s="275"/>
      <c r="Q6" s="276"/>
      <c r="R6" s="276"/>
      <c r="S6" s="277"/>
      <c r="T6" s="275"/>
      <c r="U6" s="276"/>
      <c r="V6" s="276"/>
      <c r="W6" s="276"/>
      <c r="X6" s="277"/>
    </row>
    <row r="7" spans="1:24" s="182" customFormat="1" ht="27" customHeight="1">
      <c r="A7" s="270"/>
      <c r="B7" s="271"/>
      <c r="C7" s="271"/>
      <c r="D7" s="271"/>
      <c r="E7" s="271"/>
      <c r="F7" s="271"/>
      <c r="G7" s="262" t="s">
        <v>315</v>
      </c>
      <c r="H7" s="265" t="s">
        <v>133</v>
      </c>
      <c r="I7" s="266"/>
      <c r="J7" s="266"/>
      <c r="K7" s="267"/>
      <c r="L7" s="262" t="s">
        <v>119</v>
      </c>
      <c r="M7" s="265" t="s">
        <v>133</v>
      </c>
      <c r="N7" s="266"/>
      <c r="O7" s="267"/>
      <c r="P7" s="262" t="s">
        <v>119</v>
      </c>
      <c r="Q7" s="265" t="s">
        <v>133</v>
      </c>
      <c r="R7" s="266"/>
      <c r="S7" s="267"/>
      <c r="T7" s="262" t="s">
        <v>119</v>
      </c>
      <c r="U7" s="265" t="s">
        <v>133</v>
      </c>
      <c r="V7" s="266"/>
      <c r="W7" s="266"/>
      <c r="X7" s="267"/>
    </row>
    <row r="8" spans="1:24" s="182" customFormat="1" ht="27" customHeight="1">
      <c r="A8" s="270"/>
      <c r="B8" s="271"/>
      <c r="C8" s="271"/>
      <c r="D8" s="271"/>
      <c r="E8" s="271"/>
      <c r="F8" s="271"/>
      <c r="G8" s="263"/>
      <c r="H8" s="262" t="s">
        <v>134</v>
      </c>
      <c r="I8" s="262" t="s">
        <v>135</v>
      </c>
      <c r="J8" s="262" t="s">
        <v>260</v>
      </c>
      <c r="K8" s="262" t="s">
        <v>261</v>
      </c>
      <c r="L8" s="263"/>
      <c r="M8" s="262" t="s">
        <v>134</v>
      </c>
      <c r="N8" s="262" t="s">
        <v>135</v>
      </c>
      <c r="O8" s="262" t="s">
        <v>260</v>
      </c>
      <c r="P8" s="263"/>
      <c r="Q8" s="262" t="s">
        <v>134</v>
      </c>
      <c r="R8" s="262" t="s">
        <v>135</v>
      </c>
      <c r="S8" s="262" t="s">
        <v>260</v>
      </c>
      <c r="T8" s="263"/>
      <c r="U8" s="262" t="s">
        <v>134</v>
      </c>
      <c r="V8" s="262" t="s">
        <v>135</v>
      </c>
      <c r="W8" s="262" t="s">
        <v>260</v>
      </c>
      <c r="X8" s="262" t="s">
        <v>316</v>
      </c>
    </row>
    <row r="9" spans="1:24" s="182" customFormat="1" ht="27" customHeight="1">
      <c r="A9" s="270"/>
      <c r="B9" s="271"/>
      <c r="C9" s="271"/>
      <c r="D9" s="271"/>
      <c r="E9" s="271"/>
      <c r="F9" s="271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3"/>
      <c r="X9" s="263"/>
    </row>
    <row r="10" spans="1:24" s="182" customFormat="1" ht="27" customHeight="1">
      <c r="A10" s="270"/>
      <c r="B10" s="271"/>
      <c r="C10" s="271"/>
      <c r="D10" s="271"/>
      <c r="E10" s="271"/>
      <c r="F10" s="271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</row>
    <row r="11" spans="1:24" s="182" customFormat="1" ht="17.25" customHeight="1">
      <c r="A11" s="183" t="s">
        <v>6</v>
      </c>
      <c r="B11" s="184" t="s">
        <v>20</v>
      </c>
      <c r="C11" s="183">
        <v>1</v>
      </c>
      <c r="D11" s="183">
        <f t="shared" ref="D11:V11" si="0">+C11+1</f>
        <v>2</v>
      </c>
      <c r="E11" s="183">
        <f t="shared" si="0"/>
        <v>3</v>
      </c>
      <c r="F11" s="183">
        <f t="shared" si="0"/>
        <v>4</v>
      </c>
      <c r="G11" s="183">
        <f t="shared" si="0"/>
        <v>5</v>
      </c>
      <c r="H11" s="183">
        <f t="shared" si="0"/>
        <v>6</v>
      </c>
      <c r="I11" s="183">
        <f t="shared" si="0"/>
        <v>7</v>
      </c>
      <c r="J11" s="183">
        <f t="shared" si="0"/>
        <v>8</v>
      </c>
      <c r="K11" s="183">
        <f t="shared" si="0"/>
        <v>9</v>
      </c>
      <c r="L11" s="183">
        <f t="shared" si="0"/>
        <v>10</v>
      </c>
      <c r="M11" s="183">
        <f t="shared" si="0"/>
        <v>11</v>
      </c>
      <c r="N11" s="183">
        <f t="shared" si="0"/>
        <v>12</v>
      </c>
      <c r="O11" s="183">
        <f t="shared" si="0"/>
        <v>13</v>
      </c>
      <c r="P11" s="183">
        <f t="shared" si="0"/>
        <v>14</v>
      </c>
      <c r="Q11" s="183">
        <f t="shared" si="0"/>
        <v>15</v>
      </c>
      <c r="R11" s="183">
        <f t="shared" si="0"/>
        <v>16</v>
      </c>
      <c r="S11" s="183">
        <f t="shared" si="0"/>
        <v>17</v>
      </c>
      <c r="T11" s="183">
        <f t="shared" si="0"/>
        <v>18</v>
      </c>
      <c r="U11" s="183">
        <f t="shared" si="0"/>
        <v>19</v>
      </c>
      <c r="V11" s="183">
        <f t="shared" si="0"/>
        <v>20</v>
      </c>
      <c r="W11" s="183">
        <v>21</v>
      </c>
      <c r="X11" s="183">
        <v>22</v>
      </c>
    </row>
    <row r="12" spans="1:24" s="282" customFormat="1" ht="24.95" customHeight="1">
      <c r="A12" s="278"/>
      <c r="B12" s="279" t="s">
        <v>119</v>
      </c>
      <c r="C12" s="280"/>
      <c r="D12" s="280"/>
      <c r="E12" s="280"/>
      <c r="F12" s="280"/>
      <c r="G12" s="281">
        <v>44165319</v>
      </c>
      <c r="H12" s="281">
        <v>0</v>
      </c>
      <c r="I12" s="281">
        <v>3800329</v>
      </c>
      <c r="J12" s="281">
        <v>35986523</v>
      </c>
      <c r="K12" s="281">
        <v>4378467</v>
      </c>
      <c r="L12" s="281">
        <v>10226984</v>
      </c>
      <c r="M12" s="281">
        <v>0</v>
      </c>
      <c r="N12" s="281">
        <v>0</v>
      </c>
      <c r="O12" s="281">
        <v>10226984</v>
      </c>
      <c r="P12" s="281">
        <v>10427698</v>
      </c>
      <c r="Q12" s="281">
        <v>0</v>
      </c>
      <c r="R12" s="281">
        <v>0</v>
      </c>
      <c r="S12" s="281">
        <v>10427698</v>
      </c>
      <c r="T12" s="281">
        <v>2610870</v>
      </c>
      <c r="U12" s="281">
        <v>0</v>
      </c>
      <c r="V12" s="281">
        <v>0</v>
      </c>
      <c r="W12" s="281">
        <v>2460870</v>
      </c>
      <c r="X12" s="281">
        <v>150000</v>
      </c>
    </row>
    <row r="13" spans="1:24" s="287" customFormat="1" ht="24.95" customHeight="1">
      <c r="A13" s="283"/>
      <c r="B13" s="284" t="s">
        <v>272</v>
      </c>
      <c r="C13" s="285"/>
      <c r="D13" s="285"/>
      <c r="E13" s="285"/>
      <c r="F13" s="285"/>
      <c r="G13" s="286"/>
      <c r="H13" s="286"/>
      <c r="I13" s="286"/>
      <c r="J13" s="286"/>
      <c r="K13" s="286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286"/>
      <c r="X13" s="286"/>
    </row>
    <row r="14" spans="1:24" s="188" customFormat="1" ht="38.25">
      <c r="A14" s="186" t="s">
        <v>314</v>
      </c>
      <c r="B14" s="189" t="s">
        <v>273</v>
      </c>
      <c r="C14" s="187" t="s">
        <v>243</v>
      </c>
      <c r="D14" s="187"/>
      <c r="E14" s="187"/>
      <c r="F14" s="187" t="s">
        <v>274</v>
      </c>
      <c r="G14" s="190">
        <v>8841148</v>
      </c>
      <c r="H14" s="190"/>
      <c r="I14" s="190">
        <v>3143000</v>
      </c>
      <c r="J14" s="190">
        <v>1491148</v>
      </c>
      <c r="K14" s="190">
        <v>4207000</v>
      </c>
      <c r="L14" s="190">
        <v>0</v>
      </c>
      <c r="M14" s="190"/>
      <c r="N14" s="190"/>
      <c r="O14" s="190"/>
      <c r="P14" s="190">
        <v>470176</v>
      </c>
      <c r="Q14" s="190"/>
      <c r="R14" s="190"/>
      <c r="S14" s="190">
        <v>470176</v>
      </c>
      <c r="T14" s="190">
        <v>439000</v>
      </c>
      <c r="U14" s="190"/>
      <c r="V14" s="190"/>
      <c r="W14" s="190">
        <v>439000</v>
      </c>
      <c r="X14" s="190"/>
    </row>
    <row r="15" spans="1:24" s="185" customFormat="1" ht="38.25">
      <c r="A15" s="187">
        <f t="shared" ref="A15:A29" si="1">+A14+1</f>
        <v>2</v>
      </c>
      <c r="B15" s="191" t="s">
        <v>275</v>
      </c>
      <c r="C15" s="192" t="s">
        <v>243</v>
      </c>
      <c r="D15" s="193"/>
      <c r="E15" s="193"/>
      <c r="F15" s="192" t="s">
        <v>276</v>
      </c>
      <c r="G15" s="202">
        <v>235113</v>
      </c>
      <c r="H15" s="202"/>
      <c r="I15" s="202"/>
      <c r="J15" s="202">
        <v>235113</v>
      </c>
      <c r="K15" s="202"/>
      <c r="L15" s="202"/>
      <c r="M15" s="202"/>
      <c r="N15" s="202"/>
      <c r="O15" s="202"/>
      <c r="P15" s="202"/>
      <c r="Q15" s="202"/>
      <c r="R15" s="202"/>
      <c r="S15" s="202"/>
      <c r="T15" s="202">
        <v>30000</v>
      </c>
      <c r="U15" s="202"/>
      <c r="V15" s="202"/>
      <c r="W15" s="202">
        <v>30000</v>
      </c>
      <c r="X15" s="202"/>
    </row>
    <row r="16" spans="1:24" s="185" customFormat="1" ht="38.25">
      <c r="A16" s="194">
        <f t="shared" si="1"/>
        <v>3</v>
      </c>
      <c r="B16" s="195" t="s">
        <v>277</v>
      </c>
      <c r="C16" s="192" t="s">
        <v>278</v>
      </c>
      <c r="D16" s="193"/>
      <c r="E16" s="192" t="s">
        <v>279</v>
      </c>
      <c r="F16" s="192" t="s">
        <v>280</v>
      </c>
      <c r="G16" s="190">
        <v>5714841</v>
      </c>
      <c r="H16" s="202"/>
      <c r="I16" s="202"/>
      <c r="J16" s="202">
        <v>5714841</v>
      </c>
      <c r="K16" s="202"/>
      <c r="L16" s="202">
        <v>215662</v>
      </c>
      <c r="M16" s="202"/>
      <c r="N16" s="202"/>
      <c r="O16" s="202">
        <v>215662</v>
      </c>
      <c r="P16" s="202">
        <v>215662</v>
      </c>
      <c r="Q16" s="202"/>
      <c r="R16" s="202"/>
      <c r="S16" s="202">
        <v>215662</v>
      </c>
      <c r="T16" s="202">
        <v>240000</v>
      </c>
      <c r="U16" s="202"/>
      <c r="V16" s="202"/>
      <c r="W16" s="202">
        <v>240000</v>
      </c>
      <c r="X16" s="202"/>
    </row>
    <row r="17" spans="1:24" s="185" customFormat="1" ht="38.25">
      <c r="A17" s="194">
        <f t="shared" si="1"/>
        <v>4</v>
      </c>
      <c r="B17" s="195" t="s">
        <v>283</v>
      </c>
      <c r="C17" s="192" t="s">
        <v>192</v>
      </c>
      <c r="D17" s="192"/>
      <c r="E17" s="192" t="s">
        <v>281</v>
      </c>
      <c r="F17" s="192" t="s">
        <v>282</v>
      </c>
      <c r="G17" s="202">
        <v>2131384</v>
      </c>
      <c r="H17" s="202"/>
      <c r="I17" s="202"/>
      <c r="J17" s="202">
        <v>2131384</v>
      </c>
      <c r="K17" s="202"/>
      <c r="L17" s="202">
        <v>1860675</v>
      </c>
      <c r="M17" s="202"/>
      <c r="N17" s="202"/>
      <c r="O17" s="202">
        <v>1860675</v>
      </c>
      <c r="P17" s="202">
        <v>1721882</v>
      </c>
      <c r="Q17" s="202"/>
      <c r="R17" s="202"/>
      <c r="S17" s="202">
        <v>1721882</v>
      </c>
      <c r="T17" s="202">
        <v>34000</v>
      </c>
      <c r="U17" s="202"/>
      <c r="V17" s="202"/>
      <c r="W17" s="202">
        <v>34000</v>
      </c>
      <c r="X17" s="202"/>
    </row>
    <row r="18" spans="1:24" s="185" customFormat="1" ht="38.25">
      <c r="A18" s="187">
        <f t="shared" si="1"/>
        <v>5</v>
      </c>
      <c r="B18" s="191" t="s">
        <v>284</v>
      </c>
      <c r="C18" s="192" t="s">
        <v>192</v>
      </c>
      <c r="D18" s="192" t="s">
        <v>285</v>
      </c>
      <c r="E18" s="192" t="s">
        <v>286</v>
      </c>
      <c r="F18" s="192" t="s">
        <v>287</v>
      </c>
      <c r="G18" s="202">
        <v>236321</v>
      </c>
      <c r="H18" s="202"/>
      <c r="I18" s="202"/>
      <c r="J18" s="202">
        <v>236321</v>
      </c>
      <c r="K18" s="202"/>
      <c r="L18" s="202">
        <v>132864</v>
      </c>
      <c r="M18" s="202"/>
      <c r="N18" s="202"/>
      <c r="O18" s="202">
        <v>132864</v>
      </c>
      <c r="P18" s="202">
        <v>140000</v>
      </c>
      <c r="Q18" s="202"/>
      <c r="R18" s="202"/>
      <c r="S18" s="202">
        <v>140000</v>
      </c>
      <c r="T18" s="202">
        <v>50000</v>
      </c>
      <c r="U18" s="202"/>
      <c r="V18" s="202"/>
      <c r="W18" s="202">
        <v>50000</v>
      </c>
      <c r="X18" s="202"/>
    </row>
    <row r="19" spans="1:24" s="188" customFormat="1" ht="38.25">
      <c r="A19" s="186">
        <f t="shared" si="1"/>
        <v>6</v>
      </c>
      <c r="B19" s="195" t="s">
        <v>288</v>
      </c>
      <c r="C19" s="187" t="s">
        <v>206</v>
      </c>
      <c r="D19" s="187"/>
      <c r="E19" s="187"/>
      <c r="F19" s="187" t="s">
        <v>289</v>
      </c>
      <c r="G19" s="190">
        <v>256606</v>
      </c>
      <c r="H19" s="190"/>
      <c r="I19" s="190"/>
      <c r="J19" s="190">
        <v>256606</v>
      </c>
      <c r="K19" s="190"/>
      <c r="L19" s="190">
        <v>0</v>
      </c>
      <c r="M19" s="190"/>
      <c r="N19" s="190"/>
      <c r="O19" s="190"/>
      <c r="P19" s="190">
        <v>20000</v>
      </c>
      <c r="Q19" s="190"/>
      <c r="R19" s="190"/>
      <c r="S19" s="190">
        <v>20000</v>
      </c>
      <c r="T19" s="190">
        <v>30000</v>
      </c>
      <c r="U19" s="190"/>
      <c r="V19" s="190"/>
      <c r="W19" s="190">
        <v>30000</v>
      </c>
      <c r="X19" s="190"/>
    </row>
    <row r="20" spans="1:24" s="185" customFormat="1" ht="38.25">
      <c r="A20" s="194">
        <f t="shared" si="1"/>
        <v>7</v>
      </c>
      <c r="B20" s="195" t="s">
        <v>290</v>
      </c>
      <c r="C20" s="192" t="s">
        <v>236</v>
      </c>
      <c r="D20" s="193"/>
      <c r="E20" s="192" t="s">
        <v>291</v>
      </c>
      <c r="F20" s="192" t="s">
        <v>292</v>
      </c>
      <c r="G20" s="202">
        <v>381813</v>
      </c>
      <c r="H20" s="202"/>
      <c r="I20" s="202"/>
      <c r="J20" s="202">
        <v>381813</v>
      </c>
      <c r="K20" s="202"/>
      <c r="L20" s="202">
        <v>338218</v>
      </c>
      <c r="M20" s="202"/>
      <c r="N20" s="202"/>
      <c r="O20" s="202">
        <v>338218</v>
      </c>
      <c r="P20" s="202">
        <v>301342</v>
      </c>
      <c r="Q20" s="202"/>
      <c r="R20" s="202"/>
      <c r="S20" s="202">
        <v>301342</v>
      </c>
      <c r="T20" s="202">
        <v>30000</v>
      </c>
      <c r="U20" s="202"/>
      <c r="V20" s="202"/>
      <c r="W20" s="202">
        <v>30000</v>
      </c>
      <c r="X20" s="202"/>
    </row>
    <row r="21" spans="1:24" s="188" customFormat="1" ht="38.25">
      <c r="A21" s="194">
        <f t="shared" si="1"/>
        <v>8</v>
      </c>
      <c r="B21" s="195" t="s">
        <v>293</v>
      </c>
      <c r="C21" s="187" t="s">
        <v>230</v>
      </c>
      <c r="D21" s="187"/>
      <c r="E21" s="187"/>
      <c r="F21" s="187" t="s">
        <v>294</v>
      </c>
      <c r="G21" s="190">
        <v>120000</v>
      </c>
      <c r="H21" s="190"/>
      <c r="I21" s="190">
        <v>60000</v>
      </c>
      <c r="J21" s="190">
        <v>60000</v>
      </c>
      <c r="K21" s="190"/>
      <c r="L21" s="190">
        <v>4828</v>
      </c>
      <c r="M21" s="190"/>
      <c r="N21" s="190"/>
      <c r="O21" s="190">
        <v>4828</v>
      </c>
      <c r="P21" s="190">
        <v>45656</v>
      </c>
      <c r="Q21" s="190"/>
      <c r="R21" s="190"/>
      <c r="S21" s="190">
        <v>45656</v>
      </c>
      <c r="T21" s="190">
        <v>60000</v>
      </c>
      <c r="U21" s="190"/>
      <c r="V21" s="190"/>
      <c r="W21" s="190">
        <v>60000</v>
      </c>
      <c r="X21" s="190"/>
    </row>
    <row r="22" spans="1:24" s="188" customFormat="1" ht="38.25">
      <c r="A22" s="186">
        <f t="shared" si="1"/>
        <v>9</v>
      </c>
      <c r="B22" s="195" t="s">
        <v>295</v>
      </c>
      <c r="C22" s="187" t="s">
        <v>236</v>
      </c>
      <c r="D22" s="187"/>
      <c r="E22" s="187" t="s">
        <v>296</v>
      </c>
      <c r="F22" s="187" t="s">
        <v>297</v>
      </c>
      <c r="G22" s="190">
        <v>89047</v>
      </c>
      <c r="H22" s="190"/>
      <c r="I22" s="190"/>
      <c r="J22" s="190">
        <v>89047</v>
      </c>
      <c r="K22" s="190"/>
      <c r="L22" s="190">
        <v>0</v>
      </c>
      <c r="M22" s="190"/>
      <c r="N22" s="190"/>
      <c r="O22" s="190"/>
      <c r="P22" s="190">
        <v>12000</v>
      </c>
      <c r="Q22" s="190"/>
      <c r="R22" s="190"/>
      <c r="S22" s="190">
        <v>12000</v>
      </c>
      <c r="T22" s="190">
        <v>40000</v>
      </c>
      <c r="U22" s="190"/>
      <c r="V22" s="190"/>
      <c r="W22" s="190">
        <v>40000</v>
      </c>
      <c r="X22" s="190"/>
    </row>
    <row r="23" spans="1:24" s="185" customFormat="1" ht="38.25">
      <c r="A23" s="194">
        <f t="shared" si="1"/>
        <v>10</v>
      </c>
      <c r="B23" s="195" t="s">
        <v>298</v>
      </c>
      <c r="C23" s="192" t="s">
        <v>230</v>
      </c>
      <c r="D23" s="193"/>
      <c r="E23" s="193"/>
      <c r="F23" s="192" t="s">
        <v>299</v>
      </c>
      <c r="G23" s="202">
        <v>143251</v>
      </c>
      <c r="H23" s="202"/>
      <c r="I23" s="202"/>
      <c r="J23" s="202">
        <v>143251</v>
      </c>
      <c r="K23" s="202"/>
      <c r="L23" s="202">
        <v>0</v>
      </c>
      <c r="M23" s="202"/>
      <c r="N23" s="202"/>
      <c r="O23" s="202"/>
      <c r="P23" s="202">
        <v>14000</v>
      </c>
      <c r="Q23" s="202"/>
      <c r="R23" s="202"/>
      <c r="S23" s="202">
        <v>14000</v>
      </c>
      <c r="T23" s="202">
        <v>36000</v>
      </c>
      <c r="U23" s="202"/>
      <c r="V23" s="202"/>
      <c r="W23" s="202">
        <v>36000</v>
      </c>
      <c r="X23" s="202"/>
    </row>
    <row r="24" spans="1:24" s="188" customFormat="1" ht="38.25">
      <c r="A24" s="194">
        <f t="shared" si="1"/>
        <v>11</v>
      </c>
      <c r="B24" s="195" t="s">
        <v>300</v>
      </c>
      <c r="C24" s="187" t="s">
        <v>230</v>
      </c>
      <c r="D24" s="187"/>
      <c r="E24" s="187"/>
      <c r="F24" s="187" t="s">
        <v>301</v>
      </c>
      <c r="G24" s="190">
        <v>200563</v>
      </c>
      <c r="H24" s="190"/>
      <c r="I24" s="190">
        <v>100000</v>
      </c>
      <c r="J24" s="190">
        <v>100563</v>
      </c>
      <c r="K24" s="190"/>
      <c r="L24" s="190">
        <v>0</v>
      </c>
      <c r="M24" s="190"/>
      <c r="N24" s="190"/>
      <c r="O24" s="190"/>
      <c r="P24" s="190">
        <v>100</v>
      </c>
      <c r="Q24" s="190"/>
      <c r="R24" s="190"/>
      <c r="S24" s="190">
        <v>100</v>
      </c>
      <c r="T24" s="190">
        <v>40000</v>
      </c>
      <c r="U24" s="190"/>
      <c r="V24" s="190"/>
      <c r="W24" s="190">
        <v>40000</v>
      </c>
      <c r="X24" s="190"/>
    </row>
    <row r="25" spans="1:24" s="188" customFormat="1" ht="38.25">
      <c r="A25" s="186">
        <f t="shared" si="1"/>
        <v>12</v>
      </c>
      <c r="B25" s="189" t="s">
        <v>303</v>
      </c>
      <c r="C25" s="187" t="s">
        <v>236</v>
      </c>
      <c r="D25" s="187"/>
      <c r="E25" s="187"/>
      <c r="F25" s="196" t="s">
        <v>302</v>
      </c>
      <c r="G25" s="190">
        <v>121933</v>
      </c>
      <c r="H25" s="190"/>
      <c r="I25" s="190"/>
      <c r="J25" s="190">
        <v>121933</v>
      </c>
      <c r="K25" s="190"/>
      <c r="L25" s="190">
        <v>0</v>
      </c>
      <c r="M25" s="190"/>
      <c r="N25" s="190"/>
      <c r="O25" s="190"/>
      <c r="P25" s="190">
        <v>30000</v>
      </c>
      <c r="Q25" s="190"/>
      <c r="R25" s="190"/>
      <c r="S25" s="190">
        <v>30000</v>
      </c>
      <c r="T25" s="190">
        <v>35000</v>
      </c>
      <c r="U25" s="190"/>
      <c r="V25" s="190"/>
      <c r="W25" s="190">
        <v>35000</v>
      </c>
      <c r="X25" s="190"/>
    </row>
    <row r="26" spans="1:24" s="188" customFormat="1" ht="38.25">
      <c r="A26" s="186">
        <f t="shared" si="1"/>
        <v>13</v>
      </c>
      <c r="B26" s="195" t="s">
        <v>304</v>
      </c>
      <c r="C26" s="187" t="s">
        <v>305</v>
      </c>
      <c r="D26" s="187" t="s">
        <v>306</v>
      </c>
      <c r="E26" s="187" t="s">
        <v>286</v>
      </c>
      <c r="F26" s="187" t="s">
        <v>307</v>
      </c>
      <c r="G26" s="190">
        <v>243033</v>
      </c>
      <c r="H26" s="190"/>
      <c r="I26" s="190">
        <v>140433</v>
      </c>
      <c r="J26" s="190">
        <v>102600</v>
      </c>
      <c r="K26" s="190"/>
      <c r="L26" s="190">
        <v>30050</v>
      </c>
      <c r="M26" s="190"/>
      <c r="N26" s="190"/>
      <c r="O26" s="190">
        <v>30050</v>
      </c>
      <c r="P26" s="190">
        <v>110000</v>
      </c>
      <c r="Q26" s="190"/>
      <c r="R26" s="190"/>
      <c r="S26" s="190">
        <v>110000</v>
      </c>
      <c r="T26" s="190">
        <v>70000</v>
      </c>
      <c r="U26" s="190"/>
      <c r="V26" s="190"/>
      <c r="W26" s="190">
        <v>70000</v>
      </c>
      <c r="X26" s="190"/>
    </row>
    <row r="27" spans="1:24" s="188" customFormat="1" ht="38.25">
      <c r="A27" s="186">
        <f t="shared" si="1"/>
        <v>14</v>
      </c>
      <c r="B27" s="191" t="s">
        <v>308</v>
      </c>
      <c r="C27" s="187" t="s">
        <v>230</v>
      </c>
      <c r="D27" s="187"/>
      <c r="E27" s="187" t="s">
        <v>309</v>
      </c>
      <c r="F27" s="187" t="s">
        <v>310</v>
      </c>
      <c r="G27" s="190">
        <v>354654</v>
      </c>
      <c r="H27" s="190"/>
      <c r="I27" s="190"/>
      <c r="J27" s="190">
        <v>354654</v>
      </c>
      <c r="K27" s="190"/>
      <c r="L27" s="190">
        <v>103176</v>
      </c>
      <c r="M27" s="190"/>
      <c r="N27" s="190"/>
      <c r="O27" s="190">
        <v>103176</v>
      </c>
      <c r="P27" s="190">
        <v>92500</v>
      </c>
      <c r="Q27" s="190"/>
      <c r="R27" s="190"/>
      <c r="S27" s="190">
        <v>92500</v>
      </c>
      <c r="T27" s="190">
        <v>75000</v>
      </c>
      <c r="U27" s="190"/>
      <c r="V27" s="190"/>
      <c r="W27" s="190">
        <v>75000</v>
      </c>
      <c r="X27" s="190"/>
    </row>
    <row r="28" spans="1:24" s="188" customFormat="1" ht="38.25">
      <c r="A28" s="186">
        <f t="shared" si="1"/>
        <v>15</v>
      </c>
      <c r="B28" s="195" t="s">
        <v>311</v>
      </c>
      <c r="C28" s="187" t="s">
        <v>243</v>
      </c>
      <c r="D28" s="187"/>
      <c r="E28" s="187"/>
      <c r="F28" s="187"/>
      <c r="G28" s="190">
        <v>169445</v>
      </c>
      <c r="H28" s="190"/>
      <c r="I28" s="190"/>
      <c r="J28" s="190">
        <v>169445</v>
      </c>
      <c r="K28" s="190"/>
      <c r="L28" s="190">
        <v>0</v>
      </c>
      <c r="M28" s="190"/>
      <c r="N28" s="190"/>
      <c r="O28" s="190"/>
      <c r="P28" s="190">
        <v>50</v>
      </c>
      <c r="Q28" s="190"/>
      <c r="R28" s="190"/>
      <c r="S28" s="190">
        <v>50</v>
      </c>
      <c r="T28" s="190">
        <v>30000</v>
      </c>
      <c r="U28" s="190"/>
      <c r="V28" s="190"/>
      <c r="W28" s="190">
        <v>30000</v>
      </c>
      <c r="X28" s="190"/>
    </row>
    <row r="29" spans="1:24" s="188" customFormat="1" ht="38.25">
      <c r="A29" s="197">
        <f t="shared" si="1"/>
        <v>16</v>
      </c>
      <c r="B29" s="198" t="s">
        <v>312</v>
      </c>
      <c r="C29" s="199" t="s">
        <v>236</v>
      </c>
      <c r="D29" s="199"/>
      <c r="E29" s="199"/>
      <c r="F29" s="199" t="s">
        <v>313</v>
      </c>
      <c r="G29" s="200">
        <v>164115</v>
      </c>
      <c r="H29" s="200"/>
      <c r="I29" s="200"/>
      <c r="J29" s="200">
        <v>164115</v>
      </c>
      <c r="K29" s="200"/>
      <c r="L29" s="200">
        <v>0</v>
      </c>
      <c r="M29" s="200"/>
      <c r="N29" s="200"/>
      <c r="O29" s="200"/>
      <c r="P29" s="200">
        <v>5000</v>
      </c>
      <c r="Q29" s="200"/>
      <c r="R29" s="200"/>
      <c r="S29" s="200">
        <v>5000</v>
      </c>
      <c r="T29" s="200">
        <v>35000</v>
      </c>
      <c r="U29" s="200"/>
      <c r="V29" s="200"/>
      <c r="W29" s="200">
        <v>35000</v>
      </c>
      <c r="X29" s="200"/>
    </row>
  </sheetData>
  <mergeCells count="35">
    <mergeCell ref="X8:X10"/>
    <mergeCell ref="U7:X7"/>
    <mergeCell ref="H8:H10"/>
    <mergeCell ref="I8:I10"/>
    <mergeCell ref="K8:K10"/>
    <mergeCell ref="M8:M10"/>
    <mergeCell ref="N8:N10"/>
    <mergeCell ref="O8:O10"/>
    <mergeCell ref="Q8:Q10"/>
    <mergeCell ref="R8:R10"/>
    <mergeCell ref="S8:S10"/>
    <mergeCell ref="L7:L10"/>
    <mergeCell ref="M7:O7"/>
    <mergeCell ref="P7:P10"/>
    <mergeCell ref="A2:X2"/>
    <mergeCell ref="A3:X3"/>
    <mergeCell ref="A5:A10"/>
    <mergeCell ref="B5:B10"/>
    <mergeCell ref="C5:C10"/>
    <mergeCell ref="D5:D10"/>
    <mergeCell ref="E5:E10"/>
    <mergeCell ref="F5:K5"/>
    <mergeCell ref="L5:O6"/>
    <mergeCell ref="P5:S6"/>
    <mergeCell ref="J8:J10"/>
    <mergeCell ref="T5:X6"/>
    <mergeCell ref="F6:F10"/>
    <mergeCell ref="G6:K6"/>
    <mergeCell ref="U8:U10"/>
    <mergeCell ref="V8:V10"/>
    <mergeCell ref="G7:G10"/>
    <mergeCell ref="H7:K7"/>
    <mergeCell ref="W8:W10"/>
    <mergeCell ref="Q7:S7"/>
    <mergeCell ref="T7:T10"/>
  </mergeCells>
  <printOptions horizontalCentered="1"/>
  <pageMargins left="0.31496062992125984" right="0.31496062992125984" top="0.39370078740157483" bottom="0.27559055118110237" header="0.15748031496062992" footer="0.15748031496062992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46</vt:lpstr>
      <vt:lpstr>47</vt:lpstr>
      <vt:lpstr>48</vt:lpstr>
      <vt:lpstr>49</vt:lpstr>
      <vt:lpstr>52</vt:lpstr>
      <vt:lpstr>54</vt:lpstr>
      <vt:lpstr>55</vt:lpstr>
      <vt:lpstr>56</vt:lpstr>
      <vt:lpstr>58</vt:lpstr>
      <vt:lpstr>'46'!Print_Area</vt:lpstr>
      <vt:lpstr>'47'!Print_Area</vt:lpstr>
      <vt:lpstr>'48'!Print_Area</vt:lpstr>
      <vt:lpstr>'49'!Print_Area</vt:lpstr>
      <vt:lpstr>'52'!Print_Area</vt:lpstr>
      <vt:lpstr>'54'!Print_Area</vt:lpstr>
      <vt:lpstr>'55'!Print_Area</vt:lpstr>
      <vt:lpstr>'58'!Print_Area</vt:lpstr>
      <vt:lpstr>'46'!Print_Titles</vt:lpstr>
      <vt:lpstr>'47'!Print_Titles</vt:lpstr>
      <vt:lpstr>'48'!Print_Titles</vt:lpstr>
      <vt:lpstr>'49'!Print_Titles</vt:lpstr>
      <vt:lpstr>'52'!Print_Titles</vt:lpstr>
      <vt:lpstr>'54'!Print_Titles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hoangdieuthuy</dc:creator>
  <cp:lastModifiedBy>hoangdieuthuy</cp:lastModifiedBy>
  <cp:lastPrinted>2017-10-09T09:44:59Z</cp:lastPrinted>
  <dcterms:created xsi:type="dcterms:W3CDTF">2017-10-06T08:55:53Z</dcterms:created>
  <dcterms:modified xsi:type="dcterms:W3CDTF">2017-10-09T09:46:27Z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MOFUCM115041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http://svr-portal2:16250/cs/idcplg</vt:lpwstr>
  </property>
  <property fmtid="{D5CDD505-2E9C-101B-9397-08002B2CF9AE}" pid="5" name="DISdUser">
    <vt:lpwstr>anonymous</vt:lpwstr>
  </property>
  <property fmtid="{D5CDD505-2E9C-101B-9397-08002B2CF9AE}" pid="6" name="DISdID">
    <vt:lpwstr>121592</vt:lpwstr>
  </property>
  <property fmtid="{D5CDD505-2E9C-101B-9397-08002B2CF9AE}" pid="7" name="DISTaskPaneUrl">
    <vt:lpwstr>http://svr-portal2:16250/cs/idcplg?IdcService=DESKTOP_DOC_INFO&amp;dDocName=MOFUCM115041&amp;dID=121592&amp;ClientControlled=DocMan,taskpane&amp;coreContentOnly=1</vt:lpwstr>
  </property>
  <property fmtid="{D5CDD505-2E9C-101B-9397-08002B2CF9AE}" pid="8" name="DISidcName">
    <vt:lpwstr>ucmtmp</vt:lpwstr>
  </property>
</Properties>
</file>