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6000" windowHeight="6495" tabRatio="601" activeTab="6"/>
  </bookViews>
  <sheets>
    <sheet name="ms10" sheetId="17" r:id="rId1"/>
    <sheet name="ms12" sheetId="21" r:id="rId2"/>
    <sheet name="ms13" sheetId="20" r:id="rId3"/>
    <sheet name="ms14" sheetId="19" r:id="rId4"/>
    <sheet name="ms15" sheetId="24" r:id="rId5"/>
    <sheet name="ms16" sheetId="27" r:id="rId6"/>
    <sheet name="ms18" sheetId="23" r:id="rId7"/>
    <sheet name="Sheet1" sheetId="28" r:id="rId8"/>
  </sheets>
  <definedNames>
    <definedName name="_xlnm.Print_Area" localSheetId="5">'ms16'!$A$1:$H$15</definedName>
    <definedName name="_xlnm.Print_Titles" localSheetId="1">'ms12'!$5:$6</definedName>
    <definedName name="_xlnm.Print_Titles" localSheetId="4">'ms15'!$6:$8</definedName>
    <definedName name="_xlnm.Print_Titles" localSheetId="5">'ms16'!$4:$6</definedName>
  </definedNames>
  <calcPr calcId="124519"/>
</workbook>
</file>

<file path=xl/calcChain.xml><?xml version="1.0" encoding="utf-8"?>
<calcChain xmlns="http://schemas.openxmlformats.org/spreadsheetml/2006/main">
  <c r="D21" i="23"/>
  <c r="C11" i="24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9"/>
  <c r="C10"/>
  <c r="C21" i="23"/>
  <c r="E21"/>
  <c r="F21"/>
  <c r="C8" i="19"/>
  <c r="C7" s="1"/>
  <c r="C7" i="20"/>
  <c r="C38" i="21"/>
  <c r="C17" i="17"/>
  <c r="A9" i="27"/>
  <c r="A10" s="1"/>
  <c r="A11" s="1"/>
  <c r="A12" s="1"/>
  <c r="A13" s="1"/>
  <c r="A14" s="1"/>
  <c r="A15" s="1"/>
  <c r="C23" i="21"/>
  <c r="C17"/>
  <c r="C13"/>
  <c r="C9"/>
  <c r="C8" s="1"/>
  <c r="C13" i="17"/>
  <c r="C12" s="1"/>
  <c r="C7" i="21" l="1"/>
</calcChain>
</file>

<file path=xl/sharedStrings.xml><?xml version="1.0" encoding="utf-8"?>
<sst xmlns="http://schemas.openxmlformats.org/spreadsheetml/2006/main" count="259" uniqueCount="201">
  <si>
    <t>Chi thường xuyên</t>
  </si>
  <si>
    <t>Nội dung</t>
  </si>
  <si>
    <t>A</t>
  </si>
  <si>
    <t>Thu nội địa</t>
  </si>
  <si>
    <t>Thu từ hoạt động xuất, nhập khẩu</t>
  </si>
  <si>
    <t>B</t>
  </si>
  <si>
    <t>Thu ngân sách địa phương</t>
  </si>
  <si>
    <t>Thu NSĐP được hưởng theo phân cấp</t>
  </si>
  <si>
    <t xml:space="preserve"> - Các khoản thu phân chia theo tỷ lệ %</t>
  </si>
  <si>
    <t>C</t>
  </si>
  <si>
    <t>Chi ngân sách địa phương</t>
  </si>
  <si>
    <t>Chi đầu tư phát triển</t>
  </si>
  <si>
    <t>Chi bổ sung quỹ dự trữ tài chính</t>
  </si>
  <si>
    <t>Đơn vị: triệu đồng</t>
  </si>
  <si>
    <t>STT</t>
  </si>
  <si>
    <t>I</t>
  </si>
  <si>
    <t>II</t>
  </si>
  <si>
    <t>Mẫu số 10/CKTC-NSĐP</t>
  </si>
  <si>
    <t>Chỉ tiêu</t>
  </si>
  <si>
    <t>TT</t>
  </si>
  <si>
    <t xml:space="preserve"> - Thuế giá trị gia tăng</t>
  </si>
  <si>
    <t xml:space="preserve"> - Thuế thu nhập doanh nghiệp</t>
  </si>
  <si>
    <t xml:space="preserve"> - Thuế tài nguyên</t>
  </si>
  <si>
    <t xml:space="preserve"> - Tiền thuê mặt đất, mặt nước</t>
  </si>
  <si>
    <t>Thu từ khu vực ngoài quốc doanh</t>
  </si>
  <si>
    <t>Lệ phí trước bạ</t>
  </si>
  <si>
    <t>Thuế thu nhập cá nhân</t>
  </si>
  <si>
    <t>Thu phí và lệ phí</t>
  </si>
  <si>
    <t>Thu tiền sử dụng đất</t>
  </si>
  <si>
    <t>Thu tiền cho thuê mặt đất, mặt nước</t>
  </si>
  <si>
    <t>Thu khác</t>
  </si>
  <si>
    <t>Thu từ hoạt động XNK do Hải quan thu</t>
  </si>
  <si>
    <t>III</t>
  </si>
  <si>
    <t>IV</t>
  </si>
  <si>
    <t>Mẫu số 12/CKTC-NSĐP</t>
  </si>
  <si>
    <t>Mẫu số 13/CKTC-NSĐP</t>
  </si>
  <si>
    <t>V</t>
  </si>
  <si>
    <t>VI</t>
  </si>
  <si>
    <t>Chi XDCB tập trung</t>
  </si>
  <si>
    <t>Chi từ nguồn thu tiền sử dụng đất</t>
  </si>
  <si>
    <t>TW BS các công trình, dự án quan trọng</t>
  </si>
  <si>
    <t>DỰ TOÁN CHI NGÂN SÁCH CẤP TỈNH</t>
  </si>
  <si>
    <t>CHI THƯỜNG XUYÊN</t>
  </si>
  <si>
    <t>1</t>
  </si>
  <si>
    <t>2</t>
  </si>
  <si>
    <t>3</t>
  </si>
  <si>
    <t>4</t>
  </si>
  <si>
    <t>5</t>
  </si>
  <si>
    <t>6</t>
  </si>
  <si>
    <t>7</t>
  </si>
  <si>
    <t>8</t>
  </si>
  <si>
    <t>Mẫu số 14/CKTC-NSĐP</t>
  </si>
  <si>
    <t>Đơn vị: Triệu đồng</t>
  </si>
  <si>
    <t>TÊN ĐƠN VỊ</t>
  </si>
  <si>
    <t>Tổng</t>
  </si>
  <si>
    <t>Chi</t>
  </si>
  <si>
    <t>XDCB</t>
  </si>
  <si>
    <t>số</t>
  </si>
  <si>
    <t>SN K.tế</t>
  </si>
  <si>
    <t>GD-ĐT</t>
  </si>
  <si>
    <t>Y tế</t>
  </si>
  <si>
    <t>KHCN</t>
  </si>
  <si>
    <t>ĐBXH</t>
  </si>
  <si>
    <t>QLHC</t>
  </si>
  <si>
    <t>Văn phòng UBND tỉnh</t>
  </si>
  <si>
    <t>Sở Xây dựng</t>
  </si>
  <si>
    <t>Sở Kế hoạch &amp; đầu tư</t>
  </si>
  <si>
    <t>Sở Khoa học - Công nghệ</t>
  </si>
  <si>
    <t>Sở Tư pháp</t>
  </si>
  <si>
    <t>Sở Tài chính</t>
  </si>
  <si>
    <t>Sở Nội vụ</t>
  </si>
  <si>
    <t>Hội nông dân tỉnh</t>
  </si>
  <si>
    <t>Hội phụ nữ</t>
  </si>
  <si>
    <t>Hội cựu chiến binh</t>
  </si>
  <si>
    <t>Tỉnh đoàn thanh niên</t>
  </si>
  <si>
    <t>Mẫu số 15/CKTC-NSĐP</t>
  </si>
  <si>
    <t>Hưng Yên</t>
  </si>
  <si>
    <t>Tiên Lữ</t>
  </si>
  <si>
    <t>Phù Cừ</t>
  </si>
  <si>
    <t>Ân Thi</t>
  </si>
  <si>
    <t>Kim Động</t>
  </si>
  <si>
    <t>Khoái Châu</t>
  </si>
  <si>
    <t>Mỹ Hào</t>
  </si>
  <si>
    <t>Yên Mỹ</t>
  </si>
  <si>
    <t>Văn Lâm</t>
  </si>
  <si>
    <t>Văn Giang</t>
  </si>
  <si>
    <t>Mẫu số 18/CKTC-NSĐP</t>
  </si>
  <si>
    <t>Tổng thu NSNN trên địa bàn</t>
  </si>
  <si>
    <t xml:space="preserve"> - Các khoản thu cân đối NSĐP hưởng 100%</t>
  </si>
  <si>
    <t>CHI ĐẦU TƯ PHÁT TRIỂN</t>
  </si>
  <si>
    <t>§¬n vÞ tÝnh: TriÖu ®ång</t>
  </si>
  <si>
    <t>Sở công thương</t>
  </si>
  <si>
    <t>Sở Thông tin Truyền thông</t>
  </si>
  <si>
    <t>UBND TỈNH HƯNG YÊN</t>
  </si>
  <si>
    <t>Thu từ DN nhà nước trung ương</t>
  </si>
  <si>
    <t xml:space="preserve"> - Thuế tiêu thụ ĐB hàng hoá, DV trong nước</t>
  </si>
  <si>
    <t>Thu từ DN nhà nước địa phương</t>
  </si>
  <si>
    <t>Thu từ DN có vốn đầu tư nước ngoài</t>
  </si>
  <si>
    <t>CHI CÂN ĐỐI NSNN</t>
  </si>
  <si>
    <t>Mặt trận tổ quốc</t>
  </si>
  <si>
    <t>Mẫu sô : 16/ CKTC-NSĐP</t>
  </si>
  <si>
    <t>Huyện, TP</t>
  </si>
  <si>
    <t>Thuế bảo vệ môi trường</t>
  </si>
  <si>
    <t>Nguồn thu tiền SDĐ</t>
  </si>
  <si>
    <t>Cơ quan Sở Giao thông Vận tải</t>
  </si>
  <si>
    <t>Cơ quan Sở Nông nghiệp và PTNT</t>
  </si>
  <si>
    <t>Cơ quan Sở Y tế</t>
  </si>
  <si>
    <t>Cơ quan Sở Văn hoá - TT - DL</t>
  </si>
  <si>
    <t>đầu tư</t>
  </si>
  <si>
    <t>Trong đó:</t>
  </si>
  <si>
    <t>Một số cơ quan, đơn vị</t>
  </si>
  <si>
    <t>Thuế sử dụng đất phi nông nghiệp</t>
  </si>
  <si>
    <t>Thu từ quỹ đất công ích và HLCS… của NS xã</t>
  </si>
  <si>
    <t>Dự phòng ngân sách</t>
  </si>
  <si>
    <t>Chi bổ sung từ NS tỉnh cho NS cấp dưới</t>
  </si>
  <si>
    <t>Chi cân đối NSNN</t>
  </si>
  <si>
    <t>Chi từ chương trình mục tiêu quốc gia xây dựng nông thôn mới</t>
  </si>
  <si>
    <t>Sự nghiệp kinh tế</t>
  </si>
  <si>
    <t>Sự nghiệp giáo dục đào tạo và dạy nghề</t>
  </si>
  <si>
    <t>Sự nghiệp phát thanh truyền hình</t>
  </si>
  <si>
    <t>Sự nghiệp đảm bảo xã hội</t>
  </si>
  <si>
    <t>Quản lý hành chính nhà nước, đảng, đoàn thể</t>
  </si>
  <si>
    <t>Sự nghiệp Văn hóa - Thể thao - Du lịch</t>
  </si>
  <si>
    <t>Cơ quan Sở Giáo dục và Đào tạo</t>
  </si>
  <si>
    <t>Trong đó</t>
  </si>
  <si>
    <t>Tổng chi</t>
  </si>
  <si>
    <t>Cơ quan Sở Tài nguyên - Môi trường</t>
  </si>
  <si>
    <t>Cơ quan Sở Lao động TB&amp;XH</t>
  </si>
  <si>
    <t>Liên minh HTX</t>
  </si>
  <si>
    <t>2016-2020</t>
  </si>
  <si>
    <t>Tổng thu NSNN huyện được hưởng theo phân cấp</t>
  </si>
  <si>
    <t>CÂN ĐỐI DỰ TOÁN NGÂN SÁCH ĐỊA PHƯƠNG NĂM 2017</t>
  </si>
  <si>
    <t>Dự toán 2017</t>
  </si>
  <si>
    <t>Tr.đó:Chi từ nguồn bội chi NSĐP</t>
  </si>
  <si>
    <t>Chi trả nợ lãi vay do chính quyền địa phương vay</t>
  </si>
  <si>
    <t>Chi bổ sung có mục tiêu các dự án</t>
  </si>
  <si>
    <t>Chi thực hiện các CTMT QG (SN)</t>
  </si>
  <si>
    <t>D</t>
  </si>
  <si>
    <t>E</t>
  </si>
  <si>
    <t>F</t>
  </si>
  <si>
    <t>Bội chi ngân sách địa phương</t>
  </si>
  <si>
    <t>Tổng mức vay của địa phương</t>
  </si>
  <si>
    <t>Trả nợ gốc vay của NSĐP</t>
  </si>
  <si>
    <t>DỰ TOÁN THU NGÂN SÁCH NHÀ NƯỚC NĂM 2017</t>
  </si>
  <si>
    <t xml:space="preserve"> - Thuế tiêu thị đặc biệt</t>
  </si>
  <si>
    <t>Thu xổ số kiến thiết</t>
  </si>
  <si>
    <t>- Thuế bảo vệ môi trường</t>
  </si>
  <si>
    <t>- Thuế xuất khẩu</t>
  </si>
  <si>
    <t>- Thuế nhập khẩu</t>
  </si>
  <si>
    <t>- Thuế GTGT</t>
  </si>
  <si>
    <t>Tổng các khoản thu nội địa</t>
  </si>
  <si>
    <t>DỰ TOÁN CHI NGÂN SÁCH ĐỊA PHƯƠNG NĂM 2017</t>
  </si>
  <si>
    <t>- Chi giáo dục, đào tạo và dạy nghề</t>
  </si>
  <si>
    <t>- Chi khoa học công nghệ</t>
  </si>
  <si>
    <t>Chi chương trình MTQG</t>
  </si>
  <si>
    <t>Chi BS có mục tiêu các dự án</t>
  </si>
  <si>
    <t>Chi trả nợ gốc (ngoài cân đối từ nguồn thu, tiết kiệm chi)</t>
  </si>
  <si>
    <t>THEO TỪNG LĨNH VỰC NĂM 2017</t>
  </si>
  <si>
    <t>Chi từ nguồn bội chi ngân sách</t>
  </si>
  <si>
    <t>Từ nguồn thu xổ số kiến thiết</t>
  </si>
  <si>
    <t>VII</t>
  </si>
  <si>
    <t>CHI TRẢ LÃI VAY DO CHÍNH QUYỀN ĐP VAY</t>
  </si>
  <si>
    <t>DỰ PHÒNG NGÂN SÁCH</t>
  </si>
  <si>
    <t>CHI BỔ SUNG CÓ MỤC TIÊU CÁC DỰ ÁN</t>
  </si>
  <si>
    <t>CHI CHƯƠNG TRÌNH MỤC TIÊU QUỐC GIA</t>
  </si>
  <si>
    <t>BỔ SUNG QUỸ DTTC</t>
  </si>
  <si>
    <t>Nguồn bội chi NS</t>
  </si>
  <si>
    <t>Tên dự án</t>
  </si>
  <si>
    <t>Năng lực thiết kế</t>
  </si>
  <si>
    <t>Thời gian KC-HT</t>
  </si>
  <si>
    <t>Kế hoạch năm 2017</t>
  </si>
  <si>
    <t>Nguồn NSTT</t>
  </si>
  <si>
    <t>Một số công trình, dự án</t>
  </si>
  <si>
    <t>Mẫu số 16/CKTC-NSĐP</t>
  </si>
  <si>
    <t>Đường trục liên xã Hoàng Hanh - Hồng Nam - Tân Hưng, thành phố Hưng Yên</t>
  </si>
  <si>
    <t>Đầu tư xây dựng công trình Cải tạo, nâng cấp ĐH.26 (Long Hưng - Liên Nghĩa), huyện Văn Giang</t>
  </si>
  <si>
    <t>Đường trục chính Cụm công nghiệp Tân Quang, Huyện Văn Lâm</t>
  </si>
  <si>
    <t>Cải tạo, nâng cấp ĐH.12B (đoạn từ Km0+000 đến Km0+610 và đoạn từ Km2+260 đến Km3+920), huyện Văn Lâm</t>
  </si>
  <si>
    <t>Đầu tư xây dựng công trình cải tạo, nâng cấp ĐH.30 huyện Mỹ Hào</t>
  </si>
  <si>
    <t>4370 m</t>
  </si>
  <si>
    <t>3728 m</t>
  </si>
  <si>
    <t>1366 m</t>
  </si>
  <si>
    <t>1910 m</t>
  </si>
  <si>
    <t>5725 m</t>
  </si>
  <si>
    <t>Cải tạo, nâng cấp ĐH.42 đoạn Km4+800=Km7+300 huyện Yên Mỹ</t>
  </si>
  <si>
    <t>2463 m</t>
  </si>
  <si>
    <t>Cầu Bình Phú trên ĐT 381, huyện Yên Mỹ</t>
  </si>
  <si>
    <t>29,7 m x 8 m</t>
  </si>
  <si>
    <t>Đầu tư xây dựng công trình cải tạo, nâng cấp đường ĐH.56 đoạn từ Km0+000 đến Km3+500 (Dốc Bái - Bến đò Đông Ninh), huyện Khoái Châu</t>
  </si>
  <si>
    <t>3442 m</t>
  </si>
  <si>
    <t>Mục tiêu xã</t>
  </si>
  <si>
    <t>Cục thuế</t>
  </si>
  <si>
    <t>DỰ TOÁN THU, CHI NGÂN SÁCH CỦA CÁC HUYỆN, THÀNH PHỐ NĂM 2017</t>
  </si>
  <si>
    <t>DỰ TOÁN CHI NGÂN SÁCH CẤP TỈNH THEO TỪNG LĨNH VỰC NĂM 2017</t>
  </si>
  <si>
    <t>Tổng chi ngân sách trên địa bàn huyện</t>
  </si>
  <si>
    <t>Số bổ sung từ ngân sách cấp tỉnh cho ngân sách cấp huyện, ngân sách xã</t>
  </si>
  <si>
    <t>Bổ sung có mục tiêu từ ngân sách trung ương</t>
  </si>
  <si>
    <t>Sự nghiệp y tế, dân số và gia đình</t>
  </si>
  <si>
    <t>Sự nghiệp khoa học và công nghệ</t>
  </si>
  <si>
    <t>DANH MỤC CÁC DỰ ÁN ĐẦU TƯ XDCB NĂM 2017</t>
  </si>
  <si>
    <t>Thu ngân sách huyện, xã hưởng theo phân cấp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</si>
</sst>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_-* #,##0.00\ _$_-;\-* #,##0.00\ _$_-;_-* &quot;-&quot;??\ _$_-;_-@_-"/>
    <numFmt numFmtId="165" formatCode="_(* #,##0_);_(* \(#,##0\);_(* &quot;-&quot;??_);_(@_)"/>
    <numFmt numFmtId="166" formatCode="#,##0;[Red]#,##0"/>
  </numFmts>
  <fonts count="19">
    <font>
      <sz val="12"/>
      <name val=".VnTime"/>
    </font>
    <font>
      <sz val="12"/>
      <name val=".VnTime"/>
    </font>
    <font>
      <sz val="8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3"/>
      <name val="Times New Roman"/>
      <family val="1"/>
      <charset val="163"/>
    </font>
    <font>
      <i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4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3" fontId="0" fillId="0" borderId="0"/>
    <xf numFmtId="164" fontId="1" fillId="0" borderId="0" applyFont="0" applyFill="0" applyBorder="0" applyAlignment="0" applyProtection="0"/>
    <xf numFmtId="3" fontId="1" fillId="0" borderId="0"/>
  </cellStyleXfs>
  <cellXfs count="227">
    <xf numFmtId="3" fontId="0" fillId="0" borderId="0" xfId="0"/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Border="1" applyAlignment="1"/>
    <xf numFmtId="3" fontId="4" fillId="0" borderId="0" xfId="0" applyNumberFormat="1" applyFont="1" applyBorder="1" applyAlignment="1"/>
    <xf numFmtId="3" fontId="4" fillId="0" borderId="1" xfId="0" applyNumberFormat="1" applyFont="1" applyBorder="1" applyAlignment="1"/>
    <xf numFmtId="3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4" fillId="0" borderId="0" xfId="0" applyNumberFormat="1" applyFont="1"/>
    <xf numFmtId="3" fontId="4" fillId="0" borderId="1" xfId="0" applyNumberFormat="1" applyFont="1" applyBorder="1"/>
    <xf numFmtId="3" fontId="3" fillId="0" borderId="1" xfId="0" applyNumberFormat="1" applyFont="1" applyBorder="1"/>
    <xf numFmtId="3" fontId="4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6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0" borderId="0" xfId="0" applyNumberFormat="1" applyFont="1"/>
    <xf numFmtId="41" fontId="3" fillId="0" borderId="0" xfId="0" applyNumberFormat="1" applyFont="1"/>
    <xf numFmtId="41" fontId="3" fillId="0" borderId="0" xfId="0" applyNumberFormat="1" applyFont="1" applyAlignment="1"/>
    <xf numFmtId="41" fontId="4" fillId="0" borderId="0" xfId="0" applyNumberFormat="1" applyFont="1"/>
    <xf numFmtId="0" fontId="4" fillId="0" borderId="1" xfId="0" applyNumberFormat="1" applyFont="1" applyBorder="1"/>
    <xf numFmtId="41" fontId="5" fillId="0" borderId="0" xfId="0" applyNumberFormat="1" applyFont="1"/>
    <xf numFmtId="0" fontId="3" fillId="0" borderId="1" xfId="0" applyNumberFormat="1" applyFont="1" applyBorder="1"/>
    <xf numFmtId="41" fontId="3" fillId="0" borderId="1" xfId="0" applyNumberFormat="1" applyFont="1" applyBorder="1"/>
    <xf numFmtId="0" fontId="3" fillId="0" borderId="1" xfId="0" applyNumberFormat="1" applyFont="1" applyBorder="1" applyAlignment="1"/>
    <xf numFmtId="41" fontId="3" fillId="0" borderId="1" xfId="0" applyNumberFormat="1" applyFont="1" applyBorder="1" applyAlignment="1"/>
    <xf numFmtId="41" fontId="4" fillId="0" borderId="1" xfId="0" applyNumberFormat="1" applyFont="1" applyBorder="1"/>
    <xf numFmtId="0" fontId="3" fillId="0" borderId="0" xfId="0" applyNumberFormat="1" applyFont="1" applyBorder="1"/>
    <xf numFmtId="3" fontId="3" fillId="0" borderId="0" xfId="0" applyFont="1"/>
    <xf numFmtId="0" fontId="4" fillId="0" borderId="5" xfId="0" applyNumberFormat="1" applyFont="1" applyBorder="1"/>
    <xf numFmtId="41" fontId="4" fillId="0" borderId="5" xfId="0" applyNumberFormat="1" applyFont="1" applyBorder="1"/>
    <xf numFmtId="3" fontId="3" fillId="0" borderId="8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7" xfId="0" applyNumberFormat="1" applyFont="1" applyBorder="1"/>
    <xf numFmtId="3" fontId="3" fillId="0" borderId="10" xfId="0" applyNumberFormat="1" applyFont="1" applyBorder="1"/>
    <xf numFmtId="3" fontId="4" fillId="0" borderId="10" xfId="0" applyNumberFormat="1" applyFont="1" applyBorder="1" applyAlignment="1">
      <alignment horizontal="center"/>
    </xf>
    <xf numFmtId="3" fontId="8" fillId="0" borderId="0" xfId="0" applyFont="1" applyAlignment="1"/>
    <xf numFmtId="3" fontId="11" fillId="0" borderId="1" xfId="0" applyFont="1" applyBorder="1" applyAlignment="1">
      <alignment horizontal="center"/>
    </xf>
    <xf numFmtId="41" fontId="11" fillId="0" borderId="1" xfId="0" applyNumberFormat="1" applyFont="1" applyBorder="1"/>
    <xf numFmtId="3" fontId="9" fillId="0" borderId="6" xfId="0" applyNumberFormat="1" applyFont="1" applyBorder="1" applyAlignment="1">
      <alignment horizontal="center"/>
    </xf>
    <xf numFmtId="41" fontId="4" fillId="0" borderId="1" xfId="0" applyNumberFormat="1" applyFont="1" applyBorder="1" applyAlignment="1"/>
    <xf numFmtId="3" fontId="4" fillId="0" borderId="8" xfId="0" applyNumberFormat="1" applyFont="1" applyBorder="1" applyAlignment="1"/>
    <xf numFmtId="0" fontId="4" fillId="0" borderId="4" xfId="0" applyNumberFormat="1" applyFont="1" applyBorder="1" applyAlignment="1">
      <alignment vertical="center" wrapText="1"/>
    </xf>
    <xf numFmtId="41" fontId="4" fillId="0" borderId="4" xfId="0" applyNumberFormat="1" applyFont="1" applyBorder="1" applyAlignment="1">
      <alignment vertical="center"/>
    </xf>
    <xf numFmtId="41" fontId="4" fillId="0" borderId="9" xfId="0" applyNumberFormat="1" applyFont="1" applyBorder="1" applyAlignment="1">
      <alignment vertical="center"/>
    </xf>
    <xf numFmtId="41" fontId="4" fillId="0" borderId="0" xfId="0" applyNumberFormat="1" applyFont="1" applyAlignment="1">
      <alignment vertical="center"/>
    </xf>
    <xf numFmtId="3" fontId="12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3" fontId="13" fillId="0" borderId="0" xfId="0" applyNumberFormat="1" applyFont="1" applyFill="1" applyBorder="1" applyAlignment="1" applyProtection="1">
      <alignment horizontal="center"/>
      <protection locked="0"/>
    </xf>
    <xf numFmtId="3" fontId="13" fillId="0" borderId="0" xfId="0" applyNumberFormat="1" applyFont="1" applyFill="1" applyBorder="1" applyAlignment="1" applyProtection="1">
      <protection locked="0"/>
    </xf>
    <xf numFmtId="3" fontId="12" fillId="0" borderId="2" xfId="0" applyNumberFormat="1" applyFont="1" applyFill="1" applyBorder="1" applyAlignment="1" applyProtection="1">
      <alignment horizontal="center" vertical="center"/>
      <protection locked="0"/>
    </xf>
    <xf numFmtId="3" fontId="12" fillId="0" borderId="12" xfId="0" applyNumberFormat="1" applyFont="1" applyFill="1" applyBorder="1" applyAlignment="1" applyProtection="1">
      <alignment horizontal="center" vertical="center"/>
      <protection locked="0"/>
    </xf>
    <xf numFmtId="3" fontId="12" fillId="0" borderId="8" xfId="0" applyNumberFormat="1" applyFont="1" applyFill="1" applyBorder="1" applyAlignment="1" applyProtection="1">
      <alignment horizontal="center" vertical="center"/>
      <protection locked="0"/>
    </xf>
    <xf numFmtId="3" fontId="12" fillId="0" borderId="14" xfId="0" applyNumberFormat="1" applyFont="1" applyFill="1" applyBorder="1" applyAlignment="1" applyProtection="1">
      <alignment horizontal="center" vertical="center"/>
      <protection locked="0"/>
    </xf>
    <xf numFmtId="3" fontId="12" fillId="0" borderId="15" xfId="0" applyNumberFormat="1" applyFont="1" applyFill="1" applyBorder="1" applyAlignment="1" applyProtection="1">
      <alignment horizontal="center" vertical="center"/>
      <protection locked="0"/>
    </xf>
    <xf numFmtId="3" fontId="12" fillId="0" borderId="3" xfId="0" applyNumberFormat="1" applyFont="1" applyFill="1" applyBorder="1" applyAlignment="1" applyProtection="1">
      <alignment horizontal="center" vertical="center"/>
      <protection locked="0"/>
    </xf>
    <xf numFmtId="3" fontId="12" fillId="0" borderId="16" xfId="0" applyNumberFormat="1" applyFont="1" applyFill="1" applyBorder="1" applyAlignment="1" applyProtection="1">
      <alignment horizontal="center" vertical="center"/>
      <protection locked="0"/>
    </xf>
    <xf numFmtId="3" fontId="12" fillId="0" borderId="1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NumberFormat="1" applyFont="1" applyFill="1" applyBorder="1" applyAlignment="1">
      <alignment horizontal="center"/>
    </xf>
    <xf numFmtId="3" fontId="12" fillId="0" borderId="10" xfId="0" applyNumberFormat="1" applyFont="1" applyFill="1" applyBorder="1" applyAlignment="1" applyProtection="1">
      <alignment horizontal="center" vertical="center"/>
      <protection locked="0"/>
    </xf>
    <xf numFmtId="3" fontId="13" fillId="0" borderId="7" xfId="2" applyNumberFormat="1" applyFont="1" applyFill="1" applyBorder="1" applyAlignment="1" applyProtection="1">
      <alignment horizontal="center"/>
      <protection locked="0"/>
    </xf>
    <xf numFmtId="3" fontId="13" fillId="0" borderId="7" xfId="0" applyNumberFormat="1" applyFont="1" applyFill="1" applyBorder="1" applyAlignment="1" applyProtection="1">
      <protection locked="0"/>
    </xf>
    <xf numFmtId="3" fontId="13" fillId="0" borderId="1" xfId="2" applyNumberFormat="1" applyFont="1" applyFill="1" applyBorder="1" applyAlignment="1" applyProtection="1">
      <alignment horizontal="center"/>
      <protection locked="0"/>
    </xf>
    <xf numFmtId="3" fontId="13" fillId="0" borderId="1" xfId="2" applyNumberFormat="1" applyFont="1" applyFill="1" applyBorder="1" applyAlignment="1" applyProtection="1">
      <protection locked="0"/>
    </xf>
    <xf numFmtId="3" fontId="13" fillId="0" borderId="1" xfId="0" applyNumberFormat="1" applyFont="1" applyFill="1" applyBorder="1" applyAlignment="1" applyProtection="1">
      <protection locked="0"/>
    </xf>
    <xf numFmtId="3" fontId="13" fillId="0" borderId="1" xfId="0" applyNumberFormat="1" applyFont="1" applyFill="1" applyBorder="1" applyAlignment="1"/>
    <xf numFmtId="3" fontId="13" fillId="0" borderId="4" xfId="2" applyNumberFormat="1" applyFont="1" applyFill="1" applyBorder="1" applyAlignment="1" applyProtection="1">
      <alignment horizontal="center"/>
      <protection locked="0"/>
    </xf>
    <xf numFmtId="3" fontId="13" fillId="0" borderId="4" xfId="2" applyNumberFormat="1" applyFont="1" applyFill="1" applyBorder="1" applyAlignment="1" applyProtection="1">
      <protection locked="0"/>
    </xf>
    <xf numFmtId="3" fontId="13" fillId="0" borderId="4" xfId="0" applyNumberFormat="1" applyFont="1" applyFill="1" applyBorder="1" applyAlignment="1"/>
    <xf numFmtId="3" fontId="13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8" fillId="0" borderId="7" xfId="0" applyNumberFormat="1" applyFont="1" applyFill="1" applyBorder="1" applyAlignment="1" applyProtection="1">
      <protection locked="0"/>
    </xf>
    <xf numFmtId="3" fontId="8" fillId="0" borderId="1" xfId="0" applyNumberFormat="1" applyFont="1" applyFill="1" applyBorder="1" applyAlignment="1" applyProtection="1">
      <protection locked="0"/>
    </xf>
    <xf numFmtId="3" fontId="8" fillId="0" borderId="4" xfId="0" applyNumberFormat="1" applyFont="1" applyFill="1" applyBorder="1" applyAlignment="1" applyProtection="1">
      <protection locked="0"/>
    </xf>
    <xf numFmtId="3" fontId="8" fillId="0" borderId="0" xfId="0" applyNumberFormat="1" applyFont="1" applyFill="1" applyBorder="1" applyAlignment="1"/>
    <xf numFmtId="0" fontId="8" fillId="0" borderId="2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3" fontId="8" fillId="0" borderId="1" xfId="2" applyNumberFormat="1" applyFont="1" applyFill="1" applyBorder="1" applyAlignment="1" applyProtection="1">
      <protection locked="0"/>
    </xf>
    <xf numFmtId="3" fontId="8" fillId="0" borderId="4" xfId="2" applyNumberFormat="1" applyFont="1" applyFill="1" applyBorder="1" applyAlignment="1" applyProtection="1">
      <protection locked="0"/>
    </xf>
    <xf numFmtId="3" fontId="16" fillId="0" borderId="0" xfId="0" applyNumberFormat="1" applyFont="1" applyBorder="1" applyAlignment="1"/>
    <xf numFmtId="3" fontId="15" fillId="0" borderId="0" xfId="0" applyNumberFormat="1" applyFont="1" applyBorder="1" applyAlignment="1"/>
    <xf numFmtId="0" fontId="16" fillId="0" borderId="9" xfId="0" applyNumberFormat="1" applyFont="1" applyFill="1" applyBorder="1" applyAlignment="1">
      <alignment vertical="center" wrapText="1"/>
    </xf>
    <xf numFmtId="0" fontId="16" fillId="0" borderId="9" xfId="0" applyNumberFormat="1" applyFont="1" applyFill="1" applyBorder="1" applyAlignment="1">
      <alignment horizontal="center" vertical="center" wrapText="1"/>
    </xf>
    <xf numFmtId="165" fontId="16" fillId="0" borderId="9" xfId="1" applyNumberFormat="1" applyFont="1" applyFill="1" applyBorder="1" applyAlignment="1">
      <alignment horizontal="right" vertical="center" wrapText="1"/>
    </xf>
    <xf numFmtId="0" fontId="16" fillId="0" borderId="4" xfId="0" applyNumberFormat="1" applyFont="1" applyFill="1" applyBorder="1" applyAlignment="1">
      <alignment vertical="center" wrapText="1"/>
    </xf>
    <xf numFmtId="3" fontId="8" fillId="0" borderId="0" xfId="0" applyNumberFormat="1" applyFont="1" applyBorder="1" applyAlignment="1"/>
    <xf numFmtId="3" fontId="15" fillId="0" borderId="0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3" fontId="8" fillId="0" borderId="7" xfId="0" applyNumberFormat="1" applyFont="1" applyBorder="1" applyAlignment="1"/>
    <xf numFmtId="3" fontId="1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/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/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/>
    <xf numFmtId="3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/>
    <xf numFmtId="3" fontId="1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4" fillId="0" borderId="0" xfId="0" applyFont="1"/>
    <xf numFmtId="3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/>
    <xf numFmtId="3" fontId="14" fillId="0" borderId="0" xfId="0" applyNumberFormat="1" applyFont="1" applyBorder="1" applyAlignment="1"/>
    <xf numFmtId="3" fontId="11" fillId="0" borderId="1" xfId="0" applyFont="1" applyBorder="1"/>
    <xf numFmtId="3" fontId="11" fillId="0" borderId="0" xfId="0" applyNumberFormat="1" applyFont="1" applyBorder="1" applyAlignment="1"/>
    <xf numFmtId="49" fontId="4" fillId="0" borderId="9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 vertical="center"/>
    </xf>
    <xf numFmtId="0" fontId="10" fillId="0" borderId="1" xfId="0" applyNumberFormat="1" applyFont="1" applyBorder="1"/>
    <xf numFmtId="3" fontId="10" fillId="0" borderId="0" xfId="0" applyFont="1" applyAlignment="1">
      <alignment horizontal="right"/>
    </xf>
    <xf numFmtId="3" fontId="3" fillId="0" borderId="0" xfId="0" applyNumberFormat="1" applyFont="1" applyAlignment="1">
      <alignment vertical="center"/>
    </xf>
    <xf numFmtId="3" fontId="4" fillId="0" borderId="10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center"/>
    </xf>
    <xf numFmtId="3" fontId="8" fillId="0" borderId="5" xfId="0" applyNumberFormat="1" applyFont="1" applyBorder="1" applyAlignment="1"/>
    <xf numFmtId="3" fontId="8" fillId="0" borderId="4" xfId="0" applyNumberFormat="1" applyFont="1" applyBorder="1" applyAlignment="1">
      <alignment horizontal="center"/>
    </xf>
    <xf numFmtId="3" fontId="8" fillId="0" borderId="4" xfId="0" applyNumberFormat="1" applyFont="1" applyBorder="1" applyAlignment="1"/>
    <xf numFmtId="3" fontId="8" fillId="0" borderId="9" xfId="0" applyNumberFormat="1" applyFont="1" applyBorder="1" applyAlignment="1">
      <alignment horizontal="center"/>
    </xf>
    <xf numFmtId="3" fontId="8" fillId="0" borderId="9" xfId="0" applyNumberFormat="1" applyFont="1" applyBorder="1" applyAlignment="1"/>
    <xf numFmtId="3" fontId="3" fillId="0" borderId="1" xfId="0" quotePrefix="1" applyNumberFormat="1" applyFont="1" applyBorder="1"/>
    <xf numFmtId="3" fontId="3" fillId="0" borderId="4" xfId="0" applyNumberFormat="1" applyFont="1" applyBorder="1" applyAlignment="1">
      <alignment horizontal="center"/>
    </xf>
    <xf numFmtId="3" fontId="3" fillId="0" borderId="4" xfId="0" quotePrefix="1" applyNumberFormat="1" applyFont="1" applyBorder="1"/>
    <xf numFmtId="3" fontId="3" fillId="0" borderId="4" xfId="0" applyNumberFormat="1" applyFont="1" applyBorder="1"/>
    <xf numFmtId="3" fontId="4" fillId="0" borderId="1" xfId="0" applyFont="1" applyBorder="1" applyAlignment="1">
      <alignment horizontal="center"/>
    </xf>
    <xf numFmtId="3" fontId="4" fillId="0" borderId="1" xfId="0" applyFont="1" applyBorder="1"/>
    <xf numFmtId="49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41" fontId="4" fillId="0" borderId="10" xfId="0" applyNumberFormat="1" applyFont="1" applyBorder="1" applyAlignment="1">
      <alignment horizontal="centerContinuous"/>
    </xf>
    <xf numFmtId="3" fontId="16" fillId="0" borderId="0" xfId="0" applyFont="1"/>
    <xf numFmtId="3" fontId="16" fillId="0" borderId="0" xfId="0" applyFont="1" applyAlignment="1">
      <alignment horizontal="center"/>
    </xf>
    <xf numFmtId="3" fontId="16" fillId="0" borderId="0" xfId="0" applyFont="1" applyBorder="1" applyAlignment="1"/>
    <xf numFmtId="3" fontId="16" fillId="0" borderId="7" xfId="0" applyFont="1" applyBorder="1" applyAlignment="1">
      <alignment vertical="center" wrapText="1"/>
    </xf>
    <xf numFmtId="3" fontId="8" fillId="0" borderId="7" xfId="0" applyFont="1" applyBorder="1" applyAlignment="1">
      <alignment horizontal="center" vertical="center" wrapText="1"/>
    </xf>
    <xf numFmtId="3" fontId="16" fillId="0" borderId="7" xfId="0" applyFont="1" applyBorder="1" applyAlignment="1">
      <alignment horizontal="center" vertical="center" wrapText="1"/>
    </xf>
    <xf numFmtId="166" fontId="16" fillId="0" borderId="7" xfId="0" applyNumberFormat="1" applyFont="1" applyBorder="1" applyAlignment="1">
      <alignment vertical="center" wrapText="1"/>
    </xf>
    <xf numFmtId="3" fontId="16" fillId="0" borderId="1" xfId="0" applyFont="1" applyBorder="1" applyAlignment="1">
      <alignment horizontal="center" vertical="center" wrapText="1"/>
    </xf>
    <xf numFmtId="3" fontId="16" fillId="0" borderId="1" xfId="0" applyFont="1" applyBorder="1" applyAlignment="1">
      <alignment vertical="center" wrapText="1"/>
    </xf>
    <xf numFmtId="166" fontId="16" fillId="0" borderId="1" xfId="0" applyNumberFormat="1" applyFont="1" applyBorder="1" applyAlignment="1">
      <alignment vertical="center" wrapText="1"/>
    </xf>
    <xf numFmtId="3" fontId="16" fillId="0" borderId="5" xfId="0" applyFont="1" applyBorder="1" applyAlignment="1">
      <alignment horizontal="center" vertical="center" wrapText="1"/>
    </xf>
    <xf numFmtId="3" fontId="16" fillId="0" borderId="5" xfId="0" applyFont="1" applyBorder="1" applyAlignment="1">
      <alignment vertical="center" wrapText="1"/>
    </xf>
    <xf numFmtId="166" fontId="16" fillId="0" borderId="5" xfId="0" applyNumberFormat="1" applyFont="1" applyBorder="1" applyAlignment="1">
      <alignment vertical="center" wrapText="1"/>
    </xf>
    <xf numFmtId="3" fontId="16" fillId="0" borderId="9" xfId="0" applyFont="1" applyBorder="1" applyAlignment="1">
      <alignment horizontal="center" vertical="center" wrapText="1"/>
    </xf>
    <xf numFmtId="3" fontId="16" fillId="0" borderId="9" xfId="0" applyFont="1" applyBorder="1" applyAlignment="1">
      <alignment vertical="center" wrapText="1"/>
    </xf>
    <xf numFmtId="166" fontId="16" fillId="0" borderId="9" xfId="0" applyNumberFormat="1" applyFont="1" applyBorder="1" applyAlignment="1">
      <alignment vertical="center" wrapText="1"/>
    </xf>
    <xf numFmtId="3" fontId="16" fillId="0" borderId="4" xfId="0" applyFont="1" applyBorder="1" applyAlignment="1">
      <alignment horizontal="center" vertical="center" wrapText="1"/>
    </xf>
    <xf numFmtId="166" fontId="16" fillId="0" borderId="4" xfId="0" applyNumberFormat="1" applyFont="1" applyBorder="1" applyAlignment="1">
      <alignment vertical="center" wrapText="1"/>
    </xf>
    <xf numFmtId="3" fontId="3" fillId="0" borderId="8" xfId="0" applyNumberFormat="1" applyFont="1" applyBorder="1"/>
    <xf numFmtId="3" fontId="4" fillId="0" borderId="8" xfId="0" applyNumberFormat="1" applyFont="1" applyBorder="1"/>
    <xf numFmtId="3" fontId="4" fillId="0" borderId="0" xfId="0" applyNumberFormat="1" applyFont="1" applyBorder="1" applyAlignment="1">
      <alignment horizontal="left"/>
    </xf>
    <xf numFmtId="3" fontId="8" fillId="0" borderId="7" xfId="2" applyNumberFormat="1" applyFont="1" applyFill="1" applyBorder="1" applyAlignment="1" applyProtection="1">
      <alignment horizontal="center"/>
      <protection locked="0"/>
    </xf>
    <xf numFmtId="3" fontId="4" fillId="0" borderId="13" xfId="0" applyNumberFormat="1" applyFont="1" applyFill="1" applyBorder="1" applyAlignment="1" applyProtection="1">
      <alignment horizontal="center" vertical="center"/>
      <protection locked="0"/>
    </xf>
    <xf numFmtId="3" fontId="13" fillId="0" borderId="9" xfId="2" applyNumberFormat="1" applyFont="1" applyFill="1" applyBorder="1" applyAlignment="1" applyProtection="1">
      <alignment horizontal="center"/>
      <protection locked="0"/>
    </xf>
    <xf numFmtId="3" fontId="13" fillId="0" borderId="9" xfId="2" applyNumberFormat="1" applyFont="1" applyFill="1" applyBorder="1" applyAlignment="1" applyProtection="1">
      <protection locked="0"/>
    </xf>
    <xf numFmtId="3" fontId="8" fillId="0" borderId="9" xfId="0" applyNumberFormat="1" applyFont="1" applyFill="1" applyBorder="1" applyAlignment="1" applyProtection="1">
      <protection locked="0"/>
    </xf>
    <xf numFmtId="3" fontId="13" fillId="0" borderId="9" xfId="0" applyNumberFormat="1" applyFont="1" applyFill="1" applyBorder="1" applyAlignment="1"/>
    <xf numFmtId="3" fontId="8" fillId="0" borderId="9" xfId="2" applyNumberFormat="1" applyFont="1" applyFill="1" applyBorder="1" applyAlignment="1" applyProtection="1">
      <protection locked="0"/>
    </xf>
    <xf numFmtId="49" fontId="3" fillId="0" borderId="9" xfId="0" applyNumberFormat="1" applyFont="1" applyBorder="1" applyAlignment="1">
      <alignment horizontal="center"/>
    </xf>
    <xf numFmtId="0" fontId="3" fillId="0" borderId="9" xfId="0" applyNumberFormat="1" applyFont="1" applyBorder="1"/>
    <xf numFmtId="41" fontId="3" fillId="0" borderId="9" xfId="0" applyNumberFormat="1" applyFont="1" applyBorder="1"/>
    <xf numFmtId="3" fontId="4" fillId="0" borderId="3" xfId="0" applyFont="1" applyBorder="1" applyAlignment="1">
      <alignment horizontal="center"/>
    </xf>
    <xf numFmtId="3" fontId="4" fillId="0" borderId="3" xfId="0" applyFont="1" applyBorder="1"/>
    <xf numFmtId="3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3" fontId="16" fillId="0" borderId="9" xfId="0" applyNumberFormat="1" applyFont="1" applyBorder="1" applyAlignment="1">
      <alignment horizontal="center"/>
    </xf>
    <xf numFmtId="3" fontId="16" fillId="0" borderId="9" xfId="0" applyNumberFormat="1" applyFont="1" applyBorder="1" applyAlignment="1"/>
    <xf numFmtId="3" fontId="16" fillId="0" borderId="21" xfId="0" applyFont="1" applyBorder="1" applyAlignment="1">
      <alignment horizontal="center"/>
    </xf>
    <xf numFmtId="3" fontId="16" fillId="0" borderId="22" xfId="0" applyFont="1" applyBorder="1"/>
    <xf numFmtId="3" fontId="4" fillId="0" borderId="1" xfId="0" applyFont="1" applyBorder="1" applyAlignment="1">
      <alignment horizontal="center" vertical="center"/>
    </xf>
    <xf numFmtId="3" fontId="4" fillId="0" borderId="1" xfId="0" applyFont="1" applyBorder="1" applyAlignment="1">
      <alignment wrapText="1"/>
    </xf>
    <xf numFmtId="3" fontId="4" fillId="0" borderId="1" xfId="0" applyFont="1" applyBorder="1" applyAlignment="1">
      <alignment vertical="center"/>
    </xf>
    <xf numFmtId="3" fontId="4" fillId="0" borderId="0" xfId="0" applyNumberFormat="1" applyFont="1" applyBorder="1" applyAlignment="1">
      <alignment horizontal="left"/>
    </xf>
    <xf numFmtId="3" fontId="5" fillId="0" borderId="1" xfId="0" applyFont="1" applyBorder="1" applyAlignment="1">
      <alignment horizontal="center"/>
    </xf>
    <xf numFmtId="3" fontId="5" fillId="0" borderId="1" xfId="0" quotePrefix="1" applyFont="1" applyBorder="1"/>
    <xf numFmtId="3" fontId="5" fillId="0" borderId="1" xfId="0" applyFont="1" applyBorder="1"/>
    <xf numFmtId="3" fontId="5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8" fillId="0" borderId="0" xfId="0" applyFont="1" applyAlignment="1">
      <alignment vertical="center"/>
    </xf>
    <xf numFmtId="3" fontId="8" fillId="0" borderId="0" xfId="0" applyFont="1"/>
    <xf numFmtId="3" fontId="8" fillId="0" borderId="0" xfId="0" applyFont="1" applyAlignment="1">
      <alignment horizontal="right" vertical="center"/>
    </xf>
    <xf numFmtId="3" fontId="8" fillId="0" borderId="0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Fill="1" applyAlignment="1">
      <alignment horizontal="left"/>
    </xf>
    <xf numFmtId="3" fontId="8" fillId="0" borderId="0" xfId="0" applyNumberFormat="1" applyFont="1" applyFill="1" applyBorder="1" applyAlignment="1">
      <alignment horizontal="center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 applyProtection="1">
      <alignment horizontal="center" vertical="center"/>
      <protection locked="0"/>
    </xf>
    <xf numFmtId="3" fontId="8" fillId="0" borderId="8" xfId="0" applyNumberFormat="1" applyFont="1" applyFill="1" applyBorder="1" applyAlignment="1" applyProtection="1">
      <alignment horizontal="center" vertical="center"/>
      <protection locked="0"/>
    </xf>
    <xf numFmtId="3" fontId="8" fillId="0" borderId="3" xfId="0" applyNumberFormat="1" applyFont="1" applyFill="1" applyBorder="1" applyAlignment="1" applyProtection="1">
      <alignment horizontal="center" vertical="center"/>
      <protection locked="0"/>
    </xf>
    <xf numFmtId="3" fontId="14" fillId="0" borderId="6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 applyProtection="1">
      <alignment horizontal="center" vertical="center"/>
      <protection locked="0"/>
    </xf>
    <xf numFmtId="3" fontId="12" fillId="0" borderId="20" xfId="0" applyNumberFormat="1" applyFont="1" applyFill="1" applyBorder="1" applyAlignment="1" applyProtection="1">
      <alignment horizontal="center" vertical="center"/>
      <protection locked="0"/>
    </xf>
    <xf numFmtId="3" fontId="12" fillId="0" borderId="13" xfId="0" applyNumberFormat="1" applyFont="1" applyFill="1" applyBorder="1" applyAlignment="1" applyProtection="1">
      <alignment horizontal="center" vertical="center"/>
      <protection locked="0"/>
    </xf>
    <xf numFmtId="0" fontId="12" fillId="0" borderId="11" xfId="0" applyNumberFormat="1" applyFont="1" applyFill="1" applyBorder="1" applyAlignment="1">
      <alignment horizontal="center"/>
    </xf>
    <xf numFmtId="0" fontId="12" fillId="0" borderId="18" xfId="0" applyNumberFormat="1" applyFont="1" applyFill="1" applyBorder="1" applyAlignment="1">
      <alignment horizontal="center"/>
    </xf>
    <xf numFmtId="0" fontId="12" fillId="0" borderId="19" xfId="0" applyNumberFormat="1" applyFont="1" applyFill="1" applyBorder="1" applyAlignment="1">
      <alignment horizontal="center"/>
    </xf>
    <xf numFmtId="3" fontId="8" fillId="0" borderId="0" xfId="0" applyFont="1" applyAlignment="1">
      <alignment horizontal="left" vertical="center"/>
    </xf>
    <xf numFmtId="3" fontId="15" fillId="0" borderId="6" xfId="0" applyFont="1" applyBorder="1" applyAlignment="1">
      <alignment horizontal="center" vertical="center"/>
    </xf>
    <xf numFmtId="3" fontId="8" fillId="0" borderId="0" xfId="0" applyFont="1" applyAlignment="1">
      <alignment horizontal="center" vertical="center"/>
    </xf>
    <xf numFmtId="3" fontId="4" fillId="0" borderId="8" xfId="0" applyFont="1" applyBorder="1" applyAlignment="1">
      <alignment horizontal="center" vertical="center" wrapText="1"/>
    </xf>
    <xf numFmtId="3" fontId="4" fillId="0" borderId="2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left" vertical="center"/>
    </xf>
    <xf numFmtId="3" fontId="8" fillId="0" borderId="2" xfId="0" applyFont="1" applyBorder="1" applyAlignment="1">
      <alignment horizontal="center" vertical="center" wrapText="1"/>
    </xf>
    <xf numFmtId="3" fontId="8" fillId="0" borderId="11" xfId="0" applyFont="1" applyBorder="1" applyAlignment="1">
      <alignment horizontal="center" vertical="center" wrapText="1"/>
    </xf>
    <xf numFmtId="3" fontId="8" fillId="0" borderId="18" xfId="0" applyFont="1" applyBorder="1" applyAlignment="1">
      <alignment horizontal="center" vertical="center" wrapText="1"/>
    </xf>
    <xf numFmtId="3" fontId="8" fillId="0" borderId="19" xfId="0" applyFont="1" applyBorder="1" applyAlignment="1">
      <alignment horizontal="center" vertical="center" wrapText="1"/>
    </xf>
    <xf numFmtId="3" fontId="8" fillId="0" borderId="8" xfId="0" applyFont="1" applyBorder="1" applyAlignment="1">
      <alignment horizontal="center" vertical="center" wrapText="1"/>
    </xf>
    <xf numFmtId="3" fontId="17" fillId="0" borderId="11" xfId="0" applyFont="1" applyBorder="1" applyAlignment="1">
      <alignment horizontal="center" vertical="center" wrapText="1"/>
    </xf>
    <xf numFmtId="3" fontId="17" fillId="0" borderId="18" xfId="0" applyFont="1" applyBorder="1" applyAlignment="1">
      <alignment horizontal="center" vertical="center" wrapText="1"/>
    </xf>
    <xf numFmtId="3" fontId="17" fillId="0" borderId="19" xfId="0" applyFont="1" applyBorder="1" applyAlignment="1">
      <alignment horizontal="center" vertical="center" wrapText="1"/>
    </xf>
    <xf numFmtId="3" fontId="8" fillId="0" borderId="3" xfId="0" applyFont="1" applyBorder="1" applyAlignment="1">
      <alignment horizontal="center" vertical="center" wrapText="1"/>
    </xf>
    <xf numFmtId="3" fontId="8" fillId="0" borderId="10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5" xfId="2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calcChain.xml" Type="http://schemas.openxmlformats.org/officeDocument/2006/relationships/calcChain" Id="rId12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sharedStrings.xml" Type="http://schemas.openxmlformats.org/officeDocument/2006/relationships/sharedStrings" Id="rId11"></Relationship><Relationship Target="worksheets/sheet5.xml" Type="http://schemas.openxmlformats.org/officeDocument/2006/relationships/worksheet" Id="rId5"></Relationship><Relationship Target="styles.xml" Type="http://schemas.openxmlformats.org/officeDocument/2006/relationships/styles" Id="rId10"></Relationship><Relationship Target="worksheets/sheet4.xml" Type="http://schemas.openxmlformats.org/officeDocument/2006/relationships/worksheet" Id="rId4"></Relationship><Relationship Target="theme/theme1.xml" Type="http://schemas.openxmlformats.org/officeDocument/2006/relationships/theme" Id="rId9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C30"/>
  <sheetViews>
    <sheetView topLeftCell="A10" workbookViewId="0">
      <selection activeCell="C28" sqref="C28"/>
    </sheetView>
  </sheetViews>
  <sheetFormatPr defaultRowHeight="16.5"/>
  <cols>
    <col min="1" max="1" width="10.375" style="79" customWidth="1"/>
    <col min="2" max="2" width="48.875" style="79" customWidth="1"/>
    <col min="3" max="3" width="20.375" style="79" customWidth="1"/>
    <col min="4" max="16384" width="9" style="79"/>
  </cols>
  <sheetData>
    <row r="1" spans="1:3" s="85" customFormat="1">
      <c r="A1" s="85" t="s">
        <v>93</v>
      </c>
      <c r="C1" s="177" t="s">
        <v>17</v>
      </c>
    </row>
    <row r="2" spans="1:3" ht="18" customHeight="1"/>
    <row r="3" spans="1:3" ht="22.5" customHeight="1">
      <c r="A3" s="182" t="s">
        <v>131</v>
      </c>
      <c r="B3" s="182"/>
      <c r="C3" s="182"/>
    </row>
    <row r="4" spans="1:3" ht="27.75" customHeight="1">
      <c r="A4" s="86"/>
      <c r="B4" s="86"/>
      <c r="C4" s="86"/>
    </row>
    <row r="5" spans="1:3" ht="18" customHeight="1">
      <c r="C5" s="87" t="s">
        <v>13</v>
      </c>
    </row>
    <row r="6" spans="1:3" ht="21" customHeight="1">
      <c r="A6" s="183" t="s">
        <v>14</v>
      </c>
      <c r="B6" s="183" t="s">
        <v>1</v>
      </c>
      <c r="C6" s="183" t="s">
        <v>132</v>
      </c>
    </row>
    <row r="7" spans="1:3" ht="1.5" customHeight="1">
      <c r="A7" s="184"/>
      <c r="B7" s="184"/>
      <c r="C7" s="184"/>
    </row>
    <row r="8" spans="1:3" s="85" customFormat="1" ht="36" customHeight="1">
      <c r="A8" s="88" t="s">
        <v>2</v>
      </c>
      <c r="B8" s="89" t="s">
        <v>87</v>
      </c>
      <c r="C8" s="89">
        <v>10650000</v>
      </c>
    </row>
    <row r="9" spans="1:3" s="85" customFormat="1" ht="18" customHeight="1">
      <c r="A9" s="119"/>
      <c r="B9" s="120" t="s">
        <v>109</v>
      </c>
      <c r="C9" s="120"/>
    </row>
    <row r="10" spans="1:3" ht="18" customHeight="1">
      <c r="A10" s="90">
        <v>1</v>
      </c>
      <c r="B10" s="91" t="s">
        <v>3</v>
      </c>
      <c r="C10" s="91">
        <v>7580000</v>
      </c>
    </row>
    <row r="11" spans="1:3" ht="18" customHeight="1">
      <c r="A11" s="90">
        <v>2</v>
      </c>
      <c r="B11" s="91" t="s">
        <v>4</v>
      </c>
      <c r="C11" s="91">
        <v>2800000</v>
      </c>
    </row>
    <row r="12" spans="1:3" s="85" customFormat="1" ht="18" customHeight="1">
      <c r="A12" s="92" t="s">
        <v>5</v>
      </c>
      <c r="B12" s="93" t="s">
        <v>6</v>
      </c>
      <c r="C12" s="93">
        <f>C13+C16</f>
        <v>7467747</v>
      </c>
    </row>
    <row r="13" spans="1:3" ht="18" customHeight="1">
      <c r="A13" s="90">
        <v>1</v>
      </c>
      <c r="B13" s="91" t="s">
        <v>7</v>
      </c>
      <c r="C13" s="91">
        <f>C14+C15</f>
        <v>7129494</v>
      </c>
    </row>
    <row r="14" spans="1:3" s="103" customFormat="1" ht="18" customHeight="1">
      <c r="A14" s="101"/>
      <c r="B14" s="102" t="s">
        <v>88</v>
      </c>
      <c r="C14" s="102">
        <v>1327600</v>
      </c>
    </row>
    <row r="15" spans="1:3" s="103" customFormat="1" ht="18" customHeight="1">
      <c r="A15" s="101"/>
      <c r="B15" s="102" t="s">
        <v>8</v>
      </c>
      <c r="C15" s="102">
        <v>5801894</v>
      </c>
    </row>
    <row r="16" spans="1:3" ht="18" customHeight="1">
      <c r="A16" s="90">
        <v>2</v>
      </c>
      <c r="B16" s="91" t="s">
        <v>196</v>
      </c>
      <c r="C16" s="91">
        <v>338253</v>
      </c>
    </row>
    <row r="17" spans="1:3" s="85" customFormat="1" ht="18" customHeight="1">
      <c r="A17" s="92" t="s">
        <v>9</v>
      </c>
      <c r="B17" s="93" t="s">
        <v>10</v>
      </c>
      <c r="C17" s="93">
        <f>C18+C20+C21+C22+C23+C24+C25</f>
        <v>7616247</v>
      </c>
    </row>
    <row r="18" spans="1:3" ht="18" customHeight="1">
      <c r="A18" s="90">
        <v>1</v>
      </c>
      <c r="B18" s="91" t="s">
        <v>11</v>
      </c>
      <c r="C18" s="91">
        <v>1783501</v>
      </c>
    </row>
    <row r="19" spans="1:3" s="80" customFormat="1" ht="18" customHeight="1">
      <c r="A19" s="94"/>
      <c r="B19" s="95" t="s">
        <v>133</v>
      </c>
      <c r="C19" s="95">
        <v>148500</v>
      </c>
    </row>
    <row r="20" spans="1:3" ht="18" customHeight="1">
      <c r="A20" s="165">
        <v>2</v>
      </c>
      <c r="B20" s="166" t="s">
        <v>0</v>
      </c>
      <c r="C20" s="166">
        <v>5623104</v>
      </c>
    </row>
    <row r="21" spans="1:3" ht="18" customHeight="1">
      <c r="A21" s="90">
        <v>3</v>
      </c>
      <c r="B21" s="91" t="s">
        <v>12</v>
      </c>
      <c r="C21" s="91">
        <v>1000</v>
      </c>
    </row>
    <row r="22" spans="1:3" ht="18" customHeight="1">
      <c r="A22" s="90">
        <v>4</v>
      </c>
      <c r="B22" s="91" t="s">
        <v>113</v>
      </c>
      <c r="C22" s="91">
        <v>141390</v>
      </c>
    </row>
    <row r="23" spans="1:3" ht="18" customHeight="1">
      <c r="A23" s="96">
        <v>5</v>
      </c>
      <c r="B23" s="97" t="s">
        <v>134</v>
      </c>
      <c r="C23" s="97">
        <v>3888</v>
      </c>
    </row>
    <row r="24" spans="1:3" ht="18" customHeight="1">
      <c r="A24" s="90">
        <v>7</v>
      </c>
      <c r="B24" s="91" t="s">
        <v>135</v>
      </c>
      <c r="C24" s="97">
        <v>29500</v>
      </c>
    </row>
    <row r="25" spans="1:3" ht="18" customHeight="1">
      <c r="A25" s="96">
        <v>8</v>
      </c>
      <c r="B25" s="97" t="s">
        <v>136</v>
      </c>
      <c r="C25" s="97">
        <v>33864</v>
      </c>
    </row>
    <row r="26" spans="1:3" s="85" customFormat="1" ht="18" customHeight="1">
      <c r="A26" s="115" t="s">
        <v>137</v>
      </c>
      <c r="B26" s="116" t="s">
        <v>140</v>
      </c>
      <c r="C26" s="116">
        <v>148500</v>
      </c>
    </row>
    <row r="27" spans="1:3" s="85" customFormat="1" ht="18" customHeight="1">
      <c r="A27" s="115" t="s">
        <v>138</v>
      </c>
      <c r="B27" s="116" t="s">
        <v>141</v>
      </c>
      <c r="C27" s="116">
        <v>170000</v>
      </c>
    </row>
    <row r="28" spans="1:3" s="85" customFormat="1">
      <c r="A28" s="117" t="s">
        <v>139</v>
      </c>
      <c r="B28" s="118" t="s">
        <v>142</v>
      </c>
      <c r="C28" s="118">
        <v>121500</v>
      </c>
    </row>
    <row r="29" spans="1:3">
      <c r="C29" s="98"/>
    </row>
    <row r="30" spans="1:3">
      <c r="C30" s="99"/>
    </row>
  </sheetData>
  <mergeCells count="4">
    <mergeCell ref="A3:C3"/>
    <mergeCell ref="A6:A7"/>
    <mergeCell ref="B6:B7"/>
    <mergeCell ref="C6:C7"/>
  </mergeCells>
  <phoneticPr fontId="2" type="noConversion"/>
  <printOptions horizontalCentered="1"/>
  <pageMargins left="0.23" right="0.16" top="0.71" bottom="0.5" header="0.25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42"/>
  <sheetViews>
    <sheetView topLeftCell="A22" workbookViewId="0">
      <selection activeCell="B38" sqref="B38"/>
    </sheetView>
  </sheetViews>
  <sheetFormatPr defaultRowHeight="15.75"/>
  <cols>
    <col min="1" max="1" width="10" style="7" customWidth="1"/>
    <col min="2" max="2" width="47.125" style="6" customWidth="1"/>
    <col min="3" max="3" width="17.75" style="6" customWidth="1"/>
    <col min="4" max="16384" width="9" style="6"/>
  </cols>
  <sheetData>
    <row r="1" spans="1:3" s="3" customFormat="1">
      <c r="A1" s="3" t="s">
        <v>93</v>
      </c>
      <c r="C1" s="178" t="s">
        <v>34</v>
      </c>
    </row>
    <row r="2" spans="1:3" s="2" customFormat="1" ht="18" customHeight="1"/>
    <row r="3" spans="1:3" s="2" customFormat="1" ht="22.5" customHeight="1">
      <c r="A3" s="187" t="s">
        <v>143</v>
      </c>
      <c r="B3" s="187"/>
      <c r="C3" s="187"/>
    </row>
    <row r="4" spans="1:3" s="2" customFormat="1" ht="27.75" customHeight="1">
      <c r="C4" s="39" t="s">
        <v>13</v>
      </c>
    </row>
    <row r="5" spans="1:3">
      <c r="A5" s="188" t="s">
        <v>19</v>
      </c>
      <c r="B5" s="188" t="s">
        <v>1</v>
      </c>
      <c r="C5" s="185" t="s">
        <v>132</v>
      </c>
    </row>
    <row r="6" spans="1:3">
      <c r="A6" s="189"/>
      <c r="B6" s="189"/>
      <c r="C6" s="186"/>
    </row>
    <row r="7" spans="1:3" s="13" customFormat="1">
      <c r="A7" s="30"/>
      <c r="B7" s="31" t="s">
        <v>87</v>
      </c>
      <c r="C7" s="41">
        <f>C8+C38</f>
        <v>10650000</v>
      </c>
    </row>
    <row r="8" spans="1:3" ht="18" customHeight="1">
      <c r="A8" s="5" t="s">
        <v>15</v>
      </c>
      <c r="B8" s="9" t="s">
        <v>150</v>
      </c>
      <c r="C8" s="9">
        <f>C9+C13+C17+C23+C28+C29+C30+C31+C32+C33+C34+C35+C36+C37</f>
        <v>7850000</v>
      </c>
    </row>
    <row r="9" spans="1:3">
      <c r="A9" s="5">
        <v>1</v>
      </c>
      <c r="B9" s="9" t="s">
        <v>94</v>
      </c>
      <c r="C9" s="9">
        <f>SUM(C10:C12)</f>
        <v>229000</v>
      </c>
    </row>
    <row r="10" spans="1:3">
      <c r="A10" s="1"/>
      <c r="B10" s="10" t="s">
        <v>20</v>
      </c>
      <c r="C10" s="10">
        <v>149500</v>
      </c>
    </row>
    <row r="11" spans="1:3">
      <c r="A11" s="1"/>
      <c r="B11" s="10" t="s">
        <v>21</v>
      </c>
      <c r="C11" s="10">
        <v>79300</v>
      </c>
    </row>
    <row r="12" spans="1:3">
      <c r="A12" s="1"/>
      <c r="B12" s="10" t="s">
        <v>22</v>
      </c>
      <c r="C12" s="10">
        <v>200</v>
      </c>
    </row>
    <row r="13" spans="1:3">
      <c r="A13" s="5">
        <v>2</v>
      </c>
      <c r="B13" s="9" t="s">
        <v>96</v>
      </c>
      <c r="C13" s="9">
        <f>SUM(C14:C16)</f>
        <v>26000</v>
      </c>
    </row>
    <row r="14" spans="1:3">
      <c r="A14" s="1"/>
      <c r="B14" s="10" t="s">
        <v>20</v>
      </c>
      <c r="C14" s="10">
        <v>18100</v>
      </c>
    </row>
    <row r="15" spans="1:3">
      <c r="A15" s="1"/>
      <c r="B15" s="10" t="s">
        <v>21</v>
      </c>
      <c r="C15" s="10">
        <v>7000</v>
      </c>
    </row>
    <row r="16" spans="1:3">
      <c r="A16" s="1"/>
      <c r="B16" s="10" t="s">
        <v>22</v>
      </c>
      <c r="C16" s="10">
        <v>900</v>
      </c>
    </row>
    <row r="17" spans="1:3">
      <c r="A17" s="5">
        <v>3</v>
      </c>
      <c r="B17" s="9" t="s">
        <v>97</v>
      </c>
      <c r="C17" s="9">
        <f>SUM(C18:C22)</f>
        <v>1770000</v>
      </c>
    </row>
    <row r="18" spans="1:3">
      <c r="A18" s="1"/>
      <c r="B18" s="10" t="s">
        <v>20</v>
      </c>
      <c r="C18" s="10">
        <v>750000</v>
      </c>
    </row>
    <row r="19" spans="1:3">
      <c r="A19" s="1"/>
      <c r="B19" s="10" t="s">
        <v>21</v>
      </c>
      <c r="C19" s="10">
        <v>1000000</v>
      </c>
    </row>
    <row r="20" spans="1:3">
      <c r="A20" s="163"/>
      <c r="B20" s="164" t="s">
        <v>144</v>
      </c>
      <c r="C20" s="164">
        <v>500</v>
      </c>
    </row>
    <row r="21" spans="1:3">
      <c r="A21" s="1"/>
      <c r="B21" s="10" t="s">
        <v>22</v>
      </c>
      <c r="C21" s="10">
        <v>9500</v>
      </c>
    </row>
    <row r="22" spans="1:3">
      <c r="A22" s="1"/>
      <c r="B22" s="10" t="s">
        <v>23</v>
      </c>
      <c r="C22" s="10">
        <v>10000</v>
      </c>
    </row>
    <row r="23" spans="1:3" s="8" customFormat="1">
      <c r="A23" s="5">
        <v>4</v>
      </c>
      <c r="B23" s="9" t="s">
        <v>24</v>
      </c>
      <c r="C23" s="9">
        <f>SUM(C24:C27)</f>
        <v>3598900</v>
      </c>
    </row>
    <row r="24" spans="1:3">
      <c r="A24" s="1"/>
      <c r="B24" s="10" t="s">
        <v>20</v>
      </c>
      <c r="C24" s="10">
        <v>1913900</v>
      </c>
    </row>
    <row r="25" spans="1:3">
      <c r="A25" s="1"/>
      <c r="B25" s="10" t="s">
        <v>21</v>
      </c>
      <c r="C25" s="10">
        <v>1000000</v>
      </c>
    </row>
    <row r="26" spans="1:3">
      <c r="A26" s="1"/>
      <c r="B26" s="10" t="s">
        <v>95</v>
      </c>
      <c r="C26" s="10">
        <v>678000</v>
      </c>
    </row>
    <row r="27" spans="1:3">
      <c r="A27" s="1"/>
      <c r="B27" s="10" t="s">
        <v>22</v>
      </c>
      <c r="C27" s="10">
        <v>7000</v>
      </c>
    </row>
    <row r="28" spans="1:3" s="8" customFormat="1" ht="17.25" customHeight="1">
      <c r="A28" s="5">
        <v>5</v>
      </c>
      <c r="B28" s="9" t="s">
        <v>25</v>
      </c>
      <c r="C28" s="9">
        <v>255000</v>
      </c>
    </row>
    <row r="29" spans="1:3" s="8" customFormat="1">
      <c r="A29" s="5">
        <v>6</v>
      </c>
      <c r="B29" s="9" t="s">
        <v>26</v>
      </c>
      <c r="C29" s="9">
        <v>590000</v>
      </c>
    </row>
    <row r="30" spans="1:3" s="8" customFormat="1">
      <c r="A30" s="5">
        <v>7</v>
      </c>
      <c r="B30" s="9" t="s">
        <v>102</v>
      </c>
      <c r="C30" s="9">
        <v>215000</v>
      </c>
    </row>
    <row r="31" spans="1:3" s="8" customFormat="1">
      <c r="A31" s="5">
        <v>8</v>
      </c>
      <c r="B31" s="9" t="s">
        <v>27</v>
      </c>
      <c r="C31" s="9">
        <v>65000</v>
      </c>
    </row>
    <row r="32" spans="1:3" s="8" customFormat="1">
      <c r="A32" s="5">
        <v>9</v>
      </c>
      <c r="B32" s="9" t="s">
        <v>111</v>
      </c>
      <c r="C32" s="9">
        <v>20000</v>
      </c>
    </row>
    <row r="33" spans="1:3" s="8" customFormat="1">
      <c r="A33" s="5">
        <v>10</v>
      </c>
      <c r="B33" s="9" t="s">
        <v>28</v>
      </c>
      <c r="C33" s="9">
        <v>760000</v>
      </c>
    </row>
    <row r="34" spans="1:3" s="8" customFormat="1">
      <c r="A34" s="5">
        <v>11</v>
      </c>
      <c r="B34" s="9" t="s">
        <v>29</v>
      </c>
      <c r="C34" s="9">
        <v>160000</v>
      </c>
    </row>
    <row r="35" spans="1:3">
      <c r="A35" s="5">
        <v>12</v>
      </c>
      <c r="B35" s="9" t="s">
        <v>112</v>
      </c>
      <c r="C35" s="9">
        <v>30000</v>
      </c>
    </row>
    <row r="36" spans="1:3">
      <c r="A36" s="5">
        <v>13</v>
      </c>
      <c r="B36" s="9" t="s">
        <v>30</v>
      </c>
      <c r="C36" s="9">
        <v>121100</v>
      </c>
    </row>
    <row r="37" spans="1:3" s="13" customFormat="1">
      <c r="A37" s="5">
        <v>14</v>
      </c>
      <c r="B37" s="9" t="s">
        <v>145</v>
      </c>
      <c r="C37" s="9">
        <v>10000</v>
      </c>
    </row>
    <row r="38" spans="1:3" s="13" customFormat="1">
      <c r="A38" s="5" t="s">
        <v>16</v>
      </c>
      <c r="B38" s="9" t="s">
        <v>31</v>
      </c>
      <c r="C38" s="9">
        <f>C39+C42+C40+C41</f>
        <v>2800000</v>
      </c>
    </row>
    <row r="39" spans="1:3" s="13" customFormat="1">
      <c r="A39" s="1"/>
      <c r="B39" s="121" t="s">
        <v>147</v>
      </c>
      <c r="C39" s="10">
        <v>10000</v>
      </c>
    </row>
    <row r="40" spans="1:3" s="13" customFormat="1">
      <c r="A40" s="1"/>
      <c r="B40" s="121" t="s">
        <v>148</v>
      </c>
      <c r="C40" s="10">
        <v>343000</v>
      </c>
    </row>
    <row r="41" spans="1:3" s="13" customFormat="1">
      <c r="A41" s="1"/>
      <c r="B41" s="121" t="s">
        <v>146</v>
      </c>
      <c r="C41" s="10">
        <v>2000</v>
      </c>
    </row>
    <row r="42" spans="1:3">
      <c r="A42" s="122"/>
      <c r="B42" s="123" t="s">
        <v>149</v>
      </c>
      <c r="C42" s="124">
        <v>2445000</v>
      </c>
    </row>
  </sheetData>
  <mergeCells count="4">
    <mergeCell ref="C5:C6"/>
    <mergeCell ref="A3:C3"/>
    <mergeCell ref="B5:B6"/>
    <mergeCell ref="A5:A6"/>
  </mergeCells>
  <phoneticPr fontId="2" type="noConversion"/>
  <printOptions horizontalCentered="1"/>
  <pageMargins left="0.17" right="0.25" top="0.59" bottom="0.5" header="0.25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C21"/>
  <sheetViews>
    <sheetView workbookViewId="0">
      <selection activeCell="C20" sqref="C20"/>
    </sheetView>
  </sheetViews>
  <sheetFormatPr defaultRowHeight="15.75"/>
  <cols>
    <col min="1" max="1" width="8.5" style="2" customWidth="1"/>
    <col min="2" max="2" width="53.25" style="2" customWidth="1"/>
    <col min="3" max="3" width="15.5" style="2" customWidth="1"/>
    <col min="4" max="16384" width="9" style="2"/>
  </cols>
  <sheetData>
    <row r="1" spans="1:3" s="3" customFormat="1">
      <c r="A1" s="3" t="s">
        <v>93</v>
      </c>
      <c r="C1" s="178" t="s">
        <v>35</v>
      </c>
    </row>
    <row r="2" spans="1:3" ht="18" customHeight="1"/>
    <row r="3" spans="1:3" ht="22.5" customHeight="1">
      <c r="A3" s="187" t="s">
        <v>151</v>
      </c>
      <c r="B3" s="187"/>
      <c r="C3" s="187"/>
    </row>
    <row r="4" spans="1:3" ht="21" customHeight="1">
      <c r="A4" s="12"/>
      <c r="B4" s="12"/>
      <c r="C4" s="12"/>
    </row>
    <row r="5" spans="1:3" ht="18" customHeight="1">
      <c r="C5" s="39" t="s">
        <v>13</v>
      </c>
    </row>
    <row r="6" spans="1:3" ht="21" customHeight="1">
      <c r="A6" s="35" t="s">
        <v>14</v>
      </c>
      <c r="B6" s="35" t="s">
        <v>18</v>
      </c>
      <c r="C6" s="35" t="s">
        <v>132</v>
      </c>
    </row>
    <row r="7" spans="1:3" s="3" customFormat="1" ht="18" customHeight="1">
      <c r="A7" s="5" t="s">
        <v>2</v>
      </c>
      <c r="B7" s="4" t="s">
        <v>115</v>
      </c>
      <c r="C7" s="4">
        <f>C8+C9+C13+C14+C15+C16+C17</f>
        <v>7616247</v>
      </c>
    </row>
    <row r="8" spans="1:3" s="105" customFormat="1" ht="18" customHeight="1">
      <c r="A8" s="37">
        <v>1</v>
      </c>
      <c r="B8" s="104" t="s">
        <v>11</v>
      </c>
      <c r="C8" s="104">
        <v>1783501</v>
      </c>
    </row>
    <row r="9" spans="1:3" s="105" customFormat="1" ht="18" customHeight="1">
      <c r="A9" s="37">
        <v>2</v>
      </c>
      <c r="B9" s="104" t="s">
        <v>0</v>
      </c>
      <c r="C9" s="104">
        <v>5623104</v>
      </c>
    </row>
    <row r="10" spans="1:3" s="105" customFormat="1" ht="18" customHeight="1">
      <c r="A10" s="37"/>
      <c r="B10" s="104" t="s">
        <v>109</v>
      </c>
      <c r="C10" s="104"/>
    </row>
    <row r="11" spans="1:3" s="176" customFormat="1" ht="18" customHeight="1">
      <c r="A11" s="173"/>
      <c r="B11" s="174" t="s">
        <v>152</v>
      </c>
      <c r="C11" s="175">
        <v>2029547</v>
      </c>
    </row>
    <row r="12" spans="1:3" s="176" customFormat="1" ht="18" customHeight="1">
      <c r="A12" s="173"/>
      <c r="B12" s="174" t="s">
        <v>153</v>
      </c>
      <c r="C12" s="175">
        <v>22000</v>
      </c>
    </row>
    <row r="13" spans="1:3" s="105" customFormat="1" ht="18" customHeight="1">
      <c r="A13" s="37">
        <v>3</v>
      </c>
      <c r="B13" s="104" t="s">
        <v>12</v>
      </c>
      <c r="C13" s="104">
        <v>1000</v>
      </c>
    </row>
    <row r="14" spans="1:3" s="105" customFormat="1" ht="18" customHeight="1">
      <c r="A14" s="37">
        <v>4</v>
      </c>
      <c r="B14" s="104" t="s">
        <v>113</v>
      </c>
      <c r="C14" s="104">
        <v>141390</v>
      </c>
    </row>
    <row r="15" spans="1:3" s="105" customFormat="1" ht="18" customHeight="1">
      <c r="A15" s="37">
        <v>5</v>
      </c>
      <c r="B15" s="104" t="s">
        <v>154</v>
      </c>
      <c r="C15" s="104">
        <v>33864</v>
      </c>
    </row>
    <row r="16" spans="1:3" s="105" customFormat="1" ht="18" customHeight="1">
      <c r="A16" s="37">
        <v>6</v>
      </c>
      <c r="B16" s="104" t="s">
        <v>134</v>
      </c>
      <c r="C16" s="104">
        <v>3888</v>
      </c>
    </row>
    <row r="17" spans="1:3" s="105" customFormat="1" ht="18" customHeight="1">
      <c r="A17" s="37">
        <v>7</v>
      </c>
      <c r="B17" s="104" t="s">
        <v>155</v>
      </c>
      <c r="C17" s="104">
        <v>29500</v>
      </c>
    </row>
    <row r="18" spans="1:3" s="3" customFormat="1" ht="18" customHeight="1">
      <c r="A18" s="125" t="s">
        <v>5</v>
      </c>
      <c r="B18" s="126" t="s">
        <v>140</v>
      </c>
      <c r="C18" s="126">
        <v>148500</v>
      </c>
    </row>
    <row r="19" spans="1:3" s="3" customFormat="1">
      <c r="A19" s="169" t="s">
        <v>9</v>
      </c>
      <c r="B19" s="170" t="s">
        <v>156</v>
      </c>
      <c r="C19" s="171">
        <v>121500</v>
      </c>
    </row>
    <row r="20" spans="1:3" s="3" customFormat="1" ht="18" customHeight="1">
      <c r="A20" s="161" t="s">
        <v>137</v>
      </c>
      <c r="B20" s="162" t="s">
        <v>114</v>
      </c>
      <c r="C20" s="162">
        <v>2482083</v>
      </c>
    </row>
    <row r="21" spans="1:3">
      <c r="C21" s="11"/>
    </row>
  </sheetData>
  <mergeCells count="1">
    <mergeCell ref="A3:C3"/>
  </mergeCells>
  <phoneticPr fontId="2" type="noConversion"/>
  <printOptions horizontalCentered="1"/>
  <pageMargins left="0.51" right="0.16" top="0.73" bottom="0.5" header="0.25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C38"/>
  <sheetViews>
    <sheetView workbookViewId="0">
      <selection activeCell="C7" sqref="C7"/>
    </sheetView>
  </sheetViews>
  <sheetFormatPr defaultRowHeight="15.75"/>
  <cols>
    <col min="1" max="1" width="6.125" style="14" customWidth="1"/>
    <col min="2" max="2" width="57.875" style="15" customWidth="1"/>
    <col min="3" max="3" width="14.625" style="16" customWidth="1"/>
    <col min="4" max="16384" width="9" style="16"/>
  </cols>
  <sheetData>
    <row r="1" spans="1:3" s="3" customFormat="1">
      <c r="A1" s="3" t="s">
        <v>93</v>
      </c>
      <c r="C1" s="178" t="s">
        <v>51</v>
      </c>
    </row>
    <row r="2" spans="1:3" s="2" customFormat="1" ht="18" customHeight="1"/>
    <row r="3" spans="1:3" s="2" customFormat="1" ht="18.75">
      <c r="A3" s="187" t="s">
        <v>41</v>
      </c>
      <c r="B3" s="187"/>
      <c r="C3" s="187"/>
    </row>
    <row r="4" spans="1:3" s="2" customFormat="1" ht="19.5" customHeight="1">
      <c r="A4" s="187" t="s">
        <v>157</v>
      </c>
      <c r="B4" s="187"/>
      <c r="C4" s="187"/>
    </row>
    <row r="5" spans="1:3" s="2" customFormat="1" ht="24.75" customHeight="1">
      <c r="C5" s="39" t="s">
        <v>13</v>
      </c>
    </row>
    <row r="6" spans="1:3">
      <c r="A6" s="127" t="s">
        <v>19</v>
      </c>
      <c r="B6" s="128" t="s">
        <v>18</v>
      </c>
      <c r="C6" s="129" t="s">
        <v>132</v>
      </c>
    </row>
    <row r="7" spans="1:3" s="45" customFormat="1">
      <c r="A7" s="106"/>
      <c r="B7" s="216" t="s">
        <v>98</v>
      </c>
      <c r="C7" s="44">
        <f>C8+C15+C25+C26+C27+C28+C29</f>
        <v>7616247</v>
      </c>
    </row>
    <row r="8" spans="1:3" s="18" customFormat="1" ht="21" customHeight="1">
      <c r="A8" s="107" t="s">
        <v>15</v>
      </c>
      <c r="B8" s="19" t="s">
        <v>89</v>
      </c>
      <c r="C8" s="40">
        <f>SUM(C9:C14)</f>
        <v>1783501</v>
      </c>
    </row>
    <row r="9" spans="1:3" s="20" customFormat="1">
      <c r="A9" s="108">
        <v>1</v>
      </c>
      <c r="B9" s="21" t="s">
        <v>38</v>
      </c>
      <c r="C9" s="38">
        <v>594000</v>
      </c>
    </row>
    <row r="10" spans="1:3">
      <c r="A10" s="108">
        <v>2</v>
      </c>
      <c r="B10" s="21" t="s">
        <v>39</v>
      </c>
      <c r="C10" s="22">
        <v>756112</v>
      </c>
    </row>
    <row r="11" spans="1:3" s="17" customFormat="1">
      <c r="A11" s="108">
        <v>3</v>
      </c>
      <c r="B11" s="23" t="s">
        <v>40</v>
      </c>
      <c r="C11" s="24">
        <v>228889</v>
      </c>
    </row>
    <row r="12" spans="1:3" s="17" customFormat="1">
      <c r="A12" s="108">
        <v>4</v>
      </c>
      <c r="B12" s="23" t="s">
        <v>116</v>
      </c>
      <c r="C12" s="24">
        <v>46000</v>
      </c>
    </row>
    <row r="13" spans="1:3" s="17" customFormat="1">
      <c r="A13" s="108" t="s">
        <v>47</v>
      </c>
      <c r="B13" s="23" t="s">
        <v>158</v>
      </c>
      <c r="C13" s="24">
        <v>148500</v>
      </c>
    </row>
    <row r="14" spans="1:3" s="17" customFormat="1">
      <c r="A14" s="108" t="s">
        <v>48</v>
      </c>
      <c r="B14" s="23" t="s">
        <v>159</v>
      </c>
      <c r="C14" s="24">
        <v>10000</v>
      </c>
    </row>
    <row r="15" spans="1:3" s="18" customFormat="1">
      <c r="A15" s="107" t="s">
        <v>16</v>
      </c>
      <c r="B15" s="19" t="s">
        <v>42</v>
      </c>
      <c r="C15" s="40">
        <v>5623104</v>
      </c>
    </row>
    <row r="16" spans="1:3">
      <c r="A16" s="108"/>
      <c r="B16" s="111" t="s">
        <v>109</v>
      </c>
      <c r="C16" s="22"/>
    </row>
    <row r="17" spans="1:3">
      <c r="A17" s="108" t="s">
        <v>43</v>
      </c>
      <c r="B17" s="21" t="s">
        <v>117</v>
      </c>
      <c r="C17" s="22">
        <v>547269</v>
      </c>
    </row>
    <row r="18" spans="1:3">
      <c r="A18" s="108" t="s">
        <v>44</v>
      </c>
      <c r="B18" s="21" t="s">
        <v>118</v>
      </c>
      <c r="C18" s="22">
        <v>2029547</v>
      </c>
    </row>
    <row r="19" spans="1:3">
      <c r="A19" s="108" t="s">
        <v>45</v>
      </c>
      <c r="B19" s="21" t="s">
        <v>197</v>
      </c>
      <c r="C19" s="22">
        <v>680940</v>
      </c>
    </row>
    <row r="20" spans="1:3">
      <c r="A20" s="158" t="s">
        <v>46</v>
      </c>
      <c r="B20" s="159" t="s">
        <v>198</v>
      </c>
      <c r="C20" s="160">
        <v>22000</v>
      </c>
    </row>
    <row r="21" spans="1:3">
      <c r="A21" s="108" t="s">
        <v>47</v>
      </c>
      <c r="B21" s="21" t="s">
        <v>122</v>
      </c>
      <c r="C21" s="22">
        <v>83060</v>
      </c>
    </row>
    <row r="22" spans="1:3">
      <c r="A22" s="108" t="s">
        <v>48</v>
      </c>
      <c r="B22" s="21" t="s">
        <v>119</v>
      </c>
      <c r="C22" s="22">
        <v>68626</v>
      </c>
    </row>
    <row r="23" spans="1:3">
      <c r="A23" s="108" t="s">
        <v>49</v>
      </c>
      <c r="B23" s="21" t="s">
        <v>120</v>
      </c>
      <c r="C23" s="22">
        <v>454917</v>
      </c>
    </row>
    <row r="24" spans="1:3">
      <c r="A24" s="108" t="s">
        <v>50</v>
      </c>
      <c r="B24" s="21" t="s">
        <v>121</v>
      </c>
      <c r="C24" s="24">
        <v>1243076</v>
      </c>
    </row>
    <row r="25" spans="1:3" s="18" customFormat="1">
      <c r="A25" s="107" t="s">
        <v>32</v>
      </c>
      <c r="B25" s="19" t="s">
        <v>161</v>
      </c>
      <c r="C25" s="25">
        <v>3888</v>
      </c>
    </row>
    <row r="26" spans="1:3" s="18" customFormat="1">
      <c r="A26" s="107" t="s">
        <v>33</v>
      </c>
      <c r="B26" s="19" t="s">
        <v>165</v>
      </c>
      <c r="C26" s="25">
        <v>1000</v>
      </c>
    </row>
    <row r="27" spans="1:3" s="18" customFormat="1">
      <c r="A27" s="107" t="s">
        <v>36</v>
      </c>
      <c r="B27" s="19" t="s">
        <v>162</v>
      </c>
      <c r="C27" s="25">
        <v>141390</v>
      </c>
    </row>
    <row r="28" spans="1:3" s="18" customFormat="1">
      <c r="A28" s="109" t="s">
        <v>37</v>
      </c>
      <c r="B28" s="28" t="s">
        <v>164</v>
      </c>
      <c r="C28" s="29">
        <v>33864</v>
      </c>
    </row>
    <row r="29" spans="1:3" s="18" customFormat="1">
      <c r="A29" s="110" t="s">
        <v>160</v>
      </c>
      <c r="B29" s="42" t="s">
        <v>163</v>
      </c>
      <c r="C29" s="43">
        <v>29500</v>
      </c>
    </row>
    <row r="33" spans="2:2">
      <c r="B33" s="26"/>
    </row>
    <row r="34" spans="2:2">
      <c r="B34" s="26"/>
    </row>
    <row r="35" spans="2:2">
      <c r="B35" s="26"/>
    </row>
    <row r="36" spans="2:2">
      <c r="B36" s="26"/>
    </row>
    <row r="37" spans="2:2">
      <c r="B37" s="26"/>
    </row>
    <row r="38" spans="2:2">
      <c r="B38" s="26"/>
    </row>
  </sheetData>
  <mergeCells count="2">
    <mergeCell ref="A3:C3"/>
    <mergeCell ref="A4:C4"/>
  </mergeCells>
  <phoneticPr fontId="2" type="noConversion"/>
  <printOptions horizontalCentered="1"/>
  <pageMargins left="0.19" right="0.16" top="0.7" bottom="0.5" header="0.25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K30"/>
  <sheetViews>
    <sheetView workbookViewId="0">
      <selection sqref="A1:XFD1"/>
    </sheetView>
  </sheetViews>
  <sheetFormatPr defaultRowHeight="16.5"/>
  <cols>
    <col min="1" max="1" width="6.25" style="69" customWidth="1"/>
    <col min="2" max="2" width="36" style="47" customWidth="1"/>
    <col min="3" max="3" width="14" style="74" customWidth="1"/>
    <col min="4" max="4" width="9.375" style="47" customWidth="1"/>
    <col min="5" max="5" width="9.125" style="74" customWidth="1"/>
    <col min="6" max="6" width="9.5" style="47" customWidth="1"/>
    <col min="7" max="7" width="7.875" style="47" bestFit="1" customWidth="1"/>
    <col min="8" max="8" width="7.375" style="47" customWidth="1"/>
    <col min="9" max="9" width="10.25" style="47" customWidth="1"/>
    <col min="10" max="10" width="10.375" style="47" customWidth="1"/>
    <col min="11" max="11" width="11.5" style="47" customWidth="1"/>
    <col min="12" max="16384" width="9" style="47"/>
  </cols>
  <sheetData>
    <row r="1" spans="1:11" s="74" customFormat="1">
      <c r="A1" s="190" t="s">
        <v>93</v>
      </c>
      <c r="B1" s="190"/>
      <c r="C1" s="190"/>
      <c r="J1" s="191" t="s">
        <v>75</v>
      </c>
      <c r="K1" s="191"/>
    </row>
    <row r="2" spans="1:11" ht="31.5" customHeight="1">
      <c r="A2" s="192" t="s">
        <v>193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</row>
    <row r="3" spans="1:11" ht="7.5" customHeight="1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93"/>
    </row>
    <row r="4" spans="1:11" ht="27.75" customHeight="1">
      <c r="A4" s="48"/>
      <c r="B4" s="49"/>
      <c r="C4" s="70"/>
      <c r="J4" s="197" t="s">
        <v>52</v>
      </c>
      <c r="K4" s="197"/>
    </row>
    <row r="5" spans="1:11" s="46" customFormat="1">
      <c r="A5" s="50"/>
      <c r="B5" s="51"/>
      <c r="C5" s="194" t="s">
        <v>125</v>
      </c>
      <c r="D5" s="152" t="s">
        <v>55</v>
      </c>
      <c r="E5" s="198" t="s">
        <v>0</v>
      </c>
      <c r="F5" s="199"/>
      <c r="G5" s="199"/>
      <c r="H5" s="199"/>
      <c r="I5" s="199"/>
      <c r="J5" s="199"/>
      <c r="K5" s="200"/>
    </row>
    <row r="6" spans="1:11" s="46" customFormat="1">
      <c r="A6" s="52" t="s">
        <v>14</v>
      </c>
      <c r="B6" s="53" t="s">
        <v>53</v>
      </c>
      <c r="C6" s="195"/>
      <c r="D6" s="54" t="s">
        <v>108</v>
      </c>
      <c r="E6" s="75" t="s">
        <v>54</v>
      </c>
      <c r="F6" s="201" t="s">
        <v>124</v>
      </c>
      <c r="G6" s="202"/>
      <c r="H6" s="202"/>
      <c r="I6" s="202"/>
      <c r="J6" s="202"/>
      <c r="K6" s="203"/>
    </row>
    <row r="7" spans="1:11" s="46" customFormat="1">
      <c r="A7" s="55"/>
      <c r="B7" s="56"/>
      <c r="C7" s="196"/>
      <c r="D7" s="57" t="s">
        <v>56</v>
      </c>
      <c r="E7" s="76" t="s">
        <v>57</v>
      </c>
      <c r="F7" s="58" t="s">
        <v>58</v>
      </c>
      <c r="G7" s="58" t="s">
        <v>59</v>
      </c>
      <c r="H7" s="58" t="s">
        <v>60</v>
      </c>
      <c r="I7" s="58" t="s">
        <v>61</v>
      </c>
      <c r="J7" s="58" t="s">
        <v>62</v>
      </c>
      <c r="K7" s="59" t="s">
        <v>63</v>
      </c>
    </row>
    <row r="8" spans="1:11" ht="21" customHeight="1">
      <c r="A8" s="60"/>
      <c r="B8" s="151" t="s">
        <v>110</v>
      </c>
      <c r="C8" s="71"/>
      <c r="D8" s="61"/>
      <c r="E8" s="71"/>
      <c r="F8" s="61"/>
      <c r="G8" s="61"/>
      <c r="H8" s="61"/>
      <c r="I8" s="61"/>
      <c r="J8" s="61"/>
      <c r="K8" s="61"/>
    </row>
    <row r="9" spans="1:11">
      <c r="A9" s="62">
        <v>1</v>
      </c>
      <c r="B9" s="63" t="s">
        <v>104</v>
      </c>
      <c r="C9" s="72">
        <f>D9+E9</f>
        <v>59989</v>
      </c>
      <c r="D9" s="64"/>
      <c r="E9" s="77">
        <v>59989</v>
      </c>
      <c r="F9" s="64">
        <v>53849</v>
      </c>
      <c r="G9" s="64"/>
      <c r="H9" s="64"/>
      <c r="I9" s="64"/>
      <c r="J9" s="64"/>
      <c r="K9" s="64">
        <v>6140</v>
      </c>
    </row>
    <row r="10" spans="1:11">
      <c r="A10" s="62">
        <v>2</v>
      </c>
      <c r="B10" s="63" t="s">
        <v>105</v>
      </c>
      <c r="C10" s="72">
        <f>D10+E10</f>
        <v>19191</v>
      </c>
      <c r="D10" s="64"/>
      <c r="E10" s="77">
        <v>19191</v>
      </c>
      <c r="F10" s="64">
        <v>9555</v>
      </c>
      <c r="G10" s="64"/>
      <c r="H10" s="64"/>
      <c r="I10" s="64"/>
      <c r="J10" s="64"/>
      <c r="K10" s="64">
        <v>9636</v>
      </c>
    </row>
    <row r="11" spans="1:11">
      <c r="A11" s="62">
        <v>3</v>
      </c>
      <c r="B11" s="63" t="s">
        <v>123</v>
      </c>
      <c r="C11" s="72">
        <f t="shared" ref="C11:C30" si="0">D11+E11</f>
        <v>32202</v>
      </c>
      <c r="D11" s="64"/>
      <c r="E11" s="77">
        <v>32202</v>
      </c>
      <c r="F11" s="64">
        <v>24725</v>
      </c>
      <c r="G11" s="64"/>
      <c r="H11" s="64"/>
      <c r="I11" s="64"/>
      <c r="J11" s="64"/>
      <c r="K11" s="64">
        <v>7477</v>
      </c>
    </row>
    <row r="12" spans="1:11">
      <c r="A12" s="62">
        <v>4</v>
      </c>
      <c r="B12" s="63" t="s">
        <v>106</v>
      </c>
      <c r="C12" s="72">
        <f t="shared" si="0"/>
        <v>12840</v>
      </c>
      <c r="D12" s="65"/>
      <c r="E12" s="77">
        <v>12840</v>
      </c>
      <c r="F12" s="65"/>
      <c r="G12" s="65"/>
      <c r="H12" s="65">
        <v>1900</v>
      </c>
      <c r="I12" s="65"/>
      <c r="J12" s="65"/>
      <c r="K12" s="65">
        <v>10940</v>
      </c>
    </row>
    <row r="13" spans="1:11">
      <c r="A13" s="62">
        <v>5</v>
      </c>
      <c r="B13" s="63" t="s">
        <v>107</v>
      </c>
      <c r="C13" s="72">
        <f t="shared" si="0"/>
        <v>37217</v>
      </c>
      <c r="D13" s="65"/>
      <c r="E13" s="77">
        <v>37217</v>
      </c>
      <c r="F13" s="65">
        <v>356</v>
      </c>
      <c r="G13" s="65"/>
      <c r="H13" s="65"/>
      <c r="I13" s="65"/>
      <c r="J13" s="65"/>
      <c r="K13" s="65">
        <v>8061</v>
      </c>
    </row>
    <row r="14" spans="1:11">
      <c r="A14" s="62">
        <v>6</v>
      </c>
      <c r="B14" s="63" t="s">
        <v>126</v>
      </c>
      <c r="C14" s="72">
        <f t="shared" si="0"/>
        <v>10814</v>
      </c>
      <c r="D14" s="65"/>
      <c r="E14" s="77">
        <v>10814</v>
      </c>
      <c r="F14" s="65">
        <v>5000</v>
      </c>
      <c r="G14" s="65"/>
      <c r="H14" s="65"/>
      <c r="I14" s="65"/>
      <c r="J14" s="65"/>
      <c r="K14" s="65">
        <v>5814</v>
      </c>
    </row>
    <row r="15" spans="1:11">
      <c r="A15" s="62">
        <v>7</v>
      </c>
      <c r="B15" s="63" t="s">
        <v>127</v>
      </c>
      <c r="C15" s="72">
        <f t="shared" si="0"/>
        <v>53920</v>
      </c>
      <c r="D15" s="65"/>
      <c r="E15" s="77">
        <v>53920</v>
      </c>
      <c r="F15" s="65"/>
      <c r="G15" s="65"/>
      <c r="H15" s="65"/>
      <c r="I15" s="65"/>
      <c r="J15" s="65">
        <v>43090</v>
      </c>
      <c r="K15" s="65">
        <v>10830</v>
      </c>
    </row>
    <row r="16" spans="1:11">
      <c r="A16" s="62">
        <v>8</v>
      </c>
      <c r="B16" s="63" t="s">
        <v>64</v>
      </c>
      <c r="C16" s="72">
        <f t="shared" si="0"/>
        <v>19823</v>
      </c>
      <c r="D16" s="65"/>
      <c r="E16" s="77">
        <v>19823</v>
      </c>
      <c r="F16" s="65"/>
      <c r="G16" s="65"/>
      <c r="H16" s="65"/>
      <c r="I16" s="65"/>
      <c r="J16" s="65"/>
      <c r="K16" s="65">
        <v>19823</v>
      </c>
    </row>
    <row r="17" spans="1:11">
      <c r="A17" s="62">
        <v>9</v>
      </c>
      <c r="B17" s="63" t="s">
        <v>91</v>
      </c>
      <c r="C17" s="72">
        <f t="shared" si="0"/>
        <v>12894</v>
      </c>
      <c r="D17" s="65"/>
      <c r="E17" s="77">
        <v>12894</v>
      </c>
      <c r="F17" s="65">
        <v>3980</v>
      </c>
      <c r="G17" s="65"/>
      <c r="H17" s="65"/>
      <c r="I17" s="65"/>
      <c r="J17" s="65"/>
      <c r="K17" s="65">
        <v>8914</v>
      </c>
    </row>
    <row r="18" spans="1:11">
      <c r="A18" s="62">
        <v>10</v>
      </c>
      <c r="B18" s="63" t="s">
        <v>65</v>
      </c>
      <c r="C18" s="72">
        <f t="shared" si="0"/>
        <v>14007</v>
      </c>
      <c r="D18" s="65"/>
      <c r="E18" s="77">
        <v>14007</v>
      </c>
      <c r="F18" s="65">
        <v>8567</v>
      </c>
      <c r="G18" s="65"/>
      <c r="H18" s="65"/>
      <c r="I18" s="65"/>
      <c r="J18" s="65"/>
      <c r="K18" s="65">
        <v>5440</v>
      </c>
    </row>
    <row r="19" spans="1:11">
      <c r="A19" s="62">
        <v>11</v>
      </c>
      <c r="B19" s="63" t="s">
        <v>66</v>
      </c>
      <c r="C19" s="72">
        <f t="shared" si="0"/>
        <v>8731</v>
      </c>
      <c r="D19" s="65"/>
      <c r="E19" s="77">
        <v>8731</v>
      </c>
      <c r="F19" s="65"/>
      <c r="G19" s="65"/>
      <c r="H19" s="65"/>
      <c r="I19" s="65"/>
      <c r="J19" s="65"/>
      <c r="K19" s="65">
        <v>8731</v>
      </c>
    </row>
    <row r="20" spans="1:11">
      <c r="A20" s="153">
        <v>12</v>
      </c>
      <c r="B20" s="154" t="s">
        <v>67</v>
      </c>
      <c r="C20" s="155">
        <f t="shared" si="0"/>
        <v>26613</v>
      </c>
      <c r="D20" s="156"/>
      <c r="E20" s="157">
        <v>26613</v>
      </c>
      <c r="F20" s="65"/>
      <c r="G20" s="65"/>
      <c r="H20" s="65"/>
      <c r="I20" s="65">
        <v>22000</v>
      </c>
      <c r="J20" s="65"/>
      <c r="K20" s="65">
        <v>4613</v>
      </c>
    </row>
    <row r="21" spans="1:11">
      <c r="A21" s="62">
        <v>13</v>
      </c>
      <c r="B21" s="63" t="s">
        <v>68</v>
      </c>
      <c r="C21" s="72">
        <f t="shared" si="0"/>
        <v>12702</v>
      </c>
      <c r="D21" s="65"/>
      <c r="E21" s="77">
        <v>12702</v>
      </c>
      <c r="F21" s="65"/>
      <c r="G21" s="65"/>
      <c r="H21" s="65"/>
      <c r="I21" s="65"/>
      <c r="J21" s="65"/>
      <c r="K21" s="65">
        <v>12702</v>
      </c>
    </row>
    <row r="22" spans="1:11">
      <c r="A22" s="62">
        <v>14</v>
      </c>
      <c r="B22" s="63" t="s">
        <v>69</v>
      </c>
      <c r="C22" s="72">
        <f t="shared" si="0"/>
        <v>0</v>
      </c>
      <c r="D22" s="65"/>
      <c r="E22" s="77"/>
      <c r="F22" s="65"/>
      <c r="G22" s="65"/>
      <c r="H22" s="65"/>
      <c r="I22" s="65"/>
      <c r="J22" s="65"/>
      <c r="K22" s="65"/>
    </row>
    <row r="23" spans="1:11">
      <c r="A23" s="62">
        <v>15</v>
      </c>
      <c r="B23" s="63" t="s">
        <v>70</v>
      </c>
      <c r="C23" s="72">
        <f t="shared" si="0"/>
        <v>57425</v>
      </c>
      <c r="D23" s="65"/>
      <c r="E23" s="77">
        <v>57425</v>
      </c>
      <c r="F23" s="65"/>
      <c r="G23" s="65">
        <v>3555</v>
      </c>
      <c r="H23" s="65"/>
      <c r="I23" s="65"/>
      <c r="J23" s="65"/>
      <c r="K23" s="65">
        <v>53870</v>
      </c>
    </row>
    <row r="24" spans="1:11">
      <c r="A24" s="62">
        <v>16</v>
      </c>
      <c r="B24" s="63" t="s">
        <v>92</v>
      </c>
      <c r="C24" s="72">
        <f t="shared" si="0"/>
        <v>21611</v>
      </c>
      <c r="D24" s="65"/>
      <c r="E24" s="77">
        <v>21611</v>
      </c>
      <c r="F24" s="65"/>
      <c r="G24" s="65">
        <v>100</v>
      </c>
      <c r="H24" s="65"/>
      <c r="I24" s="65"/>
      <c r="J24" s="65"/>
      <c r="K24" s="65">
        <v>21511</v>
      </c>
    </row>
    <row r="25" spans="1:11">
      <c r="A25" s="62">
        <v>17</v>
      </c>
      <c r="B25" s="63" t="s">
        <v>99</v>
      </c>
      <c r="C25" s="72">
        <f t="shared" si="0"/>
        <v>8213</v>
      </c>
      <c r="D25" s="65"/>
      <c r="E25" s="77">
        <v>8213</v>
      </c>
      <c r="F25" s="65"/>
      <c r="G25" s="65"/>
      <c r="H25" s="65"/>
      <c r="I25" s="65"/>
      <c r="J25" s="65"/>
      <c r="K25" s="65">
        <v>8213</v>
      </c>
    </row>
    <row r="26" spans="1:11">
      <c r="A26" s="62">
        <v>18</v>
      </c>
      <c r="B26" s="63" t="s">
        <v>71</v>
      </c>
      <c r="C26" s="72">
        <f t="shared" si="0"/>
        <v>9384</v>
      </c>
      <c r="D26" s="65"/>
      <c r="E26" s="77">
        <v>9384</v>
      </c>
      <c r="F26" s="65"/>
      <c r="G26" s="65"/>
      <c r="H26" s="65"/>
      <c r="I26" s="65"/>
      <c r="J26" s="65"/>
      <c r="K26" s="65">
        <v>9384</v>
      </c>
    </row>
    <row r="27" spans="1:11">
      <c r="A27" s="62">
        <v>19</v>
      </c>
      <c r="B27" s="63" t="s">
        <v>74</v>
      </c>
      <c r="C27" s="72">
        <f t="shared" si="0"/>
        <v>7442</v>
      </c>
      <c r="D27" s="65"/>
      <c r="E27" s="77">
        <v>7442</v>
      </c>
      <c r="F27" s="65"/>
      <c r="G27" s="65">
        <v>396</v>
      </c>
      <c r="H27" s="65"/>
      <c r="I27" s="65"/>
      <c r="J27" s="65"/>
      <c r="K27" s="65">
        <v>7046</v>
      </c>
    </row>
    <row r="28" spans="1:11">
      <c r="A28" s="62">
        <v>20</v>
      </c>
      <c r="B28" s="63" t="s">
        <v>72</v>
      </c>
      <c r="C28" s="72">
        <f t="shared" si="0"/>
        <v>6344</v>
      </c>
      <c r="D28" s="65"/>
      <c r="E28" s="77">
        <v>6344</v>
      </c>
      <c r="F28" s="65"/>
      <c r="G28" s="65">
        <v>400</v>
      </c>
      <c r="H28" s="65"/>
      <c r="I28" s="65"/>
      <c r="J28" s="65"/>
      <c r="K28" s="65">
        <v>5944</v>
      </c>
    </row>
    <row r="29" spans="1:11">
      <c r="A29" s="62">
        <v>21</v>
      </c>
      <c r="B29" s="63" t="s">
        <v>73</v>
      </c>
      <c r="C29" s="72">
        <f t="shared" si="0"/>
        <v>2631</v>
      </c>
      <c r="D29" s="65"/>
      <c r="E29" s="77">
        <v>2631</v>
      </c>
      <c r="F29" s="65"/>
      <c r="G29" s="65"/>
      <c r="H29" s="65"/>
      <c r="I29" s="65"/>
      <c r="J29" s="65"/>
      <c r="K29" s="65">
        <v>2631</v>
      </c>
    </row>
    <row r="30" spans="1:11">
      <c r="A30" s="66">
        <v>22</v>
      </c>
      <c r="B30" s="67" t="s">
        <v>128</v>
      </c>
      <c r="C30" s="73">
        <f t="shared" si="0"/>
        <v>1769</v>
      </c>
      <c r="D30" s="68"/>
      <c r="E30" s="78">
        <v>1769</v>
      </c>
      <c r="F30" s="68"/>
      <c r="G30" s="68"/>
      <c r="H30" s="68"/>
      <c r="I30" s="68"/>
      <c r="J30" s="68"/>
      <c r="K30" s="68">
        <v>1769</v>
      </c>
    </row>
  </sheetData>
  <mergeCells count="8">
    <mergeCell ref="A1:C1"/>
    <mergeCell ref="J1:K1"/>
    <mergeCell ref="A2:K2"/>
    <mergeCell ref="A3:K3"/>
    <mergeCell ref="C5:C7"/>
    <mergeCell ref="J4:K4"/>
    <mergeCell ref="E5:K5"/>
    <mergeCell ref="F6:K6"/>
  </mergeCells>
  <phoneticPr fontId="2" type="noConversion"/>
  <printOptions horizontalCentered="1"/>
  <pageMargins left="0.23" right="0.196850393700787" top="0.35" bottom="0.2" header="0.2" footer="0.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O19"/>
  <sheetViews>
    <sheetView topLeftCell="A7" zoomScale="85" zoomScaleNormal="85" workbookViewId="0">
      <selection activeCell="B9" sqref="B9"/>
    </sheetView>
  </sheetViews>
  <sheetFormatPr defaultRowHeight="30" customHeight="1"/>
  <cols>
    <col min="1" max="1" width="6.875" style="131" customWidth="1"/>
    <col min="2" max="2" width="49.5" style="130" customWidth="1"/>
    <col min="3" max="3" width="12.875" style="130" customWidth="1"/>
    <col min="4" max="4" width="11.125" style="130" customWidth="1"/>
    <col min="5" max="5" width="15.125" style="130" customWidth="1"/>
    <col min="6" max="6" width="11.25" style="130" customWidth="1"/>
    <col min="7" max="7" width="11" style="130" customWidth="1"/>
    <col min="8" max="8" width="10.125" style="130" customWidth="1"/>
    <col min="9" max="12" width="25.625" style="130" customWidth="1"/>
    <col min="13" max="16384" width="9" style="130"/>
  </cols>
  <sheetData>
    <row r="1" spans="1:15" s="180" customFormat="1" ht="21" customHeight="1">
      <c r="A1" s="204" t="s">
        <v>93</v>
      </c>
      <c r="B1" s="204"/>
      <c r="C1" s="179"/>
      <c r="E1" s="179"/>
      <c r="F1" s="179"/>
      <c r="G1" s="181" t="s">
        <v>173</v>
      </c>
      <c r="H1" s="181"/>
      <c r="M1" s="85" t="s">
        <v>100</v>
      </c>
    </row>
    <row r="2" spans="1:15" ht="31.5" customHeight="1">
      <c r="A2" s="206" t="s">
        <v>199</v>
      </c>
      <c r="B2" s="206"/>
      <c r="C2" s="206"/>
      <c r="D2" s="206"/>
      <c r="E2" s="206"/>
      <c r="F2" s="206"/>
      <c r="G2" s="206"/>
      <c r="H2" s="206"/>
      <c r="I2" s="36"/>
      <c r="J2" s="36"/>
      <c r="K2" s="36"/>
      <c r="L2" s="36"/>
      <c r="M2" s="36"/>
      <c r="N2" s="36"/>
      <c r="O2" s="36"/>
    </row>
    <row r="3" spans="1:15" ht="27.75" customHeight="1">
      <c r="B3" s="131"/>
      <c r="C3" s="131"/>
      <c r="D3" s="131"/>
      <c r="G3" s="205" t="s">
        <v>13</v>
      </c>
      <c r="H3" s="205"/>
      <c r="I3" s="79"/>
      <c r="M3" s="132" t="s">
        <v>90</v>
      </c>
    </row>
    <row r="4" spans="1:15" s="180" customFormat="1" ht="27.75" customHeight="1">
      <c r="A4" s="217" t="s">
        <v>14</v>
      </c>
      <c r="B4" s="217" t="s">
        <v>167</v>
      </c>
      <c r="C4" s="217" t="s">
        <v>168</v>
      </c>
      <c r="D4" s="217" t="s">
        <v>169</v>
      </c>
      <c r="E4" s="218" t="s">
        <v>170</v>
      </c>
      <c r="F4" s="219"/>
      <c r="G4" s="219"/>
      <c r="H4" s="220"/>
    </row>
    <row r="5" spans="1:15" s="180" customFormat="1" ht="20.25" customHeight="1">
      <c r="A5" s="221"/>
      <c r="B5" s="221"/>
      <c r="C5" s="221"/>
      <c r="D5" s="207"/>
      <c r="E5" s="208" t="s">
        <v>195</v>
      </c>
      <c r="F5" s="222" t="s">
        <v>109</v>
      </c>
      <c r="G5" s="223"/>
      <c r="H5" s="224"/>
    </row>
    <row r="6" spans="1:15" s="180" customFormat="1" ht="74.25" customHeight="1">
      <c r="A6" s="225"/>
      <c r="B6" s="225"/>
      <c r="C6" s="225"/>
      <c r="D6" s="225"/>
      <c r="E6" s="225"/>
      <c r="F6" s="226" t="s">
        <v>171</v>
      </c>
      <c r="G6" s="226" t="s">
        <v>103</v>
      </c>
      <c r="H6" s="226" t="s">
        <v>166</v>
      </c>
    </row>
    <row r="7" spans="1:15" ht="22.5" customHeight="1">
      <c r="A7" s="133"/>
      <c r="B7" s="134" t="s">
        <v>172</v>
      </c>
      <c r="C7" s="135"/>
      <c r="D7" s="135"/>
      <c r="E7" s="136"/>
      <c r="F7" s="136"/>
      <c r="G7" s="136"/>
      <c r="H7" s="136"/>
    </row>
    <row r="8" spans="1:15" ht="36" customHeight="1">
      <c r="A8" s="137">
        <v>1</v>
      </c>
      <c r="B8" s="138" t="s">
        <v>174</v>
      </c>
      <c r="C8" s="137" t="s">
        <v>179</v>
      </c>
      <c r="D8" s="137" t="s">
        <v>129</v>
      </c>
      <c r="E8" s="139">
        <v>7000</v>
      </c>
      <c r="F8" s="139">
        <v>5000</v>
      </c>
      <c r="G8" s="139">
        <v>2000</v>
      </c>
      <c r="H8" s="139">
        <v>5000</v>
      </c>
    </row>
    <row r="9" spans="1:15" ht="56.25" customHeight="1">
      <c r="A9" s="140">
        <f t="shared" ref="A9:A15" si="0">+A8+1</f>
        <v>2</v>
      </c>
      <c r="B9" s="141" t="s">
        <v>175</v>
      </c>
      <c r="C9" s="140" t="s">
        <v>180</v>
      </c>
      <c r="D9" s="140" t="s">
        <v>129</v>
      </c>
      <c r="E9" s="142">
        <v>8500</v>
      </c>
      <c r="F9" s="142">
        <v>7000</v>
      </c>
      <c r="G9" s="142">
        <v>1500</v>
      </c>
      <c r="H9" s="142">
        <v>3000</v>
      </c>
    </row>
    <row r="10" spans="1:15" ht="51" customHeight="1">
      <c r="A10" s="137">
        <f t="shared" si="0"/>
        <v>3</v>
      </c>
      <c r="B10" s="138" t="s">
        <v>176</v>
      </c>
      <c r="C10" s="137" t="s">
        <v>181</v>
      </c>
      <c r="D10" s="137" t="s">
        <v>129</v>
      </c>
      <c r="E10" s="139">
        <v>7000</v>
      </c>
      <c r="F10" s="139">
        <v>7000</v>
      </c>
      <c r="G10" s="139"/>
      <c r="H10" s="139">
        <v>5000</v>
      </c>
    </row>
    <row r="11" spans="1:15" ht="60" customHeight="1">
      <c r="A11" s="143">
        <f t="shared" si="0"/>
        <v>4</v>
      </c>
      <c r="B11" s="144" t="s">
        <v>177</v>
      </c>
      <c r="C11" s="143" t="s">
        <v>182</v>
      </c>
      <c r="D11" s="143" t="s">
        <v>129</v>
      </c>
      <c r="E11" s="145">
        <v>8000</v>
      </c>
      <c r="F11" s="145">
        <v>8000</v>
      </c>
      <c r="G11" s="145"/>
      <c r="H11" s="145">
        <v>3000</v>
      </c>
    </row>
    <row r="12" spans="1:15" ht="45.75" customHeight="1">
      <c r="A12" s="137">
        <f t="shared" si="0"/>
        <v>5</v>
      </c>
      <c r="B12" s="138" t="s">
        <v>178</v>
      </c>
      <c r="C12" s="137" t="s">
        <v>183</v>
      </c>
      <c r="D12" s="137" t="s">
        <v>129</v>
      </c>
      <c r="E12" s="139">
        <v>9000</v>
      </c>
      <c r="F12" s="139">
        <v>8000</v>
      </c>
      <c r="G12" s="139">
        <v>1000</v>
      </c>
      <c r="H12" s="139">
        <v>3000</v>
      </c>
    </row>
    <row r="13" spans="1:15" ht="38.25" customHeight="1">
      <c r="A13" s="137">
        <f t="shared" si="0"/>
        <v>6</v>
      </c>
      <c r="B13" s="138" t="s">
        <v>184</v>
      </c>
      <c r="C13" s="130" t="s">
        <v>185</v>
      </c>
      <c r="D13" s="137" t="s">
        <v>129</v>
      </c>
      <c r="E13" s="145">
        <v>8000</v>
      </c>
      <c r="F13" s="139">
        <v>8000</v>
      </c>
      <c r="G13" s="139"/>
      <c r="H13" s="139"/>
    </row>
    <row r="14" spans="1:15" ht="21" customHeight="1">
      <c r="A14" s="143">
        <f t="shared" si="0"/>
        <v>7</v>
      </c>
      <c r="B14" s="81" t="s">
        <v>186</v>
      </c>
      <c r="C14" s="82" t="s">
        <v>187</v>
      </c>
      <c r="D14" s="82" t="s">
        <v>129</v>
      </c>
      <c r="E14" s="145">
        <v>8000</v>
      </c>
      <c r="F14" s="83">
        <v>8000</v>
      </c>
      <c r="G14" s="83"/>
      <c r="H14" s="145">
        <v>1000</v>
      </c>
    </row>
    <row r="15" spans="1:15" ht="49.5">
      <c r="A15" s="146">
        <f t="shared" si="0"/>
        <v>8</v>
      </c>
      <c r="B15" s="84" t="s">
        <v>188</v>
      </c>
      <c r="C15" s="146" t="s">
        <v>189</v>
      </c>
      <c r="D15" s="146" t="s">
        <v>129</v>
      </c>
      <c r="E15" s="147">
        <v>9000</v>
      </c>
      <c r="F15" s="147">
        <v>9000</v>
      </c>
      <c r="G15" s="147"/>
      <c r="H15" s="147"/>
    </row>
    <row r="19" spans="1:5" ht="30" customHeight="1">
      <c r="A19" s="167"/>
      <c r="B19" s="168"/>
      <c r="C19" s="168"/>
      <c r="D19" s="168"/>
      <c r="E19" s="168"/>
    </row>
  </sheetData>
  <mergeCells count="10">
    <mergeCell ref="A1:B1"/>
    <mergeCell ref="A4:A6"/>
    <mergeCell ref="G3:H3"/>
    <mergeCell ref="B4:B6"/>
    <mergeCell ref="F5:H5"/>
    <mergeCell ref="A2:H2"/>
    <mergeCell ref="C4:C6"/>
    <mergeCell ref="D4:D6"/>
    <mergeCell ref="E4:H4"/>
    <mergeCell ref="E5:E6"/>
  </mergeCells>
  <phoneticPr fontId="2" type="noConversion"/>
  <printOptions horizontalCentered="1"/>
  <pageMargins left="0.23" right="0.196850393700787" top="0.32" bottom="0.17" header="0.17" footer="0.17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F21"/>
  <sheetViews>
    <sheetView tabSelected="1" topLeftCell="A4" workbookViewId="0">
      <selection activeCell="E12" sqref="E12"/>
    </sheetView>
  </sheetViews>
  <sheetFormatPr defaultRowHeight="15.75"/>
  <cols>
    <col min="1" max="1" width="9.375" style="27" customWidth="1"/>
    <col min="2" max="2" width="18.375" style="27" customWidth="1"/>
    <col min="3" max="4" width="16.75" style="27" customWidth="1"/>
    <col min="5" max="5" width="17.875" style="27" customWidth="1"/>
    <col min="6" max="6" width="15.625" style="100" customWidth="1"/>
    <col min="7" max="16384" width="9" style="27"/>
  </cols>
  <sheetData>
    <row r="1" spans="1:6" s="3" customFormat="1">
      <c r="A1" s="209" t="s">
        <v>93</v>
      </c>
      <c r="B1" s="209"/>
      <c r="C1" s="209"/>
      <c r="D1" s="172"/>
      <c r="E1" s="150"/>
      <c r="F1" s="178" t="s">
        <v>86</v>
      </c>
    </row>
    <row r="2" spans="1:6" s="2" customFormat="1" ht="18" customHeight="1">
      <c r="F2" s="3"/>
    </row>
    <row r="3" spans="1:6" s="2" customFormat="1" ht="45" customHeight="1">
      <c r="A3" s="210" t="s">
        <v>192</v>
      </c>
      <c r="B3" s="210"/>
      <c r="C3" s="210"/>
      <c r="D3" s="210"/>
      <c r="E3" s="210"/>
      <c r="F3" s="210"/>
    </row>
    <row r="4" spans="1:6" ht="27.75" customHeight="1">
      <c r="F4" s="112" t="s">
        <v>52</v>
      </c>
    </row>
    <row r="5" spans="1:6" s="113" customFormat="1" ht="20.100000000000001" customHeight="1">
      <c r="A5" s="188" t="s">
        <v>19</v>
      </c>
      <c r="B5" s="188" t="s">
        <v>101</v>
      </c>
      <c r="C5" s="212" t="s">
        <v>130</v>
      </c>
      <c r="D5" s="212" t="s">
        <v>200</v>
      </c>
      <c r="E5" s="212" t="s">
        <v>194</v>
      </c>
      <c r="F5" s="211" t="s">
        <v>195</v>
      </c>
    </row>
    <row r="6" spans="1:6" s="113" customFormat="1" ht="20.100000000000001" customHeight="1">
      <c r="A6" s="215"/>
      <c r="B6" s="215"/>
      <c r="C6" s="213"/>
      <c r="D6" s="213"/>
      <c r="E6" s="213"/>
      <c r="F6" s="211"/>
    </row>
    <row r="7" spans="1:6" s="113" customFormat="1" ht="20.100000000000001" customHeight="1">
      <c r="A7" s="215"/>
      <c r="B7" s="215"/>
      <c r="C7" s="213"/>
      <c r="D7" s="213"/>
      <c r="E7" s="213"/>
      <c r="F7" s="211"/>
    </row>
    <row r="8" spans="1:6" s="113" customFormat="1" ht="36" customHeight="1">
      <c r="A8" s="189"/>
      <c r="B8" s="189"/>
      <c r="C8" s="214"/>
      <c r="D8" s="214"/>
      <c r="E8" s="214"/>
      <c r="F8" s="211"/>
    </row>
    <row r="9" spans="1:6" s="6" customFormat="1" ht="20.100000000000001" customHeight="1">
      <c r="A9" s="32">
        <v>1</v>
      </c>
      <c r="B9" s="33" t="s">
        <v>76</v>
      </c>
      <c r="C9" s="33">
        <v>498800</v>
      </c>
      <c r="D9" s="33">
        <v>239505</v>
      </c>
      <c r="E9" s="33">
        <v>541710</v>
      </c>
      <c r="F9" s="33">
        <v>302205</v>
      </c>
    </row>
    <row r="10" spans="1:6" s="6" customFormat="1" ht="20.100000000000001" customHeight="1">
      <c r="A10" s="1">
        <v>2</v>
      </c>
      <c r="B10" s="10" t="s">
        <v>77</v>
      </c>
      <c r="C10" s="10">
        <v>109530</v>
      </c>
      <c r="D10" s="10">
        <v>57270</v>
      </c>
      <c r="E10" s="10">
        <v>333586</v>
      </c>
      <c r="F10" s="10">
        <v>276316</v>
      </c>
    </row>
    <row r="11" spans="1:6" s="6" customFormat="1" ht="20.100000000000001" customHeight="1">
      <c r="A11" s="1">
        <v>3</v>
      </c>
      <c r="B11" s="10" t="s">
        <v>78</v>
      </c>
      <c r="C11" s="10">
        <v>111170</v>
      </c>
      <c r="D11" s="10">
        <v>79465</v>
      </c>
      <c r="E11" s="10">
        <v>315961</v>
      </c>
      <c r="F11" s="10">
        <v>236496</v>
      </c>
    </row>
    <row r="12" spans="1:6" s="6" customFormat="1" ht="20.100000000000001" customHeight="1">
      <c r="A12" s="1">
        <v>4</v>
      </c>
      <c r="B12" s="10" t="s">
        <v>79</v>
      </c>
      <c r="C12" s="10">
        <v>64650</v>
      </c>
      <c r="D12" s="10">
        <v>39168</v>
      </c>
      <c r="E12" s="10">
        <v>401248</v>
      </c>
      <c r="F12" s="10">
        <v>362080</v>
      </c>
    </row>
    <row r="13" spans="1:6" s="6" customFormat="1" ht="20.100000000000001" customHeight="1">
      <c r="A13" s="1">
        <v>5</v>
      </c>
      <c r="B13" s="10" t="s">
        <v>80</v>
      </c>
      <c r="C13" s="10">
        <v>93160</v>
      </c>
      <c r="D13" s="10">
        <v>58771</v>
      </c>
      <c r="E13" s="10">
        <v>342676</v>
      </c>
      <c r="F13" s="10">
        <v>283905</v>
      </c>
    </row>
    <row r="14" spans="1:6" s="6" customFormat="1" ht="20.100000000000001" customHeight="1">
      <c r="A14" s="1">
        <v>6</v>
      </c>
      <c r="B14" s="10" t="s">
        <v>81</v>
      </c>
      <c r="C14" s="10">
        <v>182090</v>
      </c>
      <c r="D14" s="10">
        <v>109916</v>
      </c>
      <c r="E14" s="10">
        <v>520941</v>
      </c>
      <c r="F14" s="10">
        <v>411025</v>
      </c>
    </row>
    <row r="15" spans="1:6" s="6" customFormat="1" ht="20.100000000000001" customHeight="1">
      <c r="A15" s="1">
        <v>7</v>
      </c>
      <c r="B15" s="10" t="s">
        <v>82</v>
      </c>
      <c r="C15" s="10">
        <v>967600</v>
      </c>
      <c r="D15" s="10">
        <v>284368</v>
      </c>
      <c r="E15" s="10">
        <v>427903</v>
      </c>
      <c r="F15" s="10">
        <v>143535</v>
      </c>
    </row>
    <row r="16" spans="1:6" s="6" customFormat="1" ht="20.100000000000001" customHeight="1">
      <c r="A16" s="1">
        <v>8</v>
      </c>
      <c r="B16" s="10" t="s">
        <v>83</v>
      </c>
      <c r="C16" s="10">
        <v>740850</v>
      </c>
      <c r="D16" s="10">
        <v>165638</v>
      </c>
      <c r="E16" s="10">
        <v>370760</v>
      </c>
      <c r="F16" s="10">
        <v>205122</v>
      </c>
    </row>
    <row r="17" spans="1:6" s="6" customFormat="1" ht="20.100000000000001" customHeight="1">
      <c r="A17" s="1">
        <v>9</v>
      </c>
      <c r="B17" s="10" t="s">
        <v>84</v>
      </c>
      <c r="C17" s="10">
        <v>1693750</v>
      </c>
      <c r="D17" s="10">
        <v>247775</v>
      </c>
      <c r="E17" s="10">
        <v>314793</v>
      </c>
      <c r="F17" s="10">
        <v>67018</v>
      </c>
    </row>
    <row r="18" spans="1:6" s="6" customFormat="1">
      <c r="A18" s="1">
        <v>10</v>
      </c>
      <c r="B18" s="10" t="s">
        <v>85</v>
      </c>
      <c r="C18" s="10">
        <v>588800</v>
      </c>
      <c r="D18" s="164">
        <v>241867</v>
      </c>
      <c r="E18" s="10">
        <v>426248</v>
      </c>
      <c r="F18" s="10">
        <v>184381</v>
      </c>
    </row>
    <row r="19" spans="1:6" s="6" customFormat="1">
      <c r="A19" s="163">
        <v>11</v>
      </c>
      <c r="B19" s="164" t="s">
        <v>191</v>
      </c>
      <c r="C19" s="164">
        <v>2799600</v>
      </c>
      <c r="E19" s="164"/>
      <c r="F19" s="164"/>
    </row>
    <row r="20" spans="1:6" s="6" customFormat="1">
      <c r="A20" s="30">
        <v>12</v>
      </c>
      <c r="B20" s="148" t="s">
        <v>190</v>
      </c>
      <c r="C20" s="149"/>
      <c r="D20" s="149"/>
      <c r="E20" s="148">
        <v>10000</v>
      </c>
      <c r="F20" s="148">
        <v>10000</v>
      </c>
    </row>
    <row r="21" spans="1:6" s="6" customFormat="1" ht="20.100000000000001" customHeight="1">
      <c r="A21" s="34"/>
      <c r="B21" s="35" t="s">
        <v>54</v>
      </c>
      <c r="C21" s="114">
        <f>SUM(C9:C20)</f>
        <v>7850000</v>
      </c>
      <c r="D21" s="114">
        <f>SUM(D9:D20)</f>
        <v>1523743</v>
      </c>
      <c r="E21" s="114">
        <f>+SUM(E9:E20)</f>
        <v>4005826</v>
      </c>
      <c r="F21" s="114">
        <f>+SUM(F9:F20)</f>
        <v>2482083</v>
      </c>
    </row>
  </sheetData>
  <mergeCells count="8">
    <mergeCell ref="A1:C1"/>
    <mergeCell ref="A3:F3"/>
    <mergeCell ref="F5:F8"/>
    <mergeCell ref="C5:C8"/>
    <mergeCell ref="E5:E8"/>
    <mergeCell ref="A5:A8"/>
    <mergeCell ref="B5:B8"/>
    <mergeCell ref="D5:D8"/>
  </mergeCells>
  <phoneticPr fontId="2" type="noConversion"/>
  <printOptions horizontalCentered="1"/>
  <pageMargins left="0.35433070866141736" right="0.23622047244094491" top="0.51181102362204722" bottom="0.51181102362204722" header="0.23622047244094491" footer="0.23622047244094491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ms10</vt:lpstr>
      <vt:lpstr>ms12</vt:lpstr>
      <vt:lpstr>ms13</vt:lpstr>
      <vt:lpstr>ms14</vt:lpstr>
      <vt:lpstr>ms15</vt:lpstr>
      <vt:lpstr>ms16</vt:lpstr>
      <vt:lpstr>ms18</vt:lpstr>
      <vt:lpstr>Sheet1</vt:lpstr>
      <vt:lpstr>'ms16'!Print_Area</vt:lpstr>
      <vt:lpstr>'ms12'!Print_Titles</vt:lpstr>
      <vt:lpstr>'ms15'!Print_Titles</vt:lpstr>
      <vt:lpstr>'ms16'!Print_Titles</vt:lpstr>
    </vt:vector>
  </TitlesOfParts>
  <Company>Bo Tai Chinh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Tai chinh</dc:creator>
  <cp:lastModifiedBy>phuonghonghoa</cp:lastModifiedBy>
  <cp:lastPrinted>2017-09-08T08:02:12Z</cp:lastPrinted>
  <dcterms:created xsi:type="dcterms:W3CDTF">1999-09-22T07:41:24Z</dcterms:created>
  <dcterms:modified xsi:type="dcterms:W3CDTF">2017-10-20T07:18:04Z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MOFUCM114666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45282</vt:lpwstr>
  </property>
  <property fmtid="{D5CDD505-2E9C-101B-9397-08002B2CF9AE}" pid="7" name="DISTaskPaneUrl">
    <vt:lpwstr>http://svr-portal2:16250/cs/idcplg?IdcService=DESKTOP_DOC_INFO&amp;dDocName=MOFUCM114666&amp;dID=45282&amp;ClientControlled=DocMan,taskpane&amp;coreContentOnly=1</vt:lpwstr>
  </property>
  <property fmtid="{D5CDD505-2E9C-101B-9397-08002B2CF9AE}" pid="8" name="DISidcName">
    <vt:lpwstr>ucmtmp</vt:lpwstr>
  </property>
</Properties>
</file>