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dor\Documents\GitHub\Servipan\"/>
    </mc:Choice>
  </mc:AlternateContent>
  <bookViews>
    <workbookView xWindow="6660" yWindow="0" windowWidth="19530" windowHeight="7440" activeTab="2"/>
  </bookViews>
  <sheets>
    <sheet name="Hoja2" sheetId="5" r:id="rId1"/>
    <sheet name="Sheet1" sheetId="1" r:id="rId2"/>
    <sheet name="Sheet2" sheetId="2" r:id="rId3"/>
    <sheet name="Sheet3" sheetId="3" r:id="rId4"/>
    <sheet name="Sheet4" sheetId="4" r:id="rId5"/>
    <sheet name="Sheet5" sheetId="6" r:id="rId6"/>
  </sheets>
  <definedNames>
    <definedName name="_xlnm._FilterDatabase" localSheetId="1" hidden="1">Sheet1!$A$1:$L$1545</definedName>
    <definedName name="_xlnm._FilterDatabase" localSheetId="2" hidden="1">Sheet2!$A$1:$B$287</definedName>
    <definedName name="_xlnm._FilterDatabase" localSheetId="3" hidden="1">Sheet3!$A$1:$D$329</definedName>
    <definedName name="_xlnm._FilterDatabase" localSheetId="4" hidden="1">Sheet4!$A$1:$B$267</definedName>
    <definedName name="_xlnm._FilterDatabase" localSheetId="5" hidden="1">Sheet5!$A$1:$B$14</definedName>
  </definedNames>
  <calcPr calcId="15251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2" i="1"/>
  <c r="C329" i="3" l="1"/>
  <c r="D329" i="3"/>
  <c r="C328" i="3"/>
  <c r="D328" i="3"/>
  <c r="C327" i="3"/>
  <c r="D327" i="3"/>
  <c r="C326" i="3"/>
  <c r="D326" i="3"/>
  <c r="C325" i="3"/>
  <c r="D325" i="3"/>
  <c r="C324" i="3"/>
  <c r="D324" i="3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C180" i="3"/>
  <c r="D180" i="3"/>
  <c r="C181" i="3"/>
  <c r="D181" i="3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C189" i="3"/>
  <c r="D189" i="3"/>
  <c r="C190" i="3"/>
  <c r="D190" i="3"/>
  <c r="C191" i="3"/>
  <c r="D191" i="3"/>
  <c r="C192" i="3"/>
  <c r="D192" i="3"/>
  <c r="C193" i="3"/>
  <c r="D193" i="3"/>
  <c r="C194" i="3"/>
  <c r="D194" i="3"/>
  <c r="C195" i="3"/>
  <c r="D195" i="3"/>
  <c r="C196" i="3"/>
  <c r="D196" i="3"/>
  <c r="C197" i="3"/>
  <c r="D197" i="3"/>
  <c r="C198" i="3"/>
  <c r="D198" i="3"/>
  <c r="C199" i="3"/>
  <c r="D199" i="3"/>
  <c r="C200" i="3"/>
  <c r="D200" i="3"/>
  <c r="C201" i="3"/>
  <c r="D201" i="3"/>
  <c r="C202" i="3"/>
  <c r="D202" i="3"/>
  <c r="C203" i="3"/>
  <c r="D203" i="3"/>
  <c r="C204" i="3"/>
  <c r="D204" i="3"/>
  <c r="C205" i="3"/>
  <c r="D205" i="3"/>
  <c r="C206" i="3"/>
  <c r="D206" i="3"/>
  <c r="C207" i="3"/>
  <c r="D207" i="3"/>
  <c r="C208" i="3"/>
  <c r="D208" i="3"/>
  <c r="C209" i="3"/>
  <c r="D209" i="3"/>
  <c r="C210" i="3"/>
  <c r="D210" i="3"/>
  <c r="C211" i="3"/>
  <c r="D211" i="3"/>
  <c r="C212" i="3"/>
  <c r="D212" i="3"/>
  <c r="C213" i="3"/>
  <c r="D213" i="3"/>
  <c r="C214" i="3"/>
  <c r="D214" i="3"/>
  <c r="C215" i="3"/>
  <c r="D215" i="3"/>
  <c r="C216" i="3"/>
  <c r="D216" i="3"/>
  <c r="C217" i="3"/>
  <c r="D217" i="3"/>
  <c r="C218" i="3"/>
  <c r="D218" i="3"/>
  <c r="C219" i="3"/>
  <c r="D219" i="3"/>
  <c r="C220" i="3"/>
  <c r="D220" i="3"/>
  <c r="C221" i="3"/>
  <c r="D221" i="3"/>
  <c r="C222" i="3"/>
  <c r="D222" i="3"/>
  <c r="C223" i="3"/>
  <c r="D223" i="3"/>
  <c r="C224" i="3"/>
  <c r="D224" i="3"/>
  <c r="C225" i="3"/>
  <c r="D225" i="3"/>
  <c r="C226" i="3"/>
  <c r="D226" i="3"/>
  <c r="C227" i="3"/>
  <c r="D227" i="3"/>
  <c r="C228" i="3"/>
  <c r="D228" i="3"/>
  <c r="C229" i="3"/>
  <c r="D229" i="3"/>
  <c r="C230" i="3"/>
  <c r="D230" i="3"/>
  <c r="C231" i="3"/>
  <c r="D231" i="3"/>
  <c r="C232" i="3"/>
  <c r="D232" i="3"/>
  <c r="C233" i="3"/>
  <c r="D233" i="3"/>
  <c r="C234" i="3"/>
  <c r="D234" i="3"/>
  <c r="C235" i="3"/>
  <c r="D235" i="3"/>
  <c r="C236" i="3"/>
  <c r="D236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C255" i="3"/>
  <c r="D255" i="3"/>
  <c r="C256" i="3"/>
  <c r="D256" i="3"/>
  <c r="C257" i="3"/>
  <c r="D257" i="3"/>
  <c r="C258" i="3"/>
  <c r="D258" i="3"/>
  <c r="C259" i="3"/>
  <c r="D259" i="3"/>
  <c r="C260" i="3"/>
  <c r="D260" i="3"/>
  <c r="C261" i="3"/>
  <c r="D261" i="3"/>
  <c r="C262" i="3"/>
  <c r="D262" i="3"/>
  <c r="C263" i="3"/>
  <c r="D263" i="3"/>
  <c r="C264" i="3"/>
  <c r="D264" i="3"/>
  <c r="C265" i="3"/>
  <c r="D265" i="3"/>
  <c r="C266" i="3"/>
  <c r="D266" i="3"/>
  <c r="C267" i="3"/>
  <c r="D267" i="3"/>
  <c r="C268" i="3"/>
  <c r="D268" i="3"/>
  <c r="C269" i="3"/>
  <c r="D269" i="3"/>
  <c r="C270" i="3"/>
  <c r="D270" i="3"/>
  <c r="C271" i="3"/>
  <c r="D271" i="3"/>
  <c r="C272" i="3"/>
  <c r="D272" i="3"/>
  <c r="C273" i="3"/>
  <c r="D273" i="3"/>
  <c r="C274" i="3"/>
  <c r="D274" i="3"/>
  <c r="C275" i="3"/>
  <c r="D275" i="3"/>
  <c r="C276" i="3"/>
  <c r="D276" i="3"/>
  <c r="C277" i="3"/>
  <c r="D277" i="3"/>
  <c r="C278" i="3"/>
  <c r="D278" i="3"/>
  <c r="C279" i="3"/>
  <c r="D279" i="3"/>
  <c r="C280" i="3"/>
  <c r="D280" i="3"/>
  <c r="C281" i="3"/>
  <c r="D281" i="3"/>
  <c r="C282" i="3"/>
  <c r="D282" i="3"/>
  <c r="C283" i="3"/>
  <c r="D283" i="3"/>
  <c r="C284" i="3"/>
  <c r="D284" i="3"/>
  <c r="C285" i="3"/>
  <c r="D285" i="3"/>
  <c r="C286" i="3"/>
  <c r="D286" i="3"/>
  <c r="C287" i="3"/>
  <c r="D287" i="3"/>
  <c r="C288" i="3"/>
  <c r="D288" i="3"/>
  <c r="C289" i="3"/>
  <c r="D289" i="3"/>
  <c r="C290" i="3"/>
  <c r="D290" i="3"/>
  <c r="C291" i="3"/>
  <c r="D291" i="3"/>
  <c r="C292" i="3"/>
  <c r="D292" i="3"/>
  <c r="C293" i="3"/>
  <c r="D293" i="3"/>
  <c r="C294" i="3"/>
  <c r="D294" i="3"/>
  <c r="C295" i="3"/>
  <c r="D295" i="3"/>
  <c r="C296" i="3"/>
  <c r="D296" i="3"/>
  <c r="C297" i="3"/>
  <c r="D297" i="3"/>
  <c r="C298" i="3"/>
  <c r="D298" i="3"/>
  <c r="C299" i="3"/>
  <c r="D299" i="3"/>
  <c r="C300" i="3"/>
  <c r="D300" i="3"/>
  <c r="C301" i="3"/>
  <c r="D301" i="3"/>
  <c r="C302" i="3"/>
  <c r="D302" i="3"/>
  <c r="C303" i="3"/>
  <c r="D303" i="3"/>
  <c r="C304" i="3"/>
  <c r="D304" i="3"/>
  <c r="C305" i="3"/>
  <c r="D305" i="3"/>
  <c r="C306" i="3"/>
  <c r="D306" i="3"/>
  <c r="C307" i="3"/>
  <c r="D307" i="3"/>
  <c r="C308" i="3"/>
  <c r="D308" i="3"/>
  <c r="C309" i="3"/>
  <c r="D309" i="3"/>
  <c r="C310" i="3"/>
  <c r="D310" i="3"/>
  <c r="C311" i="3"/>
  <c r="D311" i="3"/>
  <c r="C322" i="3"/>
  <c r="D322" i="3"/>
  <c r="C323" i="3"/>
  <c r="D323" i="3"/>
  <c r="C2" i="3"/>
  <c r="B731" i="5"/>
  <c r="B726" i="5"/>
  <c r="B721" i="5"/>
  <c r="B702" i="5"/>
  <c r="B701" i="5"/>
  <c r="B700" i="5"/>
  <c r="B699" i="5"/>
  <c r="B703" i="5" s="1"/>
  <c r="B698" i="5"/>
  <c r="B693" i="5"/>
  <c r="B695" i="5" s="1"/>
  <c r="B668" i="5"/>
  <c r="B667" i="5"/>
  <c r="B666" i="5"/>
  <c r="B665" i="5"/>
  <c r="B672" i="5" s="1"/>
  <c r="B664" i="5"/>
  <c r="B659" i="5"/>
  <c r="B662" i="5" s="1"/>
  <c r="B625" i="5"/>
  <c r="B624" i="5"/>
  <c r="B623" i="5"/>
  <c r="B622" i="5"/>
  <c r="B626" i="5" s="1"/>
  <c r="B621" i="5"/>
  <c r="B620" i="5"/>
  <c r="B615" i="5"/>
  <c r="B617" i="5" s="1"/>
  <c r="B565" i="5"/>
  <c r="B564" i="5"/>
  <c r="B733" i="5" s="1"/>
  <c r="B563" i="5"/>
  <c r="B562" i="5"/>
  <c r="B561" i="5"/>
  <c r="B560" i="5"/>
  <c r="B555" i="5"/>
  <c r="B525" i="5"/>
  <c r="B557" i="5" s="1"/>
  <c r="B486" i="5"/>
  <c r="B485" i="5"/>
  <c r="B732" i="5" s="1"/>
  <c r="B484" i="5"/>
  <c r="B483" i="5"/>
  <c r="B482" i="5"/>
  <c r="B481" i="5"/>
  <c r="B475" i="5"/>
  <c r="B478" i="5" s="1"/>
  <c r="B433" i="5"/>
  <c r="B392" i="5"/>
  <c r="B391" i="5"/>
  <c r="B390" i="5"/>
  <c r="B729" i="5" s="1"/>
  <c r="B389" i="5"/>
  <c r="B388" i="5"/>
  <c r="B387" i="5"/>
  <c r="B381" i="5"/>
  <c r="B343" i="5"/>
  <c r="B292" i="5"/>
  <c r="B257" i="5"/>
  <c r="B384" i="5" s="1"/>
  <c r="B207" i="5"/>
  <c r="B735" i="5" s="1"/>
  <c r="B206" i="5"/>
  <c r="B205" i="5"/>
  <c r="B204" i="5"/>
  <c r="B203" i="5"/>
  <c r="B202" i="5"/>
  <c r="B201" i="5"/>
  <c r="B200" i="5"/>
  <c r="B199" i="5"/>
  <c r="B210" i="5" s="1"/>
  <c r="B193" i="5"/>
  <c r="B144" i="5"/>
  <c r="B89" i="5"/>
  <c r="B48" i="5"/>
  <c r="B196" i="5" s="1"/>
  <c r="B730" i="5" l="1"/>
  <c r="B395" i="5"/>
  <c r="B490" i="5"/>
  <c r="B725" i="5"/>
  <c r="B727" i="5"/>
  <c r="B705" i="5"/>
  <c r="B734" i="5"/>
  <c r="B569" i="5"/>
  <c r="B708" i="5"/>
  <c r="B724" i="5"/>
  <c r="D2" i="3"/>
  <c r="B740" i="5"/>
  <c r="B738" i="5" l="1"/>
  <c r="B744" i="5"/>
</calcChain>
</file>

<file path=xl/sharedStrings.xml><?xml version="1.0" encoding="utf-8"?>
<sst xmlns="http://schemas.openxmlformats.org/spreadsheetml/2006/main" count="6729" uniqueCount="884">
  <si>
    <t>Almacen</t>
  </si>
  <si>
    <t>Ciudad</t>
  </si>
  <si>
    <t>Zona</t>
  </si>
  <si>
    <t>ProductoTerminado</t>
  </si>
  <si>
    <t>ProductoMaquilado</t>
  </si>
  <si>
    <t>Devoluciones</t>
  </si>
  <si>
    <t>Descuentos</t>
  </si>
  <si>
    <t>Cedi 190 San Andrés</t>
  </si>
  <si>
    <t xml:space="preserve"> Éxito - Carulla - Surtimax</t>
  </si>
  <si>
    <t>Carulla 599 La 82</t>
  </si>
  <si>
    <t>Carulla 534 La 86</t>
  </si>
  <si>
    <t>Carulla 4800 Ciudad Del Mar</t>
  </si>
  <si>
    <t>Carulla 4816 Mall Plaza Buena Vista</t>
  </si>
  <si>
    <t>Carulla 280 Villa Contry</t>
  </si>
  <si>
    <t>Exito 362 Buena Vista Bella</t>
  </si>
  <si>
    <t>Exito 364 La 77</t>
  </si>
  <si>
    <t>Exito Cedi Malambo</t>
  </si>
  <si>
    <t>Exito 47 Metropolitano</t>
  </si>
  <si>
    <t>Exito 366 Murillo</t>
  </si>
  <si>
    <t>Exito 41 Barranquilla Viva</t>
  </si>
  <si>
    <t>Exito 369 Panorama</t>
  </si>
  <si>
    <t>Exito 4036 Sabanalarga</t>
  </si>
  <si>
    <t>Exito 250 San Blass</t>
  </si>
  <si>
    <t>Exito 368 San Francisco</t>
  </si>
  <si>
    <t>Exito 171 Soledad</t>
  </si>
  <si>
    <t>Surti Mayorista Boston</t>
  </si>
  <si>
    <t>Surti Mayorista Macarena</t>
  </si>
  <si>
    <t>Surti Mayorista La Pradera</t>
  </si>
  <si>
    <t>Surti  Mayorista Malambo</t>
  </si>
  <si>
    <t>Exito 4041 Malambo</t>
  </si>
  <si>
    <t>Carulla 4472 Bocagrande</t>
  </si>
  <si>
    <t>Carulla 634 Castillo Grande</t>
  </si>
  <si>
    <t>Carulla 647 Ramblas</t>
  </si>
  <si>
    <t>Carulla 538 Santa Lucia</t>
  </si>
  <si>
    <t>Carulla 539 Villa Susana</t>
  </si>
  <si>
    <t>Carulla 670 Calle Roman</t>
  </si>
  <si>
    <t>Carulla 533 Express Manga</t>
  </si>
  <si>
    <t>Carulla 4821 Expres calle moneda</t>
  </si>
  <si>
    <t>Exito 44 Cartagena</t>
  </si>
  <si>
    <t>Exito 257 Ejecutivo</t>
  </si>
  <si>
    <t>Exito 370 Castellana Cartagena</t>
  </si>
  <si>
    <t>Exito 371 Matuna Cartagena</t>
  </si>
  <si>
    <t>Exito 367 San Diego</t>
  </si>
  <si>
    <t>Exito 636 Las Americas</t>
  </si>
  <si>
    <t>Carulla 4830 Express San Agustin</t>
  </si>
  <si>
    <t>Carulla 4832 Express Calle 4ta</t>
  </si>
  <si>
    <t>Exito 4057 Crespo</t>
  </si>
  <si>
    <t>Surti Mayorista Turbaco</t>
  </si>
  <si>
    <t>Surti Mayorista Olaya Fredonia</t>
  </si>
  <si>
    <t>Carulla 541 Boca Grande</t>
  </si>
  <si>
    <t>Carulla 4826 Express Las Velas</t>
  </si>
  <si>
    <t>Exito 357 Almeda Monteria</t>
  </si>
  <si>
    <t>Exito 263 Centro Monteria</t>
  </si>
  <si>
    <t>Almacenes 4033 Lorica</t>
  </si>
  <si>
    <t>Exito 262 Norte Monteria</t>
  </si>
  <si>
    <t>Carulla 4437 La Castellana</t>
  </si>
  <si>
    <t>Carulla 4442 Mar Norte</t>
  </si>
  <si>
    <t>Carulla 4475 Poblado</t>
  </si>
  <si>
    <t>Carulla 4476 El Prado</t>
  </si>
  <si>
    <t>Carulla 4486 La Colina</t>
  </si>
  <si>
    <t>Carulla 4489 Manga</t>
  </si>
  <si>
    <t>Carulla 4496 De Andalucia</t>
  </si>
  <si>
    <t>Exito 4175 Express Costa Azul</t>
  </si>
  <si>
    <t>Carulla 4573 Alameda</t>
  </si>
  <si>
    <t>Carulla 535 La Mina</t>
  </si>
  <si>
    <t>Exito 385 Edual Riohacha</t>
  </si>
  <si>
    <t>Carulla 629 Arrecife</t>
  </si>
  <si>
    <t>Carulla 4804 Bellavista</t>
  </si>
  <si>
    <t>Carulla 665 Zazue</t>
  </si>
  <si>
    <t>Exito 363 Buena Vista Santa Marta</t>
  </si>
  <si>
    <t>Exito 258 Centro Santa Marta</t>
  </si>
  <si>
    <t>Exito 259 Libertador</t>
  </si>
  <si>
    <t>Carulla 4827 Express Presente Santa Mart</t>
  </si>
  <si>
    <t>Carulla 4833 Express Rodadero Sur</t>
  </si>
  <si>
    <t>Exito 264 Centro Sicelejo</t>
  </si>
  <si>
    <t>Exito 43 Sincelejo</t>
  </si>
  <si>
    <t>Exito 172 Magangue</t>
  </si>
  <si>
    <t>Exito 68 Tolu</t>
  </si>
  <si>
    <t>Exito 266 Centro Valledupar</t>
  </si>
  <si>
    <t>Exito 354 Las Flores</t>
  </si>
  <si>
    <t>Surti Mayorista La Fontana</t>
  </si>
  <si>
    <t>Surti Mayorista Nevada</t>
  </si>
  <si>
    <t>CD 900 Cross Doking Costa</t>
  </si>
  <si>
    <t xml:space="preserve"> Cencosud</t>
  </si>
  <si>
    <t>CENCOSUD AMERICANO BARRANQUILLA</t>
  </si>
  <si>
    <t>CENCOSUD BUENAVISTA BARRANQUILLA</t>
  </si>
  <si>
    <t>CENCOSUD PRADO BARRANQUILLA</t>
  </si>
  <si>
    <t>CENCOSUD CALLE 30 BARRANQUILLA</t>
  </si>
  <si>
    <t>CENCOSUD CASTILLO SAN FELIPE</t>
  </si>
  <si>
    <t>CENCOSUD EL LAGO CARTAGENA</t>
  </si>
  <si>
    <t>CENCOSUD MONTERIA</t>
  </si>
  <si>
    <t>CENCOSUD RIOHACHA</t>
  </si>
  <si>
    <t>CENCOSUD SANTA MARTA</t>
  </si>
  <si>
    <t>CENCOSUD VALLEDUPAR</t>
  </si>
  <si>
    <t>CENCOSUD-METRO LA 7 MAYALES</t>
  </si>
  <si>
    <t>PLUS 1 CARTAGENA</t>
  </si>
  <si>
    <t xml:space="preserve"> Coopservir</t>
  </si>
  <si>
    <t>PLUS 2 CARTAGENA</t>
  </si>
  <si>
    <t>PLUS 3 CARTAGENA</t>
  </si>
  <si>
    <t>PLUS 4 CARTAGENA</t>
  </si>
  <si>
    <t>PLUS 5 CARTAGENA</t>
  </si>
  <si>
    <t>PLUS 6 CARTAGENA</t>
  </si>
  <si>
    <t>PLUS 7 CARTAGENA</t>
  </si>
  <si>
    <t>PLUS 8 CARTAGENA</t>
  </si>
  <si>
    <t>PLUS 9 CARTAGENA</t>
  </si>
  <si>
    <t>PLUS 10 CARTAGENA</t>
  </si>
  <si>
    <t>PLUS 11 CARTAGENA</t>
  </si>
  <si>
    <t>PLUS 12 CARTAGENA</t>
  </si>
  <si>
    <t>PLUS 13 CARTAGENA</t>
  </si>
  <si>
    <t>PLUS 014</t>
  </si>
  <si>
    <t>PLUS 015</t>
  </si>
  <si>
    <t>PLUS 16 CARTAGENA</t>
  </si>
  <si>
    <t>PLUS 017</t>
  </si>
  <si>
    <t>PLUS 18 CARTAGENA</t>
  </si>
  <si>
    <t>PLUS 19 BOCAGRANDE-CARTAGENA</t>
  </si>
  <si>
    <t>PLUS 20 CARTAGENA LOS CORALES</t>
  </si>
  <si>
    <t>PLUS 24  PEDRO DE HEREDIA</t>
  </si>
  <si>
    <t>PLUS 26  VILLA ROSITA</t>
  </si>
  <si>
    <t>PLUS 27 CARTAGENA</t>
  </si>
  <si>
    <t>PLUS 38 CARTAGENA EL BOSQUE</t>
  </si>
  <si>
    <t>PLUS 1 TURBACO</t>
  </si>
  <si>
    <t>PLUS 40 CARTAGENA BOCAGRANDE</t>
  </si>
  <si>
    <t>PLUS 42 CARTAGENA</t>
  </si>
  <si>
    <t>PLUS 2 SANTA MARTA</t>
  </si>
  <si>
    <t>PLUS 1 VALLEDUPAR</t>
  </si>
  <si>
    <t>PLUS 2 VALLEDUPAR</t>
  </si>
  <si>
    <t>PLUS 4  VALLEDUPAR</t>
  </si>
  <si>
    <t>PLUS 6 AV SIERRA NEVADA</t>
  </si>
  <si>
    <t>D1 S.A.S- VALLEDUPAR</t>
  </si>
  <si>
    <t xml:space="preserve"> D1 S.A.S</t>
  </si>
  <si>
    <t>D1 S.A.S-BARRANQUILLA</t>
  </si>
  <si>
    <t>D1 S.A.S - SAN ANDRES</t>
  </si>
  <si>
    <t>MEGA ALKARAWI</t>
  </si>
  <si>
    <t xml:space="preserve"> Invercomer S A S</t>
  </si>
  <si>
    <t>MEGA BLUE GARDENS</t>
  </si>
  <si>
    <t>MEGA BOSTON</t>
  </si>
  <si>
    <t>MEGA CALLE 30 BARRANQUILLA</t>
  </si>
  <si>
    <t>MEGA UNICO BARRANQUILLA</t>
  </si>
  <si>
    <t>MEGA NUESTRO ATLANTICO</t>
  </si>
  <si>
    <t>MEGA SANTO TOMAS</t>
  </si>
  <si>
    <t>MEGA EXPRES SOLEDAD</t>
  </si>
  <si>
    <t>MEGA ARJONA</t>
  </si>
  <si>
    <t>MEGA BAZURTO LOS ANDES</t>
  </si>
  <si>
    <t>MEGA BOCAGRANDE</t>
  </si>
  <si>
    <t>MEGA CRESPO</t>
  </si>
  <si>
    <t>MEGA EL CABRERO</t>
  </si>
  <si>
    <t>MEGA EL CAMPESTRE</t>
  </si>
  <si>
    <t>MEGA SOCORRO</t>
  </si>
  <si>
    <t>MEGA EXPRESS LA MARIA</t>
  </si>
  <si>
    <t>MEGA OLAYA</t>
  </si>
  <si>
    <t>MEGA MIO PLAZA</t>
  </si>
  <si>
    <t>MEGA EXPRESS PEDRO DE HEREDIA</t>
  </si>
  <si>
    <t>MEGA PRADO CARTAGENA</t>
  </si>
  <si>
    <t>MEGA SAN FERNANDO CENTRO</t>
  </si>
  <si>
    <t>MEGA LOS CAMPANOS</t>
  </si>
  <si>
    <t>MEGA TORICES</t>
  </si>
  <si>
    <t>MEGA TURBACO</t>
  </si>
  <si>
    <t>MEGA TURBACO2</t>
  </si>
  <si>
    <t>JERONIMO MARTINS COLOMBIA S.A.S</t>
  </si>
  <si>
    <t xml:space="preserve"> Jerónimo Martins Colombia SAS </t>
  </si>
  <si>
    <t>JERONIMO MARTINS COLOMBIA-CARTAGENA</t>
  </si>
  <si>
    <t>JERONIMO MARTINS COLOMBIA S.A.S-MONTERIA</t>
  </si>
  <si>
    <t>JERONIMO MARTINS COLOMBIA-CEDI VALLEDUPA</t>
  </si>
  <si>
    <t>MAKRO VILLA SANTOS</t>
  </si>
  <si>
    <t xml:space="preserve"> Makro Supermayorista SAS </t>
  </si>
  <si>
    <t>MAKRO SOLEDAD</t>
  </si>
  <si>
    <t>MAKRO ALTO DE PRADO</t>
  </si>
  <si>
    <t>MAKRO CARTAGENA</t>
  </si>
  <si>
    <t>MAKRO MONTERIA</t>
  </si>
  <si>
    <t>MAKRO SANTA MARTA</t>
  </si>
  <si>
    <t>MAKRO VALLEDUPAR</t>
  </si>
  <si>
    <t>RAPI MERCAR AV RIO</t>
  </si>
  <si>
    <t xml:space="preserve"> Rapimercar S A </t>
  </si>
  <si>
    <t>RAPI MERCAR BAVARIA</t>
  </si>
  <si>
    <t>RAPI MERCAR LAURELES</t>
  </si>
  <si>
    <t>RAPI MERCAR JARDINES</t>
  </si>
  <si>
    <t>RAPI MERCAR MERCADO</t>
  </si>
  <si>
    <t>RAPI MERCAR MIO 11 DE NOVIEMBRE</t>
  </si>
  <si>
    <t>RAPI MERCAR NOGALES</t>
  </si>
  <si>
    <t>RAPI MERCAR SANTA CRUZ</t>
  </si>
  <si>
    <t>RAPI MERCAR TRANSPORTE</t>
  </si>
  <si>
    <t>RAPI MERCAR RODADERO # 2</t>
  </si>
  <si>
    <t>REYES LOPEZ SAS FUNDADORES</t>
  </si>
  <si>
    <t xml:space="preserve"> Reyes López y Cia</t>
  </si>
  <si>
    <t>REYES LOPEZ SAS MI FUTURO GALERIA</t>
  </si>
  <si>
    <t>REYES LOPEZ SAS LA PAZ</t>
  </si>
  <si>
    <t>REYES LOPEZ SAS MI FUTURO MERCADO</t>
  </si>
  <si>
    <t>REYES LOPEZ SAS NEVADA</t>
  </si>
  <si>
    <t>REYES LOPEZ SAS NOVALITO</t>
  </si>
  <si>
    <t>REYES LOPEZ SAS SABANAS</t>
  </si>
  <si>
    <t>Sao 031 Hipodromo</t>
  </si>
  <si>
    <t xml:space="preserve"> Supertiendas y Drog Olímpica S A</t>
  </si>
  <si>
    <t>Sao 043 Miramar</t>
  </si>
  <si>
    <t>Sao 053 Portal del Prado</t>
  </si>
  <si>
    <t>Sao 093</t>
  </si>
  <si>
    <t>Sao 094 Villa Carolina</t>
  </si>
  <si>
    <t>Sdo 058 Catalunya</t>
  </si>
  <si>
    <t>Sto 503</t>
  </si>
  <si>
    <t>Sdo 510 Calle 76</t>
  </si>
  <si>
    <t>Sdo 514 Veinticuatro Horas</t>
  </si>
  <si>
    <t>Sto 544 Gourmet</t>
  </si>
  <si>
    <t>Sto 004 Villa Olimpica</t>
  </si>
  <si>
    <t>Sto 008 Cra 8</t>
  </si>
  <si>
    <t>Sto 015 la Paz</t>
  </si>
  <si>
    <t>Sto 045 Ciudadela 20 de Julio</t>
  </si>
  <si>
    <t>Sto 048 Sagrado Corazon</t>
  </si>
  <si>
    <t>Sto 051 Villa Campestre</t>
  </si>
  <si>
    <t>Sto 059 el Golf</t>
  </si>
  <si>
    <t>Sto 060 Tanganazo</t>
  </si>
  <si>
    <t>Sto 061 Recreo</t>
  </si>
  <si>
    <t>Sto 063 Terminal</t>
  </si>
  <si>
    <t>Sto 065 Murillo Estadio</t>
  </si>
  <si>
    <t>Sao 067 Parque Alegra</t>
  </si>
  <si>
    <t>Sto 068 Nueva  Granada</t>
  </si>
  <si>
    <t>Sto 072 Suri Salcedo</t>
  </si>
  <si>
    <t>Sto 076 Prado Alto</t>
  </si>
  <si>
    <t>Sto 078 Ciudad Jardin</t>
  </si>
  <si>
    <t>Sto 080 Granadillo</t>
  </si>
  <si>
    <t>Sto 082 Porvenir</t>
  </si>
  <si>
    <t>Sto 084 Paraiso</t>
  </si>
  <si>
    <t>Sto 085 Calle 85</t>
  </si>
  <si>
    <t>Sto 098 Buenavista</t>
  </si>
  <si>
    <t>Sto 089 Ciudad del Puerto</t>
  </si>
  <si>
    <t>Sto 100 Villa Santos</t>
  </si>
  <si>
    <t>Sto 704</t>
  </si>
  <si>
    <t>Sto 044 Calamar</t>
  </si>
  <si>
    <t>Sto 515</t>
  </si>
  <si>
    <t>Sao 105 la Plazuela</t>
  </si>
  <si>
    <t>Sao 112 San Felipe</t>
  </si>
  <si>
    <t>Sdo 609 Bazurto</t>
  </si>
  <si>
    <t>Sto 101 Badillo</t>
  </si>
  <si>
    <t>Sto 102 Matuna</t>
  </si>
  <si>
    <t>Sto 103 Bocagrande</t>
  </si>
  <si>
    <t>Sto 104 los Ejecutivos</t>
  </si>
  <si>
    <t>Sto 106 Torices</t>
  </si>
  <si>
    <t>Sto 107 Pie de la Popa</t>
  </si>
  <si>
    <t>Sto 108 Crisanto Luque</t>
  </si>
  <si>
    <t>Sto 109 Buenos Aires</t>
  </si>
  <si>
    <t>Sto 110 Blas de Lezo</t>
  </si>
  <si>
    <t>Sto 113 Trece de Junio</t>
  </si>
  <si>
    <t>Sto 114 Villa Candelaria</t>
  </si>
  <si>
    <t>Sto 116 Arjona</t>
  </si>
  <si>
    <t>Sto 117 Turbaco</t>
  </si>
  <si>
    <t>Sto 118 AV. Pedro de Heredia</t>
  </si>
  <si>
    <t>Sto 119 los Campanos</t>
  </si>
  <si>
    <t>Sto 120 San Fernando</t>
  </si>
  <si>
    <t>Sto 122 Carmelo</t>
  </si>
  <si>
    <t>Sto 123 Campestre</t>
  </si>
  <si>
    <t>Sto 124 Castellana Mall</t>
  </si>
  <si>
    <t>Sto 126 Parque Heredia</t>
  </si>
  <si>
    <t>Sto 128 Turbaco</t>
  </si>
  <si>
    <t>Sto 610 24 Horas</t>
  </si>
  <si>
    <t>Bodega 945 Cedi Cartagena</t>
  </si>
  <si>
    <t>Sdo la Plazuela 613</t>
  </si>
  <si>
    <t>Sao 310 Buenavista Monteria</t>
  </si>
  <si>
    <t>Sto 313 Cienaga de Oro</t>
  </si>
  <si>
    <t>Sto 301 Centro Monteria</t>
  </si>
  <si>
    <t>Sao 302 Circunvalar  Monteria</t>
  </si>
  <si>
    <t>Sto 303 Sur</t>
  </si>
  <si>
    <t>Sto 304 Caucasia</t>
  </si>
  <si>
    <t>Sto 305 Lorica</t>
  </si>
  <si>
    <t>Sto 309 Cerete</t>
  </si>
  <si>
    <t>Sto 314 Margen Izquierdo</t>
  </si>
  <si>
    <t>Sto 315 Monteverde</t>
  </si>
  <si>
    <t>Sto 316 Monteria</t>
  </si>
  <si>
    <t>Sto 291 Santa Elena</t>
  </si>
  <si>
    <t>Sto 325 Tolu</t>
  </si>
  <si>
    <t>Sto 221 Riohacha</t>
  </si>
  <si>
    <t>Sto 225 Maicao</t>
  </si>
  <si>
    <t>Sto 228 las Mercedes</t>
  </si>
  <si>
    <t>Sto 226 Maicao Mezquita</t>
  </si>
  <si>
    <t>Sto 229 Uribia</t>
  </si>
  <si>
    <t>Sao 212 Riohacha</t>
  </si>
  <si>
    <t>Sao 203 Santamarta</t>
  </si>
  <si>
    <t>Sto 202 Rodadero</t>
  </si>
  <si>
    <t>Sto 208 Terminal</t>
  </si>
  <si>
    <t>Sto 209 Gaira</t>
  </si>
  <si>
    <t>Sto 216 Minca</t>
  </si>
  <si>
    <t>Sto 217 la Bonga</t>
  </si>
  <si>
    <t>Sto 219 el Banco</t>
  </si>
  <si>
    <t>Sto 222 Bello Horizonte</t>
  </si>
  <si>
    <t>Sto 223  Mamatoco</t>
  </si>
  <si>
    <t>Sto 702 Clinica mar Caribe</t>
  </si>
  <si>
    <t>Sto 210</t>
  </si>
  <si>
    <t>Sto 227 11 de Noviembre</t>
  </si>
  <si>
    <t>Sao 320 Guacari</t>
  </si>
  <si>
    <t>Sao 321 Sincelejo</t>
  </si>
  <si>
    <t>Sto 322 Corozal</t>
  </si>
  <si>
    <t>Sto 323 Euro</t>
  </si>
  <si>
    <t>Sto 326 San Carlos</t>
  </si>
  <si>
    <t>Sto 327 Argelia</t>
  </si>
  <si>
    <t>Sto 328 San Marcos</t>
  </si>
  <si>
    <t>Sto 331 Sanjuan Nepomuceno</t>
  </si>
  <si>
    <t>Sto 332 San Onofre</t>
  </si>
  <si>
    <t>Sto 787 la Ford</t>
  </si>
  <si>
    <t>Sto 788 San Miguel</t>
  </si>
  <si>
    <t>Sto 790</t>
  </si>
  <si>
    <t>Sto 794</t>
  </si>
  <si>
    <t>Sto 798 Carmen de Bolivar</t>
  </si>
  <si>
    <t>Sdo 760 Petromil</t>
  </si>
  <si>
    <t>Sto 224 Fonseca</t>
  </si>
  <si>
    <t>Sao 251 la Ceiba</t>
  </si>
  <si>
    <t>Sto 252 Cortijo</t>
  </si>
  <si>
    <t>Sto 253 Codazzi</t>
  </si>
  <si>
    <t>Sto 254 San juan del Cesar</t>
  </si>
  <si>
    <t>Sto 255 Sierra Nevada</t>
  </si>
  <si>
    <t>Sto 257 Bosconia</t>
  </si>
  <si>
    <t>Sdo 258 Mayales</t>
  </si>
  <si>
    <t>Sto 259 Curumani</t>
  </si>
  <si>
    <t>Sao 260 Megamall</t>
  </si>
  <si>
    <t>Sto 261 Ocaña</t>
  </si>
  <si>
    <t>Sto 752</t>
  </si>
  <si>
    <t>Sto 263 Unicentro Valledupar</t>
  </si>
  <si>
    <t>Sto 264 El Copey</t>
  </si>
  <si>
    <t>STO 262 La Jagua de Ibiirco</t>
  </si>
  <si>
    <t>Sto 267 Villanueva Guajira</t>
  </si>
  <si>
    <t>EURO SUPERMERCADO CARNAVAL</t>
  </si>
  <si>
    <t xml:space="preserve"> Supermercados Euros</t>
  </si>
  <si>
    <t>INVERSIONES EURO ROSALES</t>
  </si>
  <si>
    <t>EURO SUPERMERCADO PLACE</t>
  </si>
  <si>
    <t>INVERSIONES EURO NUESTRO S.A.</t>
  </si>
  <si>
    <t>Sucursal remisión despacho</t>
  </si>
  <si>
    <t>Sof 651 La Castellana</t>
  </si>
  <si>
    <t>Carulla Calle 86.</t>
  </si>
  <si>
    <t>Carulla Ciudad del Mar.</t>
  </si>
  <si>
    <t>Carulla Mall Plaza.</t>
  </si>
  <si>
    <t>Éxito Buenavista.</t>
  </si>
  <si>
    <t>Éxito Norte.</t>
  </si>
  <si>
    <t>Cencosud - Jumbo - Buenavista II.</t>
  </si>
  <si>
    <t>Makro Supermayorista - Villa Santos.</t>
  </si>
  <si>
    <t>Megatienda Alkarawi.</t>
  </si>
  <si>
    <t>Megatienda Blue Gardens.</t>
  </si>
  <si>
    <t>Euro Rosales.</t>
  </si>
  <si>
    <t>Éxito San Blas.</t>
  </si>
  <si>
    <t>Éxito San Francisco Calle 72.</t>
  </si>
  <si>
    <t>Éxito Metropolitano.</t>
  </si>
  <si>
    <t>Surtimayorista Macarena.</t>
  </si>
  <si>
    <t>Cencosud Jumbo Americano.</t>
  </si>
  <si>
    <t>Megatienda C. C. Unico.</t>
  </si>
  <si>
    <t>Megatienda Nuestro Atlántico.</t>
  </si>
  <si>
    <t>Éxito Panorama</t>
  </si>
  <si>
    <t>Éxito Sabanalarga</t>
  </si>
  <si>
    <t>Éxito Malambo.</t>
  </si>
  <si>
    <t>Éxito Soledad.</t>
  </si>
  <si>
    <t>Surtimayorista La Pradera.</t>
  </si>
  <si>
    <t>Surtimayorista Malambo.</t>
  </si>
  <si>
    <t>Cencosud Metro Calle 30.</t>
  </si>
  <si>
    <t>Makro S/mayorista Soledad.</t>
  </si>
  <si>
    <t>Megatienda Calle 30.</t>
  </si>
  <si>
    <t>Megatienda Santo Tomás.</t>
  </si>
  <si>
    <t>Megatienda Soledad.</t>
  </si>
  <si>
    <t>Euro Carnaval.</t>
  </si>
  <si>
    <t>Carulla Calle 82.</t>
  </si>
  <si>
    <t>Carulla Villa Country.</t>
  </si>
  <si>
    <t>Éxito 77 Zoologico.</t>
  </si>
  <si>
    <t>Éxito Murillo.</t>
  </si>
  <si>
    <t>Surtimayorista Boston.</t>
  </si>
  <si>
    <t>Cencosud Jumbo Prado.</t>
  </si>
  <si>
    <t>Makro Altos del Prado.</t>
  </si>
  <si>
    <t>Megatienda Bostón.</t>
  </si>
  <si>
    <t>Makro Super Mayorista.</t>
  </si>
  <si>
    <t>Euro Supermercado.</t>
  </si>
  <si>
    <t>Carulla Santa Lucia</t>
  </si>
  <si>
    <t>Éxito Ejecutivo.</t>
  </si>
  <si>
    <t>Makro S/mayorista Cartagena.</t>
  </si>
  <si>
    <t>Megatienda El Campestre.</t>
  </si>
  <si>
    <t>Megatienda El Socorro.</t>
  </si>
  <si>
    <t>Coopservir Plus 07 Cgena.</t>
  </si>
  <si>
    <t>Coopservir Plus 12 Cgena.</t>
  </si>
  <si>
    <t>Coopservir Plus 15 Cgena.</t>
  </si>
  <si>
    <t>Coopservir Plus 18 Cgena.</t>
  </si>
  <si>
    <t>Coopservir Plus 20 Cgena.</t>
  </si>
  <si>
    <t>Coopservir Plus Vac. 38</t>
  </si>
  <si>
    <t>Cencosud Jumbo Mall Plaza.</t>
  </si>
  <si>
    <t>Megatienda Bazurto Los Andes.</t>
  </si>
  <si>
    <t>Megatienda La María.</t>
  </si>
  <si>
    <t>Megatienda Pedro de Heredia.</t>
  </si>
  <si>
    <t>Megatienda Prado.</t>
  </si>
  <si>
    <t>Megatienda Torices.</t>
  </si>
  <si>
    <t>Coopservir Plus 04 Cgena.</t>
  </si>
  <si>
    <t>Coopservir Plus 05 Cgena.</t>
  </si>
  <si>
    <t>Coopservir Plus 09 Cgena.</t>
  </si>
  <si>
    <t>Coopservir Plus 13 Cgena.</t>
  </si>
  <si>
    <t>Coopservir Plus 24 Cgena.</t>
  </si>
  <si>
    <t>Carulla Bocagrande.</t>
  </si>
  <si>
    <t>Carulla Castillo Grande.</t>
  </si>
  <si>
    <t>Carulla  Crespo  No existe / Éxito express Crespo</t>
  </si>
  <si>
    <t>Carulla Express Calle Roman.</t>
  </si>
  <si>
    <t>Carulla Express Manga.</t>
  </si>
  <si>
    <t>Carulla Ramblas.</t>
  </si>
  <si>
    <t>Carulla Villa Susana.</t>
  </si>
  <si>
    <t>Éxito Express Cl Moneda./ Carulla Express Moneda</t>
  </si>
  <si>
    <t>Éxito Express Las Americas.</t>
  </si>
  <si>
    <t>Éxito Express Las Velas / Carulla Express las velas</t>
  </si>
  <si>
    <t>Éxito Express San Agustin / Carulla Exress San Agustin</t>
  </si>
  <si>
    <t>Éxito Matuna.</t>
  </si>
  <si>
    <t>Éxito San Diego.</t>
  </si>
  <si>
    <t>Cencosud Jumbo Caribe Plaza.</t>
  </si>
  <si>
    <t>Megatienda Bocagrande.</t>
  </si>
  <si>
    <t>Megatienda Crespo.</t>
  </si>
  <si>
    <t>Megatienda El Cabrero.</t>
  </si>
  <si>
    <t>Coopservir Plus 01 Cgena.</t>
  </si>
  <si>
    <t>Coopservir Plus 02 Cgena.</t>
  </si>
  <si>
    <t>Coopservir Plus 03 Cgena.</t>
  </si>
  <si>
    <t>Coopservir Plus 06 Cgena.</t>
  </si>
  <si>
    <t>Coopservir Plus 08 Cgena.</t>
  </si>
  <si>
    <t>Coopservir Plus 10 Cgena.</t>
  </si>
  <si>
    <t>Coopservir Plus 11 Cgena.</t>
  </si>
  <si>
    <t>Coopservir Plus 14 Cgena.</t>
  </si>
  <si>
    <t>Coopservir Puls 19 Cgena.</t>
  </si>
  <si>
    <t>Coopservir Plus 27 Cgena.</t>
  </si>
  <si>
    <t>Coopservir Vac. 40</t>
  </si>
  <si>
    <t>Éxito Cartagena.</t>
  </si>
  <si>
    <t>Éxito Castellana.</t>
  </si>
  <si>
    <t>Surtimax Freidonia</t>
  </si>
  <si>
    <t>Surtimayorista Turbaco.</t>
  </si>
  <si>
    <t>Megatienda Arjona.</t>
  </si>
  <si>
    <t>Megatienda Mio Plaza.</t>
  </si>
  <si>
    <t>Megatienda Olaya.</t>
  </si>
  <si>
    <t>Megatienda San Fernando.</t>
  </si>
  <si>
    <t>Megatienda Sn J de los Campanos.</t>
  </si>
  <si>
    <t>Megatienda Turbaco .</t>
  </si>
  <si>
    <t>Megatienda Turbaco 2.</t>
  </si>
  <si>
    <t>Coopservir Plus 01 Turbaco.</t>
  </si>
  <si>
    <t>Coopservir PLUS 17 Terminal</t>
  </si>
  <si>
    <t>Coopservir Plus 26 La Carolina.</t>
  </si>
  <si>
    <t xml:space="preserve">Coopservir Plus 16 </t>
  </si>
  <si>
    <t>Coopservir.</t>
  </si>
  <si>
    <t>Éxito Centro Santa Marta.</t>
  </si>
  <si>
    <t>Rapimercar Bavaria.</t>
  </si>
  <si>
    <t>Rapimercar Mercado.</t>
  </si>
  <si>
    <t>Rapimercar Mio 11 de Nov.</t>
  </si>
  <si>
    <t>Rapimercar Santa Cruz.</t>
  </si>
  <si>
    <t>Rapimercar Transporte.</t>
  </si>
  <si>
    <t>Rapimercar jardines</t>
  </si>
  <si>
    <t>Carulla Arrecife.</t>
  </si>
  <si>
    <t>Carulla Bellavista.</t>
  </si>
  <si>
    <t>Carulla Zazue.</t>
  </si>
  <si>
    <t>Carulla santa marta</t>
  </si>
  <si>
    <t xml:space="preserve">Éxito Express Rodadero. </t>
  </si>
  <si>
    <t>Éxito Libertador Santa Marta.</t>
  </si>
  <si>
    <t>Cencosud Jumbo Ocean Mall.</t>
  </si>
  <si>
    <t>Makro S/Mayorista Santa Marta.</t>
  </si>
  <si>
    <t>Rapimercar Av del Rio.</t>
  </si>
  <si>
    <t>Rapimercar laureles</t>
  </si>
  <si>
    <t>Rapimercar Mio Nogales.</t>
  </si>
  <si>
    <t>Rapimercar Rodadero 01.</t>
  </si>
  <si>
    <t>Coopservir Plus 01 Libertador.</t>
  </si>
  <si>
    <t>Coopservir Plus 02 Los Alcazares.</t>
  </si>
  <si>
    <t>Rapi Mercar.</t>
  </si>
  <si>
    <t xml:space="preserve">Éxito Centro. </t>
  </si>
  <si>
    <t>Surtimayorista Nevada</t>
  </si>
  <si>
    <t>Cencosud Jumbo Guatapuri.</t>
  </si>
  <si>
    <t>Makro Supermayorista.</t>
  </si>
  <si>
    <t>S. Mi Futuro Galeria.</t>
  </si>
  <si>
    <t>S. Mi Futuro La Paz.</t>
  </si>
  <si>
    <t>S. Mi Futuro Nevada.</t>
  </si>
  <si>
    <t>S. Mi Futuro Novalito.</t>
  </si>
  <si>
    <t>Coopservir Plus 01 Tres Postes.</t>
  </si>
  <si>
    <t>Coopservir Plus 02 Novalito.</t>
  </si>
  <si>
    <t>Coopservir Plus 06 Av S. Nevada.</t>
  </si>
  <si>
    <t>Éxito Las Flores.</t>
  </si>
  <si>
    <t>Surtimayorista La Fontana</t>
  </si>
  <si>
    <t>Cencosud Metro Mayales.</t>
  </si>
  <si>
    <t>S. Mi Futuro Fundadores.</t>
  </si>
  <si>
    <t>S. Mi Futuro Mercado.</t>
  </si>
  <si>
    <t>S. Mi Futuro Sabanas.</t>
  </si>
  <si>
    <t>Coopservir Plus 04 Ceiba.</t>
  </si>
  <si>
    <t>S/Mercado Mi Futuro.</t>
  </si>
  <si>
    <t>Éxito Alameda.</t>
  </si>
  <si>
    <t>Éxito Centro.</t>
  </si>
  <si>
    <t>Éxito Lorica.</t>
  </si>
  <si>
    <t>Éxito Express Costa Azul Coveñas</t>
  </si>
  <si>
    <t>Carulla Express Costa azul</t>
  </si>
  <si>
    <t>Cencosud  Metro Monteria</t>
  </si>
  <si>
    <t>Makro S/Mayorista Monteria.</t>
  </si>
  <si>
    <t>Euro S/mercado Nuestro.</t>
  </si>
  <si>
    <t>Euro S/mercado PLAY.</t>
  </si>
  <si>
    <t>S/Mercado Euro.</t>
  </si>
  <si>
    <t>Éxito Centro Sincelejo.</t>
  </si>
  <si>
    <t>Éxito Las Peñitas.</t>
  </si>
  <si>
    <t>Éxito Magangue.</t>
  </si>
  <si>
    <t>Éxito Tolú.</t>
  </si>
  <si>
    <t>Carulla La Mina.</t>
  </si>
  <si>
    <t>Éxito Riohacha.</t>
  </si>
  <si>
    <t>Cencosud Jumbo Riohacha.</t>
  </si>
  <si>
    <t>Cencosud Cross Docking.</t>
  </si>
  <si>
    <t>Koba Col - D1.</t>
  </si>
  <si>
    <t>Rapimercar.</t>
  </si>
  <si>
    <t>J.M. T. ARA - Servipan SA.</t>
  </si>
  <si>
    <t>Makro S/Mayorista.</t>
  </si>
  <si>
    <t>JM. T. ARA.</t>
  </si>
  <si>
    <t>Copservir - Plus Ltda.</t>
  </si>
  <si>
    <t>Euro S/Mercado.</t>
  </si>
  <si>
    <t xml:space="preserve"> SDO 058 Catalunya</t>
  </si>
  <si>
    <t xml:space="preserve"> STO 008 Murillo.</t>
  </si>
  <si>
    <t xml:space="preserve"> STO 036 Las Palmas.</t>
  </si>
  <si>
    <t xml:space="preserve"> STO 078 Ciudad Jardin.</t>
  </si>
  <si>
    <t xml:space="preserve"> STO 079 Villa Contry</t>
  </si>
  <si>
    <t xml:space="preserve"> STO 104 Los Ejecutivos.</t>
  </si>
  <si>
    <t xml:space="preserve"> STO 123 Campestre.</t>
  </si>
  <si>
    <t xml:space="preserve"> STO 219 El Banco.     </t>
  </si>
  <si>
    <t xml:space="preserve"> SAO 043 Miramar.</t>
  </si>
  <si>
    <t xml:space="preserve"> SAO 093.</t>
  </si>
  <si>
    <t xml:space="preserve"> SAO 094 Villa Carolina.</t>
  </si>
  <si>
    <t xml:space="preserve"> SDO 099 Pza del Parque.</t>
  </si>
  <si>
    <t xml:space="preserve"> STO 051 Villa Campestre</t>
  </si>
  <si>
    <t xml:space="preserve"> STO 054 </t>
  </si>
  <si>
    <t xml:space="preserve"> STO 059 El Golf.</t>
  </si>
  <si>
    <t xml:space="preserve"> STO 084 Paraiso.</t>
  </si>
  <si>
    <t xml:space="preserve"> STO 085 Calle 85.</t>
  </si>
  <si>
    <t xml:space="preserve"> STO 098 Buenavista. </t>
  </si>
  <si>
    <t xml:space="preserve"> STO 100 Villa Santos.</t>
  </si>
  <si>
    <t xml:space="preserve"> SAO 47 Macarena</t>
  </si>
  <si>
    <t xml:space="preserve"> SAO 53 Portal del Prado.</t>
  </si>
  <si>
    <t xml:space="preserve"> STO 021 Los Andes.</t>
  </si>
  <si>
    <t xml:space="preserve"> STO 028 El Silencio.</t>
  </si>
  <si>
    <t xml:space="preserve"> STO 033 Soledad 2000.</t>
  </si>
  <si>
    <t xml:space="preserve"> STO 045 C. 20 de Julio.</t>
  </si>
  <si>
    <t xml:space="preserve"> STO 046 Murillo.</t>
  </si>
  <si>
    <t xml:space="preserve"> STO 063 Terminal.</t>
  </si>
  <si>
    <t xml:space="preserve"> STO 065 Las Moras.</t>
  </si>
  <si>
    <t xml:space="preserve"> STO 068 Nva Granada.</t>
  </si>
  <si>
    <t xml:space="preserve"> SAO 031Hipodromo.</t>
  </si>
  <si>
    <t xml:space="preserve"> SDO 503 Simón Bol.</t>
  </si>
  <si>
    <t xml:space="preserve"> STO 004 Villa .</t>
  </si>
  <si>
    <t xml:space="preserve"> STO 015 La Paz.</t>
  </si>
  <si>
    <t xml:space="preserve"> STO 017 Baranoa.</t>
  </si>
  <si>
    <t xml:space="preserve"> STO 019 Santo Tomás.</t>
  </si>
  <si>
    <t xml:space="preserve"> STO 022 Sabanalarga.</t>
  </si>
  <si>
    <t xml:space="preserve"> STO 023 Los Robles</t>
  </si>
  <si>
    <t xml:space="preserve"> STO 024 Las Nieves.</t>
  </si>
  <si>
    <t xml:space="preserve"> STO 026 CC Sol R. Soledad.</t>
  </si>
  <si>
    <t xml:space="preserve"> STO 032 Sabanalarga.</t>
  </si>
  <si>
    <t xml:space="preserve"> STO 038 Los Toboganes.</t>
  </si>
  <si>
    <t xml:space="preserve"> STO 067 Parque Alegra.</t>
  </si>
  <si>
    <t xml:space="preserve"> STO 1005 Las Torres.</t>
  </si>
  <si>
    <t xml:space="preserve"> STO 1025 Los Mangos.</t>
  </si>
  <si>
    <t xml:space="preserve"> STO 077</t>
  </si>
  <si>
    <t xml:space="preserve"> STO 089 Ciudad de Puerto</t>
  </si>
  <si>
    <t xml:space="preserve"> SDO 510.</t>
  </si>
  <si>
    <t xml:space="preserve"> SDO 514.</t>
  </si>
  <si>
    <t xml:space="preserve"> SDO 544.</t>
  </si>
  <si>
    <t xml:space="preserve"> STO 048 Sag. Corazón.</t>
  </si>
  <si>
    <t xml:space="preserve"> STO 060 Tanganazo.</t>
  </si>
  <si>
    <t xml:space="preserve"> STO 061 Recreo.</t>
  </si>
  <si>
    <t xml:space="preserve"> STO 072 Suri Salcedo.</t>
  </si>
  <si>
    <t xml:space="preserve"> STO 073 Ciudad Jardin.</t>
  </si>
  <si>
    <t xml:space="preserve"> STO 076.</t>
  </si>
  <si>
    <t xml:space="preserve"> STO 082 Gourmet.</t>
  </si>
  <si>
    <t xml:space="preserve"> S A.</t>
  </si>
  <si>
    <t xml:space="preserve"> SAO 105  La Plazuela.</t>
  </si>
  <si>
    <t xml:space="preserve"> SDO 613 La Plazuela.</t>
  </si>
  <si>
    <t xml:space="preserve"> STO 109 Buenos Aires.</t>
  </si>
  <si>
    <t xml:space="preserve"> STO 110 Blas de Lezo.</t>
  </si>
  <si>
    <t xml:space="preserve"> STO 115  El Bosque.</t>
  </si>
  <si>
    <t xml:space="preserve"> STO 122  Carmelo.</t>
  </si>
  <si>
    <t xml:space="preserve"> STO 124 Castellana Mall.</t>
  </si>
  <si>
    <t xml:space="preserve"> STO 125 Zaragocilla.</t>
  </si>
  <si>
    <t xml:space="preserve"> STO 331 Sn Juan Nepo.</t>
  </si>
  <si>
    <t xml:space="preserve"> SAO 112 San Felipe.</t>
  </si>
  <si>
    <t xml:space="preserve"> SDO 609 Bazurto.</t>
  </si>
  <si>
    <t xml:space="preserve"> STO 106 Torices.</t>
  </si>
  <si>
    <t xml:space="preserve"> STO 107 Pie de la Popa.</t>
  </si>
  <si>
    <t xml:space="preserve"> STO 108 C. Luque.</t>
  </si>
  <si>
    <t xml:space="preserve"> STO 118 Pedro de Heredia.</t>
  </si>
  <si>
    <t xml:space="preserve"> SDO 610 24 Horas.</t>
  </si>
  <si>
    <t xml:space="preserve"> STO 101 Badillo.</t>
  </si>
  <si>
    <t xml:space="preserve"> STO 102 Matuna. </t>
  </si>
  <si>
    <t xml:space="preserve"> STO 103.</t>
  </si>
  <si>
    <t xml:space="preserve"> STO 113 Trece de Junio.</t>
  </si>
  <si>
    <t xml:space="preserve"> STO 114 V. Candelaria.</t>
  </si>
  <si>
    <t xml:space="preserve"> STO 116 Arjona.</t>
  </si>
  <si>
    <t xml:space="preserve"> STO 117 Turbaco.</t>
  </si>
  <si>
    <t xml:space="preserve"> STO 119 Los Campanos.</t>
  </si>
  <si>
    <t xml:space="preserve"> STO 120 San Fernando.</t>
  </si>
  <si>
    <t xml:space="preserve"> STO 126 Pque Heredia.</t>
  </si>
  <si>
    <t xml:space="preserve"> sto 128</t>
  </si>
  <si>
    <t xml:space="preserve"> STO 208  Terminal.</t>
  </si>
  <si>
    <t xml:space="preserve"> STO 216  Minca.</t>
  </si>
  <si>
    <t xml:space="preserve"> STO 223 Mamatoco.</t>
  </si>
  <si>
    <t xml:space="preserve"> STO 704  Ciénaga.</t>
  </si>
  <si>
    <t xml:space="preserve"> SAO 202 Rodadero.</t>
  </si>
  <si>
    <t xml:space="preserve"> SAO 203 Santa Marta.</t>
  </si>
  <si>
    <t xml:space="preserve"> STO 204 Avda Libertador.</t>
  </si>
  <si>
    <t xml:space="preserve"> STO 206</t>
  </si>
  <si>
    <t xml:space="preserve"> STO 209 Gaira.</t>
  </si>
  <si>
    <t xml:space="preserve"> STO 217 La Bonga.</t>
  </si>
  <si>
    <t xml:space="preserve"> STO 222 Bello Horizonte</t>
  </si>
  <si>
    <t xml:space="preserve"> STO 702 Clinica Mar Caribe.</t>
  </si>
  <si>
    <t xml:space="preserve"> STO 224 Fonseca.</t>
  </si>
  <si>
    <t xml:space="preserve"> STO 252 Los Cortijos.</t>
  </si>
  <si>
    <t xml:space="preserve"> STO 254 S Juan del Cesar.</t>
  </si>
  <si>
    <t xml:space="preserve"> STO 255 Sierra Nevada.</t>
  </si>
  <si>
    <t xml:space="preserve"> STO 752 Cra Novena.</t>
  </si>
  <si>
    <t xml:space="preserve"> SAO 251 La Ceiba. </t>
  </si>
  <si>
    <t xml:space="preserve"> SAO 260 </t>
  </si>
  <si>
    <t xml:space="preserve"> SDO 258 Mayales.</t>
  </si>
  <si>
    <t xml:space="preserve"> SDO 760 Petromil.</t>
  </si>
  <si>
    <t xml:space="preserve"> STO 253 Codazzi.</t>
  </si>
  <si>
    <t xml:space="preserve"> STO 256 Aguachica.</t>
  </si>
  <si>
    <t xml:space="preserve"> STO 257 Bosconia.</t>
  </si>
  <si>
    <t xml:space="preserve"> STO 259 Curumani.</t>
  </si>
  <si>
    <t xml:space="preserve"> STO 261 Curumani/Ocaña.</t>
  </si>
  <si>
    <t xml:space="preserve"> Vacante. 262 jagua de ibirico</t>
  </si>
  <si>
    <t xml:space="preserve"> Vacante. 264</t>
  </si>
  <si>
    <t xml:space="preserve"> SAO 310  Buenavista.</t>
  </si>
  <si>
    <t xml:space="preserve"> SDO 309  Cerete.</t>
  </si>
  <si>
    <t xml:space="preserve"> STO 301  Centro Montería.</t>
  </si>
  <si>
    <t xml:space="preserve"> STO 302 Circunvalar.</t>
  </si>
  <si>
    <t xml:space="preserve"> STO 303 Sur.</t>
  </si>
  <si>
    <t xml:space="preserve"> STO 304 Caucasia.</t>
  </si>
  <si>
    <t xml:space="preserve"> STO 305  Lorica.</t>
  </si>
  <si>
    <t xml:space="preserve"> STO 307 Planeta Rica.</t>
  </si>
  <si>
    <t xml:space="preserve"> STO 313  Ciénaga de Oro.</t>
  </si>
  <si>
    <t xml:space="preserve"> STO 314 Monteverde.</t>
  </si>
  <si>
    <t xml:space="preserve"> STO 315  Monteverde.</t>
  </si>
  <si>
    <t xml:space="preserve"> STO 316.</t>
  </si>
  <si>
    <t xml:space="preserve"> SAO 320 .</t>
  </si>
  <si>
    <t xml:space="preserve"> SDO 794.</t>
  </si>
  <si>
    <t xml:space="preserve"> STO 321 La Pajuela.</t>
  </si>
  <si>
    <t xml:space="preserve"> STO 322 Corozal.</t>
  </si>
  <si>
    <t xml:space="preserve"> STO 323 Euro.</t>
  </si>
  <si>
    <t xml:space="preserve"> STO 325 Tolú.</t>
  </si>
  <si>
    <t xml:space="preserve"> STO 326 San Carlos.</t>
  </si>
  <si>
    <t xml:space="preserve"> STO 327 Argelia.</t>
  </si>
  <si>
    <t xml:space="preserve"> STO 328 San Marcos.</t>
  </si>
  <si>
    <t xml:space="preserve"> STO 330 Plato.</t>
  </si>
  <si>
    <t xml:space="preserve"> STO 332  San Onofre.</t>
  </si>
  <si>
    <t xml:space="preserve"> STO 788 San Miguel.</t>
  </si>
  <si>
    <t xml:space="preserve"> STO 790 Centro S/lejo.</t>
  </si>
  <si>
    <t xml:space="preserve"> STO 798 Carmen de Bol.</t>
  </si>
  <si>
    <t xml:space="preserve"> STO 787</t>
  </si>
  <si>
    <t xml:space="preserve"> SAO 212 Riohacha.</t>
  </si>
  <si>
    <t xml:space="preserve"> STO 221.</t>
  </si>
  <si>
    <t xml:space="preserve"> STO 225 Maicao.</t>
  </si>
  <si>
    <t xml:space="preserve"> STO 226 Mezquita.</t>
  </si>
  <si>
    <t xml:space="preserve"> STO 228 las mercedes</t>
  </si>
  <si>
    <t xml:space="preserve"> S A</t>
  </si>
  <si>
    <t>Olimpica 263</t>
  </si>
  <si>
    <t>Presupuesto Febrero 2024</t>
  </si>
  <si>
    <t>Ventas 2023</t>
  </si>
  <si>
    <t>Carulla CERRADO</t>
  </si>
  <si>
    <t>Éxito Vacante.</t>
  </si>
  <si>
    <t>Surtimax Vacante.</t>
  </si>
  <si>
    <t>Cencosud - Jumbo - Mall Plaza</t>
  </si>
  <si>
    <t>Cencosud Vacante.</t>
  </si>
  <si>
    <t>Makro Vacante.</t>
  </si>
  <si>
    <t>Megatienda Vacante.</t>
  </si>
  <si>
    <t xml:space="preserve"> SDO Vacante.</t>
  </si>
  <si>
    <t xml:space="preserve"> STO 037 Pradomar.</t>
  </si>
  <si>
    <t xml:space="preserve"> STO 040 Vía Cuarenta.</t>
  </si>
  <si>
    <t xml:space="preserve"> STO 062 La Playa.</t>
  </si>
  <si>
    <t xml:space="preserve"> STO 066 Alameda.</t>
  </si>
  <si>
    <t xml:space="preserve"> STO 1009 Pto Colombia.</t>
  </si>
  <si>
    <t xml:space="preserve"> Vacante.</t>
  </si>
  <si>
    <t>Merqueo SAS.</t>
  </si>
  <si>
    <t>Euro Vacante.</t>
  </si>
  <si>
    <t>Total Zona 01</t>
  </si>
  <si>
    <t>Zona 03</t>
  </si>
  <si>
    <t>Carulla Vacante.</t>
  </si>
  <si>
    <t>Surtimayorista Vacante.</t>
  </si>
  <si>
    <t xml:space="preserve"> SDO 039 Chiquinquira.</t>
  </si>
  <si>
    <t xml:space="preserve"> SDO 052  T. Metro.</t>
  </si>
  <si>
    <t xml:space="preserve"> STO 056 Buena Esperanza.</t>
  </si>
  <si>
    <t xml:space="preserve"> STO 075 Las Mercedes.</t>
  </si>
  <si>
    <t>Coopservir Vacante.</t>
  </si>
  <si>
    <t>Total Zona 03</t>
  </si>
  <si>
    <t>Zona 04</t>
  </si>
  <si>
    <t>Makro S/mayorista Vacante.</t>
  </si>
  <si>
    <t xml:space="preserve"> SDO 035 El Concord.</t>
  </si>
  <si>
    <t xml:space="preserve"> STO 007 Malambo.</t>
  </si>
  <si>
    <t xml:space="preserve"> STO 016 Galapa.</t>
  </si>
  <si>
    <t xml:space="preserve"> STO 018 American Bar.</t>
  </si>
  <si>
    <t xml:space="preserve"> STO 027 Los Olivos</t>
  </si>
  <si>
    <t xml:space="preserve"> STO 029 Sabanagrande.</t>
  </si>
  <si>
    <t xml:space="preserve"> STO 034 Palmar de Varela.</t>
  </si>
  <si>
    <t xml:space="preserve"> STO 050 Manuela Beltran.</t>
  </si>
  <si>
    <t xml:space="preserve"> STO 069 Rebolo.</t>
  </si>
  <si>
    <t>Total Zona 04</t>
  </si>
  <si>
    <t>Zona 05</t>
  </si>
  <si>
    <t>Carulla Express Vacante.</t>
  </si>
  <si>
    <t>Cencosud Metro Calle 72. CERRADO.</t>
  </si>
  <si>
    <t xml:space="preserve"> SAO Vacante.</t>
  </si>
  <si>
    <t xml:space="preserve"> SDO 515.</t>
  </si>
  <si>
    <t xml:space="preserve"> STO 080 Granadillo.</t>
  </si>
  <si>
    <t xml:space="preserve"> STO 1042 Universal.</t>
  </si>
  <si>
    <t>Total Zona 05</t>
  </si>
  <si>
    <t>TOTAL PPTTO BAQ</t>
  </si>
  <si>
    <t>PPTTO POR ALMACEN</t>
  </si>
  <si>
    <t>Almacenes Éxito, Carulla, Surtimax.</t>
  </si>
  <si>
    <t>Cencosud Jumbo, Metro.</t>
  </si>
  <si>
    <t>Megatienda.</t>
  </si>
  <si>
    <t>Supermercado Mi Futuro.</t>
  </si>
  <si>
    <t>TOTAL PPTTO POR CLIENTE BAQ</t>
  </si>
  <si>
    <t>CARTAGENA</t>
  </si>
  <si>
    <t>Zona 02</t>
  </si>
  <si>
    <t>Cencosud Vac.</t>
  </si>
  <si>
    <t>Megatienda Vac.</t>
  </si>
  <si>
    <t>Coopservir Plus Vac.</t>
  </si>
  <si>
    <t>Total Zona 02</t>
  </si>
  <si>
    <t>Éxito Express San Martin / No existe</t>
  </si>
  <si>
    <t>Carulla Express Calle 4 ta</t>
  </si>
  <si>
    <t>Carulla Vacante</t>
  </si>
  <si>
    <t xml:space="preserve"> Vac.</t>
  </si>
  <si>
    <t>Zona 06</t>
  </si>
  <si>
    <t xml:space="preserve"> STO 121 Olaya.( CERRADO )</t>
  </si>
  <si>
    <t>Coopservir Vac.</t>
  </si>
  <si>
    <t>Total Zona 06</t>
  </si>
  <si>
    <t>TOTAL PPTTO CGENA</t>
  </si>
  <si>
    <t>TOTAL PPTTO POR CLIENTE CGENA</t>
  </si>
  <si>
    <t>SANTA MARTA</t>
  </si>
  <si>
    <t>Zona 01</t>
  </si>
  <si>
    <t>Éxito Vacante</t>
  </si>
  <si>
    <t>Cencosud Jumbo Vac.</t>
  </si>
  <si>
    <t>Cencosud - Vacante.</t>
  </si>
  <si>
    <t xml:space="preserve"> STO 201  Centro Sta Mta.</t>
  </si>
  <si>
    <t xml:space="preserve"> STO 205  Record.</t>
  </si>
  <si>
    <t xml:space="preserve"> STO 207  Fundación.</t>
  </si>
  <si>
    <t xml:space="preserve"> STO 214  Manzanares. Cerrado</t>
  </si>
  <si>
    <t xml:space="preserve"> STO 215  Aracataca.</t>
  </si>
  <si>
    <t xml:space="preserve"> STO 701  Ciénaga.</t>
  </si>
  <si>
    <t>Rapimercar Ciénaga.</t>
  </si>
  <si>
    <t>Rapimercar Laureles</t>
  </si>
  <si>
    <t>Coopservir Plus 04.</t>
  </si>
  <si>
    <t>Makro S/Mayorista Vacante.</t>
  </si>
  <si>
    <t xml:space="preserve"> STO 210Gaira.</t>
  </si>
  <si>
    <t xml:space="preserve"> STO 218.</t>
  </si>
  <si>
    <t xml:space="preserve"> STO 220 Gran Bazar.</t>
  </si>
  <si>
    <t xml:space="preserve"> STO 754.</t>
  </si>
  <si>
    <t>Rapimercar Mio Gaira.</t>
  </si>
  <si>
    <t>Rapimercar Jardines</t>
  </si>
  <si>
    <t>Rapimercar Vacante.</t>
  </si>
  <si>
    <t>Coopservir Plus Rodadero.</t>
  </si>
  <si>
    <t>TOTAL PPTTO SANTA MARTA</t>
  </si>
  <si>
    <t>TOTAL PPTTO POR CLIENTE STA MTA</t>
  </si>
  <si>
    <t>VALLEDUPAR</t>
  </si>
  <si>
    <t>Éxito Express Vacante.</t>
  </si>
  <si>
    <t>S. Mi Futuro Vacante.</t>
  </si>
  <si>
    <t xml:space="preserve">Coopservir Plus Vac. </t>
  </si>
  <si>
    <t>Makro S/Mayorista Vac.</t>
  </si>
  <si>
    <t>TOTAL PPTTO VALLEDUPAR</t>
  </si>
  <si>
    <t>TOTAL PPTTO CLIENTE VALLEDUPAR</t>
  </si>
  <si>
    <t>MONTERÍA</t>
  </si>
  <si>
    <t>Turbo Carulla Bocagrande</t>
  </si>
  <si>
    <t xml:space="preserve"> STO 311 Seis de Marzo.</t>
  </si>
  <si>
    <t xml:space="preserve"> STO 318 Coveñas.</t>
  </si>
  <si>
    <t xml:space="preserve"> STO 893 Cerete.</t>
  </si>
  <si>
    <t xml:space="preserve"> STO 896 Necocli.</t>
  </si>
  <si>
    <t xml:space="preserve"> STO Vacante.</t>
  </si>
  <si>
    <t>Euro S/mercado Vac.</t>
  </si>
  <si>
    <t>TOTAL PPTTO ,MONTERÍA</t>
  </si>
  <si>
    <t>SINCELEJO</t>
  </si>
  <si>
    <t xml:space="preserve"> SAO 324 Magangue.</t>
  </si>
  <si>
    <t xml:space="preserve"> STO 306 Sahagun.</t>
  </si>
  <si>
    <t xml:space="preserve"> STO 319 Sampues.</t>
  </si>
  <si>
    <t xml:space="preserve"> STO 329 Chinú.</t>
  </si>
  <si>
    <t xml:space="preserve"> STO 789 Mompox.</t>
  </si>
  <si>
    <t xml:space="preserve"> STO 799 Magangue.</t>
  </si>
  <si>
    <t>Coopservir Plus Vacante.</t>
  </si>
  <si>
    <t>TOTAL PPTTO SINCELEJO</t>
  </si>
  <si>
    <t>TOTAL PPTTO CLIENTE SINCELEJO</t>
  </si>
  <si>
    <t>RIOHACHA</t>
  </si>
  <si>
    <t>TOTAL PPTTO RIOHACHA</t>
  </si>
  <si>
    <t xml:space="preserve">                    Total Zona 01</t>
  </si>
  <si>
    <t>TOTAL PPTTO CLIENTE RIOHACHA</t>
  </si>
  <si>
    <t>SUBTOTAL VTAS SERVIPAN</t>
  </si>
  <si>
    <t>MARCAS PROPIAS Y CLTES ESPECIALES</t>
  </si>
  <si>
    <t>Éxito, Carulla, S/Mayorista.</t>
  </si>
  <si>
    <t>Mercaderias SAS.</t>
  </si>
  <si>
    <t>Megatiendas.</t>
  </si>
  <si>
    <t>TOTAL MARCAS PROPIAS Y CLTES ESPECIALES</t>
  </si>
  <si>
    <t>Total Presupuesto por Clientes.</t>
  </si>
  <si>
    <t>Mercaderias J &amp; B.</t>
  </si>
  <si>
    <t>Megatiendas</t>
  </si>
  <si>
    <t>Ventas Febrero 2023</t>
  </si>
  <si>
    <t>Punto de Venta</t>
  </si>
  <si>
    <t>PLUS 1 SANTA MARTA</t>
  </si>
  <si>
    <t>Sto 057 Villa Adela</t>
  </si>
  <si>
    <t>Sdo 033 Soledad 2000</t>
  </si>
  <si>
    <t>Sto 026 Soledad - Sol Real 026</t>
  </si>
  <si>
    <t>Sto 028 el Silencio</t>
  </si>
  <si>
    <t>Sto 036 las Palmas</t>
  </si>
  <si>
    <t>Sto 054 Villa Campestre</t>
  </si>
  <si>
    <t>Sto 073 Ciudad Jardin</t>
  </si>
  <si>
    <t>Sto 125 Zaragocilla</t>
  </si>
  <si>
    <t>Sto 330 Plato</t>
  </si>
  <si>
    <t>Cencosud Caribe Plaza</t>
  </si>
  <si>
    <t>Coopservir Plus Vac.38</t>
  </si>
  <si>
    <t xml:space="preserve"> Éxito express Crespo /4057</t>
  </si>
  <si>
    <t>Carulla Villa Susana./539</t>
  </si>
  <si>
    <t>Cencosud Jumbo Lago</t>
  </si>
  <si>
    <t>Carulla santa marta / 4827</t>
  </si>
  <si>
    <t>Éxito Alameda. / 357</t>
  </si>
  <si>
    <t>Éxito Centro./ 263</t>
  </si>
  <si>
    <t>Éxito Lorica./ 4033</t>
  </si>
  <si>
    <t>Éxito Norte./ 262</t>
  </si>
  <si>
    <t>Carulla Alameda /4573</t>
  </si>
  <si>
    <t>Turbo Carulla Poblado / 475</t>
  </si>
  <si>
    <t>Turbo Carulla las Colina / 4486</t>
  </si>
  <si>
    <t>Carulla Mar del Norte / 4442</t>
  </si>
  <si>
    <t>Turbo Carulla Anda lucia / 4496</t>
  </si>
  <si>
    <t>Carulla Express Costa azul  / 4831</t>
  </si>
  <si>
    <t>Turbo Carulla Manga / 4489</t>
  </si>
  <si>
    <t>Turbo Éxito Monteria Norte</t>
  </si>
  <si>
    <t>Turbo Carulla Castellana /4437</t>
  </si>
  <si>
    <t>Turbo carulla Prado / 4476</t>
  </si>
  <si>
    <t>TOTAL EMPRESA.</t>
  </si>
  <si>
    <t>HD</t>
  </si>
  <si>
    <t xml:space="preserve"> SDO Vacante. Calamar</t>
  </si>
  <si>
    <t xml:space="preserve"> STO 044</t>
  </si>
  <si>
    <t xml:space="preserve"> Plus 42 Cgena</t>
  </si>
  <si>
    <t xml:space="preserve"> 331 Nepumoceno</t>
  </si>
  <si>
    <t xml:space="preserve"> Vacante. STO 227 </t>
  </si>
  <si>
    <t xml:space="preserve"> STO </t>
  </si>
  <si>
    <t xml:space="preserve"> Vacante. 264 copey</t>
  </si>
  <si>
    <t xml:space="preserve"> STO 291</t>
  </si>
  <si>
    <t xml:space="preserve"> STO 267</t>
  </si>
  <si>
    <t xml:space="preserve"> STO 229</t>
  </si>
  <si>
    <t xml:space="preserve"> STO 230</t>
  </si>
  <si>
    <t>Año</t>
  </si>
  <si>
    <t>Mes</t>
  </si>
  <si>
    <t>Sao 047 Macarena</t>
  </si>
  <si>
    <t>Sto 017 Baranoa</t>
  </si>
  <si>
    <t>Sto 019 Santo Tomas</t>
  </si>
  <si>
    <t>Sto 022 Sabanalarga</t>
  </si>
  <si>
    <t>Sto 046 Murillo</t>
  </si>
  <si>
    <t>Sto 204 Av Libertador</t>
  </si>
  <si>
    <t>Sto 311 Seis de Marzo</t>
  </si>
  <si>
    <t>STO 115 Outlet el Bosque</t>
  </si>
  <si>
    <t>Sto 079 Villa Contry</t>
  </si>
  <si>
    <t>Sto 701 Cienaga Magdalena</t>
  </si>
  <si>
    <t>Carulla 661 Express San Martin</t>
  </si>
  <si>
    <t>Carulla 4576 Bavaria</t>
  </si>
  <si>
    <t>OXXO DISTRITO 90</t>
  </si>
  <si>
    <t>OXXO EDS EL LIMON</t>
  </si>
  <si>
    <t>OXXO EDS SAN ANTONIO</t>
  </si>
  <si>
    <t>OXXO METROPOLIS</t>
  </si>
  <si>
    <t>OXXO SERVICAMPESTRE</t>
  </si>
  <si>
    <t>OXXO TORRE ATLANTICO</t>
  </si>
  <si>
    <t>PLUS 22  CARTAGENA</t>
  </si>
  <si>
    <t>Sdo 037 Pradomar</t>
  </si>
  <si>
    <t>Barranquilla</t>
  </si>
  <si>
    <t>Montería</t>
  </si>
  <si>
    <t>Cartagena</t>
  </si>
  <si>
    <t>Riohacha</t>
  </si>
  <si>
    <t>SantaMarta</t>
  </si>
  <si>
    <t>Sincelejo</t>
  </si>
  <si>
    <t>Valledupar</t>
  </si>
  <si>
    <t xml:space="preserve"> Hard Discount</t>
  </si>
  <si>
    <t>Turbo 4183 Exito Monteria Norte</t>
  </si>
  <si>
    <t>Sto 005 las Torres</t>
  </si>
  <si>
    <t>DevolucionesM</t>
  </si>
  <si>
    <t xml:space="preserve"> CADENA COMERCIAL OXXO COLOMBIA S A S</t>
  </si>
  <si>
    <t>Sdo 099 Plaza del Parque</t>
  </si>
  <si>
    <t>Sto 016 Galapa</t>
  </si>
  <si>
    <t>Sto 038 Campo Alegre</t>
  </si>
  <si>
    <t>Sto 256 Aguachica</t>
  </si>
  <si>
    <t>Exito 4063 San Andres 20 de Julio</t>
  </si>
  <si>
    <t>Exito 4064 Isla Aeropuerto</t>
  </si>
  <si>
    <t>Exito 4061 Isla San Luis</t>
  </si>
  <si>
    <t>Sto 021 los Andes</t>
  </si>
  <si>
    <t>Sto 023 los Robles</t>
  </si>
  <si>
    <t>Sto 024 las Nieves</t>
  </si>
  <si>
    <t>Sto 027 los Olivos</t>
  </si>
  <si>
    <t>Sto 055 La Pradera</t>
  </si>
  <si>
    <t>Sto 066 Jardin del Rio</t>
  </si>
  <si>
    <t>OXXO PLAZA MAYOR</t>
  </si>
  <si>
    <t>OXXO PREMIUM PLAZA</t>
  </si>
  <si>
    <t>Exito 357 Alameda Monteria</t>
  </si>
  <si>
    <t>Sto 030 Mercado cl 30</t>
  </si>
  <si>
    <t>Sto 141 Maria La Baja</t>
  </si>
  <si>
    <t>Sto 006 el Bosque</t>
  </si>
  <si>
    <t>Sto 039 Chiquinquira</t>
  </si>
  <si>
    <t>Sto 040 Siape Via 40</t>
  </si>
  <si>
    <t>Sto 041 Caribe Verde</t>
  </si>
  <si>
    <t>Sto 056 Buena ESsperanza</t>
  </si>
  <si>
    <t>Sto 062 la Playa</t>
  </si>
  <si>
    <t>Sto 069 Rebolo</t>
  </si>
  <si>
    <t>Sto 088 La Redonda</t>
  </si>
  <si>
    <t>Sto 516</t>
  </si>
  <si>
    <t>Sto 1042 Universal</t>
  </si>
  <si>
    <t>Sto 014  7 Abril</t>
  </si>
  <si>
    <t>Zona1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</si>
</sst>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[$$-240A]\ * #,##0_-;\-[$$-240A]\ * #,##0_-;_-[$$-240A]\ * &quot;-&quot;??_-;_-@_-"/>
    <numFmt numFmtId="165" formatCode="#,##0;\(#,##0\)"/>
    <numFmt numFmtId="166" formatCode="#,##0;[Red]\(#,##0\)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66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9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17" fontId="0" fillId="0" borderId="0" xfId="0" applyNumberFormat="1"/>
    <xf numFmtId="0" fontId="4" fillId="0" borderId="0" xfId="0" applyFont="1"/>
    <xf numFmtId="0" fontId="5" fillId="0" borderId="2" xfId="0" applyFont="1" applyFill="1" applyBorder="1"/>
    <xf numFmtId="165" fontId="6" fillId="0" borderId="2" xfId="0" applyNumberFormat="1" applyFont="1" applyFill="1" applyBorder="1" applyAlignment="1"/>
    <xf numFmtId="165" fontId="6" fillId="0" borderId="3" xfId="0" applyNumberFormat="1" applyFont="1" applyFill="1" applyBorder="1" applyAlignment="1"/>
    <xf numFmtId="165" fontId="7" fillId="0" borderId="4" xfId="0" applyNumberFormat="1" applyFont="1" applyFill="1" applyBorder="1" applyAlignment="1">
      <alignment horizontal="center"/>
    </xf>
    <xf numFmtId="165" fontId="6" fillId="0" borderId="5" xfId="0" applyNumberFormat="1" applyFont="1" applyFill="1" applyBorder="1" applyAlignment="1"/>
    <xf numFmtId="0" fontId="8" fillId="3" borderId="2" xfId="0" applyFont="1" applyFill="1" applyBorder="1" applyAlignment="1">
      <alignment horizontal="center"/>
    </xf>
    <xf numFmtId="165" fontId="6" fillId="0" borderId="6" xfId="0" applyNumberFormat="1" applyFont="1" applyFill="1" applyBorder="1" applyAlignment="1"/>
    <xf numFmtId="165" fontId="6" fillId="0" borderId="7" xfId="0" applyNumberFormat="1" applyFont="1" applyFill="1" applyBorder="1" applyAlignment="1"/>
    <xf numFmtId="165" fontId="6" fillId="0" borderId="8" xfId="0" applyNumberFormat="1" applyFont="1" applyFill="1" applyBorder="1" applyAlignment="1"/>
    <xf numFmtId="0" fontId="5" fillId="2" borderId="2" xfId="0" applyFont="1" applyFill="1" applyBorder="1"/>
    <xf numFmtId="0" fontId="5" fillId="4" borderId="2" xfId="0" applyFont="1" applyFill="1" applyBorder="1"/>
    <xf numFmtId="0" fontId="5" fillId="0" borderId="2" xfId="0" applyFont="1" applyBorder="1"/>
    <xf numFmtId="165" fontId="6" fillId="0" borderId="9" xfId="0" applyNumberFormat="1" applyFont="1" applyFill="1" applyBorder="1" applyAlignment="1"/>
    <xf numFmtId="165" fontId="6" fillId="0" borderId="10" xfId="0" applyNumberFormat="1" applyFont="1" applyFill="1" applyBorder="1" applyAlignment="1"/>
    <xf numFmtId="165" fontId="6" fillId="0" borderId="0" xfId="0" applyNumberFormat="1" applyFont="1" applyFill="1" applyBorder="1" applyAlignment="1"/>
    <xf numFmtId="0" fontId="8" fillId="0" borderId="11" xfId="0" applyFont="1" applyFill="1" applyBorder="1" applyAlignment="1">
      <alignment horizontal="center"/>
    </xf>
    <xf numFmtId="0" fontId="5" fillId="0" borderId="1" xfId="0" applyFont="1" applyFill="1" applyBorder="1"/>
    <xf numFmtId="165" fontId="6" fillId="0" borderId="1" xfId="0" applyNumberFormat="1" applyFont="1" applyFill="1" applyBorder="1" applyAlignment="1"/>
    <xf numFmtId="165" fontId="6" fillId="0" borderId="12" xfId="0" applyNumberFormat="1" applyFont="1" applyFill="1" applyBorder="1" applyAlignment="1"/>
    <xf numFmtId="165" fontId="8" fillId="5" borderId="2" xfId="0" applyNumberFormat="1" applyFont="1" applyFill="1" applyBorder="1" applyAlignment="1" applyProtection="1">
      <alignment horizontal="center"/>
      <protection locked="0"/>
    </xf>
    <xf numFmtId="0" fontId="5" fillId="0" borderId="10" xfId="0" applyFont="1" applyFill="1" applyBorder="1"/>
    <xf numFmtId="0" fontId="8" fillId="3" borderId="13" xfId="0" applyFont="1" applyFill="1" applyBorder="1" applyAlignment="1">
      <alignment horizontal="center"/>
    </xf>
    <xf numFmtId="0" fontId="5" fillId="6" borderId="2" xfId="0" applyFont="1" applyFill="1" applyBorder="1"/>
    <xf numFmtId="0" fontId="5" fillId="7" borderId="2" xfId="0" applyFont="1" applyFill="1" applyBorder="1"/>
    <xf numFmtId="165" fontId="6" fillId="0" borderId="14" xfId="0" applyNumberFormat="1" applyFont="1" applyFill="1" applyBorder="1" applyAlignment="1"/>
    <xf numFmtId="0" fontId="8" fillId="2" borderId="4" xfId="0" applyFont="1" applyFill="1" applyBorder="1" applyAlignment="1">
      <alignment horizontal="center"/>
    </xf>
    <xf numFmtId="0" fontId="5" fillId="2" borderId="13" xfId="0" applyFont="1" applyFill="1" applyBorder="1"/>
    <xf numFmtId="165" fontId="6" fillId="0" borderId="15" xfId="0" applyNumberFormat="1" applyFont="1" applyFill="1" applyBorder="1" applyAlignment="1"/>
    <xf numFmtId="0" fontId="8" fillId="0" borderId="4" xfId="0" applyFont="1" applyFill="1" applyBorder="1" applyAlignment="1">
      <alignment horizontal="center"/>
    </xf>
    <xf numFmtId="0" fontId="5" fillId="0" borderId="13" xfId="0" applyFont="1" applyFill="1" applyBorder="1"/>
    <xf numFmtId="0" fontId="6" fillId="0" borderId="2" xfId="0" applyFont="1" applyBorder="1"/>
    <xf numFmtId="0" fontId="5" fillId="0" borderId="16" xfId="0" applyFont="1" applyFill="1" applyBorder="1"/>
    <xf numFmtId="0" fontId="5" fillId="0" borderId="2" xfId="0" applyFont="1" applyBorder="1" applyAlignment="1"/>
    <xf numFmtId="0" fontId="8" fillId="0" borderId="4" xfId="0" applyFont="1" applyFill="1" applyBorder="1"/>
    <xf numFmtId="165" fontId="8" fillId="5" borderId="2" xfId="0" applyNumberFormat="1" applyFont="1" applyFill="1" applyBorder="1" applyAlignment="1" applyProtection="1">
      <alignment horizontal="center" wrapText="1"/>
      <protection locked="0"/>
    </xf>
    <xf numFmtId="165" fontId="8" fillId="0" borderId="2" xfId="0" applyNumberFormat="1" applyFont="1" applyFill="1" applyBorder="1" applyAlignment="1" applyProtection="1">
      <alignment horizontal="center" wrapText="1"/>
      <protection locked="0"/>
    </xf>
    <xf numFmtId="165" fontId="7" fillId="8" borderId="2" xfId="0" applyNumberFormat="1" applyFont="1" applyFill="1" applyBorder="1" applyAlignment="1">
      <alignment horizontal="center"/>
    </xf>
    <xf numFmtId="44" fontId="0" fillId="0" borderId="0" xfId="1" applyFont="1"/>
    <xf numFmtId="44" fontId="6" fillId="0" borderId="0" xfId="1" applyFont="1" applyBorder="1" applyAlignment="1"/>
    <xf numFmtId="44" fontId="8" fillId="0" borderId="4" xfId="1" applyFont="1" applyFill="1" applyBorder="1" applyAlignment="1" applyProtection="1">
      <protection locked="0"/>
    </xf>
    <xf numFmtId="44" fontId="6" fillId="0" borderId="10" xfId="1" applyFont="1" applyBorder="1" applyAlignment="1"/>
    <xf numFmtId="44" fontId="5" fillId="0" borderId="2" xfId="1" applyFont="1" applyFill="1" applyBorder="1" applyAlignment="1" applyProtection="1">
      <protection locked="0"/>
    </xf>
    <xf numFmtId="44" fontId="5" fillId="0" borderId="18" xfId="1" applyFont="1" applyBorder="1" applyAlignment="1"/>
    <xf numFmtId="165" fontId="6" fillId="0" borderId="13" xfId="0" applyNumberFormat="1" applyFont="1" applyFill="1" applyBorder="1"/>
    <xf numFmtId="165" fontId="6" fillId="0" borderId="2" xfId="0" applyNumberFormat="1" applyFont="1" applyBorder="1" applyAlignment="1"/>
    <xf numFmtId="165" fontId="6" fillId="0" borderId="2" xfId="0" applyNumberFormat="1" applyFont="1" applyFill="1" applyBorder="1"/>
    <xf numFmtId="165" fontId="6" fillId="0" borderId="0" xfId="0" applyNumberFormat="1" applyFont="1" applyBorder="1" applyAlignment="1"/>
    <xf numFmtId="165" fontId="8" fillId="0" borderId="4" xfId="2" applyNumberFormat="1" applyFont="1" applyFill="1" applyBorder="1" applyAlignment="1" applyProtection="1">
      <protection locked="0"/>
    </xf>
    <xf numFmtId="165" fontId="6" fillId="0" borderId="5" xfId="0" applyNumberFormat="1" applyFont="1" applyBorder="1" applyAlignment="1"/>
    <xf numFmtId="165" fontId="6" fillId="0" borderId="10" xfId="0" applyNumberFormat="1" applyFont="1" applyBorder="1" applyAlignment="1"/>
    <xf numFmtId="165" fontId="8" fillId="0" borderId="4" xfId="2" applyNumberFormat="1" applyFont="1" applyFill="1" applyBorder="1" applyAlignment="1" applyProtection="1"/>
    <xf numFmtId="165" fontId="6" fillId="0" borderId="1" xfId="0" applyNumberFormat="1" applyFont="1" applyBorder="1" applyAlignment="1"/>
    <xf numFmtId="165" fontId="6" fillId="0" borderId="8" xfId="0" applyNumberFormat="1" applyFont="1" applyBorder="1" applyAlignment="1"/>
    <xf numFmtId="165" fontId="5" fillId="0" borderId="13" xfId="2" applyNumberFormat="1" applyFont="1" applyFill="1" applyBorder="1" applyAlignment="1" applyProtection="1">
      <protection locked="0"/>
    </xf>
    <xf numFmtId="165" fontId="5" fillId="0" borderId="16" xfId="2" applyNumberFormat="1" applyFont="1" applyFill="1" applyBorder="1" applyAlignment="1" applyProtection="1">
      <protection locked="0"/>
    </xf>
    <xf numFmtId="165" fontId="5" fillId="0" borderId="17" xfId="2" applyNumberFormat="1" applyFont="1" applyFill="1" applyBorder="1" applyAlignment="1" applyProtection="1">
      <protection locked="0"/>
    </xf>
    <xf numFmtId="165" fontId="6" fillId="0" borderId="0" xfId="0" applyNumberFormat="1" applyFont="1" applyFill="1" applyBorder="1"/>
    <xf numFmtId="165" fontId="6" fillId="0" borderId="10" xfId="0" applyNumberFormat="1" applyFont="1" applyFill="1" applyBorder="1"/>
    <xf numFmtId="165" fontId="8" fillId="0" borderId="4" xfId="0" applyNumberFormat="1" applyFont="1" applyFill="1" applyBorder="1" applyAlignment="1"/>
    <xf numFmtId="165" fontId="6" fillId="2" borderId="5" xfId="0" applyNumberFormat="1" applyFont="1" applyFill="1" applyBorder="1" applyAlignment="1"/>
    <xf numFmtId="165" fontId="5" fillId="2" borderId="16" xfId="2" applyNumberFormat="1" applyFont="1" applyFill="1" applyBorder="1" applyAlignment="1" applyProtection="1">
      <protection locked="0"/>
    </xf>
    <xf numFmtId="165" fontId="5" fillId="2" borderId="2" xfId="2" applyNumberFormat="1" applyFont="1" applyFill="1" applyBorder="1" applyAlignment="1" applyProtection="1">
      <protection locked="0"/>
    </xf>
    <xf numFmtId="165" fontId="5" fillId="2" borderId="18" xfId="2" applyNumberFormat="1" applyFont="1" applyFill="1" applyBorder="1" applyAlignment="1" applyProtection="1">
      <protection locked="0"/>
    </xf>
    <xf numFmtId="165" fontId="6" fillId="0" borderId="1" xfId="0" applyNumberFormat="1" applyFont="1" applyFill="1" applyBorder="1"/>
    <xf numFmtId="165" fontId="6" fillId="0" borderId="12" xfId="0" applyNumberFormat="1" applyFont="1" applyBorder="1" applyAlignment="1"/>
    <xf numFmtId="165" fontId="6" fillId="0" borderId="15" xfId="0" applyNumberFormat="1" applyFont="1" applyBorder="1" applyAlignment="1"/>
    <xf numFmtId="165" fontId="5" fillId="0" borderId="2" xfId="2" applyNumberFormat="1" applyFont="1" applyFill="1" applyBorder="1" applyAlignment="1" applyProtection="1">
      <protection locked="0"/>
    </xf>
    <xf numFmtId="165" fontId="8" fillId="0" borderId="0" xfId="2" applyNumberFormat="1" applyFont="1" applyFill="1" applyBorder="1" applyAlignment="1" applyProtection="1">
      <protection locked="0"/>
    </xf>
    <xf numFmtId="165" fontId="5" fillId="0" borderId="2" xfId="0" applyNumberFormat="1" applyFont="1" applyBorder="1" applyAlignment="1"/>
    <xf numFmtId="165" fontId="6" fillId="4" borderId="2" xfId="0" applyNumberFormat="1" applyFont="1" applyFill="1" applyBorder="1" applyAlignment="1"/>
    <xf numFmtId="165" fontId="5" fillId="4" borderId="20" xfId="0" applyNumberFormat="1" applyFont="1" applyFill="1" applyBorder="1" applyAlignment="1"/>
    <xf numFmtId="165" fontId="5" fillId="0" borderId="21" xfId="0" applyNumberFormat="1" applyFont="1" applyFill="1" applyBorder="1" applyAlignment="1"/>
    <xf numFmtId="165" fontId="5" fillId="0" borderId="1" xfId="2" applyNumberFormat="1" applyFont="1" applyFill="1" applyBorder="1" applyAlignment="1" applyProtection="1">
      <protection locked="0"/>
    </xf>
    <xf numFmtId="165" fontId="8" fillId="0" borderId="1" xfId="2" applyNumberFormat="1" applyFont="1" applyFill="1" applyBorder="1" applyAlignment="1" applyProtection="1">
      <protection locked="0"/>
    </xf>
    <xf numFmtId="165" fontId="5" fillId="0" borderId="0" xfId="2" applyNumberFormat="1" applyFont="1" applyFill="1" applyBorder="1" applyAlignment="1" applyProtection="1">
      <protection locked="0"/>
    </xf>
    <xf numFmtId="165" fontId="5" fillId="0" borderId="8" xfId="2" applyNumberFormat="1" applyFont="1" applyFill="1" applyBorder="1" applyAlignment="1" applyProtection="1">
      <protection locked="0"/>
    </xf>
    <xf numFmtId="165" fontId="5" fillId="0" borderId="20" xfId="0" applyNumberFormat="1" applyFont="1" applyFill="1" applyBorder="1" applyAlignment="1"/>
    <xf numFmtId="165" fontId="8" fillId="0" borderId="2" xfId="2" applyNumberFormat="1" applyFont="1" applyFill="1" applyBorder="1" applyAlignment="1" applyProtection="1">
      <protection locked="0"/>
    </xf>
    <xf numFmtId="165" fontId="6" fillId="9" borderId="2" xfId="0" applyNumberFormat="1" applyFont="1" applyFill="1" applyBorder="1" applyAlignment="1"/>
    <xf numFmtId="165" fontId="5" fillId="10" borderId="2" xfId="2" applyNumberFormat="1" applyFont="1" applyFill="1" applyBorder="1" applyAlignment="1" applyProtection="1">
      <protection locked="0"/>
    </xf>
    <xf numFmtId="165" fontId="5" fillId="0" borderId="18" xfId="0" applyNumberFormat="1" applyFont="1" applyBorder="1" applyAlignment="1"/>
    <xf numFmtId="166" fontId="6" fillId="0" borderId="22" xfId="0" applyNumberFormat="1" applyFont="1" applyFill="1" applyBorder="1"/>
    <xf numFmtId="165" fontId="7" fillId="0" borderId="0" xfId="0" applyNumberFormat="1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0" fontId="5" fillId="0" borderId="24" xfId="0" applyFont="1" applyFill="1" applyBorder="1"/>
    <xf numFmtId="0" fontId="5" fillId="0" borderId="19" xfId="0" applyFont="1" applyFill="1" applyBorder="1"/>
    <xf numFmtId="165" fontId="7" fillId="0" borderId="23" xfId="0" applyNumberFormat="1" applyFont="1" applyFill="1" applyBorder="1" applyAlignment="1">
      <alignment horizontal="center"/>
    </xf>
    <xf numFmtId="0" fontId="0" fillId="0" borderId="20" xfId="0" applyBorder="1"/>
    <xf numFmtId="0" fontId="1" fillId="0" borderId="1" xfId="0" applyFont="1" applyBorder="1" applyAlignment="1">
      <alignment horizontal="left" vertical="top"/>
    </xf>
  </cellXfs>
  <cellStyles count="3">
    <cellStyle name="Millares" xfId="2" builtinId="3"/>
    <cellStyle name="Moneda" xfId="1" builtinId="4"/>
    <cellStyle name="Normal" xfId="0" builtinId="0"/>
  </cellStyles>
  <dxfs count="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6"/>
  <sheetViews>
    <sheetView topLeftCell="A78" workbookViewId="0">
      <selection activeCell="A173" sqref="A173"/>
    </sheetView>
  </sheetViews>
  <sheetFormatPr baseColWidth="10" defaultRowHeight="15" x14ac:dyDescent="0.25"/>
  <cols>
    <col min="1" max="1" width="51.85546875" customWidth="1"/>
    <col min="2" max="2" width="28" style="47" customWidth="1"/>
  </cols>
  <sheetData>
    <row r="1" spans="1:2" ht="16.5" thickBot="1" x14ac:dyDescent="0.3">
      <c r="A1" s="9" t="s">
        <v>0</v>
      </c>
    </row>
    <row r="2" spans="1:2" x14ac:dyDescent="0.25">
      <c r="A2" s="10" t="s">
        <v>323</v>
      </c>
      <c r="B2" s="53">
        <v>300000</v>
      </c>
    </row>
    <row r="3" spans="1:2" x14ac:dyDescent="0.25">
      <c r="A3" s="10" t="s">
        <v>324</v>
      </c>
      <c r="B3" s="54">
        <v>200000</v>
      </c>
    </row>
    <row r="4" spans="1:2" x14ac:dyDescent="0.25">
      <c r="A4" s="10" t="s">
        <v>325</v>
      </c>
      <c r="B4" s="54">
        <v>250000</v>
      </c>
    </row>
    <row r="5" spans="1:2" x14ac:dyDescent="0.25">
      <c r="A5" s="10" t="s">
        <v>642</v>
      </c>
      <c r="B5" s="55">
        <v>0</v>
      </c>
    </row>
    <row r="6" spans="1:2" x14ac:dyDescent="0.25">
      <c r="A6" s="10" t="s">
        <v>326</v>
      </c>
      <c r="B6" s="55">
        <v>6500000</v>
      </c>
    </row>
    <row r="7" spans="1:2" x14ac:dyDescent="0.25">
      <c r="A7" s="10" t="s">
        <v>327</v>
      </c>
      <c r="B7" s="55">
        <v>5500000</v>
      </c>
    </row>
    <row r="8" spans="1:2" x14ac:dyDescent="0.25">
      <c r="A8" s="10" t="s">
        <v>643</v>
      </c>
      <c r="B8" s="55">
        <v>0</v>
      </c>
    </row>
    <row r="9" spans="1:2" x14ac:dyDescent="0.25">
      <c r="A9" s="10" t="s">
        <v>643</v>
      </c>
      <c r="B9" s="55">
        <v>0</v>
      </c>
    </row>
    <row r="10" spans="1:2" x14ac:dyDescent="0.25">
      <c r="A10" s="10" t="s">
        <v>644</v>
      </c>
      <c r="B10" s="55">
        <v>0</v>
      </c>
    </row>
    <row r="11" spans="1:2" x14ac:dyDescent="0.25">
      <c r="A11" s="10" t="s">
        <v>644</v>
      </c>
      <c r="B11" s="55">
        <v>0</v>
      </c>
    </row>
    <row r="12" spans="1:2" x14ac:dyDescent="0.25">
      <c r="A12" s="10" t="s">
        <v>644</v>
      </c>
      <c r="B12" s="54">
        <v>0</v>
      </c>
    </row>
    <row r="13" spans="1:2" x14ac:dyDescent="0.25">
      <c r="A13" s="10" t="s">
        <v>328</v>
      </c>
      <c r="B13" s="54">
        <v>2300000</v>
      </c>
    </row>
    <row r="14" spans="1:2" x14ac:dyDescent="0.25">
      <c r="A14" s="10" t="s">
        <v>645</v>
      </c>
      <c r="B14" s="54">
        <v>0</v>
      </c>
    </row>
    <row r="15" spans="1:2" x14ac:dyDescent="0.25">
      <c r="A15" s="10" t="s">
        <v>646</v>
      </c>
      <c r="B15" s="55">
        <v>0</v>
      </c>
    </row>
    <row r="16" spans="1:2" x14ac:dyDescent="0.25">
      <c r="A16" s="10" t="s">
        <v>646</v>
      </c>
      <c r="B16" s="55">
        <v>0</v>
      </c>
    </row>
    <row r="17" spans="1:2" x14ac:dyDescent="0.25">
      <c r="A17" s="10" t="s">
        <v>329</v>
      </c>
      <c r="B17" s="55">
        <v>10000000</v>
      </c>
    </row>
    <row r="18" spans="1:2" x14ac:dyDescent="0.25">
      <c r="A18" s="10" t="s">
        <v>647</v>
      </c>
      <c r="B18" s="55">
        <v>0</v>
      </c>
    </row>
    <row r="19" spans="1:2" x14ac:dyDescent="0.25">
      <c r="A19" s="10" t="s">
        <v>330</v>
      </c>
      <c r="B19" s="55">
        <v>4800000</v>
      </c>
    </row>
    <row r="20" spans="1:2" x14ac:dyDescent="0.25">
      <c r="A20" s="10" t="s">
        <v>331</v>
      </c>
      <c r="B20" s="55">
        <v>3000000</v>
      </c>
    </row>
    <row r="21" spans="1:2" x14ac:dyDescent="0.25">
      <c r="A21" s="10" t="s">
        <v>648</v>
      </c>
      <c r="B21" s="55">
        <v>0</v>
      </c>
    </row>
    <row r="22" spans="1:2" x14ac:dyDescent="0.25">
      <c r="A22" s="10" t="s">
        <v>502</v>
      </c>
      <c r="B22" s="55">
        <v>500000</v>
      </c>
    </row>
    <row r="23" spans="1:2" x14ac:dyDescent="0.25">
      <c r="A23" s="10" t="s">
        <v>503</v>
      </c>
      <c r="B23" s="55">
        <v>2800000</v>
      </c>
    </row>
    <row r="24" spans="1:2" x14ac:dyDescent="0.25">
      <c r="A24" s="10" t="s">
        <v>504</v>
      </c>
      <c r="B24" s="55">
        <v>2500000</v>
      </c>
    </row>
    <row r="25" spans="1:2" x14ac:dyDescent="0.25">
      <c r="A25" s="10" t="s">
        <v>494</v>
      </c>
      <c r="B25" s="55">
        <v>200000</v>
      </c>
    </row>
    <row r="26" spans="1:2" x14ac:dyDescent="0.25">
      <c r="A26" s="10" t="s">
        <v>505</v>
      </c>
      <c r="B26" s="54"/>
    </row>
    <row r="27" spans="1:2" x14ac:dyDescent="0.25">
      <c r="A27" s="10" t="s">
        <v>649</v>
      </c>
      <c r="B27" s="54">
        <v>0</v>
      </c>
    </row>
    <row r="28" spans="1:2" x14ac:dyDescent="0.25">
      <c r="A28" s="10" t="s">
        <v>649</v>
      </c>
      <c r="B28" s="54">
        <v>0</v>
      </c>
    </row>
    <row r="29" spans="1:2" x14ac:dyDescent="0.25">
      <c r="A29" s="10" t="s">
        <v>650</v>
      </c>
      <c r="B29" s="54">
        <v>0</v>
      </c>
    </row>
    <row r="30" spans="1:2" x14ac:dyDescent="0.25">
      <c r="A30" s="10" t="s">
        <v>651</v>
      </c>
      <c r="B30" s="54">
        <v>0</v>
      </c>
    </row>
    <row r="31" spans="1:2" x14ac:dyDescent="0.25">
      <c r="A31" s="10" t="s">
        <v>506</v>
      </c>
      <c r="B31" s="54">
        <v>300000</v>
      </c>
    </row>
    <row r="32" spans="1:2" x14ac:dyDescent="0.25">
      <c r="A32" s="10" t="s">
        <v>507</v>
      </c>
      <c r="B32" s="54">
        <v>1000000</v>
      </c>
    </row>
    <row r="33" spans="1:2" x14ac:dyDescent="0.25">
      <c r="A33" s="10" t="s">
        <v>508</v>
      </c>
      <c r="B33" s="54">
        <v>500000</v>
      </c>
    </row>
    <row r="34" spans="1:2" x14ac:dyDescent="0.25">
      <c r="A34" s="10" t="s">
        <v>652</v>
      </c>
      <c r="B34" s="54">
        <v>0</v>
      </c>
    </row>
    <row r="35" spans="1:2" x14ac:dyDescent="0.25">
      <c r="A35" s="10" t="s">
        <v>653</v>
      </c>
      <c r="B35" s="54">
        <v>0</v>
      </c>
    </row>
    <row r="36" spans="1:2" x14ac:dyDescent="0.25">
      <c r="A36" s="10" t="s">
        <v>509</v>
      </c>
      <c r="B36" s="54">
        <v>1800000</v>
      </c>
    </row>
    <row r="37" spans="1:2" x14ac:dyDescent="0.25">
      <c r="A37" s="10" t="s">
        <v>510</v>
      </c>
      <c r="B37" s="54">
        <v>500000</v>
      </c>
    </row>
    <row r="38" spans="1:2" x14ac:dyDescent="0.25">
      <c r="A38" s="10" t="s">
        <v>511</v>
      </c>
      <c r="B38" s="54">
        <v>1200000</v>
      </c>
    </row>
    <row r="39" spans="1:2" x14ac:dyDescent="0.25">
      <c r="A39" s="10" t="s">
        <v>512</v>
      </c>
      <c r="B39" s="54">
        <v>1800000</v>
      </c>
    </row>
    <row r="40" spans="1:2" x14ac:dyDescent="0.25">
      <c r="A40" s="10" t="s">
        <v>654</v>
      </c>
      <c r="B40" s="54">
        <v>0</v>
      </c>
    </row>
    <row r="41" spans="1:2" x14ac:dyDescent="0.25">
      <c r="A41" s="10" t="s">
        <v>655</v>
      </c>
      <c r="B41" s="54">
        <v>0</v>
      </c>
    </row>
    <row r="42" spans="1:2" x14ac:dyDescent="0.25">
      <c r="A42" s="10" t="s">
        <v>656</v>
      </c>
      <c r="B42" s="54">
        <v>0</v>
      </c>
    </row>
    <row r="43" spans="1:2" x14ac:dyDescent="0.25">
      <c r="A43" s="10" t="s">
        <v>332</v>
      </c>
      <c r="B43" s="54">
        <v>1000000</v>
      </c>
    </row>
    <row r="44" spans="1:2" x14ac:dyDescent="0.25">
      <c r="A44" s="10" t="s">
        <v>657</v>
      </c>
      <c r="B44" s="54">
        <v>0</v>
      </c>
    </row>
    <row r="45" spans="1:2" x14ac:dyDescent="0.25">
      <c r="A45" s="10"/>
      <c r="B45" s="54">
        <v>0</v>
      </c>
    </row>
    <row r="46" spans="1:2" x14ac:dyDescent="0.25">
      <c r="A46" s="11"/>
      <c r="B46" s="54">
        <v>0</v>
      </c>
    </row>
    <row r="47" spans="1:2" ht="15.75" thickBot="1" x14ac:dyDescent="0.3">
      <c r="A47" s="12"/>
      <c r="B47" s="56"/>
    </row>
    <row r="48" spans="1:2" ht="15.75" thickBot="1" x14ac:dyDescent="0.3">
      <c r="A48" s="13" t="s">
        <v>658</v>
      </c>
      <c r="B48" s="57">
        <f>SUM(B2:B47)</f>
        <v>46950000</v>
      </c>
    </row>
    <row r="49" spans="1:2" x14ac:dyDescent="0.25">
      <c r="A49" s="14"/>
      <c r="B49" s="58"/>
    </row>
    <row r="50" spans="1:2" x14ac:dyDescent="0.25">
      <c r="A50" s="15" t="s">
        <v>659</v>
      </c>
      <c r="B50" s="54">
        <v>0</v>
      </c>
    </row>
    <row r="51" spans="1:2" x14ac:dyDescent="0.25">
      <c r="A51" s="10" t="s">
        <v>660</v>
      </c>
      <c r="B51" s="54">
        <v>0</v>
      </c>
    </row>
    <row r="52" spans="1:2" x14ac:dyDescent="0.25">
      <c r="A52" s="10" t="s">
        <v>660</v>
      </c>
      <c r="B52" s="54">
        <v>0</v>
      </c>
    </row>
    <row r="53" spans="1:2" x14ac:dyDescent="0.25">
      <c r="A53" s="10" t="s">
        <v>333</v>
      </c>
      <c r="B53" s="54">
        <v>1800000</v>
      </c>
    </row>
    <row r="54" spans="1:2" x14ac:dyDescent="0.25">
      <c r="A54" s="10" t="s">
        <v>334</v>
      </c>
      <c r="B54" s="54">
        <v>3000000</v>
      </c>
    </row>
    <row r="55" spans="1:2" x14ac:dyDescent="0.25">
      <c r="A55" s="10" t="s">
        <v>335</v>
      </c>
      <c r="B55" s="54">
        <v>8000000</v>
      </c>
    </row>
    <row r="56" spans="1:2" x14ac:dyDescent="0.25">
      <c r="A56" s="10" t="s">
        <v>643</v>
      </c>
      <c r="B56" s="54">
        <v>0</v>
      </c>
    </row>
    <row r="57" spans="1:2" x14ac:dyDescent="0.25">
      <c r="A57" s="10" t="s">
        <v>644</v>
      </c>
      <c r="B57" s="54">
        <v>0</v>
      </c>
    </row>
    <row r="58" spans="1:2" x14ac:dyDescent="0.25">
      <c r="A58" s="10" t="s">
        <v>644</v>
      </c>
      <c r="B58" s="54">
        <v>0</v>
      </c>
    </row>
    <row r="59" spans="1:2" x14ac:dyDescent="0.25">
      <c r="A59" s="10" t="s">
        <v>644</v>
      </c>
      <c r="B59" s="54">
        <v>0</v>
      </c>
    </row>
    <row r="60" spans="1:2" x14ac:dyDescent="0.25">
      <c r="A60" s="10" t="s">
        <v>336</v>
      </c>
      <c r="B60" s="54">
        <v>2000000</v>
      </c>
    </row>
    <row r="61" spans="1:2" x14ac:dyDescent="0.25">
      <c r="A61" s="10" t="s">
        <v>661</v>
      </c>
      <c r="B61" s="54">
        <v>0</v>
      </c>
    </row>
    <row r="62" spans="1:2" x14ac:dyDescent="0.25">
      <c r="A62" s="10" t="s">
        <v>337</v>
      </c>
      <c r="B62" s="54">
        <v>2000000</v>
      </c>
    </row>
    <row r="63" spans="1:2" x14ac:dyDescent="0.25">
      <c r="A63" s="10" t="s">
        <v>646</v>
      </c>
      <c r="B63" s="54">
        <v>0</v>
      </c>
    </row>
    <row r="64" spans="1:2" x14ac:dyDescent="0.25">
      <c r="A64" s="10" t="s">
        <v>338</v>
      </c>
      <c r="B64" s="54">
        <v>12000000</v>
      </c>
    </row>
    <row r="65" spans="1:2" x14ac:dyDescent="0.25">
      <c r="A65" s="10" t="s">
        <v>339</v>
      </c>
      <c r="B65" s="54">
        <v>5000000</v>
      </c>
    </row>
    <row r="66" spans="1:2" x14ac:dyDescent="0.25">
      <c r="A66" s="10" t="s">
        <v>648</v>
      </c>
      <c r="B66" s="54">
        <v>0</v>
      </c>
    </row>
    <row r="67" spans="1:2" x14ac:dyDescent="0.25">
      <c r="A67" s="10" t="s">
        <v>513</v>
      </c>
      <c r="B67" s="54">
        <v>400000</v>
      </c>
    </row>
    <row r="68" spans="1:2" x14ac:dyDescent="0.25">
      <c r="A68" s="10" t="s">
        <v>514</v>
      </c>
      <c r="B68" s="54">
        <v>2500000</v>
      </c>
    </row>
    <row r="69" spans="1:2" x14ac:dyDescent="0.25">
      <c r="A69" s="10" t="s">
        <v>662</v>
      </c>
      <c r="B69" s="54">
        <v>0</v>
      </c>
    </row>
    <row r="70" spans="1:2" x14ac:dyDescent="0.25">
      <c r="A70" s="10" t="s">
        <v>663</v>
      </c>
      <c r="B70" s="54">
        <v>0</v>
      </c>
    </row>
    <row r="71" spans="1:2" x14ac:dyDescent="0.25">
      <c r="A71" s="10" t="s">
        <v>809</v>
      </c>
      <c r="B71" s="54">
        <v>0</v>
      </c>
    </row>
    <row r="72" spans="1:2" x14ac:dyDescent="0.25">
      <c r="A72" s="10" t="s">
        <v>649</v>
      </c>
      <c r="B72" s="54">
        <v>0</v>
      </c>
    </row>
    <row r="73" spans="1:2" x14ac:dyDescent="0.25">
      <c r="A73" s="10" t="s">
        <v>515</v>
      </c>
      <c r="B73" s="54">
        <v>200000</v>
      </c>
    </row>
    <row r="74" spans="1:2" x14ac:dyDescent="0.25">
      <c r="A74" s="10" t="s">
        <v>516</v>
      </c>
      <c r="B74" s="54">
        <v>200000</v>
      </c>
    </row>
    <row r="75" spans="1:2" x14ac:dyDescent="0.25">
      <c r="A75" s="10" t="s">
        <v>517</v>
      </c>
      <c r="B75" s="54">
        <v>200000</v>
      </c>
    </row>
    <row r="76" spans="1:2" x14ac:dyDescent="0.25">
      <c r="A76" s="10" t="s">
        <v>518</v>
      </c>
      <c r="B76" s="54">
        <v>0</v>
      </c>
    </row>
    <row r="77" spans="1:2" x14ac:dyDescent="0.25">
      <c r="A77" s="10" t="s">
        <v>519</v>
      </c>
      <c r="B77" s="54">
        <v>200000</v>
      </c>
    </row>
    <row r="78" spans="1:2" x14ac:dyDescent="0.25">
      <c r="A78" s="10" t="s">
        <v>664</v>
      </c>
      <c r="B78" s="54">
        <v>0</v>
      </c>
    </row>
    <row r="79" spans="1:2" x14ac:dyDescent="0.25">
      <c r="A79" s="10" t="s">
        <v>520</v>
      </c>
      <c r="B79" s="54">
        <v>200000</v>
      </c>
    </row>
    <row r="80" spans="1:2" x14ac:dyDescent="0.25">
      <c r="A80" s="10" t="s">
        <v>521</v>
      </c>
      <c r="B80" s="54"/>
    </row>
    <row r="81" spans="1:2" x14ac:dyDescent="0.25">
      <c r="A81" s="10" t="s">
        <v>522</v>
      </c>
      <c r="B81" s="54">
        <v>300000</v>
      </c>
    </row>
    <row r="82" spans="1:2" x14ac:dyDescent="0.25">
      <c r="A82" s="10" t="s">
        <v>665</v>
      </c>
      <c r="B82" s="54">
        <v>0</v>
      </c>
    </row>
    <row r="83" spans="1:2" x14ac:dyDescent="0.25">
      <c r="A83" s="10" t="s">
        <v>655</v>
      </c>
      <c r="B83" s="54">
        <v>0</v>
      </c>
    </row>
    <row r="84" spans="1:2" x14ac:dyDescent="0.25">
      <c r="A84" s="10" t="s">
        <v>655</v>
      </c>
      <c r="B84" s="54">
        <v>0</v>
      </c>
    </row>
    <row r="85" spans="1:2" x14ac:dyDescent="0.25">
      <c r="A85" s="10" t="s">
        <v>666</v>
      </c>
      <c r="B85" s="54">
        <v>0</v>
      </c>
    </row>
    <row r="86" spans="1:2" x14ac:dyDescent="0.25">
      <c r="A86" s="10" t="s">
        <v>666</v>
      </c>
      <c r="B86" s="54">
        <v>0</v>
      </c>
    </row>
    <row r="87" spans="1:2" x14ac:dyDescent="0.25">
      <c r="A87" s="16"/>
      <c r="B87" s="59"/>
    </row>
    <row r="88" spans="1:2" ht="15.75" thickBot="1" x14ac:dyDescent="0.3">
      <c r="A88" s="17"/>
      <c r="B88" s="56"/>
    </row>
    <row r="89" spans="1:2" ht="15.75" thickBot="1" x14ac:dyDescent="0.3">
      <c r="A89" s="13" t="s">
        <v>667</v>
      </c>
      <c r="B89" s="60">
        <f>SUM(B51:B88)</f>
        <v>38000000</v>
      </c>
    </row>
    <row r="90" spans="1:2" x14ac:dyDescent="0.25">
      <c r="A90" s="18"/>
      <c r="B90" s="56"/>
    </row>
    <row r="91" spans="1:2" x14ac:dyDescent="0.25">
      <c r="A91" s="15" t="s">
        <v>668</v>
      </c>
      <c r="B91" s="58"/>
    </row>
    <row r="92" spans="1:2" x14ac:dyDescent="0.25">
      <c r="A92" s="10" t="s">
        <v>340</v>
      </c>
      <c r="B92" s="61">
        <v>6000000</v>
      </c>
    </row>
    <row r="93" spans="1:2" x14ac:dyDescent="0.25">
      <c r="A93" s="10" t="s">
        <v>341</v>
      </c>
      <c r="B93" s="61">
        <v>1500000</v>
      </c>
    </row>
    <row r="94" spans="1:2" x14ac:dyDescent="0.25">
      <c r="A94" s="10" t="s">
        <v>342</v>
      </c>
      <c r="B94" s="61">
        <v>1000000</v>
      </c>
    </row>
    <row r="95" spans="1:2" x14ac:dyDescent="0.25">
      <c r="A95" s="10" t="s">
        <v>343</v>
      </c>
      <c r="B95" s="61">
        <v>3000000</v>
      </c>
    </row>
    <row r="96" spans="1:2" x14ac:dyDescent="0.25">
      <c r="A96" s="10" t="s">
        <v>643</v>
      </c>
      <c r="B96" s="61">
        <v>0</v>
      </c>
    </row>
    <row r="97" spans="1:2" x14ac:dyDescent="0.25">
      <c r="A97" s="10" t="s">
        <v>344</v>
      </c>
      <c r="B97" s="61">
        <v>1200000</v>
      </c>
    </row>
    <row r="98" spans="1:2" x14ac:dyDescent="0.25">
      <c r="A98" s="10" t="s">
        <v>345</v>
      </c>
      <c r="B98" s="61">
        <v>1200000</v>
      </c>
    </row>
    <row r="99" spans="1:2" x14ac:dyDescent="0.25">
      <c r="A99" s="10" t="s">
        <v>644</v>
      </c>
      <c r="B99" s="61">
        <v>0</v>
      </c>
    </row>
    <row r="100" spans="1:2" x14ac:dyDescent="0.25">
      <c r="A100" s="10" t="s">
        <v>644</v>
      </c>
      <c r="B100" s="61">
        <v>0</v>
      </c>
    </row>
    <row r="101" spans="1:2" x14ac:dyDescent="0.25">
      <c r="A101" s="10" t="s">
        <v>644</v>
      </c>
      <c r="B101" s="61">
        <v>0</v>
      </c>
    </row>
    <row r="102" spans="1:2" x14ac:dyDescent="0.25">
      <c r="A102" s="10" t="s">
        <v>346</v>
      </c>
      <c r="B102" s="61">
        <v>500000</v>
      </c>
    </row>
    <row r="103" spans="1:2" x14ac:dyDescent="0.25">
      <c r="A103" s="10" t="s">
        <v>646</v>
      </c>
      <c r="B103" s="61">
        <v>0</v>
      </c>
    </row>
    <row r="104" spans="1:2" x14ac:dyDescent="0.25">
      <c r="A104" s="10" t="s">
        <v>347</v>
      </c>
      <c r="B104" s="61">
        <v>4800000</v>
      </c>
    </row>
    <row r="105" spans="1:2" x14ac:dyDescent="0.25">
      <c r="A105" s="10" t="s">
        <v>669</v>
      </c>
      <c r="B105" s="61">
        <v>0</v>
      </c>
    </row>
    <row r="106" spans="1:2" x14ac:dyDescent="0.25">
      <c r="A106" s="10" t="s">
        <v>348</v>
      </c>
      <c r="B106" s="61">
        <v>4000000</v>
      </c>
    </row>
    <row r="107" spans="1:2" x14ac:dyDescent="0.25">
      <c r="A107" s="10" t="s">
        <v>349</v>
      </c>
      <c r="B107" s="61">
        <v>2000000</v>
      </c>
    </row>
    <row r="108" spans="1:2" x14ac:dyDescent="0.25">
      <c r="A108" s="10" t="s">
        <v>350</v>
      </c>
      <c r="B108" s="61">
        <v>2800000</v>
      </c>
    </row>
    <row r="109" spans="1:2" x14ac:dyDescent="0.25">
      <c r="A109" s="10" t="s">
        <v>648</v>
      </c>
      <c r="B109" s="61">
        <v>0</v>
      </c>
    </row>
    <row r="110" spans="1:2" x14ac:dyDescent="0.25">
      <c r="A110" s="10" t="s">
        <v>648</v>
      </c>
      <c r="B110" s="61">
        <v>0</v>
      </c>
    </row>
    <row r="111" spans="1:2" x14ac:dyDescent="0.25">
      <c r="A111" s="10" t="s">
        <v>523</v>
      </c>
      <c r="B111" s="61">
        <v>200000</v>
      </c>
    </row>
    <row r="112" spans="1:2" x14ac:dyDescent="0.25">
      <c r="A112" s="10" t="s">
        <v>670</v>
      </c>
      <c r="B112" s="61">
        <v>0</v>
      </c>
    </row>
    <row r="113" spans="1:2" x14ac:dyDescent="0.25">
      <c r="A113" s="10" t="s">
        <v>524</v>
      </c>
      <c r="B113" s="61">
        <v>150000</v>
      </c>
    </row>
    <row r="114" spans="1:2" x14ac:dyDescent="0.25">
      <c r="A114" s="10" t="s">
        <v>525</v>
      </c>
      <c r="B114" s="61"/>
    </row>
    <row r="115" spans="1:2" x14ac:dyDescent="0.25">
      <c r="A115" s="10" t="s">
        <v>671</v>
      </c>
      <c r="B115" s="61">
        <v>0</v>
      </c>
    </row>
    <row r="116" spans="1:2" x14ac:dyDescent="0.25">
      <c r="A116" s="10" t="s">
        <v>495</v>
      </c>
      <c r="B116" s="61">
        <v>300000</v>
      </c>
    </row>
    <row r="117" spans="1:2" x14ac:dyDescent="0.25">
      <c r="A117" s="10" t="s">
        <v>526</v>
      </c>
      <c r="B117" s="61"/>
    </row>
    <row r="118" spans="1:2" x14ac:dyDescent="0.25">
      <c r="A118" s="10" t="s">
        <v>672</v>
      </c>
      <c r="B118" s="61"/>
    </row>
    <row r="119" spans="1:2" x14ac:dyDescent="0.25">
      <c r="A119" s="10" t="s">
        <v>527</v>
      </c>
      <c r="B119" s="61">
        <v>250000</v>
      </c>
    </row>
    <row r="120" spans="1:2" x14ac:dyDescent="0.25">
      <c r="A120" s="19" t="s">
        <v>673</v>
      </c>
      <c r="B120" s="61">
        <v>0</v>
      </c>
    </row>
    <row r="121" spans="1:2" x14ac:dyDescent="0.25">
      <c r="A121" s="10" t="s">
        <v>528</v>
      </c>
      <c r="B121" s="61">
        <v>200000</v>
      </c>
    </row>
    <row r="122" spans="1:2" x14ac:dyDescent="0.25">
      <c r="A122" s="10" t="s">
        <v>529</v>
      </c>
      <c r="B122" s="61">
        <v>200000</v>
      </c>
    </row>
    <row r="123" spans="1:2" x14ac:dyDescent="0.25">
      <c r="A123" s="10" t="s">
        <v>530</v>
      </c>
      <c r="B123" s="61">
        <v>200000</v>
      </c>
    </row>
    <row r="124" spans="1:2" x14ac:dyDescent="0.25">
      <c r="A124" s="10" t="s">
        <v>531</v>
      </c>
      <c r="B124" s="61">
        <v>200000</v>
      </c>
    </row>
    <row r="125" spans="1:2" x14ac:dyDescent="0.25">
      <c r="A125" s="10" t="s">
        <v>532</v>
      </c>
      <c r="B125" s="61">
        <v>200000</v>
      </c>
    </row>
    <row r="126" spans="1:2" x14ac:dyDescent="0.25">
      <c r="A126" s="19" t="s">
        <v>674</v>
      </c>
      <c r="B126" s="61">
        <v>0</v>
      </c>
    </row>
    <row r="127" spans="1:2" x14ac:dyDescent="0.25">
      <c r="A127" s="19" t="s">
        <v>675</v>
      </c>
      <c r="B127" s="61">
        <v>0</v>
      </c>
    </row>
    <row r="128" spans="1:2" x14ac:dyDescent="0.25">
      <c r="A128" s="10" t="s">
        <v>533</v>
      </c>
      <c r="B128" s="61"/>
    </row>
    <row r="129" spans="1:2" x14ac:dyDescent="0.25">
      <c r="A129" s="10" t="s">
        <v>676</v>
      </c>
      <c r="B129" s="61">
        <v>0</v>
      </c>
    </row>
    <row r="130" spans="1:2" x14ac:dyDescent="0.25">
      <c r="A130" s="10" t="s">
        <v>496</v>
      </c>
      <c r="B130" s="61">
        <v>500000</v>
      </c>
    </row>
    <row r="131" spans="1:2" x14ac:dyDescent="0.25">
      <c r="A131" s="10" t="s">
        <v>534</v>
      </c>
      <c r="B131" s="61">
        <v>200000</v>
      </c>
    </row>
    <row r="132" spans="1:2" x14ac:dyDescent="0.25">
      <c r="A132" s="19" t="s">
        <v>677</v>
      </c>
      <c r="B132" s="61">
        <v>0</v>
      </c>
    </row>
    <row r="133" spans="1:2" x14ac:dyDescent="0.25">
      <c r="A133" s="10" t="s">
        <v>535</v>
      </c>
      <c r="B133" s="27">
        <v>500000</v>
      </c>
    </row>
    <row r="134" spans="1:2" x14ac:dyDescent="0.25">
      <c r="A134" s="19" t="s">
        <v>678</v>
      </c>
      <c r="B134" s="61">
        <v>0</v>
      </c>
    </row>
    <row r="135" spans="1:2" x14ac:dyDescent="0.25">
      <c r="A135" s="20" t="s">
        <v>536</v>
      </c>
      <c r="B135" s="61">
        <v>0</v>
      </c>
    </row>
    <row r="136" spans="1:2" x14ac:dyDescent="0.25">
      <c r="A136" s="10" t="s">
        <v>537</v>
      </c>
      <c r="B136" s="61">
        <v>0</v>
      </c>
    </row>
    <row r="137" spans="1:2" x14ac:dyDescent="0.25">
      <c r="A137" s="10" t="s">
        <v>810</v>
      </c>
      <c r="B137" s="61">
        <v>0</v>
      </c>
    </row>
    <row r="138" spans="1:2" x14ac:dyDescent="0.25">
      <c r="A138" s="10" t="s">
        <v>539</v>
      </c>
      <c r="B138" s="61">
        <v>200000</v>
      </c>
    </row>
    <row r="139" spans="1:2" x14ac:dyDescent="0.25">
      <c r="A139" s="21" t="s">
        <v>351</v>
      </c>
      <c r="B139" s="61">
        <v>1000000</v>
      </c>
    </row>
    <row r="140" spans="1:2" x14ac:dyDescent="0.25">
      <c r="A140" s="21" t="s">
        <v>657</v>
      </c>
      <c r="B140" s="61">
        <v>0</v>
      </c>
    </row>
    <row r="141" spans="1:2" x14ac:dyDescent="0.25">
      <c r="A141" s="21" t="s">
        <v>657</v>
      </c>
      <c r="B141" s="61">
        <v>0</v>
      </c>
    </row>
    <row r="142" spans="1:2" x14ac:dyDescent="0.25">
      <c r="A142" s="16"/>
      <c r="B142" s="59"/>
    </row>
    <row r="143" spans="1:2" ht="15.75" thickBot="1" x14ac:dyDescent="0.3">
      <c r="A143" s="22"/>
      <c r="B143" s="56"/>
    </row>
    <row r="144" spans="1:2" ht="15.75" thickBot="1" x14ac:dyDescent="0.3">
      <c r="A144" s="13" t="s">
        <v>679</v>
      </c>
      <c r="B144" s="57">
        <f t="shared" ref="B144" si="0">SUM(B92:B141)</f>
        <v>32300000</v>
      </c>
    </row>
    <row r="145" spans="1:2" x14ac:dyDescent="0.25">
      <c r="A145" s="18"/>
      <c r="B145" s="62"/>
    </row>
    <row r="146" spans="1:2" x14ac:dyDescent="0.25">
      <c r="A146" s="15" t="s">
        <v>680</v>
      </c>
      <c r="B146" s="61"/>
    </row>
    <row r="147" spans="1:2" x14ac:dyDescent="0.25">
      <c r="A147" s="10" t="s">
        <v>352</v>
      </c>
      <c r="B147" s="61">
        <v>300000</v>
      </c>
    </row>
    <row r="148" spans="1:2" x14ac:dyDescent="0.25">
      <c r="A148" s="10" t="s">
        <v>681</v>
      </c>
      <c r="B148" s="61">
        <v>0</v>
      </c>
    </row>
    <row r="149" spans="1:2" x14ac:dyDescent="0.25">
      <c r="A149" s="10" t="s">
        <v>353</v>
      </c>
      <c r="B149" s="61">
        <v>250000</v>
      </c>
    </row>
    <row r="150" spans="1:2" x14ac:dyDescent="0.25">
      <c r="A150" s="10" t="s">
        <v>660</v>
      </c>
      <c r="B150" s="61">
        <v>0</v>
      </c>
    </row>
    <row r="151" spans="1:2" x14ac:dyDescent="0.25">
      <c r="A151" s="10" t="s">
        <v>660</v>
      </c>
      <c r="B151" s="61">
        <v>0</v>
      </c>
    </row>
    <row r="152" spans="1:2" x14ac:dyDescent="0.25">
      <c r="A152" s="10" t="s">
        <v>354</v>
      </c>
      <c r="B152" s="61">
        <v>2200000</v>
      </c>
    </row>
    <row r="153" spans="1:2" x14ac:dyDescent="0.25">
      <c r="A153" s="10" t="s">
        <v>355</v>
      </c>
      <c r="B153" s="61">
        <v>4000000</v>
      </c>
    </row>
    <row r="154" spans="1:2" x14ac:dyDescent="0.25">
      <c r="A154" s="10" t="s">
        <v>643</v>
      </c>
      <c r="B154" s="61">
        <v>0</v>
      </c>
    </row>
    <row r="155" spans="1:2" x14ac:dyDescent="0.25">
      <c r="A155" s="10" t="s">
        <v>643</v>
      </c>
      <c r="B155" s="61">
        <v>0</v>
      </c>
    </row>
    <row r="156" spans="1:2" x14ac:dyDescent="0.25">
      <c r="A156" s="10" t="s">
        <v>643</v>
      </c>
      <c r="B156" s="61">
        <v>0</v>
      </c>
    </row>
    <row r="157" spans="1:2" x14ac:dyDescent="0.25">
      <c r="A157" s="10" t="s">
        <v>356</v>
      </c>
      <c r="B157" s="61">
        <v>1600000</v>
      </c>
    </row>
    <row r="158" spans="1:2" x14ac:dyDescent="0.25">
      <c r="A158" s="10" t="s">
        <v>661</v>
      </c>
      <c r="B158" s="61">
        <v>0</v>
      </c>
    </row>
    <row r="159" spans="1:2" x14ac:dyDescent="0.25">
      <c r="A159" s="10" t="s">
        <v>661</v>
      </c>
      <c r="B159" s="61">
        <v>0</v>
      </c>
    </row>
    <row r="160" spans="1:2" x14ac:dyDescent="0.25">
      <c r="A160" s="10" t="s">
        <v>357</v>
      </c>
      <c r="B160" s="61">
        <v>2300000</v>
      </c>
    </row>
    <row r="161" spans="1:2" x14ac:dyDescent="0.25">
      <c r="A161" s="10" t="s">
        <v>682</v>
      </c>
      <c r="B161" s="61">
        <v>0</v>
      </c>
    </row>
    <row r="162" spans="1:2" x14ac:dyDescent="0.25">
      <c r="A162" s="10" t="s">
        <v>646</v>
      </c>
      <c r="B162" s="61">
        <v>0</v>
      </c>
    </row>
    <row r="163" spans="1:2" x14ac:dyDescent="0.25">
      <c r="A163" s="10" t="s">
        <v>358</v>
      </c>
      <c r="B163" s="61">
        <v>6000000</v>
      </c>
    </row>
    <row r="164" spans="1:2" x14ac:dyDescent="0.25">
      <c r="A164" s="10" t="s">
        <v>647</v>
      </c>
      <c r="B164" s="61">
        <v>0</v>
      </c>
    </row>
    <row r="165" spans="1:2" x14ac:dyDescent="0.25">
      <c r="A165" s="10" t="s">
        <v>359</v>
      </c>
      <c r="B165" s="61">
        <v>4000000</v>
      </c>
    </row>
    <row r="166" spans="1:2" x14ac:dyDescent="0.25">
      <c r="A166" s="10" t="s">
        <v>648</v>
      </c>
      <c r="B166" s="61">
        <v>0</v>
      </c>
    </row>
    <row r="167" spans="1:2" x14ac:dyDescent="0.25">
      <c r="A167" s="10" t="s">
        <v>648</v>
      </c>
      <c r="B167" s="61">
        <v>0</v>
      </c>
    </row>
    <row r="168" spans="1:2" x14ac:dyDescent="0.25">
      <c r="A168" s="10" t="s">
        <v>683</v>
      </c>
      <c r="B168" s="61">
        <v>0</v>
      </c>
    </row>
    <row r="169" spans="1:2" x14ac:dyDescent="0.25">
      <c r="A169" s="10" t="s">
        <v>683</v>
      </c>
      <c r="B169" s="61">
        <v>0</v>
      </c>
    </row>
    <row r="170" spans="1:2" x14ac:dyDescent="0.25">
      <c r="A170" s="10" t="s">
        <v>540</v>
      </c>
      <c r="B170" s="61">
        <v>200000</v>
      </c>
    </row>
    <row r="171" spans="1:2" x14ac:dyDescent="0.25">
      <c r="A171" s="10" t="s">
        <v>541</v>
      </c>
      <c r="B171" s="61">
        <v>700000</v>
      </c>
    </row>
    <row r="172" spans="1:2" x14ac:dyDescent="0.25">
      <c r="A172" s="10" t="s">
        <v>684</v>
      </c>
      <c r="B172" s="61">
        <v>0</v>
      </c>
    </row>
    <row r="173" spans="1:2" x14ac:dyDescent="0.25">
      <c r="A173" s="10" t="s">
        <v>542</v>
      </c>
      <c r="B173" s="61">
        <v>3000000</v>
      </c>
    </row>
    <row r="174" spans="1:2" x14ac:dyDescent="0.25">
      <c r="A174" s="10" t="s">
        <v>649</v>
      </c>
      <c r="B174" s="61">
        <v>0</v>
      </c>
    </row>
    <row r="175" spans="1:2" x14ac:dyDescent="0.25">
      <c r="A175" s="10" t="s">
        <v>543</v>
      </c>
      <c r="B175" s="61">
        <v>100000</v>
      </c>
    </row>
    <row r="176" spans="1:2" x14ac:dyDescent="0.25">
      <c r="A176" s="10" t="s">
        <v>544</v>
      </c>
      <c r="B176" s="61">
        <v>500000</v>
      </c>
    </row>
    <row r="177" spans="1:2" x14ac:dyDescent="0.25">
      <c r="A177" s="10" t="s">
        <v>545</v>
      </c>
      <c r="B177" s="61">
        <v>200000</v>
      </c>
    </row>
    <row r="178" spans="1:2" x14ac:dyDescent="0.25">
      <c r="A178" s="10" t="s">
        <v>546</v>
      </c>
      <c r="B178" s="61">
        <v>1200000</v>
      </c>
    </row>
    <row r="179" spans="1:2" x14ac:dyDescent="0.25">
      <c r="A179" s="10" t="s">
        <v>547</v>
      </c>
      <c r="B179" s="61">
        <v>1500000</v>
      </c>
    </row>
    <row r="180" spans="1:2" x14ac:dyDescent="0.25">
      <c r="A180" s="10" t="s">
        <v>548</v>
      </c>
      <c r="B180" s="61">
        <v>1600000</v>
      </c>
    </row>
    <row r="181" spans="1:2" x14ac:dyDescent="0.25">
      <c r="A181" s="10" t="s">
        <v>497</v>
      </c>
      <c r="B181" s="61">
        <v>300000</v>
      </c>
    </row>
    <row r="182" spans="1:2" x14ac:dyDescent="0.25">
      <c r="A182" s="10" t="s">
        <v>498</v>
      </c>
      <c r="B182" s="61">
        <v>1500000</v>
      </c>
    </row>
    <row r="183" spans="1:2" x14ac:dyDescent="0.25">
      <c r="A183" s="10" t="s">
        <v>685</v>
      </c>
      <c r="B183" s="61">
        <v>0</v>
      </c>
    </row>
    <row r="184" spans="1:2" x14ac:dyDescent="0.25">
      <c r="A184" s="10" t="s">
        <v>549</v>
      </c>
      <c r="B184" s="61">
        <v>1600000</v>
      </c>
    </row>
    <row r="185" spans="1:2" x14ac:dyDescent="0.25">
      <c r="A185" s="10" t="s">
        <v>686</v>
      </c>
      <c r="B185" s="61">
        <v>0</v>
      </c>
    </row>
    <row r="186" spans="1:2" x14ac:dyDescent="0.25">
      <c r="A186" s="10" t="s">
        <v>655</v>
      </c>
      <c r="B186" s="61">
        <v>0</v>
      </c>
    </row>
    <row r="187" spans="1:2" x14ac:dyDescent="0.25">
      <c r="A187" s="10" t="s">
        <v>655</v>
      </c>
      <c r="B187" s="61">
        <v>0</v>
      </c>
    </row>
    <row r="188" spans="1:2" x14ac:dyDescent="0.25">
      <c r="A188" s="21" t="s">
        <v>666</v>
      </c>
      <c r="B188" s="61">
        <v>0</v>
      </c>
    </row>
    <row r="189" spans="1:2" x14ac:dyDescent="0.25">
      <c r="A189" s="21" t="s">
        <v>666</v>
      </c>
      <c r="B189" s="61">
        <v>0</v>
      </c>
    </row>
    <row r="190" spans="1:2" x14ac:dyDescent="0.25">
      <c r="A190" s="21" t="s">
        <v>666</v>
      </c>
      <c r="B190" s="61">
        <v>0</v>
      </c>
    </row>
    <row r="191" spans="1:2" x14ac:dyDescent="0.25">
      <c r="A191" s="23"/>
      <c r="B191" s="59"/>
    </row>
    <row r="192" spans="1:2" ht="15.75" thickBot="1" x14ac:dyDescent="0.3">
      <c r="A192" s="14"/>
      <c r="B192" s="56"/>
    </row>
    <row r="193" spans="1:2" ht="15.75" thickBot="1" x14ac:dyDescent="0.3">
      <c r="A193" s="13" t="s">
        <v>687</v>
      </c>
      <c r="B193" s="57">
        <f>SUM(B147:B190)</f>
        <v>33050000</v>
      </c>
    </row>
    <row r="194" spans="1:2" x14ac:dyDescent="0.25">
      <c r="A194" s="23"/>
      <c r="B194" s="56"/>
    </row>
    <row r="195" spans="1:2" ht="15.75" thickBot="1" x14ac:dyDescent="0.3">
      <c r="A195" s="24"/>
      <c r="B195" s="56"/>
    </row>
    <row r="196" spans="1:2" ht="15.75" thickBot="1" x14ac:dyDescent="0.3">
      <c r="A196" s="13" t="s">
        <v>688</v>
      </c>
      <c r="B196" s="57">
        <f>B48+B89+B144+B193</f>
        <v>150300000</v>
      </c>
    </row>
    <row r="197" spans="1:2" ht="15.75" thickBot="1" x14ac:dyDescent="0.3">
      <c r="A197" s="24"/>
      <c r="B197" s="56"/>
    </row>
    <row r="198" spans="1:2" ht="15.75" thickBot="1" x14ac:dyDescent="0.3">
      <c r="A198" s="25" t="s">
        <v>689</v>
      </c>
      <c r="B198" s="56"/>
    </row>
    <row r="199" spans="1:2" x14ac:dyDescent="0.25">
      <c r="A199" s="26" t="s">
        <v>690</v>
      </c>
      <c r="B199" s="63">
        <f>SUM(B2:B12)+SUM(B51:B61)+SUM(B92:B101)+SUM(B147:B159)</f>
        <v>49800000</v>
      </c>
    </row>
    <row r="200" spans="1:2" x14ac:dyDescent="0.25">
      <c r="A200" s="26" t="s">
        <v>691</v>
      </c>
      <c r="B200" s="64">
        <f>SUM(B13:B16)+SUM(B62:B63)+SUM(B102:B103)+SUM(B160:B162)</f>
        <v>7100000</v>
      </c>
    </row>
    <row r="201" spans="1:2" x14ac:dyDescent="0.25">
      <c r="A201" s="26" t="s">
        <v>360</v>
      </c>
      <c r="B201" s="64">
        <f>SUM(B17:B18)+SUM(B104:B105)+SUM(B163:B164)</f>
        <v>20800000</v>
      </c>
    </row>
    <row r="202" spans="1:2" x14ac:dyDescent="0.25">
      <c r="A202" s="26" t="s">
        <v>692</v>
      </c>
      <c r="B202" s="64">
        <f>SUM(B19:B21)+SUM(B64:B66)+SUM(B106:B110)+SUM(B165:B167)</f>
        <v>37600000</v>
      </c>
    </row>
    <row r="203" spans="1:2" x14ac:dyDescent="0.25">
      <c r="A203" s="26" t="s">
        <v>550</v>
      </c>
      <c r="B203" s="64">
        <f>SUM(B22:B41)+SUM(B67:B84)+SUM(B111:B138)+SUM(B168:B187)</f>
        <v>33000000</v>
      </c>
    </row>
    <row r="204" spans="1:2" x14ac:dyDescent="0.25">
      <c r="A204" s="26" t="s">
        <v>488</v>
      </c>
      <c r="B204" s="64">
        <f>0</f>
        <v>0</v>
      </c>
    </row>
    <row r="205" spans="1:2" x14ac:dyDescent="0.25">
      <c r="A205" s="26" t="s">
        <v>693</v>
      </c>
      <c r="B205" s="64">
        <f>0</f>
        <v>0</v>
      </c>
    </row>
    <row r="206" spans="1:2" x14ac:dyDescent="0.25">
      <c r="A206" s="26" t="s">
        <v>427</v>
      </c>
      <c r="B206" s="64">
        <f>0</f>
        <v>0</v>
      </c>
    </row>
    <row r="207" spans="1:2" ht="15.75" thickBot="1" x14ac:dyDescent="0.3">
      <c r="A207" s="26" t="s">
        <v>361</v>
      </c>
      <c r="B207" s="65">
        <f>SUM(B43:B44)+SUM(B139:B141)</f>
        <v>2000000</v>
      </c>
    </row>
    <row r="208" spans="1:2" x14ac:dyDescent="0.25">
      <c r="A208" s="27"/>
      <c r="B208" s="56"/>
    </row>
    <row r="209" spans="1:2" ht="15.75" thickBot="1" x14ac:dyDescent="0.3">
      <c r="A209" s="22"/>
      <c r="B209" s="56"/>
    </row>
    <row r="210" spans="1:2" ht="15.75" thickBot="1" x14ac:dyDescent="0.3">
      <c r="A210" s="13" t="s">
        <v>694</v>
      </c>
      <c r="B210" s="57">
        <f t="shared" ref="B210" si="1">SUM(B199:B207)</f>
        <v>150300000</v>
      </c>
    </row>
    <row r="211" spans="1:2" x14ac:dyDescent="0.25">
      <c r="A211" s="28"/>
      <c r="B211" s="59"/>
    </row>
    <row r="212" spans="1:2" x14ac:dyDescent="0.25">
      <c r="A212" s="24"/>
      <c r="B212" s="56"/>
    </row>
    <row r="213" spans="1:2" x14ac:dyDescent="0.25">
      <c r="A213" s="29" t="s">
        <v>695</v>
      </c>
      <c r="B213" s="56"/>
    </row>
    <row r="214" spans="1:2" x14ac:dyDescent="0.25">
      <c r="A214" s="15" t="s">
        <v>696</v>
      </c>
      <c r="B214" s="58"/>
    </row>
    <row r="215" spans="1:2" x14ac:dyDescent="0.25">
      <c r="A215" s="10" t="s">
        <v>681</v>
      </c>
      <c r="B215" s="54">
        <v>0</v>
      </c>
    </row>
    <row r="216" spans="1:2" x14ac:dyDescent="0.25">
      <c r="A216" s="10" t="s">
        <v>362</v>
      </c>
      <c r="B216" s="54">
        <v>800000</v>
      </c>
    </row>
    <row r="217" spans="1:2" x14ac:dyDescent="0.25">
      <c r="A217" s="10" t="s">
        <v>660</v>
      </c>
      <c r="B217" s="54">
        <v>0</v>
      </c>
    </row>
    <row r="218" spans="1:2" x14ac:dyDescent="0.25">
      <c r="A218" s="10" t="s">
        <v>363</v>
      </c>
      <c r="B218" s="54">
        <v>4000000</v>
      </c>
    </row>
    <row r="219" spans="1:2" x14ac:dyDescent="0.25">
      <c r="A219" s="10" t="s">
        <v>643</v>
      </c>
      <c r="B219" s="54">
        <v>0</v>
      </c>
    </row>
    <row r="220" spans="1:2" x14ac:dyDescent="0.25">
      <c r="A220" s="10" t="s">
        <v>643</v>
      </c>
      <c r="B220" s="54">
        <v>0</v>
      </c>
    </row>
    <row r="221" spans="1:2" x14ac:dyDescent="0.25">
      <c r="A221" s="10" t="s">
        <v>643</v>
      </c>
      <c r="B221" s="54">
        <v>0</v>
      </c>
    </row>
    <row r="222" spans="1:2" x14ac:dyDescent="0.25">
      <c r="A222" s="10" t="s">
        <v>644</v>
      </c>
      <c r="B222" s="54">
        <v>0</v>
      </c>
    </row>
    <row r="223" spans="1:2" x14ac:dyDescent="0.25">
      <c r="A223" s="10" t="s">
        <v>644</v>
      </c>
      <c r="B223" s="54">
        <v>0</v>
      </c>
    </row>
    <row r="224" spans="1:2" x14ac:dyDescent="0.25">
      <c r="A224" s="10" t="s">
        <v>661</v>
      </c>
      <c r="B224" s="54">
        <v>0</v>
      </c>
    </row>
    <row r="225" spans="1:2" x14ac:dyDescent="0.25">
      <c r="A225" s="10" t="s">
        <v>661</v>
      </c>
      <c r="B225" s="54">
        <v>0</v>
      </c>
    </row>
    <row r="226" spans="1:2" x14ac:dyDescent="0.25">
      <c r="A226" s="10" t="s">
        <v>364</v>
      </c>
      <c r="B226" s="54">
        <v>11000000</v>
      </c>
    </row>
    <row r="227" spans="1:2" x14ac:dyDescent="0.25">
      <c r="A227" s="10" t="s">
        <v>647</v>
      </c>
      <c r="B227" s="54">
        <v>0</v>
      </c>
    </row>
    <row r="228" spans="1:2" x14ac:dyDescent="0.25">
      <c r="A228" s="10" t="s">
        <v>697</v>
      </c>
      <c r="B228" s="54">
        <v>0</v>
      </c>
    </row>
    <row r="229" spans="1:2" x14ac:dyDescent="0.25">
      <c r="A229" s="10" t="s">
        <v>697</v>
      </c>
      <c r="B229" s="54">
        <v>0</v>
      </c>
    </row>
    <row r="230" spans="1:2" x14ac:dyDescent="0.25">
      <c r="A230" s="10" t="s">
        <v>365</v>
      </c>
      <c r="B230" s="54">
        <v>7000000</v>
      </c>
    </row>
    <row r="231" spans="1:2" x14ac:dyDescent="0.25">
      <c r="A231" s="10" t="s">
        <v>366</v>
      </c>
      <c r="B231" s="54">
        <v>8000000</v>
      </c>
    </row>
    <row r="232" spans="1:2" x14ac:dyDescent="0.25">
      <c r="A232" s="10" t="s">
        <v>698</v>
      </c>
      <c r="B232" s="54">
        <v>0</v>
      </c>
    </row>
    <row r="233" spans="1:2" x14ac:dyDescent="0.25">
      <c r="A233" s="10" t="s">
        <v>698</v>
      </c>
      <c r="B233" s="54">
        <v>0</v>
      </c>
    </row>
    <row r="234" spans="1:2" x14ac:dyDescent="0.25">
      <c r="A234" s="10" t="s">
        <v>551</v>
      </c>
      <c r="B234" s="54">
        <v>5000000</v>
      </c>
    </row>
    <row r="235" spans="1:2" x14ac:dyDescent="0.25">
      <c r="A235" s="10" t="s">
        <v>552</v>
      </c>
      <c r="B235" s="54">
        <v>200000</v>
      </c>
    </row>
    <row r="236" spans="1:2" x14ac:dyDescent="0.25">
      <c r="A236" s="10" t="s">
        <v>499</v>
      </c>
      <c r="B236" s="54">
        <v>500000</v>
      </c>
    </row>
    <row r="237" spans="1:2" x14ac:dyDescent="0.25">
      <c r="A237" s="21" t="s">
        <v>553</v>
      </c>
      <c r="B237" s="54">
        <v>1000000</v>
      </c>
    </row>
    <row r="238" spans="1:2" x14ac:dyDescent="0.25">
      <c r="A238" s="21" t="s">
        <v>554</v>
      </c>
      <c r="B238" s="54">
        <v>500000</v>
      </c>
    </row>
    <row r="239" spans="1:2" x14ac:dyDescent="0.25">
      <c r="A239" s="10" t="s">
        <v>555</v>
      </c>
      <c r="B239" s="54">
        <v>500000</v>
      </c>
    </row>
    <row r="240" spans="1:2" x14ac:dyDescent="0.25">
      <c r="A240" s="10" t="s">
        <v>556</v>
      </c>
      <c r="B240" s="54">
        <v>600000</v>
      </c>
    </row>
    <row r="241" spans="1:2" x14ac:dyDescent="0.25">
      <c r="A241" s="10" t="s">
        <v>500</v>
      </c>
      <c r="B241" s="54">
        <v>500000</v>
      </c>
    </row>
    <row r="242" spans="1:2" x14ac:dyDescent="0.25">
      <c r="A242" s="10" t="s">
        <v>557</v>
      </c>
      <c r="B242" s="54">
        <v>1200000</v>
      </c>
    </row>
    <row r="243" spans="1:2" x14ac:dyDescent="0.25">
      <c r="A243" s="10" t="s">
        <v>558</v>
      </c>
      <c r="B243" s="54">
        <v>400000</v>
      </c>
    </row>
    <row r="244" spans="1:2" x14ac:dyDescent="0.25">
      <c r="A244" s="10" t="s">
        <v>559</v>
      </c>
      <c r="B244" s="54">
        <v>300000</v>
      </c>
    </row>
    <row r="245" spans="1:2" x14ac:dyDescent="0.25">
      <c r="A245" s="10" t="s">
        <v>655</v>
      </c>
      <c r="B245" s="54">
        <v>0</v>
      </c>
    </row>
    <row r="246" spans="1:2" x14ac:dyDescent="0.25">
      <c r="A246" s="10" t="s">
        <v>655</v>
      </c>
      <c r="B246" s="54">
        <v>0</v>
      </c>
    </row>
    <row r="247" spans="1:2" x14ac:dyDescent="0.25">
      <c r="A247" s="10" t="s">
        <v>655</v>
      </c>
      <c r="B247" s="54">
        <v>0</v>
      </c>
    </row>
    <row r="248" spans="1:2" x14ac:dyDescent="0.25">
      <c r="A248" s="10" t="s">
        <v>367</v>
      </c>
      <c r="B248" s="54">
        <v>600000</v>
      </c>
    </row>
    <row r="249" spans="1:2" x14ac:dyDescent="0.25">
      <c r="A249" s="10" t="s">
        <v>368</v>
      </c>
      <c r="B249" s="54">
        <v>300000</v>
      </c>
    </row>
    <row r="250" spans="1:2" x14ac:dyDescent="0.25">
      <c r="A250" s="10" t="s">
        <v>369</v>
      </c>
      <c r="B250" s="54">
        <v>300000</v>
      </c>
    </row>
    <row r="251" spans="1:2" x14ac:dyDescent="0.25">
      <c r="A251" s="10" t="s">
        <v>370</v>
      </c>
      <c r="B251" s="54">
        <v>300000</v>
      </c>
    </row>
    <row r="252" spans="1:2" x14ac:dyDescent="0.25">
      <c r="A252" s="10" t="s">
        <v>371</v>
      </c>
      <c r="B252" s="54">
        <v>300000</v>
      </c>
    </row>
    <row r="253" spans="1:2" x14ac:dyDescent="0.25">
      <c r="A253" s="10" t="s">
        <v>372</v>
      </c>
      <c r="B253" s="54">
        <v>300000</v>
      </c>
    </row>
    <row r="254" spans="1:2" x14ac:dyDescent="0.25">
      <c r="A254" s="10" t="s">
        <v>699</v>
      </c>
      <c r="B254" s="54">
        <v>0</v>
      </c>
    </row>
    <row r="255" spans="1:2" x14ac:dyDescent="0.25">
      <c r="A255" s="30"/>
      <c r="B255" s="59"/>
    </row>
    <row r="256" spans="1:2" ht="15.75" thickBot="1" x14ac:dyDescent="0.3">
      <c r="A256" s="14"/>
      <c r="B256" s="56"/>
    </row>
    <row r="257" spans="1:2" ht="15.75" thickBot="1" x14ac:dyDescent="0.3">
      <c r="A257" s="13" t="s">
        <v>700</v>
      </c>
      <c r="B257" s="57">
        <f>SUM(B215:B256)</f>
        <v>43600000</v>
      </c>
    </row>
    <row r="258" spans="1:2" x14ac:dyDescent="0.25">
      <c r="A258" s="18"/>
      <c r="B258" s="66"/>
    </row>
    <row r="259" spans="1:2" x14ac:dyDescent="0.25">
      <c r="A259" s="15" t="s">
        <v>659</v>
      </c>
      <c r="B259" s="54"/>
    </row>
    <row r="260" spans="1:2" x14ac:dyDescent="0.25">
      <c r="A260" s="10" t="s">
        <v>660</v>
      </c>
      <c r="B260" s="54">
        <v>0</v>
      </c>
    </row>
    <row r="261" spans="1:2" x14ac:dyDescent="0.25">
      <c r="A261" s="10" t="s">
        <v>660</v>
      </c>
      <c r="B261" s="54">
        <v>0</v>
      </c>
    </row>
    <row r="262" spans="1:2" x14ac:dyDescent="0.25">
      <c r="A262" s="10" t="s">
        <v>643</v>
      </c>
      <c r="B262" s="54">
        <v>0</v>
      </c>
    </row>
    <row r="263" spans="1:2" x14ac:dyDescent="0.25">
      <c r="A263" s="10" t="s">
        <v>644</v>
      </c>
      <c r="B263" s="54">
        <v>0</v>
      </c>
    </row>
    <row r="264" spans="1:2" x14ac:dyDescent="0.25">
      <c r="A264" s="10" t="s">
        <v>644</v>
      </c>
      <c r="B264" s="54">
        <v>0</v>
      </c>
    </row>
    <row r="265" spans="1:2" x14ac:dyDescent="0.25">
      <c r="A265" s="10" t="s">
        <v>644</v>
      </c>
      <c r="B265" s="54">
        <v>0</v>
      </c>
    </row>
    <row r="266" spans="1:2" x14ac:dyDescent="0.25">
      <c r="A266" s="10" t="s">
        <v>787</v>
      </c>
      <c r="B266" s="54">
        <v>2000000</v>
      </c>
    </row>
    <row r="267" spans="1:2" x14ac:dyDescent="0.25">
      <c r="A267" s="10" t="s">
        <v>646</v>
      </c>
      <c r="B267" s="54">
        <v>0</v>
      </c>
    </row>
    <row r="268" spans="1:2" x14ac:dyDescent="0.25">
      <c r="A268" s="10" t="s">
        <v>374</v>
      </c>
      <c r="B268" s="54">
        <v>2000000</v>
      </c>
    </row>
    <row r="269" spans="1:2" x14ac:dyDescent="0.25">
      <c r="A269" s="10" t="s">
        <v>375</v>
      </c>
      <c r="B269" s="54">
        <v>2000000</v>
      </c>
    </row>
    <row r="270" spans="1:2" x14ac:dyDescent="0.25">
      <c r="A270" s="10" t="s">
        <v>376</v>
      </c>
      <c r="B270" s="54">
        <v>5000000</v>
      </c>
    </row>
    <row r="271" spans="1:2" x14ac:dyDescent="0.25">
      <c r="A271" s="10" t="s">
        <v>377</v>
      </c>
      <c r="B271" s="54">
        <v>12000000</v>
      </c>
    </row>
    <row r="272" spans="1:2" x14ac:dyDescent="0.25">
      <c r="A272" s="10" t="s">
        <v>378</v>
      </c>
      <c r="B272" s="54">
        <v>14000000</v>
      </c>
    </row>
    <row r="273" spans="1:2" x14ac:dyDescent="0.25">
      <c r="A273" s="10" t="s">
        <v>698</v>
      </c>
      <c r="B273" s="54">
        <v>0</v>
      </c>
    </row>
    <row r="274" spans="1:2" x14ac:dyDescent="0.25">
      <c r="A274" s="10" t="s">
        <v>698</v>
      </c>
      <c r="B274" s="54">
        <v>0</v>
      </c>
    </row>
    <row r="275" spans="1:2" x14ac:dyDescent="0.25">
      <c r="A275" s="10" t="s">
        <v>698</v>
      </c>
      <c r="B275" s="54">
        <v>0</v>
      </c>
    </row>
    <row r="276" spans="1:2" x14ac:dyDescent="0.25">
      <c r="A276" s="10" t="s">
        <v>560</v>
      </c>
      <c r="B276" s="54">
        <v>2000000</v>
      </c>
    </row>
    <row r="277" spans="1:2" x14ac:dyDescent="0.25">
      <c r="A277" s="10" t="s">
        <v>561</v>
      </c>
      <c r="B277" s="54">
        <v>300000</v>
      </c>
    </row>
    <row r="278" spans="1:2" x14ac:dyDescent="0.25">
      <c r="A278" s="10" t="s">
        <v>562</v>
      </c>
      <c r="B278" s="54">
        <v>1000000</v>
      </c>
    </row>
    <row r="279" spans="1:2" x14ac:dyDescent="0.25">
      <c r="A279" s="10" t="s">
        <v>563</v>
      </c>
      <c r="B279" s="54">
        <v>1000000</v>
      </c>
    </row>
    <row r="280" spans="1:2" x14ac:dyDescent="0.25">
      <c r="A280" s="10" t="s">
        <v>564</v>
      </c>
      <c r="B280" s="54">
        <v>800000</v>
      </c>
    </row>
    <row r="281" spans="1:2" x14ac:dyDescent="0.25">
      <c r="A281" s="10" t="s">
        <v>565</v>
      </c>
      <c r="B281" s="54">
        <v>200000</v>
      </c>
    </row>
    <row r="282" spans="1:2" x14ac:dyDescent="0.25">
      <c r="A282" s="10" t="s">
        <v>655</v>
      </c>
      <c r="B282" s="54">
        <v>0</v>
      </c>
    </row>
    <row r="283" spans="1:2" x14ac:dyDescent="0.25">
      <c r="A283" s="10" t="s">
        <v>379</v>
      </c>
      <c r="B283" s="54">
        <v>600000</v>
      </c>
    </row>
    <row r="284" spans="1:2" x14ac:dyDescent="0.25">
      <c r="A284" s="10" t="s">
        <v>380</v>
      </c>
      <c r="B284" s="54">
        <v>1000000</v>
      </c>
    </row>
    <row r="285" spans="1:2" x14ac:dyDescent="0.25">
      <c r="A285" s="10" t="s">
        <v>381</v>
      </c>
      <c r="B285" s="54">
        <v>500000</v>
      </c>
    </row>
    <row r="286" spans="1:2" x14ac:dyDescent="0.25">
      <c r="A286" s="10" t="s">
        <v>382</v>
      </c>
      <c r="B286" s="54">
        <v>100000</v>
      </c>
    </row>
    <row r="287" spans="1:2" x14ac:dyDescent="0.25">
      <c r="A287" s="10" t="s">
        <v>383</v>
      </c>
      <c r="B287" s="54">
        <v>100000</v>
      </c>
    </row>
    <row r="288" spans="1:2" x14ac:dyDescent="0.25">
      <c r="A288" s="10" t="s">
        <v>788</v>
      </c>
      <c r="B288" s="54">
        <v>0</v>
      </c>
    </row>
    <row r="289" spans="1:2" x14ac:dyDescent="0.25">
      <c r="A289" s="10" t="s">
        <v>699</v>
      </c>
      <c r="B289" s="54">
        <v>0</v>
      </c>
    </row>
    <row r="290" spans="1:2" x14ac:dyDescent="0.25">
      <c r="A290" s="23"/>
      <c r="B290" s="67"/>
    </row>
    <row r="291" spans="1:2" ht="15.75" thickBot="1" x14ac:dyDescent="0.3">
      <c r="A291" s="14"/>
      <c r="B291" s="66"/>
    </row>
    <row r="292" spans="1:2" ht="15.75" thickBot="1" x14ac:dyDescent="0.3">
      <c r="A292" s="13" t="s">
        <v>667</v>
      </c>
      <c r="B292" s="57">
        <f>SUM(B260:B289)</f>
        <v>44600000</v>
      </c>
    </row>
    <row r="293" spans="1:2" ht="15.75" thickBot="1" x14ac:dyDescent="0.3">
      <c r="A293" s="23"/>
      <c r="B293" s="66"/>
    </row>
    <row r="294" spans="1:2" x14ac:dyDescent="0.25">
      <c r="A294" s="31" t="s">
        <v>680</v>
      </c>
      <c r="B294" s="54"/>
    </row>
    <row r="295" spans="1:2" x14ac:dyDescent="0.25">
      <c r="A295" s="19" t="s">
        <v>384</v>
      </c>
      <c r="B295" s="54">
        <v>150000</v>
      </c>
    </row>
    <row r="296" spans="1:2" x14ac:dyDescent="0.25">
      <c r="A296" s="19" t="s">
        <v>385</v>
      </c>
      <c r="B296" s="54">
        <v>500000</v>
      </c>
    </row>
    <row r="297" spans="1:2" x14ac:dyDescent="0.25">
      <c r="A297" s="32" t="s">
        <v>789</v>
      </c>
      <c r="B297" s="54">
        <v>300000</v>
      </c>
    </row>
    <row r="298" spans="1:2" x14ac:dyDescent="0.25">
      <c r="A298" s="19" t="s">
        <v>387</v>
      </c>
      <c r="B298" s="54">
        <v>180000</v>
      </c>
    </row>
    <row r="299" spans="1:2" x14ac:dyDescent="0.25">
      <c r="A299" s="19" t="s">
        <v>388</v>
      </c>
      <c r="B299" s="54">
        <v>150000</v>
      </c>
    </row>
    <row r="300" spans="1:2" x14ac:dyDescent="0.25">
      <c r="A300" s="33" t="s">
        <v>701</v>
      </c>
      <c r="B300" s="54"/>
    </row>
    <row r="301" spans="1:2" x14ac:dyDescent="0.25">
      <c r="A301" s="19" t="s">
        <v>389</v>
      </c>
      <c r="B301" s="54">
        <v>600000</v>
      </c>
    </row>
    <row r="302" spans="1:2" x14ac:dyDescent="0.25">
      <c r="A302" s="19" t="s">
        <v>790</v>
      </c>
      <c r="B302" s="54">
        <v>700000</v>
      </c>
    </row>
    <row r="303" spans="1:2" x14ac:dyDescent="0.25">
      <c r="A303" s="19" t="s">
        <v>702</v>
      </c>
      <c r="B303" s="54">
        <v>0</v>
      </c>
    </row>
    <row r="304" spans="1:2" x14ac:dyDescent="0.25">
      <c r="A304" s="10" t="s">
        <v>703</v>
      </c>
      <c r="B304" s="54">
        <v>200000</v>
      </c>
    </row>
    <row r="305" spans="1:2" x14ac:dyDescent="0.25">
      <c r="A305" s="19" t="s">
        <v>391</v>
      </c>
      <c r="B305" s="11">
        <v>150000</v>
      </c>
    </row>
    <row r="306" spans="1:2" x14ac:dyDescent="0.25">
      <c r="A306" s="19" t="s">
        <v>392</v>
      </c>
      <c r="B306" s="54">
        <v>250000</v>
      </c>
    </row>
    <row r="307" spans="1:2" x14ac:dyDescent="0.25">
      <c r="A307" s="19" t="s">
        <v>393</v>
      </c>
      <c r="B307" s="54">
        <v>100000</v>
      </c>
    </row>
    <row r="308" spans="1:2" x14ac:dyDescent="0.25">
      <c r="A308" s="19" t="s">
        <v>394</v>
      </c>
      <c r="B308" s="54">
        <v>100000</v>
      </c>
    </row>
    <row r="309" spans="1:2" x14ac:dyDescent="0.25">
      <c r="A309" s="33" t="s">
        <v>701</v>
      </c>
      <c r="B309" s="54"/>
    </row>
    <row r="310" spans="1:2" x14ac:dyDescent="0.25">
      <c r="A310" s="10" t="s">
        <v>395</v>
      </c>
      <c r="B310" s="54">
        <v>2500000</v>
      </c>
    </row>
    <row r="311" spans="1:2" x14ac:dyDescent="0.25">
      <c r="A311" s="10" t="s">
        <v>396</v>
      </c>
      <c r="B311" s="54">
        <v>2500000</v>
      </c>
    </row>
    <row r="312" spans="1:2" x14ac:dyDescent="0.25">
      <c r="A312" s="10" t="s">
        <v>643</v>
      </c>
      <c r="B312" s="54">
        <v>0</v>
      </c>
    </row>
    <row r="313" spans="1:2" x14ac:dyDescent="0.25">
      <c r="A313" s="10" t="s">
        <v>643</v>
      </c>
      <c r="B313" s="54">
        <v>0</v>
      </c>
    </row>
    <row r="314" spans="1:2" x14ac:dyDescent="0.25">
      <c r="A314" s="10" t="s">
        <v>644</v>
      </c>
      <c r="B314" s="54">
        <v>0</v>
      </c>
    </row>
    <row r="315" spans="1:2" x14ac:dyDescent="0.25">
      <c r="A315" s="10" t="s">
        <v>644</v>
      </c>
      <c r="B315" s="54">
        <v>0</v>
      </c>
    </row>
    <row r="316" spans="1:2" x14ac:dyDescent="0.25">
      <c r="A316" s="10" t="s">
        <v>791</v>
      </c>
      <c r="B316" s="54">
        <v>2000000</v>
      </c>
    </row>
    <row r="317" spans="1:2" x14ac:dyDescent="0.25">
      <c r="A317" s="10" t="s">
        <v>646</v>
      </c>
      <c r="B317" s="54"/>
    </row>
    <row r="318" spans="1:2" x14ac:dyDescent="0.25">
      <c r="A318" s="10" t="s">
        <v>398</v>
      </c>
      <c r="B318" s="54">
        <v>8500000</v>
      </c>
    </row>
    <row r="319" spans="1:2" x14ac:dyDescent="0.25">
      <c r="A319" s="10" t="s">
        <v>399</v>
      </c>
      <c r="B319" s="54">
        <v>3000000</v>
      </c>
    </row>
    <row r="320" spans="1:2" x14ac:dyDescent="0.25">
      <c r="A320" s="10" t="s">
        <v>400</v>
      </c>
      <c r="B320" s="54">
        <v>8000000</v>
      </c>
    </row>
    <row r="321" spans="1:2" x14ac:dyDescent="0.25">
      <c r="A321" s="10" t="s">
        <v>698</v>
      </c>
      <c r="B321" s="54">
        <v>0</v>
      </c>
    </row>
    <row r="322" spans="1:2" x14ac:dyDescent="0.25">
      <c r="A322" s="10" t="s">
        <v>698</v>
      </c>
      <c r="B322" s="54">
        <v>0</v>
      </c>
    </row>
    <row r="323" spans="1:2" x14ac:dyDescent="0.25">
      <c r="A323" s="10" t="s">
        <v>566</v>
      </c>
      <c r="B323" s="54">
        <v>1500000</v>
      </c>
    </row>
    <row r="324" spans="1:2" x14ac:dyDescent="0.25">
      <c r="A324" s="10" t="s">
        <v>567</v>
      </c>
      <c r="B324" s="54">
        <v>1000000</v>
      </c>
    </row>
    <row r="325" spans="1:2" x14ac:dyDescent="0.25">
      <c r="A325" s="10" t="s">
        <v>568</v>
      </c>
      <c r="B325" s="54">
        <v>500000</v>
      </c>
    </row>
    <row r="326" spans="1:2" x14ac:dyDescent="0.25">
      <c r="A326" s="10" t="s">
        <v>569</v>
      </c>
      <c r="B326" s="54">
        <v>500000</v>
      </c>
    </row>
    <row r="327" spans="1:2" x14ac:dyDescent="0.25">
      <c r="A327" s="10" t="s">
        <v>704</v>
      </c>
      <c r="B327" s="54">
        <v>0</v>
      </c>
    </row>
    <row r="328" spans="1:2" x14ac:dyDescent="0.25">
      <c r="A328" s="10" t="s">
        <v>704</v>
      </c>
      <c r="B328" s="54">
        <v>0</v>
      </c>
    </row>
    <row r="329" spans="1:2" x14ac:dyDescent="0.25">
      <c r="A329" s="10" t="s">
        <v>811</v>
      </c>
      <c r="B329" s="54">
        <v>200000</v>
      </c>
    </row>
    <row r="330" spans="1:2" x14ac:dyDescent="0.25">
      <c r="A330" s="10" t="s">
        <v>401</v>
      </c>
      <c r="B330" s="61">
        <v>200000</v>
      </c>
    </row>
    <row r="331" spans="1:2" x14ac:dyDescent="0.25">
      <c r="A331" s="10" t="s">
        <v>402</v>
      </c>
      <c r="B331" s="61">
        <v>450000</v>
      </c>
    </row>
    <row r="332" spans="1:2" x14ac:dyDescent="0.25">
      <c r="A332" s="10" t="s">
        <v>403</v>
      </c>
      <c r="B332" s="61">
        <v>600000</v>
      </c>
    </row>
    <row r="333" spans="1:2" x14ac:dyDescent="0.25">
      <c r="A333" s="10" t="s">
        <v>404</v>
      </c>
      <c r="B333" s="61">
        <v>500000</v>
      </c>
    </row>
    <row r="334" spans="1:2" x14ac:dyDescent="0.25">
      <c r="A334" s="10" t="s">
        <v>405</v>
      </c>
      <c r="B334" s="61">
        <v>300000</v>
      </c>
    </row>
    <row r="335" spans="1:2" x14ac:dyDescent="0.25">
      <c r="A335" s="10" t="s">
        <v>406</v>
      </c>
      <c r="B335" s="61">
        <v>500000</v>
      </c>
    </row>
    <row r="336" spans="1:2" x14ac:dyDescent="0.25">
      <c r="A336" s="10" t="s">
        <v>407</v>
      </c>
      <c r="B336" s="61">
        <v>450000</v>
      </c>
    </row>
    <row r="337" spans="1:2" x14ac:dyDescent="0.25">
      <c r="A337" s="10" t="s">
        <v>408</v>
      </c>
      <c r="B337" s="61">
        <v>200000</v>
      </c>
    </row>
    <row r="338" spans="1:2" x14ac:dyDescent="0.25">
      <c r="A338" s="10" t="s">
        <v>409</v>
      </c>
      <c r="B338" s="61">
        <v>400000</v>
      </c>
    </row>
    <row r="339" spans="1:2" x14ac:dyDescent="0.25">
      <c r="A339" s="10" t="s">
        <v>410</v>
      </c>
      <c r="B339" s="61">
        <v>400000</v>
      </c>
    </row>
    <row r="340" spans="1:2" x14ac:dyDescent="0.25">
      <c r="A340" s="10" t="s">
        <v>411</v>
      </c>
      <c r="B340" s="54">
        <v>300000</v>
      </c>
    </row>
    <row r="341" spans="1:2" x14ac:dyDescent="0.25">
      <c r="A341" s="23"/>
      <c r="B341" s="67"/>
    </row>
    <row r="342" spans="1:2" ht="15.75" thickBot="1" x14ac:dyDescent="0.3">
      <c r="A342" s="14"/>
      <c r="B342" s="66"/>
    </row>
    <row r="343" spans="1:2" ht="15.75" thickBot="1" x14ac:dyDescent="0.3">
      <c r="A343" s="13" t="s">
        <v>687</v>
      </c>
      <c r="B343" s="57">
        <f>SUM(B295:B340)</f>
        <v>37880000</v>
      </c>
    </row>
    <row r="344" spans="1:2" ht="15.75" thickBot="1" x14ac:dyDescent="0.3">
      <c r="A344" s="34"/>
      <c r="B344" s="66"/>
    </row>
    <row r="345" spans="1:2" x14ac:dyDescent="0.25">
      <c r="A345" s="31" t="s">
        <v>705</v>
      </c>
      <c r="B345" s="66"/>
    </row>
    <row r="346" spans="1:2" x14ac:dyDescent="0.25">
      <c r="A346" s="10" t="s">
        <v>660</v>
      </c>
      <c r="B346" s="61">
        <v>0</v>
      </c>
    </row>
    <row r="347" spans="1:2" x14ac:dyDescent="0.25">
      <c r="A347" s="10" t="s">
        <v>412</v>
      </c>
      <c r="B347" s="61">
        <v>3000000</v>
      </c>
    </row>
    <row r="348" spans="1:2" x14ac:dyDescent="0.25">
      <c r="A348" s="10" t="s">
        <v>413</v>
      </c>
      <c r="B348" s="61">
        <v>5000000</v>
      </c>
    </row>
    <row r="349" spans="1:2" x14ac:dyDescent="0.25">
      <c r="A349" s="10" t="s">
        <v>643</v>
      </c>
      <c r="B349" s="61">
        <v>0</v>
      </c>
    </row>
    <row r="350" spans="1:2" x14ac:dyDescent="0.25">
      <c r="A350" s="10" t="s">
        <v>414</v>
      </c>
      <c r="B350" s="61">
        <v>1000000</v>
      </c>
    </row>
    <row r="351" spans="1:2" x14ac:dyDescent="0.25">
      <c r="A351" s="10" t="s">
        <v>415</v>
      </c>
      <c r="B351" s="61">
        <v>1000000</v>
      </c>
    </row>
    <row r="352" spans="1:2" x14ac:dyDescent="0.25">
      <c r="A352" s="10" t="s">
        <v>644</v>
      </c>
      <c r="B352" s="61">
        <v>0</v>
      </c>
    </row>
    <row r="353" spans="1:2" x14ac:dyDescent="0.25">
      <c r="A353" s="10" t="s">
        <v>697</v>
      </c>
      <c r="B353" s="61">
        <v>0</v>
      </c>
    </row>
    <row r="354" spans="1:2" x14ac:dyDescent="0.25">
      <c r="A354" s="10" t="s">
        <v>697</v>
      </c>
      <c r="B354" s="61">
        <v>0</v>
      </c>
    </row>
    <row r="355" spans="1:2" x14ac:dyDescent="0.25">
      <c r="A355" s="10" t="s">
        <v>416</v>
      </c>
      <c r="B355" s="61">
        <v>1500000</v>
      </c>
    </row>
    <row r="356" spans="1:2" x14ac:dyDescent="0.25">
      <c r="A356" s="10" t="s">
        <v>417</v>
      </c>
      <c r="B356" s="61">
        <v>9000000</v>
      </c>
    </row>
    <row r="357" spans="1:2" x14ac:dyDescent="0.25">
      <c r="A357" s="10" t="s">
        <v>418</v>
      </c>
      <c r="B357" s="61">
        <v>3000000</v>
      </c>
    </row>
    <row r="358" spans="1:2" x14ac:dyDescent="0.25">
      <c r="A358" s="10" t="s">
        <v>419</v>
      </c>
      <c r="B358" s="61">
        <v>10000000</v>
      </c>
    </row>
    <row r="359" spans="1:2" x14ac:dyDescent="0.25">
      <c r="A359" s="10" t="s">
        <v>420</v>
      </c>
      <c r="B359" s="61">
        <v>2000000</v>
      </c>
    </row>
    <row r="360" spans="1:2" x14ac:dyDescent="0.25">
      <c r="A360" s="10" t="s">
        <v>421</v>
      </c>
      <c r="B360" s="61">
        <v>5000000</v>
      </c>
    </row>
    <row r="361" spans="1:2" x14ac:dyDescent="0.25">
      <c r="A361" s="10" t="s">
        <v>422</v>
      </c>
      <c r="B361" s="61">
        <v>1000000</v>
      </c>
    </row>
    <row r="362" spans="1:2" x14ac:dyDescent="0.25">
      <c r="A362" s="10" t="s">
        <v>698</v>
      </c>
      <c r="B362" s="61">
        <v>0</v>
      </c>
    </row>
    <row r="363" spans="1:2" x14ac:dyDescent="0.25">
      <c r="A363" s="10" t="s">
        <v>698</v>
      </c>
      <c r="B363" s="61">
        <v>0</v>
      </c>
    </row>
    <row r="364" spans="1:2" x14ac:dyDescent="0.25">
      <c r="A364" s="10" t="s">
        <v>570</v>
      </c>
      <c r="B364" s="61">
        <v>500000</v>
      </c>
    </row>
    <row r="365" spans="1:2" x14ac:dyDescent="0.25">
      <c r="A365" s="10" t="s">
        <v>571</v>
      </c>
      <c r="B365" s="61">
        <v>600000</v>
      </c>
    </row>
    <row r="366" spans="1:2" x14ac:dyDescent="0.25">
      <c r="A366" s="10" t="s">
        <v>572</v>
      </c>
      <c r="B366" s="61">
        <v>600000</v>
      </c>
    </row>
    <row r="367" spans="1:2" x14ac:dyDescent="0.25">
      <c r="A367" s="10" t="s">
        <v>573</v>
      </c>
      <c r="B367" s="61">
        <v>500000</v>
      </c>
    </row>
    <row r="368" spans="1:2" x14ac:dyDescent="0.25">
      <c r="A368" s="10" t="s">
        <v>574</v>
      </c>
      <c r="B368" s="61">
        <v>800000</v>
      </c>
    </row>
    <row r="369" spans="1:2" x14ac:dyDescent="0.25">
      <c r="A369" s="10" t="s">
        <v>575</v>
      </c>
      <c r="B369" s="61">
        <v>1000000</v>
      </c>
    </row>
    <row r="370" spans="1:2" x14ac:dyDescent="0.25">
      <c r="A370" s="10" t="s">
        <v>706</v>
      </c>
      <c r="B370" s="61"/>
    </row>
    <row r="371" spans="1:2" x14ac:dyDescent="0.25">
      <c r="A371" s="10" t="s">
        <v>812</v>
      </c>
      <c r="B371" s="27">
        <v>500000</v>
      </c>
    </row>
    <row r="372" spans="1:2" x14ac:dyDescent="0.25">
      <c r="A372" s="10" t="s">
        <v>576</v>
      </c>
      <c r="B372" s="61">
        <v>2000000</v>
      </c>
    </row>
    <row r="373" spans="1:2" x14ac:dyDescent="0.25">
      <c r="A373" s="10" t="s">
        <v>577</v>
      </c>
      <c r="B373" s="61">
        <v>600000</v>
      </c>
    </row>
    <row r="374" spans="1:2" x14ac:dyDescent="0.25">
      <c r="A374" s="10" t="s">
        <v>423</v>
      </c>
      <c r="B374" s="61">
        <v>300000</v>
      </c>
    </row>
    <row r="375" spans="1:2" x14ac:dyDescent="0.25">
      <c r="A375" s="21" t="s">
        <v>424</v>
      </c>
      <c r="B375" s="61">
        <v>500000</v>
      </c>
    </row>
    <row r="376" spans="1:2" x14ac:dyDescent="0.25">
      <c r="A376" s="10" t="s">
        <v>425</v>
      </c>
      <c r="B376" s="61">
        <v>300000</v>
      </c>
    </row>
    <row r="377" spans="1:2" x14ac:dyDescent="0.25">
      <c r="A377" s="10" t="s">
        <v>426</v>
      </c>
      <c r="B377" s="61">
        <v>200000</v>
      </c>
    </row>
    <row r="378" spans="1:2" x14ac:dyDescent="0.25">
      <c r="A378" s="10" t="s">
        <v>707</v>
      </c>
      <c r="B378" s="61">
        <v>0</v>
      </c>
    </row>
    <row r="379" spans="1:2" x14ac:dyDescent="0.25">
      <c r="A379" s="23"/>
      <c r="B379" s="67"/>
    </row>
    <row r="380" spans="1:2" ht="15.75" thickBot="1" x14ac:dyDescent="0.3">
      <c r="A380" s="24"/>
      <c r="B380" s="66"/>
    </row>
    <row r="381" spans="1:2" ht="15.75" thickBot="1" x14ac:dyDescent="0.3">
      <c r="A381" s="13" t="s">
        <v>708</v>
      </c>
      <c r="B381" s="68">
        <f>SUM(B346:B378)</f>
        <v>49900000</v>
      </c>
    </row>
    <row r="382" spans="1:2" x14ac:dyDescent="0.25">
      <c r="A382" s="24"/>
      <c r="B382" s="66"/>
    </row>
    <row r="383" spans="1:2" ht="15.75" thickBot="1" x14ac:dyDescent="0.3">
      <c r="A383" s="14"/>
      <c r="B383" s="66"/>
    </row>
    <row r="384" spans="1:2" ht="15.75" thickBot="1" x14ac:dyDescent="0.3">
      <c r="A384" s="13" t="s">
        <v>709</v>
      </c>
      <c r="B384" s="57">
        <f>(B257+B292+B343+B381)</f>
        <v>175980000</v>
      </c>
    </row>
    <row r="385" spans="1:2" ht="15.75" thickBot="1" x14ac:dyDescent="0.3">
      <c r="A385" s="24"/>
      <c r="B385" s="56"/>
    </row>
    <row r="386" spans="1:2" ht="15.75" thickBot="1" x14ac:dyDescent="0.3">
      <c r="A386" s="35" t="s">
        <v>689</v>
      </c>
      <c r="B386" s="69"/>
    </row>
    <row r="387" spans="1:2" x14ac:dyDescent="0.25">
      <c r="A387" s="36" t="s">
        <v>690</v>
      </c>
      <c r="B387" s="70">
        <f>SUM(B215:B225)+SUM(B260:B265)+SUM(B295:B315)+SUM(B346:B352)</f>
        <v>23180000</v>
      </c>
    </row>
    <row r="388" spans="1:2" x14ac:dyDescent="0.25">
      <c r="A388" s="19" t="s">
        <v>691</v>
      </c>
      <c r="B388" s="70">
        <f>SUM(B228:B229)+SUM(B266:B267)+SUM(B316:B317)+SUM(B353:B354)</f>
        <v>4000000</v>
      </c>
    </row>
    <row r="389" spans="1:2" x14ac:dyDescent="0.25">
      <c r="A389" s="19" t="s">
        <v>360</v>
      </c>
      <c r="B389" s="71">
        <f>SUM(B226:B227)</f>
        <v>11000000</v>
      </c>
    </row>
    <row r="390" spans="1:2" x14ac:dyDescent="0.25">
      <c r="A390" s="19" t="s">
        <v>692</v>
      </c>
      <c r="B390" s="72">
        <f>SUM(B230:B233)+SUM(B268:B275)+SUM(B318:B322)+SUM(B355:B363)</f>
        <v>101000000</v>
      </c>
    </row>
    <row r="391" spans="1:2" x14ac:dyDescent="0.25">
      <c r="A391" s="19" t="s">
        <v>550</v>
      </c>
      <c r="B391" s="72">
        <f>SUM(B234:B247)+SUM(B276:B282)+SUM(B323:B329)+SUM(B364:B373)</f>
        <v>26800000</v>
      </c>
    </row>
    <row r="392" spans="1:2" x14ac:dyDescent="0.25">
      <c r="A392" s="19" t="s">
        <v>427</v>
      </c>
      <c r="B392" s="72">
        <f>SUM(B248:B254)+SUM(B283:B289)+SUM(B330:B340)+SUM(B374:B378)</f>
        <v>10000000</v>
      </c>
    </row>
    <row r="393" spans="1:2" x14ac:dyDescent="0.25">
      <c r="A393" s="22"/>
      <c r="B393" s="67"/>
    </row>
    <row r="394" spans="1:2" ht="15.75" thickBot="1" x14ac:dyDescent="0.3">
      <c r="A394" s="22"/>
      <c r="B394" s="66"/>
    </row>
    <row r="395" spans="1:2" ht="15.75" thickBot="1" x14ac:dyDescent="0.3">
      <c r="A395" s="13" t="s">
        <v>710</v>
      </c>
      <c r="B395" s="57">
        <f>SUM(B387:B392)</f>
        <v>175980000</v>
      </c>
    </row>
    <row r="396" spans="1:2" x14ac:dyDescent="0.25">
      <c r="A396" s="23"/>
      <c r="B396" s="56"/>
    </row>
    <row r="397" spans="1:2" x14ac:dyDescent="0.25">
      <c r="A397" s="24"/>
      <c r="B397" s="56"/>
    </row>
    <row r="398" spans="1:2" x14ac:dyDescent="0.25">
      <c r="A398" s="29" t="s">
        <v>711</v>
      </c>
      <c r="B398" s="58"/>
    </row>
    <row r="399" spans="1:2" x14ac:dyDescent="0.25">
      <c r="A399" s="15" t="s">
        <v>712</v>
      </c>
      <c r="B399" s="61"/>
    </row>
    <row r="400" spans="1:2" x14ac:dyDescent="0.25">
      <c r="A400" s="10" t="s">
        <v>660</v>
      </c>
      <c r="B400" s="73">
        <v>0</v>
      </c>
    </row>
    <row r="401" spans="1:2" x14ac:dyDescent="0.25">
      <c r="A401" s="10" t="s">
        <v>660</v>
      </c>
      <c r="B401" s="73">
        <v>0</v>
      </c>
    </row>
    <row r="402" spans="1:2" x14ac:dyDescent="0.25">
      <c r="A402" s="10" t="s">
        <v>326</v>
      </c>
      <c r="B402" s="73">
        <v>3000000</v>
      </c>
    </row>
    <row r="403" spans="1:2" x14ac:dyDescent="0.25">
      <c r="A403" s="10" t="s">
        <v>428</v>
      </c>
      <c r="B403" s="73">
        <v>3200000</v>
      </c>
    </row>
    <row r="404" spans="1:2" x14ac:dyDescent="0.25">
      <c r="A404" s="10" t="s">
        <v>713</v>
      </c>
      <c r="B404" s="61">
        <v>0</v>
      </c>
    </row>
    <row r="405" spans="1:2" x14ac:dyDescent="0.25">
      <c r="A405" s="10" t="s">
        <v>713</v>
      </c>
      <c r="B405" s="61">
        <v>0</v>
      </c>
    </row>
    <row r="406" spans="1:2" x14ac:dyDescent="0.25">
      <c r="A406" s="21" t="s">
        <v>714</v>
      </c>
      <c r="B406" s="61">
        <v>0</v>
      </c>
    </row>
    <row r="407" spans="1:2" x14ac:dyDescent="0.25">
      <c r="A407" s="10" t="s">
        <v>715</v>
      </c>
      <c r="B407" s="73">
        <v>0</v>
      </c>
    </row>
    <row r="408" spans="1:2" x14ac:dyDescent="0.25">
      <c r="A408" s="10" t="s">
        <v>716</v>
      </c>
      <c r="B408" s="73">
        <v>0</v>
      </c>
    </row>
    <row r="409" spans="1:2" x14ac:dyDescent="0.25">
      <c r="A409" s="10" t="s">
        <v>717</v>
      </c>
      <c r="B409" s="73">
        <v>0</v>
      </c>
    </row>
    <row r="410" spans="1:2" x14ac:dyDescent="0.25">
      <c r="A410" s="10" t="s">
        <v>718</v>
      </c>
      <c r="B410" s="73">
        <v>0</v>
      </c>
    </row>
    <row r="411" spans="1:2" x14ac:dyDescent="0.25">
      <c r="A411" s="10" t="s">
        <v>578</v>
      </c>
      <c r="B411" s="73">
        <v>800000</v>
      </c>
    </row>
    <row r="412" spans="1:2" x14ac:dyDescent="0.25">
      <c r="A412" s="10" t="s">
        <v>719</v>
      </c>
      <c r="B412" s="73"/>
    </row>
    <row r="413" spans="1:2" x14ac:dyDescent="0.25">
      <c r="A413" s="10" t="s">
        <v>720</v>
      </c>
      <c r="B413" s="61">
        <v>0</v>
      </c>
    </row>
    <row r="414" spans="1:2" x14ac:dyDescent="0.25">
      <c r="A414" s="10" t="s">
        <v>579</v>
      </c>
      <c r="B414" s="61">
        <v>200000</v>
      </c>
    </row>
    <row r="415" spans="1:2" x14ac:dyDescent="0.25">
      <c r="A415" s="10" t="s">
        <v>580</v>
      </c>
      <c r="B415" s="61">
        <v>300000</v>
      </c>
    </row>
    <row r="416" spans="1:2" x14ac:dyDescent="0.25">
      <c r="A416" s="10" t="s">
        <v>721</v>
      </c>
      <c r="B416" s="61">
        <v>200000</v>
      </c>
    </row>
    <row r="417" spans="1:2" x14ac:dyDescent="0.25">
      <c r="A417" s="10" t="s">
        <v>581</v>
      </c>
      <c r="B417" s="61">
        <v>500000</v>
      </c>
    </row>
    <row r="418" spans="1:2" x14ac:dyDescent="0.25">
      <c r="A418" s="10" t="s">
        <v>813</v>
      </c>
      <c r="B418" s="61">
        <v>200000</v>
      </c>
    </row>
    <row r="419" spans="1:2" x14ac:dyDescent="0.25">
      <c r="A419" s="10" t="s">
        <v>655</v>
      </c>
      <c r="B419" s="61">
        <v>0</v>
      </c>
    </row>
    <row r="420" spans="1:2" x14ac:dyDescent="0.25">
      <c r="A420" s="21" t="s">
        <v>429</v>
      </c>
      <c r="B420" s="61">
        <v>2000000</v>
      </c>
    </row>
    <row r="421" spans="1:2" x14ac:dyDescent="0.25">
      <c r="A421" s="10" t="s">
        <v>722</v>
      </c>
      <c r="B421" s="61">
        <v>0</v>
      </c>
    </row>
    <row r="422" spans="1:2" x14ac:dyDescent="0.25">
      <c r="A422" s="10" t="s">
        <v>430</v>
      </c>
      <c r="B422" s="61">
        <v>4500000</v>
      </c>
    </row>
    <row r="423" spans="1:2" x14ac:dyDescent="0.25">
      <c r="A423" s="10" t="s">
        <v>431</v>
      </c>
      <c r="B423" s="61">
        <v>600000</v>
      </c>
    </row>
    <row r="424" spans="1:2" x14ac:dyDescent="0.25">
      <c r="A424" s="10" t="s">
        <v>432</v>
      </c>
      <c r="B424" s="61">
        <v>3900000</v>
      </c>
    </row>
    <row r="425" spans="1:2" x14ac:dyDescent="0.25">
      <c r="A425" s="10" t="s">
        <v>433</v>
      </c>
      <c r="B425" s="61">
        <v>4500000</v>
      </c>
    </row>
    <row r="426" spans="1:2" x14ac:dyDescent="0.25">
      <c r="A426" s="21" t="s">
        <v>434</v>
      </c>
      <c r="B426" s="61">
        <v>500000</v>
      </c>
    </row>
    <row r="427" spans="1:2" x14ac:dyDescent="0.25">
      <c r="A427" s="21" t="s">
        <v>723</v>
      </c>
      <c r="B427" s="61"/>
    </row>
    <row r="428" spans="1:2" x14ac:dyDescent="0.25">
      <c r="A428" s="21" t="s">
        <v>724</v>
      </c>
      <c r="B428" s="61">
        <v>0</v>
      </c>
    </row>
    <row r="429" spans="1:2" x14ac:dyDescent="0.25">
      <c r="A429" s="21" t="s">
        <v>666</v>
      </c>
      <c r="B429" s="61">
        <v>0</v>
      </c>
    </row>
    <row r="430" spans="1:2" x14ac:dyDescent="0.25">
      <c r="A430" s="21" t="s">
        <v>666</v>
      </c>
      <c r="B430" s="61">
        <v>0</v>
      </c>
    </row>
    <row r="431" spans="1:2" x14ac:dyDescent="0.25">
      <c r="A431" s="23"/>
      <c r="B431" s="59"/>
    </row>
    <row r="432" spans="1:2" ht="15.75" thickBot="1" x14ac:dyDescent="0.3">
      <c r="A432" s="14"/>
      <c r="B432" s="56"/>
    </row>
    <row r="433" spans="1:2" ht="15.75" thickBot="1" x14ac:dyDescent="0.3">
      <c r="A433" s="13" t="s">
        <v>658</v>
      </c>
      <c r="B433" s="57">
        <f t="shared" ref="B433" si="2">SUM(B400:B430)</f>
        <v>24400000</v>
      </c>
    </row>
    <row r="434" spans="1:2" x14ac:dyDescent="0.25">
      <c r="A434" s="18"/>
      <c r="B434" s="58"/>
    </row>
    <row r="435" spans="1:2" x14ac:dyDescent="0.25">
      <c r="A435" s="15" t="s">
        <v>696</v>
      </c>
      <c r="B435" s="61"/>
    </row>
    <row r="436" spans="1:2" x14ac:dyDescent="0.25">
      <c r="A436" s="10" t="s">
        <v>435</v>
      </c>
      <c r="B436" s="61">
        <v>200000</v>
      </c>
    </row>
    <row r="437" spans="1:2" x14ac:dyDescent="0.25">
      <c r="A437" s="10" t="s">
        <v>436</v>
      </c>
      <c r="B437" s="61">
        <v>300000</v>
      </c>
    </row>
    <row r="438" spans="1:2" x14ac:dyDescent="0.25">
      <c r="A438" s="10" t="s">
        <v>437</v>
      </c>
      <c r="B438" s="61">
        <v>500000</v>
      </c>
    </row>
    <row r="439" spans="1:2" x14ac:dyDescent="0.25">
      <c r="A439" s="10" t="s">
        <v>792</v>
      </c>
      <c r="B439" s="61">
        <v>100000</v>
      </c>
    </row>
    <row r="440" spans="1:2" x14ac:dyDescent="0.25">
      <c r="A440" s="10" t="s">
        <v>439</v>
      </c>
      <c r="B440" s="61">
        <v>150000</v>
      </c>
    </row>
    <row r="441" spans="1:2" x14ac:dyDescent="0.25">
      <c r="A441" s="10" t="s">
        <v>440</v>
      </c>
      <c r="B441" s="61">
        <v>1500000</v>
      </c>
    </row>
    <row r="442" spans="1:2" x14ac:dyDescent="0.25">
      <c r="A442" s="10" t="s">
        <v>643</v>
      </c>
      <c r="B442" s="61">
        <v>0</v>
      </c>
    </row>
    <row r="443" spans="1:2" x14ac:dyDescent="0.25">
      <c r="A443" s="10" t="s">
        <v>643</v>
      </c>
      <c r="B443" s="61">
        <v>0</v>
      </c>
    </row>
    <row r="444" spans="1:2" x14ac:dyDescent="0.25">
      <c r="A444" s="21" t="s">
        <v>441</v>
      </c>
      <c r="B444" s="61">
        <v>3000000</v>
      </c>
    </row>
    <row r="445" spans="1:2" x14ac:dyDescent="0.25">
      <c r="A445" s="21" t="s">
        <v>646</v>
      </c>
      <c r="B445" s="61">
        <v>0</v>
      </c>
    </row>
    <row r="446" spans="1:2" x14ac:dyDescent="0.25">
      <c r="A446" s="21" t="s">
        <v>442</v>
      </c>
      <c r="B446" s="61">
        <v>7000000</v>
      </c>
    </row>
    <row r="447" spans="1:2" x14ac:dyDescent="0.25">
      <c r="A447" s="21" t="s">
        <v>725</v>
      </c>
      <c r="B447" s="61">
        <v>0</v>
      </c>
    </row>
    <row r="448" spans="1:2" x14ac:dyDescent="0.25">
      <c r="A448" s="10" t="s">
        <v>582</v>
      </c>
      <c r="B448" s="61">
        <v>300000</v>
      </c>
    </row>
    <row r="449" spans="1:2" x14ac:dyDescent="0.25">
      <c r="A449" s="10" t="s">
        <v>583</v>
      </c>
      <c r="B449" s="61">
        <v>300000</v>
      </c>
    </row>
    <row r="450" spans="1:2" x14ac:dyDescent="0.25">
      <c r="A450" s="10" t="s">
        <v>584</v>
      </c>
      <c r="B450" s="61">
        <v>200000</v>
      </c>
    </row>
    <row r="451" spans="1:2" x14ac:dyDescent="0.25">
      <c r="A451" s="10" t="s">
        <v>585</v>
      </c>
      <c r="B451" s="61">
        <v>0</v>
      </c>
    </row>
    <row r="452" spans="1:2" x14ac:dyDescent="0.25">
      <c r="A452" s="10" t="s">
        <v>586</v>
      </c>
      <c r="B452" s="61">
        <v>400000</v>
      </c>
    </row>
    <row r="453" spans="1:2" x14ac:dyDescent="0.25">
      <c r="A453" s="10" t="s">
        <v>726</v>
      </c>
      <c r="B453" s="61">
        <v>0</v>
      </c>
    </row>
    <row r="454" spans="1:2" x14ac:dyDescent="0.25">
      <c r="A454" s="10" t="s">
        <v>587</v>
      </c>
      <c r="B454" s="61">
        <v>200000</v>
      </c>
    </row>
    <row r="455" spans="1:2" x14ac:dyDescent="0.25">
      <c r="A455" s="10" t="s">
        <v>727</v>
      </c>
      <c r="B455" s="61">
        <v>0</v>
      </c>
    </row>
    <row r="456" spans="1:2" x14ac:dyDescent="0.25">
      <c r="A456" s="10" t="s">
        <v>501</v>
      </c>
      <c r="B456" s="61">
        <v>800000</v>
      </c>
    </row>
    <row r="457" spans="1:2" x14ac:dyDescent="0.25">
      <c r="A457" s="10" t="s">
        <v>728</v>
      </c>
      <c r="B457" s="61">
        <v>0</v>
      </c>
    </row>
    <row r="458" spans="1:2" x14ac:dyDescent="0.25">
      <c r="A458" s="10" t="s">
        <v>588</v>
      </c>
      <c r="B458" s="61">
        <v>250000</v>
      </c>
    </row>
    <row r="459" spans="1:2" x14ac:dyDescent="0.25">
      <c r="A459" s="10" t="s">
        <v>589</v>
      </c>
      <c r="B459" s="61">
        <v>600000</v>
      </c>
    </row>
    <row r="460" spans="1:2" x14ac:dyDescent="0.25">
      <c r="A460" s="10" t="s">
        <v>729</v>
      </c>
      <c r="B460" s="61">
        <v>0</v>
      </c>
    </row>
    <row r="461" spans="1:2" x14ac:dyDescent="0.25">
      <c r="A461" s="21" t="s">
        <v>655</v>
      </c>
      <c r="B461" s="61">
        <v>0</v>
      </c>
    </row>
    <row r="462" spans="1:2" x14ac:dyDescent="0.25">
      <c r="A462" s="10" t="s">
        <v>443</v>
      </c>
      <c r="B462" s="61">
        <v>300000</v>
      </c>
    </row>
    <row r="463" spans="1:2" x14ac:dyDescent="0.25">
      <c r="A463" s="10" t="s">
        <v>444</v>
      </c>
      <c r="B463" s="61"/>
    </row>
    <row r="464" spans="1:2" x14ac:dyDescent="0.25">
      <c r="A464" s="10" t="s">
        <v>730</v>
      </c>
      <c r="B464" s="61">
        <v>0</v>
      </c>
    </row>
    <row r="465" spans="1:2" x14ac:dyDescent="0.25">
      <c r="A465" s="10" t="s">
        <v>445</v>
      </c>
      <c r="B465" s="61">
        <v>600000</v>
      </c>
    </row>
    <row r="466" spans="1:2" x14ac:dyDescent="0.25">
      <c r="A466" s="10" t="s">
        <v>446</v>
      </c>
      <c r="B466" s="61">
        <v>1200000</v>
      </c>
    </row>
    <row r="467" spans="1:2" x14ac:dyDescent="0.25">
      <c r="A467" s="10" t="s">
        <v>731</v>
      </c>
      <c r="B467" s="61"/>
    </row>
    <row r="468" spans="1:2" x14ac:dyDescent="0.25">
      <c r="A468" s="10" t="s">
        <v>732</v>
      </c>
      <c r="B468" s="61">
        <v>0</v>
      </c>
    </row>
    <row r="469" spans="1:2" x14ac:dyDescent="0.25">
      <c r="A469" s="10" t="s">
        <v>447</v>
      </c>
      <c r="B469" s="61">
        <v>230000</v>
      </c>
    </row>
    <row r="470" spans="1:2" x14ac:dyDescent="0.25">
      <c r="A470" s="10" t="s">
        <v>448</v>
      </c>
      <c r="B470" s="61">
        <v>200000</v>
      </c>
    </row>
    <row r="471" spans="1:2" x14ac:dyDescent="0.25">
      <c r="A471" s="10" t="s">
        <v>733</v>
      </c>
      <c r="B471" s="61">
        <v>0</v>
      </c>
    </row>
    <row r="472" spans="1:2" x14ac:dyDescent="0.25">
      <c r="A472" s="10" t="s">
        <v>666</v>
      </c>
      <c r="B472" s="61">
        <v>0</v>
      </c>
    </row>
    <row r="473" spans="1:2" x14ac:dyDescent="0.25">
      <c r="A473" s="23"/>
      <c r="B473" s="59"/>
    </row>
    <row r="474" spans="1:2" ht="15.75" thickBot="1" x14ac:dyDescent="0.3">
      <c r="A474" s="24"/>
      <c r="B474" s="56"/>
    </row>
    <row r="475" spans="1:2" ht="15.75" thickBot="1" x14ac:dyDescent="0.3">
      <c r="A475" s="13" t="s">
        <v>700</v>
      </c>
      <c r="B475" s="57">
        <f>SUM(B436:B472)</f>
        <v>18330000</v>
      </c>
    </row>
    <row r="476" spans="1:2" x14ac:dyDescent="0.25">
      <c r="A476" s="28"/>
      <c r="B476" s="74"/>
    </row>
    <row r="477" spans="1:2" ht="15.75" thickBot="1" x14ac:dyDescent="0.3">
      <c r="A477" s="37"/>
      <c r="B477" s="75"/>
    </row>
    <row r="478" spans="1:2" ht="15.75" thickBot="1" x14ac:dyDescent="0.3">
      <c r="A478" s="13" t="s">
        <v>734</v>
      </c>
      <c r="B478" s="57">
        <f>B475+B433</f>
        <v>42730000</v>
      </c>
    </row>
    <row r="479" spans="1:2" ht="15.75" thickBot="1" x14ac:dyDescent="0.3">
      <c r="A479" s="18"/>
      <c r="B479" s="56"/>
    </row>
    <row r="480" spans="1:2" ht="15.75" thickBot="1" x14ac:dyDescent="0.3">
      <c r="A480" s="38" t="s">
        <v>689</v>
      </c>
      <c r="B480" s="58"/>
    </row>
    <row r="481" spans="1:2" x14ac:dyDescent="0.25">
      <c r="A481" s="39" t="s">
        <v>690</v>
      </c>
      <c r="B481" s="76">
        <f>SUM(B400:B405)+SUM(B436:B443)</f>
        <v>8950000</v>
      </c>
    </row>
    <row r="482" spans="1:2" x14ac:dyDescent="0.25">
      <c r="A482" s="10" t="s">
        <v>691</v>
      </c>
      <c r="B482" s="76">
        <f>SUM(B406:B407)+SUM(B444:B445)</f>
        <v>3000000</v>
      </c>
    </row>
    <row r="483" spans="1:2" x14ac:dyDescent="0.25">
      <c r="A483" s="10" t="s">
        <v>360</v>
      </c>
      <c r="B483" s="76">
        <f>SUM(B446:B447)</f>
        <v>7000000</v>
      </c>
    </row>
    <row r="484" spans="1:2" x14ac:dyDescent="0.25">
      <c r="A484" s="10" t="s">
        <v>550</v>
      </c>
      <c r="B484" s="76">
        <f>SUM(B408:B419)+SUM(B448:B461)</f>
        <v>5250000</v>
      </c>
    </row>
    <row r="485" spans="1:2" x14ac:dyDescent="0.25">
      <c r="A485" s="10" t="s">
        <v>449</v>
      </c>
      <c r="B485" s="76">
        <f>SUM(B420:B427)+SUM(B462:B468)</f>
        <v>18100000</v>
      </c>
    </row>
    <row r="486" spans="1:2" x14ac:dyDescent="0.25">
      <c r="A486" s="10" t="s">
        <v>427</v>
      </c>
      <c r="B486" s="76">
        <f>SUM(B428:B430)+SUM(B469:B472)</f>
        <v>430000</v>
      </c>
    </row>
    <row r="487" spans="1:2" x14ac:dyDescent="0.25">
      <c r="A487" s="10"/>
      <c r="B487" s="54"/>
    </row>
    <row r="488" spans="1:2" x14ac:dyDescent="0.25">
      <c r="A488" s="24"/>
      <c r="B488" s="59"/>
    </row>
    <row r="489" spans="1:2" ht="15.75" thickBot="1" x14ac:dyDescent="0.3">
      <c r="A489" s="24"/>
      <c r="B489" s="56"/>
    </row>
    <row r="490" spans="1:2" ht="15.75" thickBot="1" x14ac:dyDescent="0.3">
      <c r="A490" s="13" t="s">
        <v>735</v>
      </c>
      <c r="B490" s="57">
        <f t="shared" ref="B490" si="3">SUM(B481:B487)</f>
        <v>42730000</v>
      </c>
    </row>
    <row r="491" spans="1:2" x14ac:dyDescent="0.25">
      <c r="A491" s="23"/>
      <c r="B491" s="56"/>
    </row>
    <row r="492" spans="1:2" x14ac:dyDescent="0.25">
      <c r="A492" s="14"/>
      <c r="B492" s="56"/>
    </row>
    <row r="493" spans="1:2" x14ac:dyDescent="0.25">
      <c r="A493" s="29" t="s">
        <v>736</v>
      </c>
      <c r="B493" s="56"/>
    </row>
    <row r="494" spans="1:2" x14ac:dyDescent="0.25">
      <c r="A494" s="15" t="s">
        <v>712</v>
      </c>
      <c r="B494" s="58"/>
    </row>
    <row r="495" spans="1:2" x14ac:dyDescent="0.25">
      <c r="A495" s="10" t="s">
        <v>450</v>
      </c>
      <c r="B495" s="54">
        <v>7000000</v>
      </c>
    </row>
    <row r="496" spans="1:2" x14ac:dyDescent="0.25">
      <c r="A496" s="10" t="s">
        <v>737</v>
      </c>
      <c r="B496" s="54">
        <v>0</v>
      </c>
    </row>
    <row r="497" spans="1:2" x14ac:dyDescent="0.25">
      <c r="A497" s="10" t="s">
        <v>737</v>
      </c>
      <c r="B497" s="54">
        <v>0</v>
      </c>
    </row>
    <row r="498" spans="1:2" x14ac:dyDescent="0.25">
      <c r="A498" s="10" t="s">
        <v>451</v>
      </c>
      <c r="B498" s="54">
        <v>700000</v>
      </c>
    </row>
    <row r="499" spans="1:2" x14ac:dyDescent="0.25">
      <c r="A499" s="10" t="s">
        <v>643</v>
      </c>
      <c r="B499" s="54">
        <v>0</v>
      </c>
    </row>
    <row r="500" spans="1:2" x14ac:dyDescent="0.25">
      <c r="A500" s="10" t="s">
        <v>452</v>
      </c>
      <c r="B500" s="54">
        <v>5000000</v>
      </c>
    </row>
    <row r="501" spans="1:2" x14ac:dyDescent="0.25">
      <c r="A501" s="21" t="s">
        <v>646</v>
      </c>
      <c r="B501" s="54">
        <v>0</v>
      </c>
    </row>
    <row r="502" spans="1:2" x14ac:dyDescent="0.25">
      <c r="A502" s="21" t="s">
        <v>453</v>
      </c>
      <c r="B502" s="54">
        <v>7000000</v>
      </c>
    </row>
    <row r="503" spans="1:2" x14ac:dyDescent="0.25">
      <c r="A503" s="21" t="s">
        <v>647</v>
      </c>
      <c r="B503" s="54">
        <v>0</v>
      </c>
    </row>
    <row r="504" spans="1:2" x14ac:dyDescent="0.25">
      <c r="A504" s="21" t="s">
        <v>590</v>
      </c>
      <c r="B504" s="54">
        <v>1000000</v>
      </c>
    </row>
    <row r="505" spans="1:2" x14ac:dyDescent="0.25">
      <c r="A505" s="21" t="s">
        <v>591</v>
      </c>
      <c r="B505" s="54">
        <v>2000000</v>
      </c>
    </row>
    <row r="506" spans="1:2" x14ac:dyDescent="0.25">
      <c r="A506" s="21" t="s">
        <v>592</v>
      </c>
      <c r="B506" s="54">
        <v>500000</v>
      </c>
    </row>
    <row r="507" spans="1:2" x14ac:dyDescent="0.25">
      <c r="A507" s="21" t="s">
        <v>593</v>
      </c>
      <c r="B507" s="54">
        <v>1000000</v>
      </c>
    </row>
    <row r="508" spans="1:2" x14ac:dyDescent="0.25">
      <c r="A508" s="10" t="s">
        <v>594</v>
      </c>
      <c r="B508" s="54">
        <v>300000</v>
      </c>
    </row>
    <row r="509" spans="1:2" x14ac:dyDescent="0.25">
      <c r="A509" s="21">
        <v>263</v>
      </c>
      <c r="B509" s="54">
        <v>300000</v>
      </c>
    </row>
    <row r="510" spans="1:2" x14ac:dyDescent="0.25">
      <c r="A510" s="21">
        <v>229</v>
      </c>
      <c r="B510" s="54">
        <v>500000</v>
      </c>
    </row>
    <row r="511" spans="1:2" x14ac:dyDescent="0.25">
      <c r="A511" s="21">
        <v>291</v>
      </c>
      <c r="B511" s="54">
        <v>0</v>
      </c>
    </row>
    <row r="512" spans="1:2" x14ac:dyDescent="0.25">
      <c r="A512" s="21" t="s">
        <v>454</v>
      </c>
      <c r="B512" s="54">
        <v>800000</v>
      </c>
    </row>
    <row r="513" spans="1:2" x14ac:dyDescent="0.25">
      <c r="A513" s="21" t="s">
        <v>455</v>
      </c>
      <c r="B513" s="54">
        <v>800000</v>
      </c>
    </row>
    <row r="514" spans="1:2" x14ac:dyDescent="0.25">
      <c r="A514" s="40" t="s">
        <v>456</v>
      </c>
      <c r="B514" s="54">
        <v>800000</v>
      </c>
    </row>
    <row r="515" spans="1:2" x14ac:dyDescent="0.25">
      <c r="A515" s="40" t="s">
        <v>457</v>
      </c>
      <c r="B515" s="54">
        <v>2800000</v>
      </c>
    </row>
    <row r="516" spans="1:2" x14ac:dyDescent="0.25">
      <c r="A516" s="21" t="s">
        <v>738</v>
      </c>
      <c r="B516" s="54">
        <v>0</v>
      </c>
    </row>
    <row r="517" spans="1:2" x14ac:dyDescent="0.25">
      <c r="A517" s="21" t="s">
        <v>738</v>
      </c>
      <c r="B517" s="54">
        <v>0</v>
      </c>
    </row>
    <row r="518" spans="1:2" x14ac:dyDescent="0.25">
      <c r="A518" s="21" t="s">
        <v>458</v>
      </c>
      <c r="B518" s="54">
        <v>500000</v>
      </c>
    </row>
    <row r="519" spans="1:2" x14ac:dyDescent="0.25">
      <c r="A519" s="21" t="s">
        <v>459</v>
      </c>
      <c r="B519" s="54">
        <v>200000</v>
      </c>
    </row>
    <row r="520" spans="1:2" x14ac:dyDescent="0.25">
      <c r="A520" s="21" t="s">
        <v>460</v>
      </c>
      <c r="B520" s="54">
        <v>440000</v>
      </c>
    </row>
    <row r="521" spans="1:2" x14ac:dyDescent="0.25">
      <c r="A521" s="21" t="s">
        <v>739</v>
      </c>
      <c r="B521" s="54">
        <v>0</v>
      </c>
    </row>
    <row r="522" spans="1:2" x14ac:dyDescent="0.25">
      <c r="A522" s="21" t="s">
        <v>699</v>
      </c>
      <c r="B522" s="54">
        <v>0</v>
      </c>
    </row>
    <row r="523" spans="1:2" x14ac:dyDescent="0.25">
      <c r="A523" s="23"/>
      <c r="B523" s="59"/>
    </row>
    <row r="524" spans="1:2" ht="15.75" thickBot="1" x14ac:dyDescent="0.3">
      <c r="A524" s="24"/>
      <c r="B524" s="56"/>
    </row>
    <row r="525" spans="1:2" ht="15.75" thickBot="1" x14ac:dyDescent="0.3">
      <c r="A525" s="13" t="s">
        <v>658</v>
      </c>
      <c r="B525" s="57">
        <f t="shared" ref="B525" si="4">SUM(B495:B522)</f>
        <v>31640000</v>
      </c>
    </row>
    <row r="526" spans="1:2" x14ac:dyDescent="0.25">
      <c r="A526" s="14"/>
      <c r="B526" s="56"/>
    </row>
    <row r="527" spans="1:2" x14ac:dyDescent="0.25">
      <c r="A527" s="15" t="s">
        <v>659</v>
      </c>
      <c r="B527" s="58"/>
    </row>
    <row r="528" spans="1:2" x14ac:dyDescent="0.25">
      <c r="A528" s="10" t="s">
        <v>461</v>
      </c>
      <c r="B528" s="54">
        <v>5000000</v>
      </c>
    </row>
    <row r="529" spans="1:2" x14ac:dyDescent="0.25">
      <c r="A529" s="10" t="s">
        <v>462</v>
      </c>
      <c r="B529" s="54">
        <v>900000</v>
      </c>
    </row>
    <row r="530" spans="1:2" x14ac:dyDescent="0.25">
      <c r="A530" s="10" t="s">
        <v>643</v>
      </c>
      <c r="B530" s="54">
        <v>0</v>
      </c>
    </row>
    <row r="531" spans="1:2" x14ac:dyDescent="0.25">
      <c r="A531" s="10" t="s">
        <v>463</v>
      </c>
      <c r="B531" s="54">
        <v>3000000</v>
      </c>
    </row>
    <row r="532" spans="1:2" x14ac:dyDescent="0.25">
      <c r="A532" s="21" t="s">
        <v>646</v>
      </c>
      <c r="B532" s="54">
        <v>0</v>
      </c>
    </row>
    <row r="533" spans="1:2" x14ac:dyDescent="0.25">
      <c r="A533" s="10" t="s">
        <v>740</v>
      </c>
      <c r="B533" s="54">
        <v>0</v>
      </c>
    </row>
    <row r="534" spans="1:2" x14ac:dyDescent="0.25">
      <c r="A534" s="10" t="s">
        <v>740</v>
      </c>
      <c r="B534" s="54">
        <v>0</v>
      </c>
    </row>
    <row r="535" spans="1:2" x14ac:dyDescent="0.25">
      <c r="A535" s="21" t="s">
        <v>595</v>
      </c>
      <c r="B535" s="54">
        <v>2000000</v>
      </c>
    </row>
    <row r="536" spans="1:2" x14ac:dyDescent="0.25">
      <c r="A536" s="21" t="s">
        <v>596</v>
      </c>
      <c r="B536" s="54">
        <v>300000</v>
      </c>
    </row>
    <row r="537" spans="1:2" x14ac:dyDescent="0.25">
      <c r="A537" s="10" t="s">
        <v>597</v>
      </c>
      <c r="B537" s="54">
        <v>800000</v>
      </c>
    </row>
    <row r="538" spans="1:2" x14ac:dyDescent="0.25">
      <c r="A538" s="10" t="s">
        <v>598</v>
      </c>
      <c r="B538" s="54">
        <v>500000</v>
      </c>
    </row>
    <row r="539" spans="1:2" x14ac:dyDescent="0.25">
      <c r="A539" s="10" t="s">
        <v>599</v>
      </c>
      <c r="B539" s="54">
        <v>600000</v>
      </c>
    </row>
    <row r="540" spans="1:2" x14ac:dyDescent="0.25">
      <c r="A540" s="10" t="s">
        <v>600</v>
      </c>
      <c r="B540" s="54">
        <v>500000</v>
      </c>
    </row>
    <row r="541" spans="1:2" x14ac:dyDescent="0.25">
      <c r="A541" s="10" t="s">
        <v>601</v>
      </c>
      <c r="B541" s="54">
        <v>1000000</v>
      </c>
    </row>
    <row r="542" spans="1:2" x14ac:dyDescent="0.25">
      <c r="A542" s="21" t="s">
        <v>602</v>
      </c>
      <c r="B542" s="54">
        <v>600000</v>
      </c>
    </row>
    <row r="543" spans="1:2" x14ac:dyDescent="0.25">
      <c r="A543" s="21" t="s">
        <v>603</v>
      </c>
      <c r="B543" s="54">
        <v>200000</v>
      </c>
    </row>
    <row r="544" spans="1:2" x14ac:dyDescent="0.25">
      <c r="A544" s="21" t="s">
        <v>814</v>
      </c>
      <c r="B544" s="54">
        <v>200000</v>
      </c>
    </row>
    <row r="545" spans="1:2" x14ac:dyDescent="0.25">
      <c r="A545" s="21" t="s">
        <v>604</v>
      </c>
      <c r="B545" s="54">
        <v>0</v>
      </c>
    </row>
    <row r="546" spans="1:2" x14ac:dyDescent="0.25">
      <c r="A546" s="21" t="s">
        <v>815</v>
      </c>
      <c r="B546" s="54">
        <v>500000</v>
      </c>
    </row>
    <row r="547" spans="1:2" x14ac:dyDescent="0.25">
      <c r="A547" s="10" t="s">
        <v>464</v>
      </c>
      <c r="B547" s="54">
        <v>1800000</v>
      </c>
    </row>
    <row r="548" spans="1:2" x14ac:dyDescent="0.25">
      <c r="A548" s="10" t="s">
        <v>465</v>
      </c>
      <c r="B548" s="54">
        <v>2500000</v>
      </c>
    </row>
    <row r="549" spans="1:2" x14ac:dyDescent="0.25">
      <c r="A549" s="10" t="s">
        <v>466</v>
      </c>
      <c r="B549" s="54">
        <v>650000</v>
      </c>
    </row>
    <row r="550" spans="1:2" x14ac:dyDescent="0.25">
      <c r="A550" s="10" t="s">
        <v>738</v>
      </c>
      <c r="B550" s="54">
        <v>0</v>
      </c>
    </row>
    <row r="551" spans="1:2" x14ac:dyDescent="0.25">
      <c r="A551" s="10" t="s">
        <v>738</v>
      </c>
      <c r="B551" s="54"/>
    </row>
    <row r="552" spans="1:2" x14ac:dyDescent="0.25">
      <c r="A552" s="21" t="s">
        <v>467</v>
      </c>
      <c r="B552" s="54">
        <v>0</v>
      </c>
    </row>
    <row r="553" spans="1:2" x14ac:dyDescent="0.25">
      <c r="A553" s="21" t="s">
        <v>666</v>
      </c>
      <c r="B553" s="59"/>
    </row>
    <row r="554" spans="1:2" ht="15.75" thickBot="1" x14ac:dyDescent="0.3">
      <c r="A554" s="23"/>
      <c r="B554" s="56"/>
    </row>
    <row r="555" spans="1:2" ht="15.75" thickBot="1" x14ac:dyDescent="0.3">
      <c r="A555" s="13" t="s">
        <v>667</v>
      </c>
      <c r="B555" s="57">
        <f t="shared" ref="B555" si="5">SUM(B528:B552)</f>
        <v>21050000</v>
      </c>
    </row>
    <row r="556" spans="1:2" ht="15.75" thickBot="1" x14ac:dyDescent="0.3">
      <c r="A556" s="23"/>
      <c r="B556" s="56"/>
    </row>
    <row r="557" spans="1:2" ht="15.75" thickBot="1" x14ac:dyDescent="0.3">
      <c r="A557" s="13" t="s">
        <v>741</v>
      </c>
      <c r="B557" s="57">
        <f>B525+B555</f>
        <v>52690000</v>
      </c>
    </row>
    <row r="558" spans="1:2" ht="15.75" thickBot="1" x14ac:dyDescent="0.3">
      <c r="A558" s="92"/>
      <c r="B558" s="77"/>
    </row>
    <row r="559" spans="1:2" ht="15.75" thickBot="1" x14ac:dyDescent="0.3">
      <c r="A559" s="13" t="s">
        <v>741</v>
      </c>
      <c r="B559" s="58"/>
    </row>
    <row r="560" spans="1:2" x14ac:dyDescent="0.25">
      <c r="A560" s="39" t="s">
        <v>690</v>
      </c>
      <c r="B560" s="76">
        <f t="shared" ref="B560" si="6">SUM(B495:B499)+SUM(B528:B530)</f>
        <v>13600000</v>
      </c>
    </row>
    <row r="561" spans="1:2" x14ac:dyDescent="0.25">
      <c r="A561" s="10" t="s">
        <v>691</v>
      </c>
      <c r="B561" s="76">
        <f>SUM(B500:B501)+SUM(B531:B532)</f>
        <v>8000000</v>
      </c>
    </row>
    <row r="562" spans="1:2" x14ac:dyDescent="0.25">
      <c r="A562" s="10" t="s">
        <v>360</v>
      </c>
      <c r="B562" s="76">
        <f>SUM(B502:B503)+SUM(B533:B534)</f>
        <v>7000000</v>
      </c>
    </row>
    <row r="563" spans="1:2" x14ac:dyDescent="0.25">
      <c r="A563" s="10" t="s">
        <v>550</v>
      </c>
      <c r="B563" s="76">
        <f>SUM(B504:B511)+SUM(B535:B545)</f>
        <v>12300000</v>
      </c>
    </row>
    <row r="564" spans="1:2" x14ac:dyDescent="0.25">
      <c r="A564" s="10" t="s">
        <v>468</v>
      </c>
      <c r="B564" s="76">
        <f>SUM(B512:B517)+SUM(B546:B550)</f>
        <v>10650000</v>
      </c>
    </row>
    <row r="565" spans="1:2" x14ac:dyDescent="0.25">
      <c r="A565" s="10" t="s">
        <v>427</v>
      </c>
      <c r="B565" s="76">
        <f>SUM(B518:B522)+SUM(B551:B552)</f>
        <v>1140000</v>
      </c>
    </row>
    <row r="566" spans="1:2" x14ac:dyDescent="0.25">
      <c r="A566" s="10"/>
      <c r="B566" s="78"/>
    </row>
    <row r="567" spans="1:2" x14ac:dyDescent="0.25">
      <c r="A567" s="10"/>
      <c r="B567" s="59"/>
    </row>
    <row r="568" spans="1:2" ht="15.75" thickBot="1" x14ac:dyDescent="0.3">
      <c r="A568" s="24"/>
      <c r="B568" s="56"/>
    </row>
    <row r="569" spans="1:2" ht="15.75" thickBot="1" x14ac:dyDescent="0.3">
      <c r="A569" s="13" t="s">
        <v>742</v>
      </c>
      <c r="B569" s="57">
        <f t="shared" ref="B569" si="7">SUM(B560:B566)</f>
        <v>52690000</v>
      </c>
    </row>
    <row r="570" spans="1:2" x14ac:dyDescent="0.25">
      <c r="A570" s="23"/>
      <c r="B570" s="56"/>
    </row>
    <row r="571" spans="1:2" x14ac:dyDescent="0.25">
      <c r="A571" s="29" t="s">
        <v>743</v>
      </c>
      <c r="B571" s="56"/>
    </row>
    <row r="572" spans="1:2" x14ac:dyDescent="0.25">
      <c r="A572" s="15" t="s">
        <v>712</v>
      </c>
      <c r="B572" s="58"/>
    </row>
    <row r="573" spans="1:2" x14ac:dyDescent="0.25">
      <c r="A573" s="10" t="s">
        <v>793</v>
      </c>
      <c r="B573" s="11">
        <v>2000000</v>
      </c>
    </row>
    <row r="574" spans="1:2" x14ac:dyDescent="0.25">
      <c r="A574" s="10" t="s">
        <v>794</v>
      </c>
      <c r="B574" s="11">
        <v>2000000</v>
      </c>
    </row>
    <row r="575" spans="1:2" x14ac:dyDescent="0.25">
      <c r="A575" s="10" t="s">
        <v>795</v>
      </c>
      <c r="B575" s="11">
        <v>1000000</v>
      </c>
    </row>
    <row r="576" spans="1:2" x14ac:dyDescent="0.25">
      <c r="A576" s="10" t="s">
        <v>796</v>
      </c>
      <c r="B576" s="11">
        <v>2500000</v>
      </c>
    </row>
    <row r="577" spans="1:2" x14ac:dyDescent="0.25">
      <c r="A577" s="19" t="s">
        <v>797</v>
      </c>
      <c r="B577" s="11">
        <v>200000</v>
      </c>
    </row>
    <row r="578" spans="1:2" x14ac:dyDescent="0.25">
      <c r="A578" s="10" t="s">
        <v>744</v>
      </c>
      <c r="B578" s="11">
        <v>300000</v>
      </c>
    </row>
    <row r="579" spans="1:2" x14ac:dyDescent="0.25">
      <c r="A579" s="10" t="s">
        <v>798</v>
      </c>
      <c r="B579" s="11">
        <v>700000</v>
      </c>
    </row>
    <row r="580" spans="1:2" x14ac:dyDescent="0.25">
      <c r="A580" s="10" t="s">
        <v>799</v>
      </c>
      <c r="B580" s="11">
        <v>500000</v>
      </c>
    </row>
    <row r="581" spans="1:2" x14ac:dyDescent="0.25">
      <c r="A581" s="10" t="s">
        <v>800</v>
      </c>
      <c r="B581" s="79">
        <v>400000</v>
      </c>
    </row>
    <row r="582" spans="1:2" x14ac:dyDescent="0.25">
      <c r="A582" s="10" t="s">
        <v>801</v>
      </c>
      <c r="B582" s="11">
        <v>500000</v>
      </c>
    </row>
    <row r="583" spans="1:2" x14ac:dyDescent="0.25">
      <c r="A583" s="19" t="s">
        <v>802</v>
      </c>
      <c r="B583" s="11">
        <v>200000</v>
      </c>
    </row>
    <row r="584" spans="1:2" x14ac:dyDescent="0.25">
      <c r="A584" s="10" t="s">
        <v>803</v>
      </c>
      <c r="B584" s="11">
        <v>200000</v>
      </c>
    </row>
    <row r="585" spans="1:2" x14ac:dyDescent="0.25">
      <c r="A585" s="10" t="s">
        <v>804</v>
      </c>
      <c r="B585" s="80">
        <v>331120</v>
      </c>
    </row>
    <row r="586" spans="1:2" x14ac:dyDescent="0.25">
      <c r="A586" s="10" t="s">
        <v>805</v>
      </c>
      <c r="B586" s="81"/>
    </row>
    <row r="587" spans="1:2" x14ac:dyDescent="0.25">
      <c r="A587" s="10" t="s">
        <v>806</v>
      </c>
      <c r="B587" s="11">
        <v>800000</v>
      </c>
    </row>
    <row r="588" spans="1:2" x14ac:dyDescent="0.25">
      <c r="A588" s="10" t="s">
        <v>474</v>
      </c>
      <c r="B588" s="54">
        <v>2000000</v>
      </c>
    </row>
    <row r="589" spans="1:2" x14ac:dyDescent="0.25">
      <c r="A589" s="21" t="s">
        <v>646</v>
      </c>
      <c r="B589" s="54">
        <v>0</v>
      </c>
    </row>
    <row r="590" spans="1:2" x14ac:dyDescent="0.25">
      <c r="A590" s="10" t="s">
        <v>475</v>
      </c>
      <c r="B590" s="54">
        <v>6000000</v>
      </c>
    </row>
    <row r="591" spans="1:2" x14ac:dyDescent="0.25">
      <c r="A591" s="10" t="s">
        <v>725</v>
      </c>
      <c r="B591" s="54">
        <v>0</v>
      </c>
    </row>
    <row r="592" spans="1:2" x14ac:dyDescent="0.25">
      <c r="A592" s="10" t="s">
        <v>606</v>
      </c>
      <c r="B592" s="54">
        <v>800000</v>
      </c>
    </row>
    <row r="593" spans="1:2" x14ac:dyDescent="0.25">
      <c r="A593" s="10" t="s">
        <v>607</v>
      </c>
      <c r="B593" s="54"/>
    </row>
    <row r="594" spans="1:2" x14ac:dyDescent="0.25">
      <c r="A594" s="10" t="s">
        <v>608</v>
      </c>
      <c r="B594" s="54">
        <v>200000</v>
      </c>
    </row>
    <row r="595" spans="1:2" x14ac:dyDescent="0.25">
      <c r="A595" s="10" t="s">
        <v>609</v>
      </c>
      <c r="B595" s="54">
        <v>800000</v>
      </c>
    </row>
    <row r="596" spans="1:2" x14ac:dyDescent="0.25">
      <c r="A596" s="10" t="s">
        <v>610</v>
      </c>
      <c r="B596" s="54">
        <v>300000</v>
      </c>
    </row>
    <row r="597" spans="1:2" x14ac:dyDescent="0.25">
      <c r="A597" s="10" t="s">
        <v>611</v>
      </c>
      <c r="B597" s="54">
        <v>300000</v>
      </c>
    </row>
    <row r="598" spans="1:2" x14ac:dyDescent="0.25">
      <c r="A598" s="10" t="s">
        <v>612</v>
      </c>
      <c r="B598" s="54">
        <v>800000</v>
      </c>
    </row>
    <row r="599" spans="1:2" x14ac:dyDescent="0.25">
      <c r="A599" s="10" t="s">
        <v>613</v>
      </c>
      <c r="B599" s="54"/>
    </row>
    <row r="600" spans="1:2" x14ac:dyDescent="0.25">
      <c r="A600" s="10" t="s">
        <v>745</v>
      </c>
      <c r="B600" s="54">
        <v>0</v>
      </c>
    </row>
    <row r="601" spans="1:2" x14ac:dyDescent="0.25">
      <c r="A601" s="10" t="s">
        <v>614</v>
      </c>
      <c r="B601" s="54">
        <v>500000</v>
      </c>
    </row>
    <row r="602" spans="1:2" x14ac:dyDescent="0.25">
      <c r="A602" s="10" t="s">
        <v>615</v>
      </c>
      <c r="B602" s="54">
        <v>500000</v>
      </c>
    </row>
    <row r="603" spans="1:2" x14ac:dyDescent="0.25">
      <c r="A603" s="10" t="s">
        <v>616</v>
      </c>
      <c r="B603" s="54">
        <v>300000</v>
      </c>
    </row>
    <row r="604" spans="1:2" x14ac:dyDescent="0.25">
      <c r="A604" s="10" t="s">
        <v>617</v>
      </c>
      <c r="B604" s="54">
        <v>500000</v>
      </c>
    </row>
    <row r="605" spans="1:2" x14ac:dyDescent="0.25">
      <c r="A605" s="10" t="s">
        <v>746</v>
      </c>
      <c r="B605" s="54"/>
    </row>
    <row r="606" spans="1:2" x14ac:dyDescent="0.25">
      <c r="A606" s="10" t="s">
        <v>747</v>
      </c>
      <c r="B606" s="54">
        <v>0</v>
      </c>
    </row>
    <row r="607" spans="1:2" x14ac:dyDescent="0.25">
      <c r="A607" s="21" t="s">
        <v>748</v>
      </c>
      <c r="B607" s="54">
        <v>0</v>
      </c>
    </row>
    <row r="608" spans="1:2" x14ac:dyDescent="0.25">
      <c r="A608" s="21" t="s">
        <v>816</v>
      </c>
      <c r="B608" s="54">
        <v>0</v>
      </c>
    </row>
    <row r="609" spans="1:2" x14ac:dyDescent="0.25">
      <c r="A609" s="21" t="s">
        <v>749</v>
      </c>
      <c r="B609" s="54">
        <v>0</v>
      </c>
    </row>
    <row r="610" spans="1:2" x14ac:dyDescent="0.25">
      <c r="A610" s="21" t="s">
        <v>476</v>
      </c>
      <c r="B610" s="54">
        <v>2000000</v>
      </c>
    </row>
    <row r="611" spans="1:2" x14ac:dyDescent="0.25">
      <c r="A611" s="21" t="s">
        <v>477</v>
      </c>
      <c r="B611" s="54">
        <v>1600000</v>
      </c>
    </row>
    <row r="612" spans="1:2" x14ac:dyDescent="0.25">
      <c r="A612" s="21" t="s">
        <v>750</v>
      </c>
      <c r="B612" s="54"/>
    </row>
    <row r="613" spans="1:2" x14ac:dyDescent="0.25">
      <c r="A613" s="21" t="s">
        <v>750</v>
      </c>
      <c r="B613" s="54"/>
    </row>
    <row r="614" spans="1:2" ht="15.75" thickBot="1" x14ac:dyDescent="0.3">
      <c r="A614" s="23"/>
      <c r="B614" s="56"/>
    </row>
    <row r="615" spans="1:2" ht="15.75" thickBot="1" x14ac:dyDescent="0.3">
      <c r="A615" s="13" t="s">
        <v>658</v>
      </c>
      <c r="B615" s="57">
        <f>SUM(B573:B613)</f>
        <v>28231120</v>
      </c>
    </row>
    <row r="616" spans="1:2" ht="15.75" thickBot="1" x14ac:dyDescent="0.3">
      <c r="A616" s="23"/>
      <c r="B616" s="56"/>
    </row>
    <row r="617" spans="1:2" ht="15.75" thickBot="1" x14ac:dyDescent="0.3">
      <c r="A617" s="13" t="s">
        <v>751</v>
      </c>
      <c r="B617" s="57">
        <f>B615</f>
        <v>28231120</v>
      </c>
    </row>
    <row r="618" spans="1:2" ht="15.75" thickBot="1" x14ac:dyDescent="0.3">
      <c r="A618" s="92"/>
      <c r="B618" s="77"/>
    </row>
    <row r="619" spans="1:2" ht="15.75" thickBot="1" x14ac:dyDescent="0.3">
      <c r="A619" s="38" t="s">
        <v>689</v>
      </c>
      <c r="B619" s="58"/>
    </row>
    <row r="620" spans="1:2" x14ac:dyDescent="0.25">
      <c r="A620" s="39" t="s">
        <v>690</v>
      </c>
      <c r="B620" s="82">
        <f>SUM(B573:B587)</f>
        <v>11631120</v>
      </c>
    </row>
    <row r="621" spans="1:2" x14ac:dyDescent="0.25">
      <c r="A621" s="10" t="s">
        <v>691</v>
      </c>
      <c r="B621" s="82">
        <f>SUM(B588:B589)</f>
        <v>2000000</v>
      </c>
    </row>
    <row r="622" spans="1:2" x14ac:dyDescent="0.25">
      <c r="A622" s="10" t="s">
        <v>360</v>
      </c>
      <c r="B622" s="82">
        <f>SUM(B590:B591)</f>
        <v>6000000</v>
      </c>
    </row>
    <row r="623" spans="1:2" x14ac:dyDescent="0.25">
      <c r="A623" s="10" t="s">
        <v>550</v>
      </c>
      <c r="B623" s="82">
        <f>SUM(B592:B609)</f>
        <v>5000000</v>
      </c>
    </row>
    <row r="624" spans="1:2" x14ac:dyDescent="0.25">
      <c r="A624" s="10" t="s">
        <v>478</v>
      </c>
      <c r="B624" s="82">
        <f>SUM(B610:B613)</f>
        <v>3600000</v>
      </c>
    </row>
    <row r="625" spans="1:2" ht="15.75" thickBot="1" x14ac:dyDescent="0.3">
      <c r="A625" s="41" t="s">
        <v>427</v>
      </c>
      <c r="B625" s="82">
        <f>0</f>
        <v>0</v>
      </c>
    </row>
    <row r="626" spans="1:2" ht="15.75" thickBot="1" x14ac:dyDescent="0.3">
      <c r="A626" s="13" t="s">
        <v>751</v>
      </c>
      <c r="B626" s="83">
        <f>SUM(B620:B625)</f>
        <v>28231120</v>
      </c>
    </row>
    <row r="627" spans="1:2" x14ac:dyDescent="0.25">
      <c r="A627" s="24"/>
      <c r="B627" s="84"/>
    </row>
    <row r="628" spans="1:2" x14ac:dyDescent="0.25">
      <c r="A628" s="29" t="s">
        <v>752</v>
      </c>
      <c r="B628" s="56"/>
    </row>
    <row r="629" spans="1:2" x14ac:dyDescent="0.25">
      <c r="A629" s="15" t="s">
        <v>696</v>
      </c>
      <c r="B629" s="58"/>
    </row>
    <row r="630" spans="1:2" x14ac:dyDescent="0.25">
      <c r="A630" s="10" t="s">
        <v>479</v>
      </c>
      <c r="B630" s="61">
        <v>3000000</v>
      </c>
    </row>
    <row r="631" spans="1:2" x14ac:dyDescent="0.25">
      <c r="A631" s="10" t="s">
        <v>480</v>
      </c>
      <c r="B631" s="61">
        <v>4000000</v>
      </c>
    </row>
    <row r="632" spans="1:2" x14ac:dyDescent="0.25">
      <c r="A632" s="10" t="s">
        <v>481</v>
      </c>
      <c r="B632" s="61">
        <v>3000000</v>
      </c>
    </row>
    <row r="633" spans="1:2" x14ac:dyDescent="0.25">
      <c r="A633" s="10" t="s">
        <v>482</v>
      </c>
      <c r="B633" s="61">
        <v>2000000</v>
      </c>
    </row>
    <row r="634" spans="1:2" x14ac:dyDescent="0.25">
      <c r="A634" s="10" t="s">
        <v>643</v>
      </c>
      <c r="B634" s="61">
        <v>0</v>
      </c>
    </row>
    <row r="635" spans="1:2" x14ac:dyDescent="0.25">
      <c r="A635" s="21" t="s">
        <v>618</v>
      </c>
      <c r="B635" s="61">
        <v>3000000</v>
      </c>
    </row>
    <row r="636" spans="1:2" x14ac:dyDescent="0.25">
      <c r="A636" s="21" t="s">
        <v>753</v>
      </c>
      <c r="B636" s="61"/>
    </row>
    <row r="637" spans="1:2" x14ac:dyDescent="0.25">
      <c r="A637" s="10" t="s">
        <v>619</v>
      </c>
      <c r="B637" s="61">
        <v>900000</v>
      </c>
    </row>
    <row r="638" spans="1:2" x14ac:dyDescent="0.25">
      <c r="A638" s="21" t="s">
        <v>754</v>
      </c>
      <c r="B638" s="61">
        <v>0</v>
      </c>
    </row>
    <row r="639" spans="1:2" x14ac:dyDescent="0.25">
      <c r="A639" s="21" t="s">
        <v>755</v>
      </c>
      <c r="B639" s="61">
        <v>0</v>
      </c>
    </row>
    <row r="640" spans="1:2" x14ac:dyDescent="0.25">
      <c r="A640" s="21" t="s">
        <v>620</v>
      </c>
      <c r="B640" s="61">
        <v>1000000</v>
      </c>
    </row>
    <row r="641" spans="1:2" x14ac:dyDescent="0.25">
      <c r="A641" s="10" t="s">
        <v>621</v>
      </c>
      <c r="B641" s="61">
        <v>1000000</v>
      </c>
    </row>
    <row r="642" spans="1:2" x14ac:dyDescent="0.25">
      <c r="A642" s="10" t="s">
        <v>622</v>
      </c>
      <c r="B642" s="61">
        <v>1000000</v>
      </c>
    </row>
    <row r="643" spans="1:2" x14ac:dyDescent="0.25">
      <c r="A643" s="21" t="s">
        <v>623</v>
      </c>
      <c r="B643" s="61">
        <v>300000</v>
      </c>
    </row>
    <row r="644" spans="1:2" x14ac:dyDescent="0.25">
      <c r="A644" s="21" t="s">
        <v>624</v>
      </c>
      <c r="B644" s="61">
        <v>1000000</v>
      </c>
    </row>
    <row r="645" spans="1:2" x14ac:dyDescent="0.25">
      <c r="A645" s="21" t="s">
        <v>625</v>
      </c>
      <c r="B645" s="61">
        <v>150000</v>
      </c>
    </row>
    <row r="646" spans="1:2" x14ac:dyDescent="0.25">
      <c r="A646" s="21" t="s">
        <v>626</v>
      </c>
      <c r="B646" s="61">
        <v>600000</v>
      </c>
    </row>
    <row r="647" spans="1:2" x14ac:dyDescent="0.25">
      <c r="A647" s="21" t="s">
        <v>756</v>
      </c>
      <c r="B647" s="61">
        <v>0</v>
      </c>
    </row>
    <row r="648" spans="1:2" x14ac:dyDescent="0.25">
      <c r="A648" s="21" t="s">
        <v>627</v>
      </c>
      <c r="B648" s="61"/>
    </row>
    <row r="649" spans="1:2" x14ac:dyDescent="0.25">
      <c r="A649" s="21" t="s">
        <v>628</v>
      </c>
      <c r="B649" s="61">
        <v>1000000</v>
      </c>
    </row>
    <row r="650" spans="1:2" x14ac:dyDescent="0.25">
      <c r="A650" s="21" t="s">
        <v>629</v>
      </c>
      <c r="B650" s="61">
        <v>1000000</v>
      </c>
    </row>
    <row r="651" spans="1:2" x14ac:dyDescent="0.25">
      <c r="A651" s="21" t="s">
        <v>757</v>
      </c>
      <c r="B651" s="61"/>
    </row>
    <row r="652" spans="1:2" x14ac:dyDescent="0.25">
      <c r="A652" s="10" t="s">
        <v>630</v>
      </c>
      <c r="B652" s="61">
        <v>900000</v>
      </c>
    </row>
    <row r="653" spans="1:2" x14ac:dyDescent="0.25">
      <c r="A653" s="42" t="s">
        <v>631</v>
      </c>
      <c r="B653" s="61">
        <v>800000</v>
      </c>
    </row>
    <row r="654" spans="1:2" x14ac:dyDescent="0.25">
      <c r="A654" s="21" t="s">
        <v>758</v>
      </c>
      <c r="B654" s="61">
        <v>0</v>
      </c>
    </row>
    <row r="655" spans="1:2" x14ac:dyDescent="0.25">
      <c r="A655" s="21" t="s">
        <v>632</v>
      </c>
      <c r="B655" s="61">
        <v>800000</v>
      </c>
    </row>
    <row r="656" spans="1:2" x14ac:dyDescent="0.25">
      <c r="A656" s="21" t="s">
        <v>759</v>
      </c>
      <c r="B656" s="61">
        <v>0</v>
      </c>
    </row>
    <row r="657" spans="1:2" x14ac:dyDescent="0.25">
      <c r="A657" s="21" t="s">
        <v>759</v>
      </c>
      <c r="B657" s="59"/>
    </row>
    <row r="658" spans="1:2" ht="15.75" thickBot="1" x14ac:dyDescent="0.3">
      <c r="A658" s="23"/>
      <c r="B658" s="58"/>
    </row>
    <row r="659" spans="1:2" ht="15.75" thickBot="1" x14ac:dyDescent="0.3">
      <c r="A659" s="13" t="s">
        <v>700</v>
      </c>
      <c r="B659" s="57">
        <f>SUM(B630:B656)</f>
        <v>25450000</v>
      </c>
    </row>
    <row r="660" spans="1:2" ht="15.75" thickBot="1" x14ac:dyDescent="0.3">
      <c r="A660" s="13"/>
      <c r="B660" s="59"/>
    </row>
    <row r="661" spans="1:2" ht="15.75" thickBot="1" x14ac:dyDescent="0.3">
      <c r="A661" s="23"/>
      <c r="B661" s="58"/>
    </row>
    <row r="662" spans="1:2" ht="15.75" thickBot="1" x14ac:dyDescent="0.3">
      <c r="A662" s="13" t="s">
        <v>760</v>
      </c>
      <c r="B662" s="57">
        <f t="shared" ref="B662" si="8">B659</f>
        <v>25450000</v>
      </c>
    </row>
    <row r="663" spans="1:2" ht="15.75" thickBot="1" x14ac:dyDescent="0.3">
      <c r="A663" s="93" t="s">
        <v>689</v>
      </c>
      <c r="B663" s="58"/>
    </row>
    <row r="664" spans="1:2" x14ac:dyDescent="0.25">
      <c r="A664" s="94" t="s">
        <v>690</v>
      </c>
      <c r="B664" s="85">
        <f>SUM(B630:B634)</f>
        <v>12000000</v>
      </c>
    </row>
    <row r="665" spans="1:2" x14ac:dyDescent="0.25">
      <c r="A665" s="95" t="s">
        <v>691</v>
      </c>
      <c r="B665" s="85">
        <f>0</f>
        <v>0</v>
      </c>
    </row>
    <row r="666" spans="1:2" x14ac:dyDescent="0.25">
      <c r="A666" s="95" t="s">
        <v>360</v>
      </c>
      <c r="B666" s="85">
        <f>0</f>
        <v>0</v>
      </c>
    </row>
    <row r="667" spans="1:2" x14ac:dyDescent="0.25">
      <c r="A667" s="95" t="s">
        <v>550</v>
      </c>
      <c r="B667" s="85">
        <f>SUM(B635:B655)</f>
        <v>13450000</v>
      </c>
    </row>
    <row r="668" spans="1:2" x14ac:dyDescent="0.25">
      <c r="A668" s="95" t="s">
        <v>427</v>
      </c>
      <c r="B668" s="85">
        <f>SUM(B656:B656)</f>
        <v>0</v>
      </c>
    </row>
    <row r="669" spans="1:2" x14ac:dyDescent="0.25">
      <c r="A669" s="95"/>
      <c r="B669" s="86"/>
    </row>
    <row r="670" spans="1:2" x14ac:dyDescent="0.25">
      <c r="A670" s="95"/>
      <c r="B670" s="86"/>
    </row>
    <row r="671" spans="1:2" ht="15.75" thickBot="1" x14ac:dyDescent="0.3">
      <c r="A671" s="24"/>
      <c r="B671" s="56"/>
    </row>
    <row r="672" spans="1:2" ht="15.75" thickBot="1" x14ac:dyDescent="0.3">
      <c r="A672" s="13" t="s">
        <v>761</v>
      </c>
      <c r="B672" s="57">
        <f>SUM(B664:B670)</f>
        <v>25450000</v>
      </c>
    </row>
    <row r="673" spans="1:2" x14ac:dyDescent="0.25">
      <c r="A673" s="23"/>
      <c r="B673" s="56"/>
    </row>
    <row r="674" spans="1:2" x14ac:dyDescent="0.25">
      <c r="A674" s="29" t="s">
        <v>762</v>
      </c>
      <c r="B674" s="56"/>
    </row>
    <row r="675" spans="1:2" x14ac:dyDescent="0.25">
      <c r="A675" s="15" t="s">
        <v>712</v>
      </c>
      <c r="B675" s="58"/>
    </row>
    <row r="676" spans="1:2" x14ac:dyDescent="0.25">
      <c r="A676" s="21" t="s">
        <v>483</v>
      </c>
      <c r="B676" s="54">
        <v>300000</v>
      </c>
    </row>
    <row r="677" spans="1:2" x14ac:dyDescent="0.25">
      <c r="A677" s="21" t="s">
        <v>660</v>
      </c>
      <c r="B677" s="54">
        <v>0</v>
      </c>
    </row>
    <row r="678" spans="1:2" x14ac:dyDescent="0.25">
      <c r="A678" s="21" t="s">
        <v>660</v>
      </c>
      <c r="B678" s="54">
        <v>0</v>
      </c>
    </row>
    <row r="679" spans="1:2" x14ac:dyDescent="0.25">
      <c r="A679" s="21" t="s">
        <v>484</v>
      </c>
      <c r="B679" s="54">
        <v>10000000</v>
      </c>
    </row>
    <row r="680" spans="1:2" x14ac:dyDescent="0.25">
      <c r="A680" s="21" t="s">
        <v>643</v>
      </c>
      <c r="B680" s="54">
        <v>0</v>
      </c>
    </row>
    <row r="681" spans="1:2" x14ac:dyDescent="0.25">
      <c r="A681" s="21" t="s">
        <v>485</v>
      </c>
      <c r="B681" s="54">
        <v>3000000</v>
      </c>
    </row>
    <row r="682" spans="1:2" x14ac:dyDescent="0.25">
      <c r="A682" s="21" t="s">
        <v>646</v>
      </c>
      <c r="B682" s="54">
        <v>0</v>
      </c>
    </row>
    <row r="683" spans="1:2" x14ac:dyDescent="0.25">
      <c r="A683" s="21" t="s">
        <v>633</v>
      </c>
      <c r="B683" s="54">
        <v>3500000</v>
      </c>
    </row>
    <row r="684" spans="1:2" x14ac:dyDescent="0.25">
      <c r="A684" s="21" t="s">
        <v>634</v>
      </c>
      <c r="B684" s="54">
        <v>1000000</v>
      </c>
    </row>
    <row r="685" spans="1:2" x14ac:dyDescent="0.25">
      <c r="A685" s="21" t="s">
        <v>635</v>
      </c>
      <c r="B685" s="54">
        <v>2000000</v>
      </c>
    </row>
    <row r="686" spans="1:2" x14ac:dyDescent="0.25">
      <c r="A686" s="21" t="s">
        <v>636</v>
      </c>
      <c r="B686" s="54">
        <v>1800000</v>
      </c>
    </row>
    <row r="687" spans="1:2" x14ac:dyDescent="0.25">
      <c r="A687" s="21" t="s">
        <v>637</v>
      </c>
      <c r="B687" s="54">
        <v>600000</v>
      </c>
    </row>
    <row r="688" spans="1:2" x14ac:dyDescent="0.25">
      <c r="A688" s="21" t="s">
        <v>817</v>
      </c>
      <c r="B688" s="54"/>
    </row>
    <row r="689" spans="1:2" x14ac:dyDescent="0.25">
      <c r="A689" s="21" t="s">
        <v>818</v>
      </c>
      <c r="B689" s="54">
        <v>600000</v>
      </c>
    </row>
    <row r="690" spans="1:2" x14ac:dyDescent="0.25">
      <c r="A690" s="21" t="s">
        <v>819</v>
      </c>
      <c r="B690" s="54">
        <v>600000</v>
      </c>
    </row>
    <row r="691" spans="1:2" x14ac:dyDescent="0.25">
      <c r="A691" s="21"/>
      <c r="B691" s="59"/>
    </row>
    <row r="692" spans="1:2" ht="15.75" thickBot="1" x14ac:dyDescent="0.3">
      <c r="A692" s="23"/>
      <c r="B692" s="58"/>
    </row>
    <row r="693" spans="1:2" ht="15.75" thickBot="1" x14ac:dyDescent="0.3">
      <c r="A693" s="13" t="s">
        <v>700</v>
      </c>
      <c r="B693" s="57">
        <f t="shared" ref="B693" si="9">SUM(B676:B690)</f>
        <v>23400000</v>
      </c>
    </row>
    <row r="694" spans="1:2" ht="15.75" thickBot="1" x14ac:dyDescent="0.3">
      <c r="A694" s="23"/>
      <c r="B694" s="58"/>
    </row>
    <row r="695" spans="1:2" ht="15.75" thickBot="1" x14ac:dyDescent="0.3">
      <c r="A695" s="13" t="s">
        <v>763</v>
      </c>
      <c r="B695" s="57">
        <f>B693</f>
        <v>23400000</v>
      </c>
    </row>
    <row r="696" spans="1:2" ht="15.75" thickBot="1" x14ac:dyDescent="0.3">
      <c r="A696" s="92"/>
      <c r="B696" s="77"/>
    </row>
    <row r="697" spans="1:2" ht="15.75" thickBot="1" x14ac:dyDescent="0.3">
      <c r="A697" s="38" t="s">
        <v>689</v>
      </c>
      <c r="B697" s="58"/>
    </row>
    <row r="698" spans="1:2" x14ac:dyDescent="0.25">
      <c r="A698" s="39" t="s">
        <v>690</v>
      </c>
      <c r="B698" s="76">
        <f>SUM(B676:B680)</f>
        <v>10300000</v>
      </c>
    </row>
    <row r="699" spans="1:2" x14ac:dyDescent="0.25">
      <c r="A699" s="10" t="s">
        <v>691</v>
      </c>
      <c r="B699" s="76">
        <f>SUM(B681:B682)</f>
        <v>3000000</v>
      </c>
    </row>
    <row r="700" spans="1:2" x14ac:dyDescent="0.25">
      <c r="A700" s="10" t="s">
        <v>360</v>
      </c>
      <c r="B700" s="76">
        <f>0</f>
        <v>0</v>
      </c>
    </row>
    <row r="701" spans="1:2" x14ac:dyDescent="0.25">
      <c r="A701" s="10" t="s">
        <v>550</v>
      </c>
      <c r="B701" s="76">
        <f>SUM(B683:B690)</f>
        <v>10100000</v>
      </c>
    </row>
    <row r="702" spans="1:2" ht="15.75" thickBot="1" x14ac:dyDescent="0.3">
      <c r="A702" s="41" t="s">
        <v>427</v>
      </c>
      <c r="B702" s="76">
        <f>0</f>
        <v>0</v>
      </c>
    </row>
    <row r="703" spans="1:2" ht="15.75" thickBot="1" x14ac:dyDescent="0.3">
      <c r="A703" s="43" t="s">
        <v>764</v>
      </c>
      <c r="B703" s="87">
        <f>SUM(B698:B702)</f>
        <v>23400000</v>
      </c>
    </row>
    <row r="704" spans="1:2" ht="15.75" thickBot="1" x14ac:dyDescent="0.3">
      <c r="A704" s="24"/>
      <c r="B704" s="84"/>
    </row>
    <row r="705" spans="1:2" ht="15.75" thickBot="1" x14ac:dyDescent="0.3">
      <c r="A705" s="13" t="s">
        <v>765</v>
      </c>
      <c r="B705" s="57">
        <f>SUM(B698:B702)</f>
        <v>23400000</v>
      </c>
    </row>
    <row r="706" spans="1:2" ht="15.75" thickBot="1" x14ac:dyDescent="0.3">
      <c r="A706" s="13"/>
      <c r="B706" s="56"/>
    </row>
    <row r="707" spans="1:2" ht="15.75" thickBot="1" x14ac:dyDescent="0.3">
      <c r="A707" s="23"/>
      <c r="B707" s="56"/>
    </row>
    <row r="708" spans="1:2" ht="15.75" thickBot="1" x14ac:dyDescent="0.3">
      <c r="A708" s="13" t="s">
        <v>766</v>
      </c>
      <c r="B708" s="57">
        <f t="shared" ref="B708" si="10">B210+B395+B490+B569+B626+B672+B705</f>
        <v>498781120</v>
      </c>
    </row>
    <row r="709" spans="1:2" x14ac:dyDescent="0.25">
      <c r="A709" s="24"/>
      <c r="B709" s="56"/>
    </row>
    <row r="710" spans="1:2" x14ac:dyDescent="0.25">
      <c r="A710" s="44" t="s">
        <v>767</v>
      </c>
      <c r="B710" s="58"/>
    </row>
    <row r="711" spans="1:2" x14ac:dyDescent="0.25">
      <c r="A711" s="11" t="s">
        <v>768</v>
      </c>
      <c r="B711" s="88">
        <v>65000000</v>
      </c>
    </row>
    <row r="712" spans="1:2" x14ac:dyDescent="0.25">
      <c r="A712" s="11" t="s">
        <v>486</v>
      </c>
      <c r="B712" s="88">
        <v>15000000</v>
      </c>
    </row>
    <row r="713" spans="1:2" x14ac:dyDescent="0.25">
      <c r="A713" s="11" t="s">
        <v>487</v>
      </c>
      <c r="B713" s="88">
        <v>800000000</v>
      </c>
    </row>
    <row r="714" spans="1:2" x14ac:dyDescent="0.25">
      <c r="A714" s="11" t="s">
        <v>490</v>
      </c>
      <c r="B714" s="88">
        <v>0</v>
      </c>
    </row>
    <row r="715" spans="1:2" x14ac:dyDescent="0.25">
      <c r="A715" s="11" t="s">
        <v>769</v>
      </c>
      <c r="B715" s="88"/>
    </row>
    <row r="716" spans="1:2" x14ac:dyDescent="0.25">
      <c r="A716" s="11" t="s">
        <v>488</v>
      </c>
      <c r="B716" s="88">
        <v>0</v>
      </c>
    </row>
    <row r="717" spans="1:2" x14ac:dyDescent="0.25">
      <c r="A717" s="11" t="s">
        <v>489</v>
      </c>
      <c r="B717" s="88">
        <v>770000000</v>
      </c>
    </row>
    <row r="718" spans="1:2" x14ac:dyDescent="0.25">
      <c r="A718" s="11" t="s">
        <v>770</v>
      </c>
      <c r="B718" s="88">
        <v>52000000</v>
      </c>
    </row>
    <row r="719" spans="1:2" x14ac:dyDescent="0.25">
      <c r="A719" s="11"/>
      <c r="B719" s="59"/>
    </row>
    <row r="720" spans="1:2" ht="15.75" thickBot="1" x14ac:dyDescent="0.3">
      <c r="A720" s="23"/>
      <c r="B720" s="58"/>
    </row>
    <row r="721" spans="1:2" ht="15.75" thickBot="1" x14ac:dyDescent="0.3">
      <c r="A721" s="45" t="s">
        <v>771</v>
      </c>
      <c r="B721" s="57">
        <f>SUM(B711:B718)</f>
        <v>1702000000</v>
      </c>
    </row>
    <row r="722" spans="1:2" x14ac:dyDescent="0.25">
      <c r="A722" s="23"/>
      <c r="B722" s="56"/>
    </row>
    <row r="723" spans="1:2" ht="15.75" thickBot="1" x14ac:dyDescent="0.3">
      <c r="A723" s="46" t="s">
        <v>772</v>
      </c>
      <c r="B723" s="58"/>
    </row>
    <row r="724" spans="1:2" x14ac:dyDescent="0.25">
      <c r="A724" s="11" t="s">
        <v>768</v>
      </c>
      <c r="B724" s="63">
        <f>(B199+B387+B481+B560+B620+B664+B698+B711)</f>
        <v>194461120</v>
      </c>
    </row>
    <row r="725" spans="1:2" x14ac:dyDescent="0.25">
      <c r="A725" s="11" t="s">
        <v>486</v>
      </c>
      <c r="B725" s="76">
        <f>(B200+B388+B482+B561+B621+B665+B699+B712)</f>
        <v>42100000</v>
      </c>
    </row>
    <row r="726" spans="1:2" x14ac:dyDescent="0.25">
      <c r="A726" s="11" t="s">
        <v>487</v>
      </c>
      <c r="B726" s="76">
        <f>B713</f>
        <v>800000000</v>
      </c>
    </row>
    <row r="727" spans="1:2" x14ac:dyDescent="0.25">
      <c r="A727" s="11" t="s">
        <v>490</v>
      </c>
      <c r="B727" s="76">
        <f>(B201+B389+B483+B562+B622+B666+B700+B714)</f>
        <v>51800000</v>
      </c>
    </row>
    <row r="728" spans="1:2" x14ac:dyDescent="0.25">
      <c r="A728" s="11" t="s">
        <v>773</v>
      </c>
      <c r="B728" s="89"/>
    </row>
    <row r="729" spans="1:2" x14ac:dyDescent="0.25">
      <c r="A729" s="11" t="s">
        <v>774</v>
      </c>
      <c r="B729" s="76">
        <f>(B202+B390+B718)</f>
        <v>190600000</v>
      </c>
    </row>
    <row r="730" spans="1:2" x14ac:dyDescent="0.25">
      <c r="A730" s="11" t="s">
        <v>638</v>
      </c>
      <c r="B730" s="76">
        <f>(B203+B391+B484+B563+B623+B667+B701)</f>
        <v>105900000</v>
      </c>
    </row>
    <row r="731" spans="1:2" x14ac:dyDescent="0.25">
      <c r="A731" s="11" t="s">
        <v>491</v>
      </c>
      <c r="B731" s="76">
        <f>B717</f>
        <v>770000000</v>
      </c>
    </row>
    <row r="732" spans="1:2" x14ac:dyDescent="0.25">
      <c r="A732" s="11" t="s">
        <v>488</v>
      </c>
      <c r="B732" s="76">
        <f>(B485+B716)</f>
        <v>18100000</v>
      </c>
    </row>
    <row r="733" spans="1:2" x14ac:dyDescent="0.25">
      <c r="A733" s="11" t="s">
        <v>468</v>
      </c>
      <c r="B733" s="76">
        <f>B564</f>
        <v>10650000</v>
      </c>
    </row>
    <row r="734" spans="1:2" x14ac:dyDescent="0.25">
      <c r="A734" s="11" t="s">
        <v>492</v>
      </c>
      <c r="B734" s="76">
        <f>(B206+B392+B486+B565+B625+B668+B702)</f>
        <v>11570000</v>
      </c>
    </row>
    <row r="735" spans="1:2" x14ac:dyDescent="0.25">
      <c r="A735" s="11" t="s">
        <v>493</v>
      </c>
      <c r="B735" s="76">
        <f>(B207+B624)</f>
        <v>5600000</v>
      </c>
    </row>
    <row r="736" spans="1:2" x14ac:dyDescent="0.25">
      <c r="A736" s="11" t="s">
        <v>493</v>
      </c>
      <c r="B736" s="90"/>
    </row>
    <row r="737" spans="1:2" ht="15.75" thickBot="1" x14ac:dyDescent="0.3">
      <c r="A737" s="23"/>
      <c r="B737" s="56"/>
    </row>
    <row r="738" spans="1:2" ht="15.75" thickBot="1" x14ac:dyDescent="0.3">
      <c r="A738" s="96" t="s">
        <v>807</v>
      </c>
      <c r="B738" s="57">
        <f>SUM(B724:B736)</f>
        <v>2200781120</v>
      </c>
    </row>
    <row r="739" spans="1:2" ht="15.75" thickBot="1" x14ac:dyDescent="0.3">
      <c r="A739" s="97" t="s">
        <v>808</v>
      </c>
      <c r="B739" s="91"/>
    </row>
    <row r="740" spans="1:2" x14ac:dyDescent="0.25">
      <c r="A740" s="11" t="s">
        <v>774</v>
      </c>
      <c r="B740" s="51">
        <f>(B207+B619)</f>
        <v>2000000</v>
      </c>
    </row>
    <row r="741" spans="1:2" x14ac:dyDescent="0.25">
      <c r="A741" s="11" t="s">
        <v>638</v>
      </c>
      <c r="B741" s="52"/>
    </row>
    <row r="742" spans="1:2" x14ac:dyDescent="0.25">
      <c r="A742" s="11" t="s">
        <v>491</v>
      </c>
      <c r="B742" s="50"/>
    </row>
    <row r="743" spans="1:2" ht="15.75" thickBot="1" x14ac:dyDescent="0.3">
      <c r="A743" s="11" t="s">
        <v>488</v>
      </c>
      <c r="B743" s="48"/>
    </row>
    <row r="744" spans="1:2" ht="15.75" thickBot="1" x14ac:dyDescent="0.3">
      <c r="A744" s="11" t="s">
        <v>468</v>
      </c>
      <c r="B744" s="49">
        <f>SUM(B729:B741)</f>
        <v>3315201120</v>
      </c>
    </row>
    <row r="745" spans="1:2" x14ac:dyDescent="0.25">
      <c r="A745" s="11" t="s">
        <v>492</v>
      </c>
    </row>
    <row r="746" spans="1:2" x14ac:dyDescent="0.25">
      <c r="A746" s="11" t="s">
        <v>493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545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45.85546875" bestFit="1" customWidth="1"/>
    <col min="2" max="2" width="30.85546875" bestFit="1" customWidth="1"/>
    <col min="3" max="3" width="18.85546875" bestFit="1" customWidth="1"/>
    <col min="4" max="4" width="13.5703125" customWidth="1"/>
    <col min="5" max="6" width="18.7109375" bestFit="1" customWidth="1"/>
    <col min="7" max="7" width="13" bestFit="1" customWidth="1"/>
    <col min="8" max="8" width="14.85546875" bestFit="1" customWidth="1"/>
    <col min="9" max="9" width="11.28515625" bestFit="1" customWidth="1"/>
    <col min="10" max="10" width="5" bestFit="1" customWidth="1"/>
  </cols>
  <sheetData>
    <row r="1" spans="1:12" x14ac:dyDescent="0.25">
      <c r="A1" s="1" t="s">
        <v>776</v>
      </c>
      <c r="B1" s="1" t="s">
        <v>0</v>
      </c>
      <c r="C1" s="1" t="s">
        <v>1</v>
      </c>
      <c r="D1" s="1" t="s">
        <v>883</v>
      </c>
      <c r="E1" s="1" t="s">
        <v>3</v>
      </c>
      <c r="F1" s="1" t="s">
        <v>4</v>
      </c>
      <c r="G1" s="1" t="s">
        <v>5</v>
      </c>
      <c r="H1" s="1" t="s">
        <v>852</v>
      </c>
      <c r="I1" s="1" t="s">
        <v>6</v>
      </c>
      <c r="J1" s="1" t="s">
        <v>820</v>
      </c>
      <c r="K1" s="1" t="s">
        <v>821</v>
      </c>
    </row>
    <row r="2" spans="1:12" x14ac:dyDescent="0.25">
      <c r="A2" t="s">
        <v>7</v>
      </c>
      <c r="B2" t="s">
        <v>8</v>
      </c>
      <c r="C2" t="s">
        <v>842</v>
      </c>
      <c r="E2">
        <v>0</v>
      </c>
      <c r="F2">
        <v>2511820</v>
      </c>
      <c r="G2">
        <v>0</v>
      </c>
      <c r="H2">
        <v>0</v>
      </c>
      <c r="I2">
        <v>0</v>
      </c>
      <c r="J2">
        <v>2024</v>
      </c>
      <c r="K2">
        <v>1</v>
      </c>
      <c r="L2" t="str">
        <f>+VLOOKUP(A2,Sheet2!A:A,1,FALSE)</f>
        <v>Cedi 190 San Andrés</v>
      </c>
    </row>
    <row r="3" spans="1:12" hidden="1" x14ac:dyDescent="0.25">
      <c r="A3" t="s">
        <v>9</v>
      </c>
      <c r="B3" t="s">
        <v>8</v>
      </c>
      <c r="C3" t="s">
        <v>842</v>
      </c>
      <c r="E3">
        <v>21280</v>
      </c>
      <c r="F3">
        <v>0</v>
      </c>
      <c r="G3">
        <v>0</v>
      </c>
      <c r="H3">
        <v>0</v>
      </c>
      <c r="I3">
        <v>0</v>
      </c>
      <c r="J3">
        <v>2024</v>
      </c>
      <c r="K3">
        <v>1</v>
      </c>
      <c r="L3" t="str">
        <f>+VLOOKUP(A3,Sheet2!A:A,1,FALSE)</f>
        <v>Carulla 599 La 82</v>
      </c>
    </row>
    <row r="4" spans="1:12" hidden="1" x14ac:dyDescent="0.25">
      <c r="A4" t="s">
        <v>10</v>
      </c>
      <c r="B4" t="s">
        <v>8</v>
      </c>
      <c r="C4" t="s">
        <v>842</v>
      </c>
      <c r="E4">
        <v>145080</v>
      </c>
      <c r="F4">
        <v>0</v>
      </c>
      <c r="G4">
        <v>0</v>
      </c>
      <c r="H4">
        <v>0</v>
      </c>
      <c r="I4">
        <v>0</v>
      </c>
      <c r="J4">
        <v>2024</v>
      </c>
      <c r="K4">
        <v>1</v>
      </c>
      <c r="L4" t="str">
        <f>+VLOOKUP(A4,Sheet2!A:A,1,FALSE)</f>
        <v>Carulla 534 La 86</v>
      </c>
    </row>
    <row r="5" spans="1:12" hidden="1" x14ac:dyDescent="0.25">
      <c r="A5" t="s">
        <v>12</v>
      </c>
      <c r="B5" t="s">
        <v>8</v>
      </c>
      <c r="C5" t="s">
        <v>842</v>
      </c>
      <c r="E5">
        <v>52320</v>
      </c>
      <c r="F5">
        <v>0</v>
      </c>
      <c r="G5">
        <v>0</v>
      </c>
      <c r="H5">
        <v>0</v>
      </c>
      <c r="I5">
        <v>0</v>
      </c>
      <c r="J5">
        <v>2024</v>
      </c>
      <c r="K5">
        <v>1</v>
      </c>
      <c r="L5" t="str">
        <f>+VLOOKUP(A5,Sheet2!A:A,1,FALSE)</f>
        <v>Carulla 4816 Mall Plaza Buena Vista</v>
      </c>
    </row>
    <row r="6" spans="1:12" hidden="1" x14ac:dyDescent="0.25">
      <c r="A6" t="s">
        <v>14</v>
      </c>
      <c r="B6" t="s">
        <v>8</v>
      </c>
      <c r="C6" t="s">
        <v>842</v>
      </c>
      <c r="E6">
        <v>2176200</v>
      </c>
      <c r="F6">
        <v>401199</v>
      </c>
      <c r="G6">
        <v>0</v>
      </c>
      <c r="H6">
        <v>0</v>
      </c>
      <c r="I6">
        <v>0</v>
      </c>
      <c r="J6">
        <v>2024</v>
      </c>
      <c r="K6">
        <v>1</v>
      </c>
      <c r="L6" t="str">
        <f>+VLOOKUP(A6,Sheet2!A:A,1,FALSE)</f>
        <v>Exito 362 Buena Vista Bella</v>
      </c>
    </row>
    <row r="7" spans="1:12" hidden="1" x14ac:dyDescent="0.25">
      <c r="A7" t="s">
        <v>15</v>
      </c>
      <c r="B7" t="s">
        <v>8</v>
      </c>
      <c r="C7" t="s">
        <v>842</v>
      </c>
      <c r="E7">
        <v>653428</v>
      </c>
      <c r="F7">
        <v>337308</v>
      </c>
      <c r="G7">
        <v>0</v>
      </c>
      <c r="H7">
        <v>0</v>
      </c>
      <c r="I7">
        <v>0</v>
      </c>
      <c r="J7">
        <v>2024</v>
      </c>
      <c r="K7">
        <v>1</v>
      </c>
      <c r="L7" t="str">
        <f>+VLOOKUP(A7,Sheet2!A:A,1,FALSE)</f>
        <v>Exito 364 La 77</v>
      </c>
    </row>
    <row r="8" spans="1:12" hidden="1" x14ac:dyDescent="0.25">
      <c r="A8" t="s">
        <v>16</v>
      </c>
      <c r="B8" t="s">
        <v>8</v>
      </c>
      <c r="C8" t="s">
        <v>842</v>
      </c>
      <c r="E8">
        <v>117844395</v>
      </c>
      <c r="F8">
        <v>41260732</v>
      </c>
      <c r="G8">
        <v>0</v>
      </c>
      <c r="H8">
        <v>0</v>
      </c>
      <c r="I8">
        <v>0</v>
      </c>
      <c r="J8">
        <v>2024</v>
      </c>
      <c r="K8">
        <v>1</v>
      </c>
      <c r="L8" t="str">
        <f>+VLOOKUP(A8,Sheet2!A:A,1,FALSE)</f>
        <v>Exito Cedi Malambo</v>
      </c>
    </row>
    <row r="9" spans="1:12" hidden="1" x14ac:dyDescent="0.25">
      <c r="A9" t="s">
        <v>17</v>
      </c>
      <c r="B9" t="s">
        <v>8</v>
      </c>
      <c r="C9" t="s">
        <v>842</v>
      </c>
      <c r="E9">
        <v>1638560</v>
      </c>
      <c r="F9">
        <v>103215</v>
      </c>
      <c r="G9">
        <v>0</v>
      </c>
      <c r="H9">
        <v>0</v>
      </c>
      <c r="I9">
        <v>0</v>
      </c>
      <c r="J9">
        <v>2024</v>
      </c>
      <c r="K9">
        <v>1</v>
      </c>
      <c r="L9" t="str">
        <f>+VLOOKUP(A9,Sheet2!A:A,1,FALSE)</f>
        <v>Exito 47 Metropolitano</v>
      </c>
    </row>
    <row r="10" spans="1:12" hidden="1" x14ac:dyDescent="0.25">
      <c r="A10" t="s">
        <v>18</v>
      </c>
      <c r="B10" t="s">
        <v>8</v>
      </c>
      <c r="C10" t="s">
        <v>842</v>
      </c>
      <c r="E10">
        <v>1346071</v>
      </c>
      <c r="F10">
        <v>448617</v>
      </c>
      <c r="G10">
        <v>0</v>
      </c>
      <c r="H10">
        <v>0</v>
      </c>
      <c r="I10">
        <v>0</v>
      </c>
      <c r="J10">
        <v>2024</v>
      </c>
      <c r="K10">
        <v>1</v>
      </c>
      <c r="L10" t="str">
        <f>+VLOOKUP(A10,Sheet2!A:A,1,FALSE)</f>
        <v>Exito 366 Murillo</v>
      </c>
    </row>
    <row r="11" spans="1:12" hidden="1" x14ac:dyDescent="0.25">
      <c r="A11" t="s">
        <v>19</v>
      </c>
      <c r="B11" t="s">
        <v>8</v>
      </c>
      <c r="C11" t="s">
        <v>842</v>
      </c>
      <c r="E11">
        <v>1325775</v>
      </c>
      <c r="F11">
        <v>729510</v>
      </c>
      <c r="G11">
        <v>0</v>
      </c>
      <c r="H11">
        <v>0</v>
      </c>
      <c r="I11">
        <v>0</v>
      </c>
      <c r="J11">
        <v>2024</v>
      </c>
      <c r="K11">
        <v>1</v>
      </c>
      <c r="L11" t="str">
        <f>+VLOOKUP(A11,Sheet2!A:A,1,FALSE)</f>
        <v>Exito 41 Barranquilla Viva</v>
      </c>
    </row>
    <row r="12" spans="1:12" hidden="1" x14ac:dyDescent="0.25">
      <c r="A12" t="s">
        <v>20</v>
      </c>
      <c r="B12" t="s">
        <v>8</v>
      </c>
      <c r="C12" t="s">
        <v>842</v>
      </c>
      <c r="E12">
        <v>1228878</v>
      </c>
      <c r="F12">
        <v>472461</v>
      </c>
      <c r="G12">
        <v>0</v>
      </c>
      <c r="H12">
        <v>0</v>
      </c>
      <c r="I12">
        <v>0</v>
      </c>
      <c r="J12">
        <v>2024</v>
      </c>
      <c r="K12">
        <v>1</v>
      </c>
      <c r="L12" t="str">
        <f>+VLOOKUP(A12,Sheet2!A:A,1,FALSE)</f>
        <v>Exito 369 Panorama</v>
      </c>
    </row>
    <row r="13" spans="1:12" hidden="1" x14ac:dyDescent="0.25">
      <c r="A13" t="s">
        <v>21</v>
      </c>
      <c r="B13" t="s">
        <v>8</v>
      </c>
      <c r="C13" t="s">
        <v>842</v>
      </c>
      <c r="E13">
        <v>212800</v>
      </c>
      <c r="F13">
        <v>100755</v>
      </c>
      <c r="G13">
        <v>0</v>
      </c>
      <c r="H13">
        <v>0</v>
      </c>
      <c r="I13">
        <v>0</v>
      </c>
      <c r="J13">
        <v>2024</v>
      </c>
      <c r="K13">
        <v>1</v>
      </c>
      <c r="L13" t="str">
        <f>+VLOOKUP(A13,Sheet2!A:A,1,FALSE)</f>
        <v>Exito 4036 Sabanalarga</v>
      </c>
    </row>
    <row r="14" spans="1:12" hidden="1" x14ac:dyDescent="0.25">
      <c r="A14" t="s">
        <v>22</v>
      </c>
      <c r="B14" t="s">
        <v>8</v>
      </c>
      <c r="C14" t="s">
        <v>842</v>
      </c>
      <c r="E14">
        <v>0</v>
      </c>
      <c r="F14">
        <v>107361</v>
      </c>
      <c r="G14">
        <v>0</v>
      </c>
      <c r="H14">
        <v>0</v>
      </c>
      <c r="I14">
        <v>0</v>
      </c>
      <c r="J14">
        <v>2024</v>
      </c>
      <c r="K14">
        <v>1</v>
      </c>
      <c r="L14" t="str">
        <f>+VLOOKUP(A14,Sheet2!A:A,1,FALSE)</f>
        <v>Exito 250 San Blass</v>
      </c>
    </row>
    <row r="15" spans="1:12" hidden="1" x14ac:dyDescent="0.25">
      <c r="A15" t="s">
        <v>23</v>
      </c>
      <c r="B15" t="s">
        <v>8</v>
      </c>
      <c r="C15" t="s">
        <v>842</v>
      </c>
      <c r="E15">
        <v>1071118</v>
      </c>
      <c r="F15">
        <v>573297</v>
      </c>
      <c r="G15">
        <v>0</v>
      </c>
      <c r="H15">
        <v>0</v>
      </c>
      <c r="I15">
        <v>0</v>
      </c>
      <c r="J15">
        <v>2024</v>
      </c>
      <c r="K15">
        <v>1</v>
      </c>
      <c r="L15" t="str">
        <f>+VLOOKUP(A15,Sheet2!A:A,1,FALSE)</f>
        <v>Exito 368 San Francisco</v>
      </c>
    </row>
    <row r="16" spans="1:12" hidden="1" x14ac:dyDescent="0.25">
      <c r="A16" t="s">
        <v>24</v>
      </c>
      <c r="B16" t="s">
        <v>8</v>
      </c>
      <c r="C16" t="s">
        <v>842</v>
      </c>
      <c r="E16">
        <v>1562075</v>
      </c>
      <c r="F16">
        <v>829302</v>
      </c>
      <c r="G16">
        <v>0</v>
      </c>
      <c r="H16">
        <v>0</v>
      </c>
      <c r="I16">
        <v>0</v>
      </c>
      <c r="J16">
        <v>2024</v>
      </c>
      <c r="K16">
        <v>1</v>
      </c>
      <c r="L16" t="str">
        <f>+VLOOKUP(A16,Sheet2!A:A,1,FALSE)</f>
        <v>Exito 171 Soledad</v>
      </c>
    </row>
    <row r="17" spans="1:12" hidden="1" x14ac:dyDescent="0.25">
      <c r="A17" t="s">
        <v>25</v>
      </c>
      <c r="B17" t="s">
        <v>8</v>
      </c>
      <c r="C17" t="s">
        <v>842</v>
      </c>
      <c r="E17">
        <v>1345857</v>
      </c>
      <c r="F17">
        <v>0</v>
      </c>
      <c r="G17">
        <v>0</v>
      </c>
      <c r="H17">
        <v>0</v>
      </c>
      <c r="I17">
        <v>0</v>
      </c>
      <c r="J17">
        <v>2024</v>
      </c>
      <c r="K17">
        <v>1</v>
      </c>
      <c r="L17" t="str">
        <f>+VLOOKUP(A17,Sheet2!A:A,1,FALSE)</f>
        <v>Surti Mayorista Boston</v>
      </c>
    </row>
    <row r="18" spans="1:12" hidden="1" x14ac:dyDescent="0.25">
      <c r="A18" t="s">
        <v>26</v>
      </c>
      <c r="B18" t="s">
        <v>8</v>
      </c>
      <c r="C18" t="s">
        <v>842</v>
      </c>
      <c r="E18">
        <v>1914507</v>
      </c>
      <c r="F18">
        <v>0</v>
      </c>
      <c r="G18">
        <v>0</v>
      </c>
      <c r="H18">
        <v>0</v>
      </c>
      <c r="I18">
        <v>0</v>
      </c>
      <c r="J18">
        <v>2024</v>
      </c>
      <c r="K18">
        <v>1</v>
      </c>
      <c r="L18" t="str">
        <f>+VLOOKUP(A18,Sheet2!A:A,1,FALSE)</f>
        <v>Surti Mayorista Macarena</v>
      </c>
    </row>
    <row r="19" spans="1:12" hidden="1" x14ac:dyDescent="0.25">
      <c r="A19" t="s">
        <v>27</v>
      </c>
      <c r="B19" t="s">
        <v>8</v>
      </c>
      <c r="C19" t="s">
        <v>842</v>
      </c>
      <c r="E19">
        <v>1101734</v>
      </c>
      <c r="F19">
        <v>0</v>
      </c>
      <c r="G19">
        <v>0</v>
      </c>
      <c r="H19">
        <v>0</v>
      </c>
      <c r="I19">
        <v>0</v>
      </c>
      <c r="J19">
        <v>2024</v>
      </c>
      <c r="K19">
        <v>1</v>
      </c>
      <c r="L19" t="str">
        <f>+VLOOKUP(A19,Sheet2!A:A,1,FALSE)</f>
        <v>Surti Mayorista La Pradera</v>
      </c>
    </row>
    <row r="20" spans="1:12" hidden="1" x14ac:dyDescent="0.25">
      <c r="A20" t="s">
        <v>28</v>
      </c>
      <c r="B20" t="s">
        <v>8</v>
      </c>
      <c r="C20" t="s">
        <v>842</v>
      </c>
      <c r="E20">
        <v>1185470</v>
      </c>
      <c r="F20">
        <v>0</v>
      </c>
      <c r="G20">
        <v>0</v>
      </c>
      <c r="H20">
        <v>0</v>
      </c>
      <c r="I20">
        <v>0</v>
      </c>
      <c r="J20">
        <v>2024</v>
      </c>
      <c r="K20">
        <v>1</v>
      </c>
      <c r="L20" t="str">
        <f>+VLOOKUP(A20,Sheet2!A:A,1,FALSE)</f>
        <v>Surti  Mayorista Malambo</v>
      </c>
    </row>
    <row r="21" spans="1:12" hidden="1" x14ac:dyDescent="0.25">
      <c r="A21" t="s">
        <v>29</v>
      </c>
      <c r="B21" t="s">
        <v>8</v>
      </c>
      <c r="C21" t="s">
        <v>842</v>
      </c>
      <c r="E21">
        <v>196545</v>
      </c>
      <c r="F21">
        <v>198315</v>
      </c>
      <c r="G21">
        <v>0</v>
      </c>
      <c r="H21">
        <v>0</v>
      </c>
      <c r="I21">
        <v>0</v>
      </c>
      <c r="J21">
        <v>2024</v>
      </c>
      <c r="K21">
        <v>1</v>
      </c>
      <c r="L21" t="str">
        <f>+VLOOKUP(A21,Sheet2!A:A,1,FALSE)</f>
        <v>Exito 4041 Malambo</v>
      </c>
    </row>
    <row r="22" spans="1:12" hidden="1" x14ac:dyDescent="0.25">
      <c r="A22" t="s">
        <v>30</v>
      </c>
      <c r="B22" t="s">
        <v>8</v>
      </c>
      <c r="C22" t="s">
        <v>843</v>
      </c>
      <c r="E22">
        <v>191520</v>
      </c>
      <c r="F22">
        <v>0</v>
      </c>
      <c r="G22">
        <v>0</v>
      </c>
      <c r="H22">
        <v>0</v>
      </c>
      <c r="I22">
        <v>0</v>
      </c>
      <c r="J22">
        <v>2024</v>
      </c>
      <c r="K22">
        <v>1</v>
      </c>
      <c r="L22" t="str">
        <f>+VLOOKUP(A22,Sheet2!A:A,1,FALSE)</f>
        <v>Carulla 4472 Bocagrande</v>
      </c>
    </row>
    <row r="23" spans="1:12" hidden="1" x14ac:dyDescent="0.25">
      <c r="A23" t="s">
        <v>32</v>
      </c>
      <c r="B23" t="s">
        <v>8</v>
      </c>
      <c r="C23" t="s">
        <v>844</v>
      </c>
      <c r="E23">
        <v>208920</v>
      </c>
      <c r="F23">
        <v>0</v>
      </c>
      <c r="G23">
        <v>0</v>
      </c>
      <c r="H23">
        <v>0</v>
      </c>
      <c r="I23">
        <v>0</v>
      </c>
      <c r="J23">
        <v>2024</v>
      </c>
      <c r="K23">
        <v>1</v>
      </c>
      <c r="L23" t="str">
        <f>+VLOOKUP(A23,Sheet2!A:A,1,FALSE)</f>
        <v>Carulla 647 Ramblas</v>
      </c>
    </row>
    <row r="24" spans="1:12" hidden="1" x14ac:dyDescent="0.25">
      <c r="A24" t="s">
        <v>33</v>
      </c>
      <c r="B24" t="s">
        <v>8</v>
      </c>
      <c r="C24" t="s">
        <v>844</v>
      </c>
      <c r="E24">
        <v>145260</v>
      </c>
      <c r="F24">
        <v>0</v>
      </c>
      <c r="G24">
        <v>0</v>
      </c>
      <c r="H24">
        <v>0</v>
      </c>
      <c r="I24">
        <v>0</v>
      </c>
      <c r="J24">
        <v>2024</v>
      </c>
      <c r="K24">
        <v>1</v>
      </c>
      <c r="L24" t="str">
        <f>+VLOOKUP(A24,Sheet2!A:A,1,FALSE)</f>
        <v>Carulla 538 Santa Lucia</v>
      </c>
    </row>
    <row r="25" spans="1:12" hidden="1" x14ac:dyDescent="0.25">
      <c r="A25" t="s">
        <v>35</v>
      </c>
      <c r="B25" t="s">
        <v>8</v>
      </c>
      <c r="C25" t="s">
        <v>844</v>
      </c>
      <c r="E25">
        <v>21280</v>
      </c>
      <c r="F25">
        <v>0</v>
      </c>
      <c r="G25">
        <v>0</v>
      </c>
      <c r="H25">
        <v>0</v>
      </c>
      <c r="I25">
        <v>0</v>
      </c>
      <c r="J25">
        <v>2024</v>
      </c>
      <c r="K25">
        <v>1</v>
      </c>
      <c r="L25" t="str">
        <f>+VLOOKUP(A25,Sheet2!A:A,1,FALSE)</f>
        <v>Carulla 670 Calle Roman</v>
      </c>
    </row>
    <row r="26" spans="1:12" hidden="1" x14ac:dyDescent="0.25">
      <c r="A26" t="s">
        <v>38</v>
      </c>
      <c r="B26" t="s">
        <v>8</v>
      </c>
      <c r="C26" t="s">
        <v>844</v>
      </c>
      <c r="E26">
        <v>263671</v>
      </c>
      <c r="F26">
        <v>1283688</v>
      </c>
      <c r="G26">
        <v>0</v>
      </c>
      <c r="H26">
        <v>0</v>
      </c>
      <c r="I26">
        <v>0</v>
      </c>
      <c r="J26">
        <v>2024</v>
      </c>
      <c r="K26">
        <v>1</v>
      </c>
      <c r="L26" t="str">
        <f>+VLOOKUP(A26,Sheet2!A:A,1,FALSE)</f>
        <v>Exito 44 Cartagena</v>
      </c>
    </row>
    <row r="27" spans="1:12" hidden="1" x14ac:dyDescent="0.25">
      <c r="A27" t="s">
        <v>39</v>
      </c>
      <c r="B27" t="s">
        <v>8</v>
      </c>
      <c r="C27" t="s">
        <v>844</v>
      </c>
      <c r="E27">
        <v>658820</v>
      </c>
      <c r="F27">
        <v>1614765</v>
      </c>
      <c r="G27">
        <v>0</v>
      </c>
      <c r="H27">
        <v>0</v>
      </c>
      <c r="I27">
        <v>0</v>
      </c>
      <c r="J27">
        <v>2024</v>
      </c>
      <c r="K27">
        <v>1</v>
      </c>
      <c r="L27" t="str">
        <f>+VLOOKUP(A27,Sheet2!A:A,1,FALSE)</f>
        <v>Exito 257 Ejecutivo</v>
      </c>
    </row>
    <row r="28" spans="1:12" hidden="1" x14ac:dyDescent="0.25">
      <c r="A28" t="s">
        <v>40</v>
      </c>
      <c r="B28" t="s">
        <v>8</v>
      </c>
      <c r="C28" t="s">
        <v>844</v>
      </c>
      <c r="E28">
        <v>845537</v>
      </c>
      <c r="F28">
        <v>2377404</v>
      </c>
      <c r="G28">
        <v>0</v>
      </c>
      <c r="H28">
        <v>0</v>
      </c>
      <c r="I28">
        <v>0</v>
      </c>
      <c r="J28">
        <v>2024</v>
      </c>
      <c r="K28">
        <v>1</v>
      </c>
      <c r="L28" t="str">
        <f>+VLOOKUP(A28,Sheet2!A:A,1,FALSE)</f>
        <v>Exito 370 Castellana Cartagena</v>
      </c>
    </row>
    <row r="29" spans="1:12" hidden="1" x14ac:dyDescent="0.25">
      <c r="A29" t="s">
        <v>41</v>
      </c>
      <c r="B29" t="s">
        <v>8</v>
      </c>
      <c r="C29" t="s">
        <v>844</v>
      </c>
      <c r="E29">
        <v>314324</v>
      </c>
      <c r="F29">
        <v>544722</v>
      </c>
      <c r="G29">
        <v>0</v>
      </c>
      <c r="H29">
        <v>0</v>
      </c>
      <c r="I29">
        <v>0</v>
      </c>
      <c r="J29">
        <v>2024</v>
      </c>
      <c r="K29">
        <v>1</v>
      </c>
      <c r="L29" t="str">
        <f>+VLOOKUP(A29,Sheet2!A:A,1,FALSE)</f>
        <v>Exito 371 Matuna Cartagena</v>
      </c>
    </row>
    <row r="30" spans="1:12" hidden="1" x14ac:dyDescent="0.25">
      <c r="A30" t="s">
        <v>42</v>
      </c>
      <c r="B30" t="s">
        <v>8</v>
      </c>
      <c r="C30" t="s">
        <v>844</v>
      </c>
      <c r="E30">
        <v>188543</v>
      </c>
      <c r="F30">
        <v>458067</v>
      </c>
      <c r="G30">
        <v>0</v>
      </c>
      <c r="H30">
        <v>0</v>
      </c>
      <c r="I30">
        <v>0</v>
      </c>
      <c r="J30">
        <v>2024</v>
      </c>
      <c r="K30">
        <v>1</v>
      </c>
      <c r="L30" t="str">
        <f>+VLOOKUP(A30,Sheet2!A:A,1,FALSE)</f>
        <v>Exito 367 San Diego</v>
      </c>
    </row>
    <row r="31" spans="1:12" hidden="1" x14ac:dyDescent="0.25">
      <c r="A31" t="s">
        <v>43</v>
      </c>
      <c r="B31" t="s">
        <v>8</v>
      </c>
      <c r="C31" t="s">
        <v>844</v>
      </c>
      <c r="E31">
        <v>42560</v>
      </c>
      <c r="F31">
        <v>0</v>
      </c>
      <c r="G31">
        <v>0</v>
      </c>
      <c r="H31">
        <v>0</v>
      </c>
      <c r="I31">
        <v>0</v>
      </c>
      <c r="J31">
        <v>2024</v>
      </c>
      <c r="K31">
        <v>1</v>
      </c>
      <c r="L31" t="str">
        <f>+VLOOKUP(A31,Sheet2!A:A,1,FALSE)</f>
        <v>Exito 636 Las Americas</v>
      </c>
    </row>
    <row r="32" spans="1:12" hidden="1" x14ac:dyDescent="0.25">
      <c r="A32" t="s">
        <v>46</v>
      </c>
      <c r="B32" t="s">
        <v>8</v>
      </c>
      <c r="C32" t="s">
        <v>844</v>
      </c>
      <c r="E32">
        <v>0</v>
      </c>
      <c r="F32">
        <v>66510</v>
      </c>
      <c r="G32">
        <v>0</v>
      </c>
      <c r="H32">
        <v>0</v>
      </c>
      <c r="I32">
        <v>0</v>
      </c>
      <c r="J32">
        <v>2024</v>
      </c>
      <c r="K32">
        <v>1</v>
      </c>
      <c r="L32" t="str">
        <f>+VLOOKUP(A32,Sheet2!A:A,1,FALSE)</f>
        <v>Exito 4057 Crespo</v>
      </c>
    </row>
    <row r="33" spans="1:12" hidden="1" x14ac:dyDescent="0.25">
      <c r="A33" t="s">
        <v>47</v>
      </c>
      <c r="B33" t="s">
        <v>8</v>
      </c>
      <c r="C33" t="s">
        <v>844</v>
      </c>
      <c r="E33">
        <v>1070217</v>
      </c>
      <c r="F33">
        <v>0</v>
      </c>
      <c r="G33">
        <v>0</v>
      </c>
      <c r="H33">
        <v>0</v>
      </c>
      <c r="I33">
        <v>0</v>
      </c>
      <c r="J33">
        <v>2024</v>
      </c>
      <c r="K33">
        <v>1</v>
      </c>
      <c r="L33" t="str">
        <f>+VLOOKUP(A33,Sheet2!A:A,1,FALSE)</f>
        <v>Surti Mayorista Turbaco</v>
      </c>
    </row>
    <row r="34" spans="1:12" hidden="1" x14ac:dyDescent="0.25">
      <c r="A34" t="s">
        <v>48</v>
      </c>
      <c r="B34" t="s">
        <v>8</v>
      </c>
      <c r="C34" t="s">
        <v>844</v>
      </c>
      <c r="E34">
        <v>1564891</v>
      </c>
      <c r="F34">
        <v>0</v>
      </c>
      <c r="G34">
        <v>0</v>
      </c>
      <c r="H34">
        <v>0</v>
      </c>
      <c r="I34">
        <v>0</v>
      </c>
      <c r="J34">
        <v>2024</v>
      </c>
      <c r="K34">
        <v>1</v>
      </c>
      <c r="L34" t="str">
        <f>+VLOOKUP(A34,Sheet2!A:A,1,FALSE)</f>
        <v>Surti Mayorista Olaya Fredonia</v>
      </c>
    </row>
    <row r="35" spans="1:12" hidden="1" x14ac:dyDescent="0.25">
      <c r="A35" t="s">
        <v>51</v>
      </c>
      <c r="B35" t="s">
        <v>8</v>
      </c>
      <c r="C35" t="s">
        <v>843</v>
      </c>
      <c r="E35">
        <v>117848</v>
      </c>
      <c r="F35">
        <v>963267</v>
      </c>
      <c r="G35">
        <v>0</v>
      </c>
      <c r="H35">
        <v>0</v>
      </c>
      <c r="I35">
        <v>0</v>
      </c>
      <c r="J35">
        <v>2024</v>
      </c>
      <c r="K35">
        <v>1</v>
      </c>
      <c r="L35" t="str">
        <f>+VLOOKUP(A35,Sheet2!A:A,1,FALSE)</f>
        <v>Exito 357 Almeda Monteria</v>
      </c>
    </row>
    <row r="36" spans="1:12" hidden="1" x14ac:dyDescent="0.25">
      <c r="A36" t="s">
        <v>52</v>
      </c>
      <c r="B36" t="s">
        <v>8</v>
      </c>
      <c r="C36" t="s">
        <v>843</v>
      </c>
      <c r="E36">
        <v>0</v>
      </c>
      <c r="F36">
        <v>187635</v>
      </c>
      <c r="G36">
        <v>0</v>
      </c>
      <c r="H36">
        <v>0</v>
      </c>
      <c r="I36">
        <v>0</v>
      </c>
      <c r="J36">
        <v>2024</v>
      </c>
      <c r="K36">
        <v>1</v>
      </c>
      <c r="L36" t="str">
        <f>+VLOOKUP(A36,Sheet2!A:A,1,FALSE)</f>
        <v>Exito 263 Centro Monteria</v>
      </c>
    </row>
    <row r="37" spans="1:12" hidden="1" x14ac:dyDescent="0.25">
      <c r="A37" t="s">
        <v>53</v>
      </c>
      <c r="B37" t="s">
        <v>8</v>
      </c>
      <c r="C37" t="s">
        <v>843</v>
      </c>
      <c r="E37">
        <v>149436</v>
      </c>
      <c r="F37">
        <v>239631</v>
      </c>
      <c r="G37">
        <v>0</v>
      </c>
      <c r="H37">
        <v>0</v>
      </c>
      <c r="I37">
        <v>0</v>
      </c>
      <c r="J37">
        <v>2024</v>
      </c>
      <c r="K37">
        <v>1</v>
      </c>
      <c r="L37" t="str">
        <f>+VLOOKUP(A37,Sheet2!A:A,1,FALSE)</f>
        <v>Almacenes 4033 Lorica</v>
      </c>
    </row>
    <row r="38" spans="1:12" hidden="1" x14ac:dyDescent="0.25">
      <c r="A38" t="s">
        <v>54</v>
      </c>
      <c r="B38" t="s">
        <v>8</v>
      </c>
      <c r="C38" t="s">
        <v>843</v>
      </c>
      <c r="E38">
        <v>192161</v>
      </c>
      <c r="F38">
        <v>315012</v>
      </c>
      <c r="G38">
        <v>0</v>
      </c>
      <c r="H38">
        <v>0</v>
      </c>
      <c r="I38">
        <v>0</v>
      </c>
      <c r="J38">
        <v>2024</v>
      </c>
      <c r="K38">
        <v>1</v>
      </c>
      <c r="L38" t="str">
        <f>+VLOOKUP(A38,Sheet2!A:A,1,FALSE)</f>
        <v>Exito 262 Norte Monteria</v>
      </c>
    </row>
    <row r="39" spans="1:12" hidden="1" x14ac:dyDescent="0.25">
      <c r="A39" t="s">
        <v>55</v>
      </c>
      <c r="B39" t="s">
        <v>8</v>
      </c>
      <c r="C39" t="s">
        <v>843</v>
      </c>
      <c r="E39">
        <v>234080</v>
      </c>
      <c r="F39">
        <v>0</v>
      </c>
      <c r="G39">
        <v>0</v>
      </c>
      <c r="H39">
        <v>0</v>
      </c>
      <c r="I39">
        <v>0</v>
      </c>
      <c r="J39">
        <v>2024</v>
      </c>
      <c r="K39">
        <v>1</v>
      </c>
      <c r="L39" t="str">
        <f>+VLOOKUP(A39,Sheet2!A:A,1,FALSE)</f>
        <v>Carulla 4437 La Castellana</v>
      </c>
    </row>
    <row r="40" spans="1:12" hidden="1" x14ac:dyDescent="0.25">
      <c r="A40" t="s">
        <v>56</v>
      </c>
      <c r="B40" t="s">
        <v>8</v>
      </c>
      <c r="C40" t="s">
        <v>843</v>
      </c>
      <c r="E40">
        <v>361760</v>
      </c>
      <c r="F40">
        <v>0</v>
      </c>
      <c r="G40">
        <v>0</v>
      </c>
      <c r="H40">
        <v>0</v>
      </c>
      <c r="I40">
        <v>0</v>
      </c>
      <c r="J40">
        <v>2024</v>
      </c>
      <c r="K40">
        <v>1</v>
      </c>
      <c r="L40" t="str">
        <f>+VLOOKUP(A40,Sheet2!A:A,1,FALSE)</f>
        <v>Carulla 4442 Mar Norte</v>
      </c>
    </row>
    <row r="41" spans="1:12" hidden="1" x14ac:dyDescent="0.25">
      <c r="A41" t="s">
        <v>57</v>
      </c>
      <c r="B41" t="s">
        <v>8</v>
      </c>
      <c r="C41" t="s">
        <v>843</v>
      </c>
      <c r="E41">
        <v>659680</v>
      </c>
      <c r="F41">
        <v>0</v>
      </c>
      <c r="G41">
        <v>0</v>
      </c>
      <c r="H41">
        <v>0</v>
      </c>
      <c r="I41">
        <v>0</v>
      </c>
      <c r="J41">
        <v>2024</v>
      </c>
      <c r="K41">
        <v>1</v>
      </c>
      <c r="L41" t="str">
        <f>+VLOOKUP(A41,Sheet2!A:A,1,FALSE)</f>
        <v>Carulla 4475 Poblado</v>
      </c>
    </row>
    <row r="42" spans="1:12" hidden="1" x14ac:dyDescent="0.25">
      <c r="A42" t="s">
        <v>58</v>
      </c>
      <c r="B42" t="s">
        <v>8</v>
      </c>
      <c r="C42" t="s">
        <v>843</v>
      </c>
      <c r="E42">
        <v>340480</v>
      </c>
      <c r="F42">
        <v>0</v>
      </c>
      <c r="G42">
        <v>0</v>
      </c>
      <c r="H42">
        <v>0</v>
      </c>
      <c r="I42">
        <v>0</v>
      </c>
      <c r="J42">
        <v>2024</v>
      </c>
      <c r="K42">
        <v>1</v>
      </c>
      <c r="L42" t="str">
        <f>+VLOOKUP(A42,Sheet2!A:A,1,FALSE)</f>
        <v>Carulla 4476 El Prado</v>
      </c>
    </row>
    <row r="43" spans="1:12" hidden="1" x14ac:dyDescent="0.25">
      <c r="A43" t="s">
        <v>59</v>
      </c>
      <c r="B43" t="s">
        <v>8</v>
      </c>
      <c r="C43" t="s">
        <v>843</v>
      </c>
      <c r="E43">
        <v>446880</v>
      </c>
      <c r="F43">
        <v>0</v>
      </c>
      <c r="G43">
        <v>0</v>
      </c>
      <c r="H43">
        <v>0</v>
      </c>
      <c r="I43">
        <v>0</v>
      </c>
      <c r="J43">
        <v>2024</v>
      </c>
      <c r="K43">
        <v>1</v>
      </c>
      <c r="L43" t="str">
        <f>+VLOOKUP(A43,Sheet2!A:A,1,FALSE)</f>
        <v>Carulla 4486 La Colina</v>
      </c>
    </row>
    <row r="44" spans="1:12" hidden="1" x14ac:dyDescent="0.25">
      <c r="A44" t="s">
        <v>60</v>
      </c>
      <c r="B44" t="s">
        <v>8</v>
      </c>
      <c r="C44" t="s">
        <v>843</v>
      </c>
      <c r="E44">
        <v>340480</v>
      </c>
      <c r="F44">
        <v>0</v>
      </c>
      <c r="G44">
        <v>0</v>
      </c>
      <c r="H44">
        <v>0</v>
      </c>
      <c r="I44">
        <v>0</v>
      </c>
      <c r="J44">
        <v>2024</v>
      </c>
      <c r="K44">
        <v>1</v>
      </c>
      <c r="L44" t="str">
        <f>+VLOOKUP(A44,Sheet2!A:A,1,FALSE)</f>
        <v>Carulla 4489 Manga</v>
      </c>
    </row>
    <row r="45" spans="1:12" hidden="1" x14ac:dyDescent="0.25">
      <c r="A45" t="s">
        <v>61</v>
      </c>
      <c r="B45" t="s">
        <v>8</v>
      </c>
      <c r="C45" t="s">
        <v>843</v>
      </c>
      <c r="E45">
        <v>532000</v>
      </c>
      <c r="F45">
        <v>0</v>
      </c>
      <c r="G45">
        <v>0</v>
      </c>
      <c r="H45">
        <v>0</v>
      </c>
      <c r="I45">
        <v>0</v>
      </c>
      <c r="J45">
        <v>2024</v>
      </c>
      <c r="K45">
        <v>1</v>
      </c>
      <c r="L45" t="str">
        <f>+VLOOKUP(A45,Sheet2!A:A,1,FALSE)</f>
        <v>Carulla 4496 De Andalucia</v>
      </c>
    </row>
    <row r="46" spans="1:12" hidden="1" x14ac:dyDescent="0.25">
      <c r="A46" t="s">
        <v>850</v>
      </c>
      <c r="B46" t="s">
        <v>8</v>
      </c>
      <c r="C46" t="s">
        <v>843</v>
      </c>
      <c r="E46">
        <v>337252</v>
      </c>
      <c r="F46">
        <v>0</v>
      </c>
      <c r="G46">
        <v>0</v>
      </c>
      <c r="H46">
        <v>0</v>
      </c>
      <c r="I46">
        <v>0</v>
      </c>
      <c r="J46">
        <v>2024</v>
      </c>
      <c r="K46">
        <v>1</v>
      </c>
      <c r="L46" t="e">
        <f>+VLOOKUP(A46,Sheet2!A:A,1,FALSE)</f>
        <v>#N/A</v>
      </c>
    </row>
    <row r="47" spans="1:12" hidden="1" x14ac:dyDescent="0.25">
      <c r="A47" t="s">
        <v>63</v>
      </c>
      <c r="B47" t="s">
        <v>8</v>
      </c>
      <c r="C47" t="s">
        <v>843</v>
      </c>
      <c r="E47">
        <v>42560</v>
      </c>
      <c r="F47">
        <v>0</v>
      </c>
      <c r="G47">
        <v>0</v>
      </c>
      <c r="H47">
        <v>0</v>
      </c>
      <c r="I47">
        <v>0</v>
      </c>
      <c r="J47">
        <v>2024</v>
      </c>
      <c r="K47">
        <v>1</v>
      </c>
      <c r="L47" t="str">
        <f>+VLOOKUP(A47,Sheet2!A:A,1,FALSE)</f>
        <v>Carulla 4573 Alameda</v>
      </c>
    </row>
    <row r="48" spans="1:12" hidden="1" x14ac:dyDescent="0.25">
      <c r="A48" t="s">
        <v>65</v>
      </c>
      <c r="B48" t="s">
        <v>8</v>
      </c>
      <c r="C48" t="s">
        <v>845</v>
      </c>
      <c r="E48">
        <v>2387662</v>
      </c>
      <c r="F48">
        <v>247281</v>
      </c>
      <c r="G48">
        <v>0</v>
      </c>
      <c r="H48">
        <v>0</v>
      </c>
      <c r="I48">
        <v>0</v>
      </c>
      <c r="J48">
        <v>2024</v>
      </c>
      <c r="K48">
        <v>1</v>
      </c>
      <c r="L48" t="str">
        <f>+VLOOKUP(A48,Sheet2!A:A,1,FALSE)</f>
        <v>Exito 385 Edual Riohacha</v>
      </c>
    </row>
    <row r="49" spans="1:12" hidden="1" x14ac:dyDescent="0.25">
      <c r="A49" t="s">
        <v>66</v>
      </c>
      <c r="B49" t="s">
        <v>8</v>
      </c>
      <c r="C49" t="s">
        <v>846</v>
      </c>
      <c r="E49">
        <v>145080</v>
      </c>
      <c r="F49">
        <v>0</v>
      </c>
      <c r="G49">
        <v>0</v>
      </c>
      <c r="H49">
        <v>0</v>
      </c>
      <c r="I49">
        <v>0</v>
      </c>
      <c r="J49">
        <v>2024</v>
      </c>
      <c r="K49">
        <v>1</v>
      </c>
      <c r="L49" t="str">
        <f>+VLOOKUP(A49,Sheet2!A:A,1,FALSE)</f>
        <v>Carulla 629 Arrecife</v>
      </c>
    </row>
    <row r="50" spans="1:12" hidden="1" x14ac:dyDescent="0.25">
      <c r="A50" t="s">
        <v>67</v>
      </c>
      <c r="B50" t="s">
        <v>8</v>
      </c>
      <c r="C50" t="s">
        <v>846</v>
      </c>
      <c r="E50">
        <v>26160</v>
      </c>
      <c r="F50">
        <v>0</v>
      </c>
      <c r="G50">
        <v>0</v>
      </c>
      <c r="H50">
        <v>0</v>
      </c>
      <c r="I50">
        <v>0</v>
      </c>
      <c r="J50">
        <v>2024</v>
      </c>
      <c r="K50">
        <v>1</v>
      </c>
      <c r="L50" t="str">
        <f>+VLOOKUP(A50,Sheet2!A:A,1,FALSE)</f>
        <v>Carulla 4804 Bellavista</v>
      </c>
    </row>
    <row r="51" spans="1:12" hidden="1" x14ac:dyDescent="0.25">
      <c r="A51" t="s">
        <v>68</v>
      </c>
      <c r="B51" t="s">
        <v>8</v>
      </c>
      <c r="C51" t="s">
        <v>846</v>
      </c>
      <c r="E51">
        <v>40620</v>
      </c>
      <c r="F51">
        <v>0</v>
      </c>
      <c r="G51">
        <v>0</v>
      </c>
      <c r="H51">
        <v>0</v>
      </c>
      <c r="I51">
        <v>0</v>
      </c>
      <c r="J51">
        <v>2024</v>
      </c>
      <c r="K51">
        <v>1</v>
      </c>
      <c r="L51" t="str">
        <f>+VLOOKUP(A51,Sheet2!A:A,1,FALSE)</f>
        <v>Carulla 665 Zazue</v>
      </c>
    </row>
    <row r="52" spans="1:12" hidden="1" x14ac:dyDescent="0.25">
      <c r="A52" t="s">
        <v>69</v>
      </c>
      <c r="B52" t="s">
        <v>8</v>
      </c>
      <c r="C52" t="s">
        <v>846</v>
      </c>
      <c r="E52">
        <v>1018169</v>
      </c>
      <c r="F52">
        <v>486984</v>
      </c>
      <c r="G52">
        <v>0</v>
      </c>
      <c r="H52">
        <v>0</v>
      </c>
      <c r="I52">
        <v>0</v>
      </c>
      <c r="J52">
        <v>2024</v>
      </c>
      <c r="K52">
        <v>1</v>
      </c>
      <c r="L52" t="str">
        <f>+VLOOKUP(A52,Sheet2!A:A,1,FALSE)</f>
        <v>Exito 363 Buena Vista Santa Marta</v>
      </c>
    </row>
    <row r="53" spans="1:12" hidden="1" x14ac:dyDescent="0.25">
      <c r="A53" t="s">
        <v>70</v>
      </c>
      <c r="B53" t="s">
        <v>8</v>
      </c>
      <c r="C53" t="s">
        <v>846</v>
      </c>
      <c r="E53">
        <v>860826</v>
      </c>
      <c r="F53">
        <v>395238</v>
      </c>
      <c r="G53">
        <v>0</v>
      </c>
      <c r="H53">
        <v>0</v>
      </c>
      <c r="I53">
        <v>0</v>
      </c>
      <c r="J53">
        <v>2024</v>
      </c>
      <c r="K53">
        <v>1</v>
      </c>
      <c r="L53" t="str">
        <f>+VLOOKUP(A53,Sheet2!A:A,1,FALSE)</f>
        <v>Exito 258 Centro Santa Marta</v>
      </c>
    </row>
    <row r="54" spans="1:12" hidden="1" x14ac:dyDescent="0.25">
      <c r="A54" t="s">
        <v>71</v>
      </c>
      <c r="B54" t="s">
        <v>8</v>
      </c>
      <c r="C54" t="s">
        <v>846</v>
      </c>
      <c r="E54">
        <v>85280</v>
      </c>
      <c r="F54">
        <v>279204</v>
      </c>
      <c r="G54">
        <v>0</v>
      </c>
      <c r="H54">
        <v>0</v>
      </c>
      <c r="I54">
        <v>0</v>
      </c>
      <c r="J54">
        <v>2024</v>
      </c>
      <c r="K54">
        <v>1</v>
      </c>
      <c r="L54" t="str">
        <f>+VLOOKUP(A54,Sheet2!A:A,1,FALSE)</f>
        <v>Exito 259 Libertador</v>
      </c>
    </row>
    <row r="55" spans="1:12" hidden="1" x14ac:dyDescent="0.25">
      <c r="A55" t="s">
        <v>73</v>
      </c>
      <c r="B55" t="s">
        <v>8</v>
      </c>
      <c r="C55" t="s">
        <v>846</v>
      </c>
      <c r="E55">
        <v>42560</v>
      </c>
      <c r="F55">
        <v>0</v>
      </c>
      <c r="G55">
        <v>0</v>
      </c>
      <c r="H55">
        <v>0</v>
      </c>
      <c r="I55">
        <v>0</v>
      </c>
      <c r="J55">
        <v>2024</v>
      </c>
      <c r="K55">
        <v>1</v>
      </c>
      <c r="L55" t="str">
        <f>+VLOOKUP(A55,Sheet2!A:A,1,FALSE)</f>
        <v>Carulla 4833 Express Rodadero Sur</v>
      </c>
    </row>
    <row r="56" spans="1:12" hidden="1" x14ac:dyDescent="0.25">
      <c r="A56" t="s">
        <v>74</v>
      </c>
      <c r="B56" t="s">
        <v>8</v>
      </c>
      <c r="C56" t="s">
        <v>847</v>
      </c>
      <c r="E56">
        <v>-5417366</v>
      </c>
      <c r="F56">
        <v>409872</v>
      </c>
      <c r="G56">
        <v>0</v>
      </c>
      <c r="H56">
        <v>0</v>
      </c>
      <c r="I56">
        <v>0</v>
      </c>
      <c r="J56">
        <v>2024</v>
      </c>
      <c r="K56">
        <v>1</v>
      </c>
      <c r="L56" t="str">
        <f>+VLOOKUP(A56,Sheet2!A:A,1,FALSE)</f>
        <v>Exito 264 Centro Sicelejo</v>
      </c>
    </row>
    <row r="57" spans="1:12" hidden="1" x14ac:dyDescent="0.25">
      <c r="A57" t="s">
        <v>75</v>
      </c>
      <c r="B57" t="s">
        <v>8</v>
      </c>
      <c r="C57" t="s">
        <v>847</v>
      </c>
      <c r="E57">
        <v>178492</v>
      </c>
      <c r="F57">
        <v>1018320</v>
      </c>
      <c r="G57">
        <v>0</v>
      </c>
      <c r="H57">
        <v>0</v>
      </c>
      <c r="I57">
        <v>0</v>
      </c>
      <c r="J57">
        <v>2024</v>
      </c>
      <c r="K57">
        <v>1</v>
      </c>
      <c r="L57" t="str">
        <f>+VLOOKUP(A57,Sheet2!A:A,1,FALSE)</f>
        <v>Exito 43 Sincelejo</v>
      </c>
    </row>
    <row r="58" spans="1:12" hidden="1" x14ac:dyDescent="0.25">
      <c r="A58" t="s">
        <v>76</v>
      </c>
      <c r="B58" t="s">
        <v>8</v>
      </c>
      <c r="C58" t="s">
        <v>847</v>
      </c>
      <c r="E58">
        <v>163600</v>
      </c>
      <c r="F58">
        <v>343085</v>
      </c>
      <c r="G58">
        <v>0</v>
      </c>
      <c r="H58">
        <v>0</v>
      </c>
      <c r="I58">
        <v>0</v>
      </c>
      <c r="J58">
        <v>2024</v>
      </c>
      <c r="K58">
        <v>1</v>
      </c>
      <c r="L58" t="str">
        <f>+VLOOKUP(A58,Sheet2!A:A,1,FALSE)</f>
        <v>Exito 172 Magangue</v>
      </c>
    </row>
    <row r="59" spans="1:12" hidden="1" x14ac:dyDescent="0.25">
      <c r="A59" t="s">
        <v>77</v>
      </c>
      <c r="B59" t="s">
        <v>8</v>
      </c>
      <c r="C59" t="s">
        <v>847</v>
      </c>
      <c r="E59">
        <v>613914</v>
      </c>
      <c r="F59">
        <v>86766</v>
      </c>
      <c r="G59">
        <v>0</v>
      </c>
      <c r="H59">
        <v>0</v>
      </c>
      <c r="I59">
        <v>0</v>
      </c>
      <c r="J59">
        <v>2024</v>
      </c>
      <c r="K59">
        <v>1</v>
      </c>
      <c r="L59" t="str">
        <f>+VLOOKUP(A59,Sheet2!A:A,1,FALSE)</f>
        <v>Exito 68 Tolu</v>
      </c>
    </row>
    <row r="60" spans="1:12" hidden="1" x14ac:dyDescent="0.25">
      <c r="A60" t="s">
        <v>78</v>
      </c>
      <c r="B60" t="s">
        <v>8</v>
      </c>
      <c r="C60" t="s">
        <v>848</v>
      </c>
      <c r="E60">
        <v>1324705</v>
      </c>
      <c r="F60">
        <v>123570</v>
      </c>
      <c r="G60">
        <v>0</v>
      </c>
      <c r="H60">
        <v>0</v>
      </c>
      <c r="I60">
        <v>0</v>
      </c>
      <c r="J60">
        <v>2024</v>
      </c>
      <c r="K60">
        <v>1</v>
      </c>
      <c r="L60" t="str">
        <f>+VLOOKUP(A60,Sheet2!A:A,1,FALSE)</f>
        <v>Exito 266 Centro Valledupar</v>
      </c>
    </row>
    <row r="61" spans="1:12" hidden="1" x14ac:dyDescent="0.25">
      <c r="A61" t="s">
        <v>79</v>
      </c>
      <c r="B61" t="s">
        <v>8</v>
      </c>
      <c r="C61" t="s">
        <v>848</v>
      </c>
      <c r="E61">
        <v>592132</v>
      </c>
      <c r="F61">
        <v>825303</v>
      </c>
      <c r="G61">
        <v>0</v>
      </c>
      <c r="H61">
        <v>0</v>
      </c>
      <c r="I61">
        <v>0</v>
      </c>
      <c r="J61">
        <v>2024</v>
      </c>
      <c r="K61">
        <v>1</v>
      </c>
      <c r="L61" t="str">
        <f>+VLOOKUP(A61,Sheet2!A:A,1,FALSE)</f>
        <v>Exito 354 Las Flores</v>
      </c>
    </row>
    <row r="62" spans="1:12" hidden="1" x14ac:dyDescent="0.25">
      <c r="A62" t="s">
        <v>80</v>
      </c>
      <c r="B62" t="s">
        <v>8</v>
      </c>
      <c r="C62" t="s">
        <v>848</v>
      </c>
      <c r="E62">
        <v>689812</v>
      </c>
      <c r="F62">
        <v>0</v>
      </c>
      <c r="G62">
        <v>0</v>
      </c>
      <c r="H62">
        <v>0</v>
      </c>
      <c r="I62">
        <v>0</v>
      </c>
      <c r="J62">
        <v>2024</v>
      </c>
      <c r="K62">
        <v>1</v>
      </c>
      <c r="L62" t="str">
        <f>+VLOOKUP(A62,Sheet2!A:A,1,FALSE)</f>
        <v>Surti Mayorista La Fontana</v>
      </c>
    </row>
    <row r="63" spans="1:12" hidden="1" x14ac:dyDescent="0.25">
      <c r="A63" t="s">
        <v>81</v>
      </c>
      <c r="B63" t="s">
        <v>8</v>
      </c>
      <c r="C63" t="s">
        <v>848</v>
      </c>
      <c r="E63">
        <v>701624</v>
      </c>
      <c r="F63">
        <v>0</v>
      </c>
      <c r="G63">
        <v>0</v>
      </c>
      <c r="H63">
        <v>0</v>
      </c>
      <c r="I63">
        <v>0</v>
      </c>
      <c r="J63">
        <v>2024</v>
      </c>
      <c r="K63">
        <v>1</v>
      </c>
      <c r="L63" t="str">
        <f>+VLOOKUP(A63,Sheet2!A:A,1,FALSE)</f>
        <v>Surti Mayorista Nevada</v>
      </c>
    </row>
    <row r="64" spans="1:12" hidden="1" x14ac:dyDescent="0.25">
      <c r="A64" t="s">
        <v>82</v>
      </c>
      <c r="B64" t="s">
        <v>83</v>
      </c>
      <c r="C64" t="s">
        <v>842</v>
      </c>
      <c r="E64">
        <v>68012748</v>
      </c>
      <c r="F64">
        <v>0</v>
      </c>
      <c r="G64">
        <v>-209196</v>
      </c>
      <c r="H64">
        <v>0</v>
      </c>
      <c r="I64">
        <v>0</v>
      </c>
      <c r="J64">
        <v>2024</v>
      </c>
      <c r="K64">
        <v>1</v>
      </c>
      <c r="L64" t="str">
        <f>+VLOOKUP(A64,Sheet2!A:A,1,FALSE)</f>
        <v>CD 900 Cross Doking Costa</v>
      </c>
    </row>
    <row r="65" spans="1:12" hidden="1" x14ac:dyDescent="0.25">
      <c r="A65" t="s">
        <v>84</v>
      </c>
      <c r="B65" t="s">
        <v>83</v>
      </c>
      <c r="C65" t="s">
        <v>842</v>
      </c>
      <c r="E65">
        <v>2575957</v>
      </c>
      <c r="F65">
        <v>567552</v>
      </c>
      <c r="G65">
        <v>-350721</v>
      </c>
      <c r="H65">
        <v>0</v>
      </c>
      <c r="I65">
        <v>0</v>
      </c>
      <c r="J65">
        <v>2024</v>
      </c>
      <c r="K65">
        <v>1</v>
      </c>
      <c r="L65" t="str">
        <f>+VLOOKUP(A65,Sheet2!A:A,1,FALSE)</f>
        <v>CENCOSUD AMERICANO BARRANQUILLA</v>
      </c>
    </row>
    <row r="66" spans="1:12" hidden="1" x14ac:dyDescent="0.25">
      <c r="A66" t="s">
        <v>85</v>
      </c>
      <c r="B66" t="s">
        <v>83</v>
      </c>
      <c r="C66" t="s">
        <v>842</v>
      </c>
      <c r="E66">
        <v>2164618</v>
      </c>
      <c r="F66">
        <v>189184</v>
      </c>
      <c r="G66">
        <v>-313526</v>
      </c>
      <c r="H66">
        <v>0</v>
      </c>
      <c r="I66">
        <v>0</v>
      </c>
      <c r="J66">
        <v>2024</v>
      </c>
      <c r="K66">
        <v>1</v>
      </c>
      <c r="L66" t="str">
        <f>+VLOOKUP(A66,Sheet2!A:A,1,FALSE)</f>
        <v>CENCOSUD BUENAVISTA BARRANQUILLA</v>
      </c>
    </row>
    <row r="67" spans="1:12" hidden="1" x14ac:dyDescent="0.25">
      <c r="A67" t="s">
        <v>86</v>
      </c>
      <c r="B67" t="s">
        <v>83</v>
      </c>
      <c r="C67" t="s">
        <v>842</v>
      </c>
      <c r="E67">
        <v>2336714</v>
      </c>
      <c r="F67">
        <v>236480</v>
      </c>
      <c r="G67">
        <v>-136291</v>
      </c>
      <c r="H67">
        <v>0</v>
      </c>
      <c r="I67">
        <v>0</v>
      </c>
      <c r="J67">
        <v>2024</v>
      </c>
      <c r="K67">
        <v>1</v>
      </c>
      <c r="L67" t="str">
        <f>+VLOOKUP(A67,Sheet2!A:A,1,FALSE)</f>
        <v>CENCOSUD PRADO BARRANQUILLA</v>
      </c>
    </row>
    <row r="68" spans="1:12" hidden="1" x14ac:dyDescent="0.25">
      <c r="A68" t="s">
        <v>87</v>
      </c>
      <c r="B68" t="s">
        <v>83</v>
      </c>
      <c r="C68" t="s">
        <v>842</v>
      </c>
      <c r="E68">
        <v>704243</v>
      </c>
      <c r="F68">
        <v>230568</v>
      </c>
      <c r="G68">
        <v>-447150</v>
      </c>
      <c r="H68">
        <v>0</v>
      </c>
      <c r="I68">
        <v>0</v>
      </c>
      <c r="J68">
        <v>2024</v>
      </c>
      <c r="K68">
        <v>1</v>
      </c>
      <c r="L68" t="str">
        <f>+VLOOKUP(A68,Sheet2!A:A,1,FALSE)</f>
        <v>CENCOSUD CALLE 30 BARRANQUILLA</v>
      </c>
    </row>
    <row r="69" spans="1:12" hidden="1" x14ac:dyDescent="0.25">
      <c r="A69" t="s">
        <v>88</v>
      </c>
      <c r="B69" t="s">
        <v>83</v>
      </c>
      <c r="C69" t="s">
        <v>844</v>
      </c>
      <c r="E69">
        <v>4648518</v>
      </c>
      <c r="F69">
        <v>1099632</v>
      </c>
      <c r="G69">
        <v>-683042</v>
      </c>
      <c r="H69">
        <v>0</v>
      </c>
      <c r="I69">
        <v>0</v>
      </c>
      <c r="J69">
        <v>2024</v>
      </c>
      <c r="K69">
        <v>1</v>
      </c>
      <c r="L69" t="str">
        <f>+VLOOKUP(A69,Sheet2!A:A,1,FALSE)</f>
        <v>CENCOSUD CASTILLO SAN FELIPE</v>
      </c>
    </row>
    <row r="70" spans="1:12" hidden="1" x14ac:dyDescent="0.25">
      <c r="A70" t="s">
        <v>89</v>
      </c>
      <c r="B70" t="s">
        <v>83</v>
      </c>
      <c r="C70" t="s">
        <v>844</v>
      </c>
      <c r="E70">
        <v>3757902</v>
      </c>
      <c r="F70">
        <v>402016</v>
      </c>
      <c r="G70">
        <v>-301284</v>
      </c>
      <c r="H70">
        <v>0</v>
      </c>
      <c r="I70">
        <v>0</v>
      </c>
      <c r="J70">
        <v>2024</v>
      </c>
      <c r="K70">
        <v>1</v>
      </c>
      <c r="L70" t="str">
        <f>+VLOOKUP(A70,Sheet2!A:A,1,FALSE)</f>
        <v>CENCOSUD EL LAGO CARTAGENA</v>
      </c>
    </row>
    <row r="71" spans="1:12" hidden="1" x14ac:dyDescent="0.25">
      <c r="A71" t="s">
        <v>90</v>
      </c>
      <c r="B71" t="s">
        <v>83</v>
      </c>
      <c r="C71" t="s">
        <v>843</v>
      </c>
      <c r="E71">
        <v>4086038</v>
      </c>
      <c r="F71">
        <v>863152</v>
      </c>
      <c r="G71">
        <v>-358475</v>
      </c>
      <c r="H71">
        <v>0</v>
      </c>
      <c r="I71">
        <v>0</v>
      </c>
      <c r="J71">
        <v>2024</v>
      </c>
      <c r="K71">
        <v>1</v>
      </c>
      <c r="L71" t="str">
        <f>+VLOOKUP(A71,Sheet2!A:A,1,FALSE)</f>
        <v>CENCOSUD MONTERIA</v>
      </c>
    </row>
    <row r="72" spans="1:12" hidden="1" x14ac:dyDescent="0.25">
      <c r="A72" t="s">
        <v>91</v>
      </c>
      <c r="B72" t="s">
        <v>83</v>
      </c>
      <c r="C72" t="s">
        <v>845</v>
      </c>
      <c r="E72">
        <v>5861554</v>
      </c>
      <c r="F72">
        <v>3523552</v>
      </c>
      <c r="G72">
        <v>-1251525</v>
      </c>
      <c r="H72">
        <v>0</v>
      </c>
      <c r="I72">
        <v>0</v>
      </c>
      <c r="J72">
        <v>2024</v>
      </c>
      <c r="K72">
        <v>1</v>
      </c>
      <c r="L72" t="str">
        <f>+VLOOKUP(A72,Sheet2!A:A,1,FALSE)</f>
        <v>CENCOSUD RIOHACHA</v>
      </c>
    </row>
    <row r="73" spans="1:12" hidden="1" x14ac:dyDescent="0.25">
      <c r="A73" t="s">
        <v>92</v>
      </c>
      <c r="B73" t="s">
        <v>83</v>
      </c>
      <c r="C73" t="s">
        <v>846</v>
      </c>
      <c r="E73">
        <v>4094088</v>
      </c>
      <c r="F73">
        <v>449312</v>
      </c>
      <c r="G73">
        <v>-411561</v>
      </c>
      <c r="H73">
        <v>0</v>
      </c>
      <c r="I73">
        <v>0</v>
      </c>
      <c r="J73">
        <v>2024</v>
      </c>
      <c r="K73">
        <v>1</v>
      </c>
      <c r="L73" t="str">
        <f>+VLOOKUP(A73,Sheet2!A:A,1,FALSE)</f>
        <v>CENCOSUD SANTA MARTA</v>
      </c>
    </row>
    <row r="74" spans="1:12" hidden="1" x14ac:dyDescent="0.25">
      <c r="A74" t="s">
        <v>93</v>
      </c>
      <c r="B74" t="s">
        <v>83</v>
      </c>
      <c r="C74" t="s">
        <v>848</v>
      </c>
      <c r="E74">
        <v>6729595</v>
      </c>
      <c r="F74">
        <v>313336</v>
      </c>
      <c r="G74">
        <v>-131993</v>
      </c>
      <c r="H74">
        <v>0</v>
      </c>
      <c r="I74">
        <v>0</v>
      </c>
      <c r="J74">
        <v>2024</v>
      </c>
      <c r="K74">
        <v>1</v>
      </c>
      <c r="L74" t="str">
        <f>+VLOOKUP(A74,Sheet2!A:A,1,FALSE)</f>
        <v>CENCOSUD VALLEDUPAR</v>
      </c>
    </row>
    <row r="75" spans="1:12" hidden="1" x14ac:dyDescent="0.25">
      <c r="A75" t="s">
        <v>94</v>
      </c>
      <c r="B75" t="s">
        <v>83</v>
      </c>
      <c r="C75" t="s">
        <v>848</v>
      </c>
      <c r="E75">
        <v>3932117</v>
      </c>
      <c r="F75">
        <v>1903664</v>
      </c>
      <c r="G75">
        <v>-60812</v>
      </c>
      <c r="H75">
        <v>0</v>
      </c>
      <c r="I75">
        <v>0</v>
      </c>
      <c r="J75">
        <v>2024</v>
      </c>
      <c r="K75">
        <v>1</v>
      </c>
      <c r="L75" t="str">
        <f>+VLOOKUP(A75,Sheet2!A:A,1,FALSE)</f>
        <v>CENCOSUD-METRO LA 7 MAYALES</v>
      </c>
    </row>
    <row r="76" spans="1:12" hidden="1" x14ac:dyDescent="0.25">
      <c r="A76" t="s">
        <v>95</v>
      </c>
      <c r="B76" t="s">
        <v>96</v>
      </c>
      <c r="C76" t="s">
        <v>844</v>
      </c>
      <c r="E76">
        <v>278187</v>
      </c>
      <c r="F76">
        <v>0</v>
      </c>
      <c r="G76">
        <v>-152917</v>
      </c>
      <c r="H76">
        <v>0</v>
      </c>
      <c r="I76">
        <v>12526</v>
      </c>
      <c r="J76">
        <v>2024</v>
      </c>
      <c r="K76">
        <v>1</v>
      </c>
      <c r="L76" t="str">
        <f>+VLOOKUP(A76,Sheet2!A:A,1,FALSE)</f>
        <v>PLUS 1 CARTAGENA</v>
      </c>
    </row>
    <row r="77" spans="1:12" hidden="1" x14ac:dyDescent="0.25">
      <c r="A77" t="s">
        <v>97</v>
      </c>
      <c r="B77" t="s">
        <v>96</v>
      </c>
      <c r="C77" t="s">
        <v>844</v>
      </c>
      <c r="E77">
        <v>576164</v>
      </c>
      <c r="F77">
        <v>0</v>
      </c>
      <c r="G77">
        <v>-24362</v>
      </c>
      <c r="H77">
        <v>0</v>
      </c>
      <c r="I77">
        <v>55179</v>
      </c>
      <c r="J77">
        <v>2024</v>
      </c>
      <c r="K77">
        <v>1</v>
      </c>
      <c r="L77" t="str">
        <f>+VLOOKUP(A77,Sheet2!A:A,1,FALSE)</f>
        <v>PLUS 2 CARTAGENA</v>
      </c>
    </row>
    <row r="78" spans="1:12" hidden="1" x14ac:dyDescent="0.25">
      <c r="A78" t="s">
        <v>98</v>
      </c>
      <c r="B78" t="s">
        <v>96</v>
      </c>
      <c r="C78" t="s">
        <v>844</v>
      </c>
      <c r="E78">
        <v>747084</v>
      </c>
      <c r="F78">
        <v>0</v>
      </c>
      <c r="G78">
        <v>-9412</v>
      </c>
      <c r="H78">
        <v>0</v>
      </c>
      <c r="I78">
        <v>73767</v>
      </c>
      <c r="J78">
        <v>2024</v>
      </c>
      <c r="K78">
        <v>1</v>
      </c>
      <c r="L78" t="str">
        <f>+VLOOKUP(A78,Sheet2!A:A,1,FALSE)</f>
        <v>PLUS 3 CARTAGENA</v>
      </c>
    </row>
    <row r="79" spans="1:12" hidden="1" x14ac:dyDescent="0.25">
      <c r="A79" t="s">
        <v>99</v>
      </c>
      <c r="B79" t="s">
        <v>96</v>
      </c>
      <c r="C79" t="s">
        <v>844</v>
      </c>
      <c r="E79">
        <v>786499</v>
      </c>
      <c r="F79">
        <v>0</v>
      </c>
      <c r="G79">
        <v>-62528</v>
      </c>
      <c r="H79">
        <v>0</v>
      </c>
      <c r="I79">
        <v>72397</v>
      </c>
      <c r="J79">
        <v>2024</v>
      </c>
      <c r="K79">
        <v>1</v>
      </c>
      <c r="L79" t="str">
        <f>+VLOOKUP(A79,Sheet2!A:A,1,FALSE)</f>
        <v>PLUS 4 CARTAGENA</v>
      </c>
    </row>
    <row r="80" spans="1:12" hidden="1" x14ac:dyDescent="0.25">
      <c r="A80" t="s">
        <v>100</v>
      </c>
      <c r="B80" t="s">
        <v>96</v>
      </c>
      <c r="C80" t="s">
        <v>844</v>
      </c>
      <c r="E80">
        <v>1192505</v>
      </c>
      <c r="F80">
        <v>0</v>
      </c>
      <c r="G80">
        <v>-35420</v>
      </c>
      <c r="H80">
        <v>0</v>
      </c>
      <c r="I80">
        <v>115712</v>
      </c>
      <c r="J80">
        <v>2024</v>
      </c>
      <c r="K80">
        <v>1</v>
      </c>
      <c r="L80" t="str">
        <f>+VLOOKUP(A80,Sheet2!A:A,1,FALSE)</f>
        <v>PLUS 5 CARTAGENA</v>
      </c>
    </row>
    <row r="81" spans="1:12" hidden="1" x14ac:dyDescent="0.25">
      <c r="A81" t="s">
        <v>101</v>
      </c>
      <c r="B81" t="s">
        <v>96</v>
      </c>
      <c r="C81" t="s">
        <v>844</v>
      </c>
      <c r="E81">
        <v>774127</v>
      </c>
      <c r="F81">
        <v>0</v>
      </c>
      <c r="G81">
        <v>0</v>
      </c>
      <c r="H81">
        <v>0</v>
      </c>
      <c r="I81">
        <v>77409</v>
      </c>
      <c r="J81">
        <v>2024</v>
      </c>
      <c r="K81">
        <v>1</v>
      </c>
      <c r="L81" t="str">
        <f>+VLOOKUP(A81,Sheet2!A:A,1,FALSE)</f>
        <v>PLUS 6 CARTAGENA</v>
      </c>
    </row>
    <row r="82" spans="1:12" hidden="1" x14ac:dyDescent="0.25">
      <c r="A82" t="s">
        <v>102</v>
      </c>
      <c r="B82" t="s">
        <v>96</v>
      </c>
      <c r="C82" t="s">
        <v>844</v>
      </c>
      <c r="E82">
        <v>856989</v>
      </c>
      <c r="F82">
        <v>0</v>
      </c>
      <c r="G82">
        <v>-29444</v>
      </c>
      <c r="H82">
        <v>0</v>
      </c>
      <c r="I82">
        <v>82754</v>
      </c>
      <c r="J82">
        <v>2024</v>
      </c>
      <c r="K82">
        <v>1</v>
      </c>
      <c r="L82" t="str">
        <f>+VLOOKUP(A82,Sheet2!A:A,1,FALSE)</f>
        <v>PLUS 7 CARTAGENA</v>
      </c>
    </row>
    <row r="83" spans="1:12" hidden="1" x14ac:dyDescent="0.25">
      <c r="A83" t="s">
        <v>103</v>
      </c>
      <c r="B83" t="s">
        <v>96</v>
      </c>
      <c r="C83" t="s">
        <v>844</v>
      </c>
      <c r="E83">
        <v>501159</v>
      </c>
      <c r="F83">
        <v>0</v>
      </c>
      <c r="G83">
        <v>-22472</v>
      </c>
      <c r="H83">
        <v>0</v>
      </c>
      <c r="I83">
        <v>47867</v>
      </c>
      <c r="J83">
        <v>2024</v>
      </c>
      <c r="K83">
        <v>1</v>
      </c>
      <c r="L83" t="str">
        <f>+VLOOKUP(A83,Sheet2!A:A,1,FALSE)</f>
        <v>PLUS 8 CARTAGENA</v>
      </c>
    </row>
    <row r="84" spans="1:12" hidden="1" x14ac:dyDescent="0.25">
      <c r="A84" t="s">
        <v>104</v>
      </c>
      <c r="B84" t="s">
        <v>96</v>
      </c>
      <c r="C84" t="s">
        <v>844</v>
      </c>
      <c r="E84">
        <v>686755</v>
      </c>
      <c r="F84">
        <v>0</v>
      </c>
      <c r="G84">
        <v>0</v>
      </c>
      <c r="H84">
        <v>0</v>
      </c>
      <c r="I84">
        <v>68676</v>
      </c>
      <c r="J84">
        <v>2024</v>
      </c>
      <c r="K84">
        <v>1</v>
      </c>
      <c r="L84" t="str">
        <f>+VLOOKUP(A84,Sheet2!A:A,1,FALSE)</f>
        <v>PLUS 9 CARTAGENA</v>
      </c>
    </row>
    <row r="85" spans="1:12" hidden="1" x14ac:dyDescent="0.25">
      <c r="A85" t="s">
        <v>105</v>
      </c>
      <c r="B85" t="s">
        <v>96</v>
      </c>
      <c r="C85" t="s">
        <v>844</v>
      </c>
      <c r="E85">
        <v>938077</v>
      </c>
      <c r="F85">
        <v>0</v>
      </c>
      <c r="G85">
        <v>-25869</v>
      </c>
      <c r="H85">
        <v>0</v>
      </c>
      <c r="I85">
        <v>91220</v>
      </c>
      <c r="J85">
        <v>2024</v>
      </c>
      <c r="K85">
        <v>1</v>
      </c>
      <c r="L85" t="str">
        <f>+VLOOKUP(A85,Sheet2!A:A,1,FALSE)</f>
        <v>PLUS 10 CARTAGENA</v>
      </c>
    </row>
    <row r="86" spans="1:12" hidden="1" x14ac:dyDescent="0.25">
      <c r="A86" t="s">
        <v>106</v>
      </c>
      <c r="B86" t="s">
        <v>96</v>
      </c>
      <c r="C86" t="s">
        <v>844</v>
      </c>
      <c r="E86">
        <v>693818</v>
      </c>
      <c r="F86">
        <v>0</v>
      </c>
      <c r="G86">
        <v>-13610</v>
      </c>
      <c r="H86">
        <v>0</v>
      </c>
      <c r="I86">
        <v>68019</v>
      </c>
      <c r="J86">
        <v>2024</v>
      </c>
      <c r="K86">
        <v>1</v>
      </c>
      <c r="L86" t="str">
        <f>+VLOOKUP(A86,Sheet2!A:A,1,FALSE)</f>
        <v>PLUS 11 CARTAGENA</v>
      </c>
    </row>
    <row r="87" spans="1:12" hidden="1" x14ac:dyDescent="0.25">
      <c r="A87" t="s">
        <v>107</v>
      </c>
      <c r="B87" t="s">
        <v>96</v>
      </c>
      <c r="C87" t="s">
        <v>844</v>
      </c>
      <c r="E87">
        <v>389805</v>
      </c>
      <c r="F87">
        <v>0</v>
      </c>
      <c r="G87">
        <v>-26287</v>
      </c>
      <c r="H87">
        <v>0</v>
      </c>
      <c r="I87">
        <v>36349</v>
      </c>
      <c r="J87">
        <v>2024</v>
      </c>
      <c r="K87">
        <v>1</v>
      </c>
      <c r="L87" t="str">
        <f>+VLOOKUP(A87,Sheet2!A:A,1,FALSE)</f>
        <v>PLUS 12 CARTAGENA</v>
      </c>
    </row>
    <row r="88" spans="1:12" hidden="1" x14ac:dyDescent="0.25">
      <c r="A88" t="s">
        <v>108</v>
      </c>
      <c r="B88" t="s">
        <v>96</v>
      </c>
      <c r="C88" t="s">
        <v>844</v>
      </c>
      <c r="E88">
        <v>241804</v>
      </c>
      <c r="F88">
        <v>0</v>
      </c>
      <c r="G88">
        <v>-42620</v>
      </c>
      <c r="H88">
        <v>0</v>
      </c>
      <c r="I88">
        <v>19918</v>
      </c>
      <c r="J88">
        <v>2024</v>
      </c>
      <c r="K88">
        <v>1</v>
      </c>
      <c r="L88" t="str">
        <f>+VLOOKUP(A88,Sheet2!A:A,1,FALSE)</f>
        <v>PLUS 13 CARTAGENA</v>
      </c>
    </row>
    <row r="89" spans="1:12" hidden="1" x14ac:dyDescent="0.25">
      <c r="A89" t="s">
        <v>109</v>
      </c>
      <c r="B89" t="s">
        <v>96</v>
      </c>
      <c r="C89" t="s">
        <v>844</v>
      </c>
      <c r="E89">
        <v>230460</v>
      </c>
      <c r="F89">
        <v>0</v>
      </c>
      <c r="G89">
        <v>-5980</v>
      </c>
      <c r="H89">
        <v>0</v>
      </c>
      <c r="I89">
        <v>22446</v>
      </c>
      <c r="J89">
        <v>2024</v>
      </c>
      <c r="K89">
        <v>1</v>
      </c>
      <c r="L89" t="str">
        <f>+VLOOKUP(A89,Sheet2!A:A,1,FALSE)</f>
        <v>PLUS 014</v>
      </c>
    </row>
    <row r="90" spans="1:12" hidden="1" x14ac:dyDescent="0.25">
      <c r="A90" t="s">
        <v>110</v>
      </c>
      <c r="B90" t="s">
        <v>96</v>
      </c>
      <c r="C90" t="s">
        <v>844</v>
      </c>
      <c r="E90">
        <v>490996</v>
      </c>
      <c r="F90">
        <v>0</v>
      </c>
      <c r="G90">
        <v>-22921</v>
      </c>
      <c r="H90">
        <v>0</v>
      </c>
      <c r="I90">
        <v>46807</v>
      </c>
      <c r="J90">
        <v>2024</v>
      </c>
      <c r="K90">
        <v>1</v>
      </c>
      <c r="L90" t="str">
        <f>+VLOOKUP(A90,Sheet2!A:A,1,FALSE)</f>
        <v>PLUS 015</v>
      </c>
    </row>
    <row r="91" spans="1:12" hidden="1" x14ac:dyDescent="0.25">
      <c r="A91" t="s">
        <v>111</v>
      </c>
      <c r="B91" t="s">
        <v>96</v>
      </c>
      <c r="C91" t="s">
        <v>844</v>
      </c>
      <c r="E91">
        <v>273285</v>
      </c>
      <c r="F91">
        <v>0</v>
      </c>
      <c r="G91">
        <v>-7696</v>
      </c>
      <c r="H91">
        <v>0</v>
      </c>
      <c r="I91">
        <v>26557</v>
      </c>
      <c r="J91">
        <v>2024</v>
      </c>
      <c r="K91">
        <v>1</v>
      </c>
      <c r="L91" t="str">
        <f>+VLOOKUP(A91,Sheet2!A:A,1,FALSE)</f>
        <v>PLUS 16 CARTAGENA</v>
      </c>
    </row>
    <row r="92" spans="1:12" hidden="1" x14ac:dyDescent="0.25">
      <c r="A92" t="s">
        <v>112</v>
      </c>
      <c r="B92" t="s">
        <v>96</v>
      </c>
      <c r="C92" t="s">
        <v>844</v>
      </c>
      <c r="E92">
        <v>775872</v>
      </c>
      <c r="F92">
        <v>0</v>
      </c>
      <c r="G92">
        <v>-29835</v>
      </c>
      <c r="H92">
        <v>0</v>
      </c>
      <c r="I92">
        <v>74604</v>
      </c>
      <c r="J92">
        <v>2024</v>
      </c>
      <c r="K92">
        <v>1</v>
      </c>
      <c r="L92" t="str">
        <f>+VLOOKUP(A92,Sheet2!A:A,1,FALSE)</f>
        <v>PLUS 017</v>
      </c>
    </row>
    <row r="93" spans="1:12" hidden="1" x14ac:dyDescent="0.25">
      <c r="A93" t="s">
        <v>113</v>
      </c>
      <c r="B93" t="s">
        <v>96</v>
      </c>
      <c r="C93" t="s">
        <v>844</v>
      </c>
      <c r="E93">
        <v>400444</v>
      </c>
      <c r="F93">
        <v>0</v>
      </c>
      <c r="G93">
        <v>-51239</v>
      </c>
      <c r="H93">
        <v>0</v>
      </c>
      <c r="I93">
        <v>34919</v>
      </c>
      <c r="J93">
        <v>2024</v>
      </c>
      <c r="K93">
        <v>1</v>
      </c>
      <c r="L93" t="str">
        <f>+VLOOKUP(A93,Sheet2!A:A,1,FALSE)</f>
        <v>PLUS 18 CARTAGENA</v>
      </c>
    </row>
    <row r="94" spans="1:12" hidden="1" x14ac:dyDescent="0.25">
      <c r="A94" t="s">
        <v>114</v>
      </c>
      <c r="B94" t="s">
        <v>96</v>
      </c>
      <c r="C94" t="s">
        <v>844</v>
      </c>
      <c r="E94">
        <v>594137</v>
      </c>
      <c r="F94">
        <v>0</v>
      </c>
      <c r="G94">
        <v>-15807</v>
      </c>
      <c r="H94">
        <v>0</v>
      </c>
      <c r="I94">
        <v>57833</v>
      </c>
      <c r="J94">
        <v>2024</v>
      </c>
      <c r="K94">
        <v>1</v>
      </c>
      <c r="L94" t="str">
        <f>+VLOOKUP(A94,Sheet2!A:A,1,FALSE)</f>
        <v>PLUS 19 BOCAGRANDE-CARTAGENA</v>
      </c>
    </row>
    <row r="95" spans="1:12" hidden="1" x14ac:dyDescent="0.25">
      <c r="A95" t="s">
        <v>115</v>
      </c>
      <c r="B95" t="s">
        <v>96</v>
      </c>
      <c r="C95" t="s">
        <v>844</v>
      </c>
      <c r="E95">
        <v>237938</v>
      </c>
      <c r="F95">
        <v>0</v>
      </c>
      <c r="G95">
        <v>-63632</v>
      </c>
      <c r="H95">
        <v>0</v>
      </c>
      <c r="I95">
        <v>17430</v>
      </c>
      <c r="J95">
        <v>2024</v>
      </c>
      <c r="K95">
        <v>1</v>
      </c>
      <c r="L95" t="str">
        <f>+VLOOKUP(A95,Sheet2!A:A,1,FALSE)</f>
        <v>PLUS 20 CARTAGENA LOS CORALES</v>
      </c>
    </row>
    <row r="96" spans="1:12" hidden="1" x14ac:dyDescent="0.25">
      <c r="A96" t="s">
        <v>116</v>
      </c>
      <c r="B96" t="s">
        <v>96</v>
      </c>
      <c r="C96" t="s">
        <v>844</v>
      </c>
      <c r="E96">
        <v>169408</v>
      </c>
      <c r="F96">
        <v>0</v>
      </c>
      <c r="G96">
        <v>-21306</v>
      </c>
      <c r="H96">
        <v>0</v>
      </c>
      <c r="I96">
        <v>14808</v>
      </c>
      <c r="J96">
        <v>2024</v>
      </c>
      <c r="K96">
        <v>1</v>
      </c>
      <c r="L96" t="str">
        <f>+VLOOKUP(A96,Sheet2!A:A,1,FALSE)</f>
        <v>PLUS 24  PEDRO DE HEREDIA</v>
      </c>
    </row>
    <row r="97" spans="1:12" hidden="1" x14ac:dyDescent="0.25">
      <c r="A97" t="s">
        <v>117</v>
      </c>
      <c r="B97" t="s">
        <v>96</v>
      </c>
      <c r="C97" t="s">
        <v>844</v>
      </c>
      <c r="E97">
        <v>221776</v>
      </c>
      <c r="F97">
        <v>0</v>
      </c>
      <c r="G97">
        <v>-3815</v>
      </c>
      <c r="H97">
        <v>0</v>
      </c>
      <c r="I97">
        <v>21796</v>
      </c>
      <c r="J97">
        <v>2024</v>
      </c>
      <c r="K97">
        <v>1</v>
      </c>
      <c r="L97" t="str">
        <f>+VLOOKUP(A97,Sheet2!A:A,1,FALSE)</f>
        <v>PLUS 26  VILLA ROSITA</v>
      </c>
    </row>
    <row r="98" spans="1:12" hidden="1" x14ac:dyDescent="0.25">
      <c r="A98" t="s">
        <v>118</v>
      </c>
      <c r="B98" t="s">
        <v>96</v>
      </c>
      <c r="C98" t="s">
        <v>844</v>
      </c>
      <c r="E98">
        <v>731546</v>
      </c>
      <c r="F98">
        <v>0</v>
      </c>
      <c r="G98">
        <v>-5980</v>
      </c>
      <c r="H98">
        <v>0</v>
      </c>
      <c r="I98">
        <v>72556</v>
      </c>
      <c r="J98">
        <v>2024</v>
      </c>
      <c r="K98">
        <v>1</v>
      </c>
      <c r="L98" t="str">
        <f>+VLOOKUP(A98,Sheet2!A:A,1,FALSE)</f>
        <v>PLUS 27 CARTAGENA</v>
      </c>
    </row>
    <row r="99" spans="1:12" hidden="1" x14ac:dyDescent="0.25">
      <c r="A99" t="s">
        <v>119</v>
      </c>
      <c r="B99" t="s">
        <v>96</v>
      </c>
      <c r="C99" t="s">
        <v>844</v>
      </c>
      <c r="E99">
        <v>371027</v>
      </c>
      <c r="F99">
        <v>0</v>
      </c>
      <c r="G99">
        <v>-17766</v>
      </c>
      <c r="H99">
        <v>0</v>
      </c>
      <c r="I99">
        <v>35325</v>
      </c>
      <c r="J99">
        <v>2024</v>
      </c>
      <c r="K99">
        <v>1</v>
      </c>
      <c r="L99" t="str">
        <f>+VLOOKUP(A99,Sheet2!A:A,1,FALSE)</f>
        <v>PLUS 38 CARTAGENA EL BOSQUE</v>
      </c>
    </row>
    <row r="100" spans="1:12" hidden="1" x14ac:dyDescent="0.25">
      <c r="A100" t="s">
        <v>120</v>
      </c>
      <c r="B100" t="s">
        <v>96</v>
      </c>
      <c r="C100" t="s">
        <v>844</v>
      </c>
      <c r="E100">
        <v>346149</v>
      </c>
      <c r="F100">
        <v>0</v>
      </c>
      <c r="G100">
        <v>-31160</v>
      </c>
      <c r="H100">
        <v>0</v>
      </c>
      <c r="I100">
        <v>31499</v>
      </c>
      <c r="J100">
        <v>2024</v>
      </c>
      <c r="K100">
        <v>1</v>
      </c>
      <c r="L100" t="str">
        <f>+VLOOKUP(A100,Sheet2!A:A,1,FALSE)</f>
        <v>PLUS 1 TURBACO</v>
      </c>
    </row>
    <row r="101" spans="1:12" hidden="1" x14ac:dyDescent="0.25">
      <c r="A101" t="s">
        <v>121</v>
      </c>
      <c r="B101" t="s">
        <v>96</v>
      </c>
      <c r="C101" t="s">
        <v>844</v>
      </c>
      <c r="E101">
        <v>563101</v>
      </c>
      <c r="F101">
        <v>0</v>
      </c>
      <c r="G101">
        <v>-52846</v>
      </c>
      <c r="H101">
        <v>0</v>
      </c>
      <c r="I101">
        <v>51024</v>
      </c>
      <c r="J101">
        <v>2024</v>
      </c>
      <c r="K101">
        <v>1</v>
      </c>
      <c r="L101" t="str">
        <f>+VLOOKUP(A101,Sheet2!A:A,1,FALSE)</f>
        <v>PLUS 40 CARTAGENA BOCAGRANDE</v>
      </c>
    </row>
    <row r="102" spans="1:12" hidden="1" x14ac:dyDescent="0.25">
      <c r="A102" t="s">
        <v>122</v>
      </c>
      <c r="B102" t="s">
        <v>96</v>
      </c>
      <c r="C102" t="s">
        <v>844</v>
      </c>
      <c r="E102">
        <v>414810</v>
      </c>
      <c r="F102">
        <v>0</v>
      </c>
      <c r="G102">
        <v>-2990</v>
      </c>
      <c r="H102">
        <v>0</v>
      </c>
      <c r="I102">
        <v>41179</v>
      </c>
      <c r="J102">
        <v>2024</v>
      </c>
      <c r="K102">
        <v>1</v>
      </c>
      <c r="L102" t="str">
        <f>+VLOOKUP(A102,Sheet2!A:A,1,FALSE)</f>
        <v>PLUS 42 CARTAGENA</v>
      </c>
    </row>
    <row r="103" spans="1:12" hidden="1" x14ac:dyDescent="0.25">
      <c r="A103" t="s">
        <v>777</v>
      </c>
      <c r="B103" t="s">
        <v>96</v>
      </c>
      <c r="C103" t="s">
        <v>846</v>
      </c>
      <c r="E103">
        <v>209049</v>
      </c>
      <c r="F103">
        <v>0</v>
      </c>
      <c r="G103">
        <v>-12642</v>
      </c>
      <c r="H103">
        <v>0</v>
      </c>
      <c r="I103">
        <v>19641</v>
      </c>
      <c r="J103">
        <v>2024</v>
      </c>
      <c r="K103">
        <v>1</v>
      </c>
      <c r="L103" t="e">
        <f>+VLOOKUP(A103,Sheet2!A:A,1,FALSE)</f>
        <v>#N/A</v>
      </c>
    </row>
    <row r="104" spans="1:12" hidden="1" x14ac:dyDescent="0.25">
      <c r="A104" t="s">
        <v>123</v>
      </c>
      <c r="B104" t="s">
        <v>96</v>
      </c>
      <c r="C104" t="s">
        <v>846</v>
      </c>
      <c r="E104">
        <v>172746</v>
      </c>
      <c r="F104">
        <v>0</v>
      </c>
      <c r="G104">
        <v>-20272</v>
      </c>
      <c r="H104">
        <v>0</v>
      </c>
      <c r="I104">
        <v>15247</v>
      </c>
      <c r="J104">
        <v>2024</v>
      </c>
      <c r="K104">
        <v>1</v>
      </c>
      <c r="L104" t="str">
        <f>+VLOOKUP(A104,Sheet2!A:A,1,FALSE)</f>
        <v>PLUS 2 SANTA MARTA</v>
      </c>
    </row>
    <row r="105" spans="1:12" hidden="1" x14ac:dyDescent="0.25">
      <c r="A105" t="s">
        <v>124</v>
      </c>
      <c r="B105" t="s">
        <v>96</v>
      </c>
      <c r="C105" t="s">
        <v>848</v>
      </c>
      <c r="E105">
        <v>387305</v>
      </c>
      <c r="F105">
        <v>0</v>
      </c>
      <c r="G105">
        <v>0</v>
      </c>
      <c r="H105">
        <v>0</v>
      </c>
      <c r="I105">
        <v>38730</v>
      </c>
      <c r="J105">
        <v>2024</v>
      </c>
      <c r="K105">
        <v>1</v>
      </c>
      <c r="L105" t="str">
        <f>+VLOOKUP(A105,Sheet2!A:A,1,FALSE)</f>
        <v>PLUS 1 VALLEDUPAR</v>
      </c>
    </row>
    <row r="106" spans="1:12" hidden="1" x14ac:dyDescent="0.25">
      <c r="A106" t="s">
        <v>125</v>
      </c>
      <c r="B106" t="s">
        <v>96</v>
      </c>
      <c r="C106" t="s">
        <v>848</v>
      </c>
      <c r="E106">
        <v>60612</v>
      </c>
      <c r="F106">
        <v>0</v>
      </c>
      <c r="G106">
        <v>0</v>
      </c>
      <c r="H106">
        <v>0</v>
      </c>
      <c r="I106">
        <v>6061</v>
      </c>
      <c r="J106">
        <v>2024</v>
      </c>
      <c r="K106">
        <v>1</v>
      </c>
      <c r="L106" t="str">
        <f>+VLOOKUP(A106,Sheet2!A:A,1,FALSE)</f>
        <v>PLUS 2 VALLEDUPAR</v>
      </c>
    </row>
    <row r="107" spans="1:12" hidden="1" x14ac:dyDescent="0.25">
      <c r="A107" t="s">
        <v>126</v>
      </c>
      <c r="B107" t="s">
        <v>96</v>
      </c>
      <c r="C107" t="s">
        <v>848</v>
      </c>
      <c r="E107">
        <v>36117</v>
      </c>
      <c r="F107">
        <v>0</v>
      </c>
      <c r="G107">
        <v>0</v>
      </c>
      <c r="H107">
        <v>0</v>
      </c>
      <c r="I107">
        <v>3612</v>
      </c>
      <c r="J107">
        <v>2024</v>
      </c>
      <c r="K107">
        <v>1</v>
      </c>
      <c r="L107" t="str">
        <f>+VLOOKUP(A107,Sheet2!A:A,1,FALSE)</f>
        <v>PLUS 4  VALLEDUPAR</v>
      </c>
    </row>
    <row r="108" spans="1:12" hidden="1" x14ac:dyDescent="0.25">
      <c r="A108" t="s">
        <v>127</v>
      </c>
      <c r="B108" t="s">
        <v>96</v>
      </c>
      <c r="C108" t="s">
        <v>848</v>
      </c>
      <c r="E108">
        <v>372329</v>
      </c>
      <c r="F108">
        <v>0</v>
      </c>
      <c r="G108">
        <v>0</v>
      </c>
      <c r="H108">
        <v>0</v>
      </c>
      <c r="I108">
        <v>37235</v>
      </c>
      <c r="J108">
        <v>2024</v>
      </c>
      <c r="K108">
        <v>1</v>
      </c>
      <c r="L108" t="str">
        <f>+VLOOKUP(A108,Sheet2!A:A,1,FALSE)</f>
        <v>PLUS 6 AV SIERRA NEVADA</v>
      </c>
    </row>
    <row r="109" spans="1:12" hidden="1" x14ac:dyDescent="0.25">
      <c r="A109" t="s">
        <v>128</v>
      </c>
      <c r="B109" t="s">
        <v>129</v>
      </c>
      <c r="C109" t="s">
        <v>849</v>
      </c>
      <c r="E109">
        <v>191031120</v>
      </c>
      <c r="F109">
        <v>0</v>
      </c>
      <c r="G109">
        <v>0</v>
      </c>
      <c r="H109">
        <v>0</v>
      </c>
      <c r="I109">
        <v>0</v>
      </c>
      <c r="J109">
        <v>2024</v>
      </c>
      <c r="K109">
        <v>1</v>
      </c>
      <c r="L109" t="e">
        <f>+VLOOKUP(A109,Sheet2!A:A,1,FALSE)</f>
        <v>#N/A</v>
      </c>
    </row>
    <row r="110" spans="1:12" hidden="1" x14ac:dyDescent="0.25">
      <c r="A110" t="s">
        <v>130</v>
      </c>
      <c r="B110" t="s">
        <v>129</v>
      </c>
      <c r="C110" t="s">
        <v>849</v>
      </c>
      <c r="E110">
        <v>560091360</v>
      </c>
      <c r="F110">
        <v>0</v>
      </c>
      <c r="G110">
        <v>-4597560</v>
      </c>
      <c r="H110">
        <v>0</v>
      </c>
      <c r="I110">
        <v>0</v>
      </c>
      <c r="J110">
        <v>2024</v>
      </c>
      <c r="K110">
        <v>1</v>
      </c>
      <c r="L110" t="e">
        <f>+VLOOKUP(A110,Sheet2!A:A,1,FALSE)</f>
        <v>#N/A</v>
      </c>
    </row>
    <row r="111" spans="1:12" hidden="1" x14ac:dyDescent="0.25">
      <c r="A111" t="s">
        <v>131</v>
      </c>
      <c r="B111" t="s">
        <v>129</v>
      </c>
      <c r="C111" t="s">
        <v>849</v>
      </c>
      <c r="E111">
        <v>9949800</v>
      </c>
      <c r="F111">
        <v>0</v>
      </c>
      <c r="G111">
        <v>0</v>
      </c>
      <c r="H111">
        <v>0</v>
      </c>
      <c r="I111">
        <v>0</v>
      </c>
      <c r="J111">
        <v>2024</v>
      </c>
      <c r="K111">
        <v>1</v>
      </c>
      <c r="L111" t="e">
        <f>+VLOOKUP(A111,Sheet2!A:A,1,FALSE)</f>
        <v>#N/A</v>
      </c>
    </row>
    <row r="112" spans="1:12" hidden="1" x14ac:dyDescent="0.25">
      <c r="A112" t="s">
        <v>132</v>
      </c>
      <c r="B112" t="s">
        <v>133</v>
      </c>
      <c r="C112" t="s">
        <v>842</v>
      </c>
      <c r="E112">
        <v>4436841</v>
      </c>
      <c r="F112">
        <v>1022267</v>
      </c>
      <c r="G112">
        <v>-152632</v>
      </c>
      <c r="H112">
        <v>0</v>
      </c>
      <c r="I112">
        <v>0</v>
      </c>
      <c r="J112">
        <v>2024</v>
      </c>
      <c r="K112">
        <v>1</v>
      </c>
      <c r="L112" t="str">
        <f>+VLOOKUP(A112,Sheet2!A:A,1,FALSE)</f>
        <v>MEGA ALKARAWI</v>
      </c>
    </row>
    <row r="113" spans="1:12" hidden="1" x14ac:dyDescent="0.25">
      <c r="A113" t="s">
        <v>134</v>
      </c>
      <c r="B113" t="s">
        <v>133</v>
      </c>
      <c r="C113" t="s">
        <v>842</v>
      </c>
      <c r="E113">
        <v>2207212</v>
      </c>
      <c r="F113">
        <v>611331</v>
      </c>
      <c r="G113">
        <v>-175198</v>
      </c>
      <c r="H113">
        <v>0</v>
      </c>
      <c r="I113">
        <v>0</v>
      </c>
      <c r="J113">
        <v>2024</v>
      </c>
      <c r="K113">
        <v>1</v>
      </c>
      <c r="L113" t="str">
        <f>+VLOOKUP(A113,Sheet2!A:A,1,FALSE)</f>
        <v>MEGA BLUE GARDENS</v>
      </c>
    </row>
    <row r="114" spans="1:12" hidden="1" x14ac:dyDescent="0.25">
      <c r="A114" t="s">
        <v>135</v>
      </c>
      <c r="B114" t="s">
        <v>133</v>
      </c>
      <c r="C114" t="s">
        <v>842</v>
      </c>
      <c r="E114">
        <v>2999672</v>
      </c>
      <c r="F114">
        <v>1169712</v>
      </c>
      <c r="G114">
        <v>-80543</v>
      </c>
      <c r="H114">
        <v>0</v>
      </c>
      <c r="I114">
        <v>0</v>
      </c>
      <c r="J114">
        <v>2024</v>
      </c>
      <c r="K114">
        <v>1</v>
      </c>
      <c r="L114" t="str">
        <f>+VLOOKUP(A114,Sheet2!A:A,1,FALSE)</f>
        <v>MEGA BOSTON</v>
      </c>
    </row>
    <row r="115" spans="1:12" hidden="1" x14ac:dyDescent="0.25">
      <c r="A115" t="s">
        <v>136</v>
      </c>
      <c r="B115" t="s">
        <v>133</v>
      </c>
      <c r="C115" t="s">
        <v>842</v>
      </c>
      <c r="E115">
        <v>3321714</v>
      </c>
      <c r="F115">
        <v>1390551</v>
      </c>
      <c r="G115">
        <v>-228604</v>
      </c>
      <c r="H115">
        <v>0</v>
      </c>
      <c r="I115">
        <v>0</v>
      </c>
      <c r="J115">
        <v>2024</v>
      </c>
      <c r="K115">
        <v>1</v>
      </c>
      <c r="L115" t="str">
        <f>+VLOOKUP(A115,Sheet2!A:A,1,FALSE)</f>
        <v>MEGA CALLE 30 BARRANQUILLA</v>
      </c>
    </row>
    <row r="116" spans="1:12" hidden="1" x14ac:dyDescent="0.25">
      <c r="A116" t="s">
        <v>137</v>
      </c>
      <c r="B116" t="s">
        <v>133</v>
      </c>
      <c r="C116" t="s">
        <v>842</v>
      </c>
      <c r="E116">
        <v>10950685</v>
      </c>
      <c r="F116">
        <v>1785507</v>
      </c>
      <c r="G116">
        <v>-189413</v>
      </c>
      <c r="H116">
        <v>0</v>
      </c>
      <c r="I116">
        <v>0</v>
      </c>
      <c r="J116">
        <v>2024</v>
      </c>
      <c r="K116">
        <v>1</v>
      </c>
      <c r="L116" t="str">
        <f>+VLOOKUP(A116,Sheet2!A:A,1,FALSE)</f>
        <v>MEGA UNICO BARRANQUILLA</v>
      </c>
    </row>
    <row r="117" spans="1:12" hidden="1" x14ac:dyDescent="0.25">
      <c r="A117" t="s">
        <v>138</v>
      </c>
      <c r="B117" t="s">
        <v>133</v>
      </c>
      <c r="C117" t="s">
        <v>842</v>
      </c>
      <c r="E117">
        <v>5122752</v>
      </c>
      <c r="F117">
        <v>4614880</v>
      </c>
      <c r="G117">
        <v>-470118</v>
      </c>
      <c r="H117">
        <v>-14622</v>
      </c>
      <c r="I117">
        <v>0</v>
      </c>
      <c r="J117">
        <v>2024</v>
      </c>
      <c r="K117">
        <v>1</v>
      </c>
      <c r="L117" t="str">
        <f>+VLOOKUP(A117,Sheet2!A:A,1,FALSE)</f>
        <v>MEGA NUESTRO ATLANTICO</v>
      </c>
    </row>
    <row r="118" spans="1:12" hidden="1" x14ac:dyDescent="0.25">
      <c r="A118" t="s">
        <v>139</v>
      </c>
      <c r="B118" t="s">
        <v>133</v>
      </c>
      <c r="C118" t="s">
        <v>842</v>
      </c>
      <c r="E118">
        <v>1966310</v>
      </c>
      <c r="F118">
        <v>890561</v>
      </c>
      <c r="G118">
        <v>-72233</v>
      </c>
      <c r="H118">
        <v>0</v>
      </c>
      <c r="I118">
        <v>0</v>
      </c>
      <c r="J118">
        <v>2024</v>
      </c>
      <c r="K118">
        <v>1</v>
      </c>
      <c r="L118" t="str">
        <f>+VLOOKUP(A118,Sheet2!A:A,1,FALSE)</f>
        <v>MEGA SANTO TOMAS</v>
      </c>
    </row>
    <row r="119" spans="1:12" hidden="1" x14ac:dyDescent="0.25">
      <c r="A119" t="s">
        <v>140</v>
      </c>
      <c r="B119" t="s">
        <v>133</v>
      </c>
      <c r="C119" t="s">
        <v>842</v>
      </c>
      <c r="E119">
        <v>2170796</v>
      </c>
      <c r="F119">
        <v>1380987</v>
      </c>
      <c r="G119">
        <v>-174462</v>
      </c>
      <c r="H119">
        <v>0</v>
      </c>
      <c r="I119">
        <v>0</v>
      </c>
      <c r="J119">
        <v>2024</v>
      </c>
      <c r="K119">
        <v>1</v>
      </c>
      <c r="L119" t="str">
        <f>+VLOOKUP(A119,Sheet2!A:A,1,FALSE)</f>
        <v>MEGA EXPRES SOLEDAD</v>
      </c>
    </row>
    <row r="120" spans="1:12" hidden="1" x14ac:dyDescent="0.25">
      <c r="A120" t="s">
        <v>141</v>
      </c>
      <c r="B120" t="s">
        <v>133</v>
      </c>
      <c r="C120" t="s">
        <v>844</v>
      </c>
      <c r="E120">
        <v>1852092</v>
      </c>
      <c r="F120">
        <v>1134396</v>
      </c>
      <c r="G120">
        <v>-310287</v>
      </c>
      <c r="H120">
        <v>0</v>
      </c>
      <c r="I120">
        <v>0</v>
      </c>
      <c r="J120">
        <v>2024</v>
      </c>
      <c r="K120">
        <v>1</v>
      </c>
      <c r="L120" t="str">
        <f>+VLOOKUP(A120,Sheet2!A:A,1,FALSE)</f>
        <v>MEGA ARJONA</v>
      </c>
    </row>
    <row r="121" spans="1:12" hidden="1" x14ac:dyDescent="0.25">
      <c r="A121" t="s">
        <v>142</v>
      </c>
      <c r="B121" t="s">
        <v>133</v>
      </c>
      <c r="C121" t="s">
        <v>844</v>
      </c>
      <c r="E121">
        <v>1510956</v>
      </c>
      <c r="F121">
        <v>1973064</v>
      </c>
      <c r="G121">
        <v>-110694</v>
      </c>
      <c r="H121">
        <v>0</v>
      </c>
      <c r="I121">
        <v>0</v>
      </c>
      <c r="J121">
        <v>2024</v>
      </c>
      <c r="K121">
        <v>1</v>
      </c>
      <c r="L121" t="str">
        <f>+VLOOKUP(A121,Sheet2!A:A,1,FALSE)</f>
        <v>MEGA BAZURTO LOS ANDES</v>
      </c>
    </row>
    <row r="122" spans="1:12" hidden="1" x14ac:dyDescent="0.25">
      <c r="A122" t="s">
        <v>143</v>
      </c>
      <c r="B122" t="s">
        <v>133</v>
      </c>
      <c r="C122" t="s">
        <v>844</v>
      </c>
      <c r="E122">
        <v>8581952</v>
      </c>
      <c r="F122">
        <v>728661</v>
      </c>
      <c r="G122">
        <v>-115976</v>
      </c>
      <c r="H122">
        <v>0</v>
      </c>
      <c r="I122">
        <v>0</v>
      </c>
      <c r="J122">
        <v>2024</v>
      </c>
      <c r="K122">
        <v>1</v>
      </c>
      <c r="L122" t="str">
        <f>+VLOOKUP(A122,Sheet2!A:A,1,FALSE)</f>
        <v>MEGA BOCAGRANDE</v>
      </c>
    </row>
    <row r="123" spans="1:12" hidden="1" x14ac:dyDescent="0.25">
      <c r="A123" t="s">
        <v>144</v>
      </c>
      <c r="B123" t="s">
        <v>133</v>
      </c>
      <c r="C123" t="s">
        <v>844</v>
      </c>
      <c r="E123">
        <v>2693467</v>
      </c>
      <c r="F123">
        <v>576563</v>
      </c>
      <c r="G123">
        <v>-91457</v>
      </c>
      <c r="H123">
        <v>0</v>
      </c>
      <c r="I123">
        <v>0</v>
      </c>
      <c r="J123">
        <v>2024</v>
      </c>
      <c r="K123">
        <v>1</v>
      </c>
      <c r="L123" t="str">
        <f>+VLOOKUP(A123,Sheet2!A:A,1,FALSE)</f>
        <v>MEGA CRESPO</v>
      </c>
    </row>
    <row r="124" spans="1:12" hidden="1" x14ac:dyDescent="0.25">
      <c r="A124" t="s">
        <v>145</v>
      </c>
      <c r="B124" t="s">
        <v>133</v>
      </c>
      <c r="C124" t="s">
        <v>844</v>
      </c>
      <c r="E124">
        <v>8126262</v>
      </c>
      <c r="F124">
        <v>935211</v>
      </c>
      <c r="G124">
        <v>-37776</v>
      </c>
      <c r="H124">
        <v>0</v>
      </c>
      <c r="I124">
        <v>0</v>
      </c>
      <c r="J124">
        <v>2024</v>
      </c>
      <c r="K124">
        <v>1</v>
      </c>
      <c r="L124" t="str">
        <f>+VLOOKUP(A124,Sheet2!A:A,1,FALSE)</f>
        <v>MEGA EL CABRERO</v>
      </c>
    </row>
    <row r="125" spans="1:12" hidden="1" x14ac:dyDescent="0.25">
      <c r="A125" t="s">
        <v>146</v>
      </c>
      <c r="B125" t="s">
        <v>133</v>
      </c>
      <c r="C125" t="s">
        <v>844</v>
      </c>
      <c r="E125">
        <v>5407358</v>
      </c>
      <c r="F125">
        <v>2049486</v>
      </c>
      <c r="G125">
        <v>-311374</v>
      </c>
      <c r="H125">
        <v>0</v>
      </c>
      <c r="I125">
        <v>0</v>
      </c>
      <c r="J125">
        <v>2024</v>
      </c>
      <c r="K125">
        <v>1</v>
      </c>
      <c r="L125" t="str">
        <f>+VLOOKUP(A125,Sheet2!A:A,1,FALSE)</f>
        <v>MEGA EL CAMPESTRE</v>
      </c>
    </row>
    <row r="126" spans="1:12" hidden="1" x14ac:dyDescent="0.25">
      <c r="A126" t="s">
        <v>147</v>
      </c>
      <c r="B126" t="s">
        <v>133</v>
      </c>
      <c r="C126" t="s">
        <v>844</v>
      </c>
      <c r="E126">
        <v>6799021</v>
      </c>
      <c r="F126">
        <v>1987305</v>
      </c>
      <c r="G126">
        <v>-140431</v>
      </c>
      <c r="H126">
        <v>0</v>
      </c>
      <c r="I126">
        <v>0</v>
      </c>
      <c r="J126">
        <v>2024</v>
      </c>
      <c r="K126">
        <v>1</v>
      </c>
      <c r="L126" t="str">
        <f>+VLOOKUP(A126,Sheet2!A:A,1,FALSE)</f>
        <v>MEGA SOCORRO</v>
      </c>
    </row>
    <row r="127" spans="1:12" hidden="1" x14ac:dyDescent="0.25">
      <c r="A127" t="s">
        <v>148</v>
      </c>
      <c r="B127" t="s">
        <v>133</v>
      </c>
      <c r="C127" t="s">
        <v>844</v>
      </c>
      <c r="E127">
        <v>1440203</v>
      </c>
      <c r="F127">
        <v>1292658</v>
      </c>
      <c r="G127">
        <v>-95698</v>
      </c>
      <c r="H127">
        <v>0</v>
      </c>
      <c r="I127">
        <v>0</v>
      </c>
      <c r="J127">
        <v>2024</v>
      </c>
      <c r="K127">
        <v>1</v>
      </c>
      <c r="L127" t="str">
        <f>+VLOOKUP(A127,Sheet2!A:A,1,FALSE)</f>
        <v>MEGA EXPRESS LA MARIA</v>
      </c>
    </row>
    <row r="128" spans="1:12" hidden="1" x14ac:dyDescent="0.25">
      <c r="A128" t="s">
        <v>149</v>
      </c>
      <c r="B128" t="s">
        <v>133</v>
      </c>
      <c r="C128" t="s">
        <v>844</v>
      </c>
      <c r="E128">
        <v>2114820</v>
      </c>
      <c r="F128">
        <v>2573775</v>
      </c>
      <c r="G128">
        <v>-406235</v>
      </c>
      <c r="H128">
        <v>0</v>
      </c>
      <c r="I128">
        <v>0</v>
      </c>
      <c r="J128">
        <v>2024</v>
      </c>
      <c r="K128">
        <v>1</v>
      </c>
      <c r="L128" t="str">
        <f>+VLOOKUP(A128,Sheet2!A:A,1,FALSE)</f>
        <v>MEGA OLAYA</v>
      </c>
    </row>
    <row r="129" spans="1:12" hidden="1" x14ac:dyDescent="0.25">
      <c r="A129" t="s">
        <v>150</v>
      </c>
      <c r="B129" t="s">
        <v>133</v>
      </c>
      <c r="C129" t="s">
        <v>844</v>
      </c>
      <c r="E129">
        <v>8648524</v>
      </c>
      <c r="F129">
        <v>3545055</v>
      </c>
      <c r="G129">
        <v>0</v>
      </c>
      <c r="H129">
        <v>0</v>
      </c>
      <c r="I129">
        <v>0</v>
      </c>
      <c r="J129">
        <v>2024</v>
      </c>
      <c r="K129">
        <v>1</v>
      </c>
      <c r="L129" t="str">
        <f>+VLOOKUP(A129,Sheet2!A:A,1,FALSE)</f>
        <v>MEGA MIO PLAZA</v>
      </c>
    </row>
    <row r="130" spans="1:12" hidden="1" x14ac:dyDescent="0.25">
      <c r="A130" t="s">
        <v>151</v>
      </c>
      <c r="B130" t="s">
        <v>133</v>
      </c>
      <c r="C130" t="s">
        <v>844</v>
      </c>
      <c r="E130">
        <v>3159710</v>
      </c>
      <c r="F130">
        <v>1656281</v>
      </c>
      <c r="G130">
        <v>-105628</v>
      </c>
      <c r="H130">
        <v>0</v>
      </c>
      <c r="I130">
        <v>0</v>
      </c>
      <c r="J130">
        <v>2024</v>
      </c>
      <c r="K130">
        <v>1</v>
      </c>
      <c r="L130" t="str">
        <f>+VLOOKUP(A130,Sheet2!A:A,1,FALSE)</f>
        <v>MEGA EXPRESS PEDRO DE HEREDIA</v>
      </c>
    </row>
    <row r="131" spans="1:12" hidden="1" x14ac:dyDescent="0.25">
      <c r="A131" t="s">
        <v>152</v>
      </c>
      <c r="B131" t="s">
        <v>133</v>
      </c>
      <c r="C131" t="s">
        <v>844</v>
      </c>
      <c r="E131">
        <v>10674123</v>
      </c>
      <c r="F131">
        <v>2864050</v>
      </c>
      <c r="G131">
        <v>-235252</v>
      </c>
      <c r="H131">
        <v>0</v>
      </c>
      <c r="I131">
        <v>0</v>
      </c>
      <c r="J131">
        <v>2024</v>
      </c>
      <c r="K131">
        <v>1</v>
      </c>
      <c r="L131" t="str">
        <f>+VLOOKUP(A131,Sheet2!A:A,1,FALSE)</f>
        <v>MEGA PRADO CARTAGENA</v>
      </c>
    </row>
    <row r="132" spans="1:12" hidden="1" x14ac:dyDescent="0.25">
      <c r="A132" t="s">
        <v>153</v>
      </c>
      <c r="B132" t="s">
        <v>133</v>
      </c>
      <c r="C132" t="s">
        <v>844</v>
      </c>
      <c r="E132">
        <v>10111438</v>
      </c>
      <c r="F132">
        <v>3403665</v>
      </c>
      <c r="G132">
        <v>-121727</v>
      </c>
      <c r="H132">
        <v>0</v>
      </c>
      <c r="I132">
        <v>0</v>
      </c>
      <c r="J132">
        <v>2024</v>
      </c>
      <c r="K132">
        <v>1</v>
      </c>
      <c r="L132" t="str">
        <f>+VLOOKUP(A132,Sheet2!A:A,1,FALSE)</f>
        <v>MEGA SAN FERNANDO CENTRO</v>
      </c>
    </row>
    <row r="133" spans="1:12" hidden="1" x14ac:dyDescent="0.25">
      <c r="A133" t="s">
        <v>154</v>
      </c>
      <c r="B133" t="s">
        <v>133</v>
      </c>
      <c r="C133" t="s">
        <v>844</v>
      </c>
      <c r="E133">
        <v>1778953</v>
      </c>
      <c r="F133">
        <v>1111246</v>
      </c>
      <c r="G133">
        <v>-148067</v>
      </c>
      <c r="H133">
        <v>0</v>
      </c>
      <c r="I133">
        <v>0</v>
      </c>
      <c r="J133">
        <v>2024</v>
      </c>
      <c r="K133">
        <v>1</v>
      </c>
      <c r="L133" t="str">
        <f>+VLOOKUP(A133,Sheet2!A:A,1,FALSE)</f>
        <v>MEGA LOS CAMPANOS</v>
      </c>
    </row>
    <row r="134" spans="1:12" hidden="1" x14ac:dyDescent="0.25">
      <c r="A134" t="s">
        <v>155</v>
      </c>
      <c r="B134" t="s">
        <v>133</v>
      </c>
      <c r="C134" t="s">
        <v>844</v>
      </c>
      <c r="E134">
        <v>3334424</v>
      </c>
      <c r="F134">
        <v>1515681</v>
      </c>
      <c r="G134">
        <v>-152093</v>
      </c>
      <c r="H134">
        <v>0</v>
      </c>
      <c r="I134">
        <v>0</v>
      </c>
      <c r="J134">
        <v>2024</v>
      </c>
      <c r="K134">
        <v>1</v>
      </c>
      <c r="L134" t="str">
        <f>+VLOOKUP(A134,Sheet2!A:A,1,FALSE)</f>
        <v>MEGA TORICES</v>
      </c>
    </row>
    <row r="135" spans="1:12" hidden="1" x14ac:dyDescent="0.25">
      <c r="A135" t="s">
        <v>156</v>
      </c>
      <c r="B135" t="s">
        <v>133</v>
      </c>
      <c r="C135" t="s">
        <v>844</v>
      </c>
      <c r="E135">
        <v>6049098</v>
      </c>
      <c r="F135">
        <v>1242750</v>
      </c>
      <c r="G135">
        <v>-505335</v>
      </c>
      <c r="H135">
        <v>0</v>
      </c>
      <c r="I135">
        <v>0</v>
      </c>
      <c r="J135">
        <v>2024</v>
      </c>
      <c r="K135">
        <v>1</v>
      </c>
      <c r="L135" t="str">
        <f>+VLOOKUP(A135,Sheet2!A:A,1,FALSE)</f>
        <v>MEGA TURBACO</v>
      </c>
    </row>
    <row r="136" spans="1:12" hidden="1" x14ac:dyDescent="0.25">
      <c r="A136" t="s">
        <v>157</v>
      </c>
      <c r="B136" t="s">
        <v>133</v>
      </c>
      <c r="C136" t="s">
        <v>844</v>
      </c>
      <c r="E136">
        <v>994902</v>
      </c>
      <c r="F136">
        <v>365772</v>
      </c>
      <c r="G136">
        <v>-164682</v>
      </c>
      <c r="H136">
        <v>0</v>
      </c>
      <c r="I136">
        <v>0</v>
      </c>
      <c r="J136">
        <v>2024</v>
      </c>
      <c r="K136">
        <v>1</v>
      </c>
      <c r="L136" t="str">
        <f>+VLOOKUP(A136,Sheet2!A:A,1,FALSE)</f>
        <v>MEGA TURBACO2</v>
      </c>
    </row>
    <row r="137" spans="1:12" hidden="1" x14ac:dyDescent="0.25">
      <c r="A137" t="s">
        <v>158</v>
      </c>
      <c r="B137" t="s">
        <v>159</v>
      </c>
      <c r="C137" t="s">
        <v>849</v>
      </c>
      <c r="E137">
        <v>345882240</v>
      </c>
      <c r="F137">
        <v>0</v>
      </c>
      <c r="G137">
        <v>0</v>
      </c>
      <c r="H137">
        <v>0</v>
      </c>
      <c r="I137">
        <v>0</v>
      </c>
      <c r="J137">
        <v>2024</v>
      </c>
      <c r="K137">
        <v>1</v>
      </c>
      <c r="L137" t="e">
        <f>+VLOOKUP(A137,Sheet2!A:A,1,FALSE)</f>
        <v>#N/A</v>
      </c>
    </row>
    <row r="138" spans="1:12" hidden="1" x14ac:dyDescent="0.25">
      <c r="A138" t="s">
        <v>160</v>
      </c>
      <c r="B138" t="s">
        <v>159</v>
      </c>
      <c r="C138" t="s">
        <v>849</v>
      </c>
      <c r="E138">
        <v>125371320</v>
      </c>
      <c r="F138">
        <v>0</v>
      </c>
      <c r="G138">
        <v>0</v>
      </c>
      <c r="H138">
        <v>0</v>
      </c>
      <c r="I138">
        <v>0</v>
      </c>
      <c r="J138">
        <v>2024</v>
      </c>
      <c r="K138">
        <v>1</v>
      </c>
      <c r="L138" t="e">
        <f>+VLOOKUP(A138,Sheet2!A:A,1,FALSE)</f>
        <v>#N/A</v>
      </c>
    </row>
    <row r="139" spans="1:12" hidden="1" x14ac:dyDescent="0.25">
      <c r="A139" t="s">
        <v>161</v>
      </c>
      <c r="B139" t="s">
        <v>159</v>
      </c>
      <c r="C139" t="s">
        <v>849</v>
      </c>
      <c r="E139">
        <v>224430400</v>
      </c>
      <c r="F139">
        <v>0</v>
      </c>
      <c r="G139">
        <v>0</v>
      </c>
      <c r="H139">
        <v>0</v>
      </c>
      <c r="I139">
        <v>0</v>
      </c>
      <c r="J139">
        <v>2024</v>
      </c>
      <c r="K139">
        <v>1</v>
      </c>
      <c r="L139" t="e">
        <f>+VLOOKUP(A139,Sheet2!A:A,1,FALSE)</f>
        <v>#N/A</v>
      </c>
    </row>
    <row r="140" spans="1:12" hidden="1" x14ac:dyDescent="0.25">
      <c r="A140" t="s">
        <v>162</v>
      </c>
      <c r="B140" t="s">
        <v>159</v>
      </c>
      <c r="C140" t="s">
        <v>849</v>
      </c>
      <c r="E140">
        <v>148878240</v>
      </c>
      <c r="F140">
        <v>0</v>
      </c>
      <c r="G140">
        <v>0</v>
      </c>
      <c r="H140">
        <v>0</v>
      </c>
      <c r="I140">
        <v>0</v>
      </c>
      <c r="J140">
        <v>2024</v>
      </c>
      <c r="K140">
        <v>1</v>
      </c>
      <c r="L140" t="e">
        <f>+VLOOKUP(A140,Sheet2!A:A,1,FALSE)</f>
        <v>#N/A</v>
      </c>
    </row>
    <row r="141" spans="1:12" hidden="1" x14ac:dyDescent="0.25">
      <c r="A141" t="s">
        <v>163</v>
      </c>
      <c r="B141" t="s">
        <v>164</v>
      </c>
      <c r="C141" t="s">
        <v>842</v>
      </c>
      <c r="E141">
        <v>7072421</v>
      </c>
      <c r="F141">
        <v>0</v>
      </c>
      <c r="G141">
        <v>-266724</v>
      </c>
      <c r="H141">
        <v>0</v>
      </c>
      <c r="I141">
        <v>0</v>
      </c>
      <c r="J141">
        <v>2024</v>
      </c>
      <c r="K141">
        <v>1</v>
      </c>
      <c r="L141" t="str">
        <f>+VLOOKUP(A141,Sheet2!A:A,1,FALSE)</f>
        <v>MAKRO VILLA SANTOS</v>
      </c>
    </row>
    <row r="142" spans="1:12" hidden="1" x14ac:dyDescent="0.25">
      <c r="A142" t="s">
        <v>165</v>
      </c>
      <c r="B142" t="s">
        <v>164</v>
      </c>
      <c r="C142" t="s">
        <v>842</v>
      </c>
      <c r="E142">
        <v>5851123</v>
      </c>
      <c r="F142">
        <v>0</v>
      </c>
      <c r="G142">
        <v>-201298</v>
      </c>
      <c r="H142">
        <v>0</v>
      </c>
      <c r="I142">
        <v>0</v>
      </c>
      <c r="J142">
        <v>2024</v>
      </c>
      <c r="K142">
        <v>1</v>
      </c>
      <c r="L142" t="str">
        <f>+VLOOKUP(A142,Sheet2!A:A,1,FALSE)</f>
        <v>MAKRO SOLEDAD</v>
      </c>
    </row>
    <row r="143" spans="1:12" hidden="1" x14ac:dyDescent="0.25">
      <c r="A143" t="s">
        <v>166</v>
      </c>
      <c r="B143" t="s">
        <v>164</v>
      </c>
      <c r="C143" t="s">
        <v>842</v>
      </c>
      <c r="E143">
        <v>6418099</v>
      </c>
      <c r="F143">
        <v>0</v>
      </c>
      <c r="G143">
        <v>-379446</v>
      </c>
      <c r="H143">
        <v>0</v>
      </c>
      <c r="I143">
        <v>0</v>
      </c>
      <c r="J143">
        <v>2024</v>
      </c>
      <c r="K143">
        <v>1</v>
      </c>
      <c r="L143" t="str">
        <f>+VLOOKUP(A143,Sheet2!A:A,1,FALSE)</f>
        <v>MAKRO ALTO DE PRADO</v>
      </c>
    </row>
    <row r="144" spans="1:12" hidden="1" x14ac:dyDescent="0.25">
      <c r="A144" t="s">
        <v>167</v>
      </c>
      <c r="B144" t="s">
        <v>164</v>
      </c>
      <c r="C144" t="s">
        <v>844</v>
      </c>
      <c r="E144">
        <v>16392357</v>
      </c>
      <c r="F144">
        <v>0</v>
      </c>
      <c r="G144">
        <v>-169234</v>
      </c>
      <c r="H144">
        <v>0</v>
      </c>
      <c r="I144">
        <v>0</v>
      </c>
      <c r="J144">
        <v>2024</v>
      </c>
      <c r="K144">
        <v>1</v>
      </c>
      <c r="L144" t="str">
        <f>+VLOOKUP(A144,Sheet2!A:A,1,FALSE)</f>
        <v>MAKRO CARTAGENA</v>
      </c>
    </row>
    <row r="145" spans="1:12" hidden="1" x14ac:dyDescent="0.25">
      <c r="A145" t="s">
        <v>168</v>
      </c>
      <c r="B145" t="s">
        <v>164</v>
      </c>
      <c r="C145" t="s">
        <v>843</v>
      </c>
      <c r="E145">
        <v>6999350</v>
      </c>
      <c r="F145">
        <v>0</v>
      </c>
      <c r="G145">
        <v>-538723</v>
      </c>
      <c r="H145">
        <v>0</v>
      </c>
      <c r="I145">
        <v>0</v>
      </c>
      <c r="J145">
        <v>2024</v>
      </c>
      <c r="K145">
        <v>1</v>
      </c>
      <c r="L145" t="str">
        <f>+VLOOKUP(A145,Sheet2!A:A,1,FALSE)</f>
        <v>MAKRO MONTERIA</v>
      </c>
    </row>
    <row r="146" spans="1:12" hidden="1" x14ac:dyDescent="0.25">
      <c r="A146" t="s">
        <v>169</v>
      </c>
      <c r="B146" t="s">
        <v>164</v>
      </c>
      <c r="C146" t="s">
        <v>846</v>
      </c>
      <c r="E146">
        <v>10003192</v>
      </c>
      <c r="F146">
        <v>0</v>
      </c>
      <c r="G146">
        <v>-114347</v>
      </c>
      <c r="H146">
        <v>0</v>
      </c>
      <c r="I146">
        <v>0</v>
      </c>
      <c r="J146">
        <v>2024</v>
      </c>
      <c r="K146">
        <v>1</v>
      </c>
      <c r="L146" t="str">
        <f>+VLOOKUP(A146,Sheet2!A:A,1,FALSE)</f>
        <v>MAKRO SANTA MARTA</v>
      </c>
    </row>
    <row r="147" spans="1:12" hidden="1" x14ac:dyDescent="0.25">
      <c r="A147" t="s">
        <v>170</v>
      </c>
      <c r="B147" t="s">
        <v>164</v>
      </c>
      <c r="C147" t="s">
        <v>848</v>
      </c>
      <c r="E147">
        <v>7163025</v>
      </c>
      <c r="F147">
        <v>0</v>
      </c>
      <c r="G147">
        <v>-123642</v>
      </c>
      <c r="H147">
        <v>0</v>
      </c>
      <c r="I147">
        <v>0</v>
      </c>
      <c r="J147">
        <v>2024</v>
      </c>
      <c r="K147">
        <v>1</v>
      </c>
      <c r="L147" t="str">
        <f>+VLOOKUP(A147,Sheet2!A:A,1,FALSE)</f>
        <v>MAKRO VALLEDUPAR</v>
      </c>
    </row>
    <row r="148" spans="1:12" hidden="1" x14ac:dyDescent="0.25">
      <c r="A148" t="s">
        <v>171</v>
      </c>
      <c r="B148" t="s">
        <v>172</v>
      </c>
      <c r="C148" t="s">
        <v>846</v>
      </c>
      <c r="E148">
        <v>478592</v>
      </c>
      <c r="F148">
        <v>0</v>
      </c>
      <c r="G148">
        <v>-36692</v>
      </c>
      <c r="H148">
        <v>0</v>
      </c>
      <c r="I148">
        <v>66282</v>
      </c>
      <c r="J148">
        <v>2024</v>
      </c>
      <c r="K148">
        <v>1</v>
      </c>
      <c r="L148" t="str">
        <f>+VLOOKUP(A148,Sheet2!A:A,1,FALSE)</f>
        <v>RAPI MERCAR AV RIO</v>
      </c>
    </row>
    <row r="149" spans="1:12" hidden="1" x14ac:dyDescent="0.25">
      <c r="A149" t="s">
        <v>173</v>
      </c>
      <c r="B149" t="s">
        <v>172</v>
      </c>
      <c r="C149" t="s">
        <v>846</v>
      </c>
      <c r="E149">
        <v>2839227</v>
      </c>
      <c r="F149">
        <v>0</v>
      </c>
      <c r="G149">
        <v>-184390</v>
      </c>
      <c r="H149">
        <v>0</v>
      </c>
      <c r="I149">
        <v>406267</v>
      </c>
      <c r="J149">
        <v>2024</v>
      </c>
      <c r="K149">
        <v>1</v>
      </c>
      <c r="L149" t="str">
        <f>+VLOOKUP(A149,Sheet2!A:A,1,FALSE)</f>
        <v>RAPI MERCAR BAVARIA</v>
      </c>
    </row>
    <row r="150" spans="1:12" hidden="1" x14ac:dyDescent="0.25">
      <c r="A150" t="s">
        <v>174</v>
      </c>
      <c r="B150" t="s">
        <v>172</v>
      </c>
      <c r="C150" t="s">
        <v>846</v>
      </c>
      <c r="E150">
        <v>710644</v>
      </c>
      <c r="F150">
        <v>0</v>
      </c>
      <c r="G150">
        <v>-207581</v>
      </c>
      <c r="H150">
        <v>0</v>
      </c>
      <c r="I150">
        <v>75458</v>
      </c>
      <c r="J150">
        <v>2024</v>
      </c>
      <c r="K150">
        <v>1</v>
      </c>
      <c r="L150" t="str">
        <f>+VLOOKUP(A150,Sheet2!A:A,1,FALSE)</f>
        <v>RAPI MERCAR LAURELES</v>
      </c>
    </row>
    <row r="151" spans="1:12" hidden="1" x14ac:dyDescent="0.25">
      <c r="A151" t="s">
        <v>175</v>
      </c>
      <c r="B151" t="s">
        <v>172</v>
      </c>
      <c r="C151" t="s">
        <v>846</v>
      </c>
      <c r="E151">
        <v>922874</v>
      </c>
      <c r="F151">
        <v>0</v>
      </c>
      <c r="G151">
        <v>-43172</v>
      </c>
      <c r="H151">
        <v>0</v>
      </c>
      <c r="I151">
        <v>131955</v>
      </c>
      <c r="J151">
        <v>2024</v>
      </c>
      <c r="K151">
        <v>1</v>
      </c>
      <c r="L151" t="str">
        <f>+VLOOKUP(A151,Sheet2!A:A,1,FALSE)</f>
        <v>RAPI MERCAR JARDINES</v>
      </c>
    </row>
    <row r="152" spans="1:12" hidden="1" x14ac:dyDescent="0.25">
      <c r="A152" t="s">
        <v>176</v>
      </c>
      <c r="B152" t="s">
        <v>172</v>
      </c>
      <c r="C152" t="s">
        <v>846</v>
      </c>
      <c r="E152">
        <v>5626029</v>
      </c>
      <c r="F152">
        <v>20890</v>
      </c>
      <c r="G152">
        <v>-245269</v>
      </c>
      <c r="H152">
        <v>0</v>
      </c>
      <c r="I152">
        <v>812471</v>
      </c>
      <c r="J152">
        <v>2024</v>
      </c>
      <c r="K152">
        <v>1</v>
      </c>
      <c r="L152" t="str">
        <f>+VLOOKUP(A152,Sheet2!A:A,1,FALSE)</f>
        <v>RAPI MERCAR MERCADO</v>
      </c>
    </row>
    <row r="153" spans="1:12" hidden="1" x14ac:dyDescent="0.25">
      <c r="A153" t="s">
        <v>177</v>
      </c>
      <c r="B153" t="s">
        <v>172</v>
      </c>
      <c r="C153" t="s">
        <v>846</v>
      </c>
      <c r="E153">
        <v>1993598</v>
      </c>
      <c r="F153">
        <v>12534</v>
      </c>
      <c r="G153">
        <v>0</v>
      </c>
      <c r="H153">
        <v>0</v>
      </c>
      <c r="I153">
        <v>299038</v>
      </c>
      <c r="J153">
        <v>2024</v>
      </c>
      <c r="K153">
        <v>1</v>
      </c>
      <c r="L153" t="str">
        <f>+VLOOKUP(A153,Sheet2!A:A,1,FALSE)</f>
        <v>RAPI MERCAR MIO 11 DE NOVIEMBRE</v>
      </c>
    </row>
    <row r="154" spans="1:12" hidden="1" x14ac:dyDescent="0.25">
      <c r="A154" t="s">
        <v>178</v>
      </c>
      <c r="B154" t="s">
        <v>172</v>
      </c>
      <c r="C154" t="s">
        <v>846</v>
      </c>
      <c r="E154">
        <v>1022226</v>
      </c>
      <c r="F154">
        <v>0</v>
      </c>
      <c r="G154">
        <v>0</v>
      </c>
      <c r="H154">
        <v>0</v>
      </c>
      <c r="I154">
        <v>153331</v>
      </c>
      <c r="J154">
        <v>2024</v>
      </c>
      <c r="K154">
        <v>1</v>
      </c>
      <c r="L154" t="str">
        <f>+VLOOKUP(A154,Sheet2!A:A,1,FALSE)</f>
        <v>RAPI MERCAR NOGALES</v>
      </c>
    </row>
    <row r="155" spans="1:12" hidden="1" x14ac:dyDescent="0.25">
      <c r="A155" t="s">
        <v>179</v>
      </c>
      <c r="B155" t="s">
        <v>172</v>
      </c>
      <c r="C155" t="s">
        <v>846</v>
      </c>
      <c r="E155">
        <v>3328953</v>
      </c>
      <c r="F155">
        <v>0</v>
      </c>
      <c r="G155">
        <v>-50896</v>
      </c>
      <c r="H155">
        <v>0</v>
      </c>
      <c r="I155">
        <v>491711</v>
      </c>
      <c r="J155">
        <v>2024</v>
      </c>
      <c r="K155">
        <v>1</v>
      </c>
      <c r="L155" t="str">
        <f>+VLOOKUP(A155,Sheet2!A:A,1,FALSE)</f>
        <v>RAPI MERCAR SANTA CRUZ</v>
      </c>
    </row>
    <row r="156" spans="1:12" hidden="1" x14ac:dyDescent="0.25">
      <c r="A156" t="s">
        <v>180</v>
      </c>
      <c r="B156" t="s">
        <v>172</v>
      </c>
      <c r="C156" t="s">
        <v>846</v>
      </c>
      <c r="E156">
        <v>5824473</v>
      </c>
      <c r="F156">
        <v>20890</v>
      </c>
      <c r="G156">
        <v>-69529</v>
      </c>
      <c r="H156">
        <v>0</v>
      </c>
      <c r="I156">
        <v>871283</v>
      </c>
      <c r="J156">
        <v>2024</v>
      </c>
      <c r="K156">
        <v>1</v>
      </c>
      <c r="L156" t="str">
        <f>+VLOOKUP(A156,Sheet2!A:A,1,FALSE)</f>
        <v>RAPI MERCAR TRANSPORTE</v>
      </c>
    </row>
    <row r="157" spans="1:12" hidden="1" x14ac:dyDescent="0.25">
      <c r="A157" t="s">
        <v>181</v>
      </c>
      <c r="B157" t="s">
        <v>172</v>
      </c>
      <c r="C157" t="s">
        <v>846</v>
      </c>
      <c r="E157">
        <v>5267729</v>
      </c>
      <c r="F157">
        <v>0</v>
      </c>
      <c r="G157">
        <v>-134244</v>
      </c>
      <c r="H157">
        <v>0</v>
      </c>
      <c r="I157">
        <v>780743</v>
      </c>
      <c r="J157">
        <v>2024</v>
      </c>
      <c r="K157">
        <v>1</v>
      </c>
      <c r="L157" t="str">
        <f>+VLOOKUP(A157,Sheet2!A:A,1,FALSE)</f>
        <v>RAPI MERCAR RODADERO # 2</v>
      </c>
    </row>
    <row r="158" spans="1:12" hidden="1" x14ac:dyDescent="0.25">
      <c r="A158" t="s">
        <v>182</v>
      </c>
      <c r="B158" t="s">
        <v>183</v>
      </c>
      <c r="C158" t="s">
        <v>848</v>
      </c>
      <c r="E158">
        <v>943659</v>
      </c>
      <c r="F158">
        <v>0</v>
      </c>
      <c r="G158">
        <v>-121164</v>
      </c>
      <c r="H158">
        <v>0</v>
      </c>
      <c r="I158">
        <v>82250</v>
      </c>
      <c r="J158">
        <v>2024</v>
      </c>
      <c r="K158">
        <v>1</v>
      </c>
      <c r="L158" t="str">
        <f>+VLOOKUP(A158,Sheet2!A:A,1,FALSE)</f>
        <v>REYES LOPEZ SAS FUNDADORES</v>
      </c>
    </row>
    <row r="159" spans="1:12" hidden="1" x14ac:dyDescent="0.25">
      <c r="A159" t="s">
        <v>184</v>
      </c>
      <c r="B159" t="s">
        <v>183</v>
      </c>
      <c r="C159" t="s">
        <v>848</v>
      </c>
      <c r="E159">
        <v>604582</v>
      </c>
      <c r="F159">
        <v>0</v>
      </c>
      <c r="G159">
        <v>-100373</v>
      </c>
      <c r="H159">
        <v>0</v>
      </c>
      <c r="I159">
        <v>50420</v>
      </c>
      <c r="J159">
        <v>2024</v>
      </c>
      <c r="K159">
        <v>1</v>
      </c>
      <c r="L159" t="str">
        <f>+VLOOKUP(A159,Sheet2!A:A,1,FALSE)</f>
        <v>REYES LOPEZ SAS MI FUTURO GALERIA</v>
      </c>
    </row>
    <row r="160" spans="1:12" hidden="1" x14ac:dyDescent="0.25">
      <c r="A160" t="s">
        <v>185</v>
      </c>
      <c r="B160" t="s">
        <v>183</v>
      </c>
      <c r="C160" t="s">
        <v>848</v>
      </c>
      <c r="E160">
        <v>925532</v>
      </c>
      <c r="F160">
        <v>0</v>
      </c>
      <c r="G160">
        <v>-91853</v>
      </c>
      <c r="H160">
        <v>0</v>
      </c>
      <c r="I160">
        <v>83366</v>
      </c>
      <c r="J160">
        <v>2024</v>
      </c>
      <c r="K160">
        <v>1</v>
      </c>
      <c r="L160" t="str">
        <f>+VLOOKUP(A160,Sheet2!A:A,1,FALSE)</f>
        <v>REYES LOPEZ SAS LA PAZ</v>
      </c>
    </row>
    <row r="161" spans="1:12" hidden="1" x14ac:dyDescent="0.25">
      <c r="A161" t="s">
        <v>186</v>
      </c>
      <c r="B161" t="s">
        <v>183</v>
      </c>
      <c r="C161" t="s">
        <v>848</v>
      </c>
      <c r="E161">
        <v>2440254</v>
      </c>
      <c r="F161">
        <v>0</v>
      </c>
      <c r="G161">
        <v>-139669</v>
      </c>
      <c r="H161">
        <v>0</v>
      </c>
      <c r="I161">
        <v>230058</v>
      </c>
      <c r="J161">
        <v>2024</v>
      </c>
      <c r="K161">
        <v>1</v>
      </c>
      <c r="L161" t="str">
        <f>+VLOOKUP(A161,Sheet2!A:A,1,FALSE)</f>
        <v>REYES LOPEZ SAS MI FUTURO MERCADO</v>
      </c>
    </row>
    <row r="162" spans="1:12" hidden="1" x14ac:dyDescent="0.25">
      <c r="A162" t="s">
        <v>187</v>
      </c>
      <c r="B162" t="s">
        <v>183</v>
      </c>
      <c r="C162" t="s">
        <v>848</v>
      </c>
      <c r="E162">
        <v>881268</v>
      </c>
      <c r="F162">
        <v>0</v>
      </c>
      <c r="G162">
        <v>-70757</v>
      </c>
      <c r="H162">
        <v>0</v>
      </c>
      <c r="I162">
        <v>81053</v>
      </c>
      <c r="J162">
        <v>2024</v>
      </c>
      <c r="K162">
        <v>1</v>
      </c>
      <c r="L162" t="str">
        <f>+VLOOKUP(A162,Sheet2!A:A,1,FALSE)</f>
        <v>REYES LOPEZ SAS NEVADA</v>
      </c>
    </row>
    <row r="163" spans="1:12" hidden="1" x14ac:dyDescent="0.25">
      <c r="A163" t="s">
        <v>188</v>
      </c>
      <c r="B163" t="s">
        <v>183</v>
      </c>
      <c r="C163" t="s">
        <v>848</v>
      </c>
      <c r="E163">
        <v>2708636</v>
      </c>
      <c r="F163">
        <v>0</v>
      </c>
      <c r="G163">
        <v>-73699</v>
      </c>
      <c r="H163">
        <v>0</v>
      </c>
      <c r="I163">
        <v>263492</v>
      </c>
      <c r="J163">
        <v>2024</v>
      </c>
      <c r="K163">
        <v>1</v>
      </c>
      <c r="L163" t="str">
        <f>+VLOOKUP(A163,Sheet2!A:A,1,FALSE)</f>
        <v>REYES LOPEZ SAS NOVALITO</v>
      </c>
    </row>
    <row r="164" spans="1:12" hidden="1" x14ac:dyDescent="0.25">
      <c r="A164" t="s">
        <v>189</v>
      </c>
      <c r="B164" t="s">
        <v>183</v>
      </c>
      <c r="C164" t="s">
        <v>848</v>
      </c>
      <c r="E164">
        <v>858883</v>
      </c>
      <c r="F164">
        <v>0</v>
      </c>
      <c r="G164">
        <v>-242712</v>
      </c>
      <c r="H164">
        <v>0</v>
      </c>
      <c r="I164">
        <v>61616</v>
      </c>
      <c r="J164">
        <v>2024</v>
      </c>
      <c r="K164">
        <v>1</v>
      </c>
      <c r="L164" t="str">
        <f>+VLOOKUP(A164,Sheet2!A:A,1,FALSE)</f>
        <v>REYES LOPEZ SAS SABANAS</v>
      </c>
    </row>
    <row r="165" spans="1:12" hidden="1" x14ac:dyDescent="0.25">
      <c r="A165" t="s">
        <v>822</v>
      </c>
      <c r="B165" t="s">
        <v>191</v>
      </c>
      <c r="C165" t="s">
        <v>842</v>
      </c>
      <c r="E165">
        <v>0</v>
      </c>
      <c r="F165">
        <v>0</v>
      </c>
      <c r="G165">
        <v>-50002</v>
      </c>
      <c r="H165">
        <v>0</v>
      </c>
      <c r="I165">
        <v>0</v>
      </c>
      <c r="J165">
        <v>2024</v>
      </c>
      <c r="K165">
        <v>1</v>
      </c>
      <c r="L165" t="e">
        <f>+VLOOKUP(A165,Sheet2!A:A,1,FALSE)</f>
        <v>#N/A</v>
      </c>
    </row>
    <row r="166" spans="1:12" hidden="1" x14ac:dyDescent="0.25">
      <c r="A166" t="s">
        <v>193</v>
      </c>
      <c r="B166" t="s">
        <v>191</v>
      </c>
      <c r="C166" t="s">
        <v>842</v>
      </c>
      <c r="E166">
        <v>0</v>
      </c>
      <c r="F166">
        <v>0</v>
      </c>
      <c r="G166">
        <v>-162295</v>
      </c>
      <c r="H166">
        <v>0</v>
      </c>
      <c r="I166">
        <v>0</v>
      </c>
      <c r="J166">
        <v>2024</v>
      </c>
      <c r="K166">
        <v>1</v>
      </c>
      <c r="L166" t="str">
        <f>+VLOOKUP(A166,Sheet2!A:A,1,FALSE)</f>
        <v>Sao 053 Portal del Prado</v>
      </c>
    </row>
    <row r="167" spans="1:12" hidden="1" x14ac:dyDescent="0.25">
      <c r="A167" t="s">
        <v>778</v>
      </c>
      <c r="B167" t="s">
        <v>191</v>
      </c>
      <c r="C167" t="s">
        <v>842</v>
      </c>
      <c r="E167">
        <v>0</v>
      </c>
      <c r="F167">
        <v>0</v>
      </c>
      <c r="G167">
        <v>-5687</v>
      </c>
      <c r="H167">
        <v>0</v>
      </c>
      <c r="I167">
        <v>0</v>
      </c>
      <c r="J167">
        <v>2024</v>
      </c>
      <c r="K167">
        <v>1</v>
      </c>
      <c r="L167" t="e">
        <f>+VLOOKUP(A167,Sheet2!A:A,1,FALSE)</f>
        <v>#N/A</v>
      </c>
    </row>
    <row r="168" spans="1:12" hidden="1" x14ac:dyDescent="0.25">
      <c r="A168" t="s">
        <v>194</v>
      </c>
      <c r="B168" t="s">
        <v>191</v>
      </c>
      <c r="C168" t="s">
        <v>842</v>
      </c>
      <c r="E168">
        <v>0</v>
      </c>
      <c r="F168">
        <v>0</v>
      </c>
      <c r="G168">
        <v>-571398</v>
      </c>
      <c r="H168">
        <v>0</v>
      </c>
      <c r="I168">
        <v>0</v>
      </c>
      <c r="J168">
        <v>2024</v>
      </c>
      <c r="K168">
        <v>1</v>
      </c>
      <c r="L168" t="e">
        <f>+VLOOKUP(A168,Sheet2!A:A,1,FALSE)</f>
        <v>#N/A</v>
      </c>
    </row>
    <row r="169" spans="1:12" hidden="1" x14ac:dyDescent="0.25">
      <c r="A169" t="s">
        <v>779</v>
      </c>
      <c r="B169" t="s">
        <v>191</v>
      </c>
      <c r="C169" t="s">
        <v>842</v>
      </c>
      <c r="E169">
        <v>0</v>
      </c>
      <c r="F169">
        <v>0</v>
      </c>
      <c r="G169">
        <v>-79400</v>
      </c>
      <c r="H169">
        <v>0</v>
      </c>
      <c r="I169">
        <v>0</v>
      </c>
      <c r="J169">
        <v>2024</v>
      </c>
      <c r="K169">
        <v>1</v>
      </c>
      <c r="L169" t="e">
        <f>+VLOOKUP(A169,Sheet2!A:A,1,FALSE)</f>
        <v>#N/A</v>
      </c>
    </row>
    <row r="170" spans="1:12" hidden="1" x14ac:dyDescent="0.25">
      <c r="A170" t="s">
        <v>197</v>
      </c>
      <c r="B170" t="s">
        <v>191</v>
      </c>
      <c r="C170" t="s">
        <v>842</v>
      </c>
      <c r="E170">
        <v>0</v>
      </c>
      <c r="F170">
        <v>0</v>
      </c>
      <c r="G170">
        <v>-100557</v>
      </c>
      <c r="H170">
        <v>0</v>
      </c>
      <c r="I170">
        <v>0</v>
      </c>
      <c r="J170">
        <v>2024</v>
      </c>
      <c r="K170">
        <v>1</v>
      </c>
      <c r="L170" t="str">
        <f>+VLOOKUP(A170,Sheet2!A:A,1,FALSE)</f>
        <v>Sto 503</v>
      </c>
    </row>
    <row r="171" spans="1:12" hidden="1" x14ac:dyDescent="0.25">
      <c r="A171" t="s">
        <v>200</v>
      </c>
      <c r="B171" t="s">
        <v>191</v>
      </c>
      <c r="C171" t="s">
        <v>842</v>
      </c>
      <c r="E171">
        <v>0</v>
      </c>
      <c r="F171">
        <v>0</v>
      </c>
      <c r="G171">
        <v>-46868</v>
      </c>
      <c r="H171">
        <v>0</v>
      </c>
      <c r="I171">
        <v>0</v>
      </c>
      <c r="J171">
        <v>2024</v>
      </c>
      <c r="K171">
        <v>1</v>
      </c>
      <c r="L171" t="str">
        <f>+VLOOKUP(A171,Sheet2!A:A,1,FALSE)</f>
        <v>Sto 544 Gourmet</v>
      </c>
    </row>
    <row r="172" spans="1:12" hidden="1" x14ac:dyDescent="0.25">
      <c r="A172" t="s">
        <v>201</v>
      </c>
      <c r="B172" t="s">
        <v>191</v>
      </c>
      <c r="C172" t="s">
        <v>842</v>
      </c>
      <c r="E172">
        <v>0</v>
      </c>
      <c r="F172">
        <v>0</v>
      </c>
      <c r="G172">
        <v>-30915</v>
      </c>
      <c r="H172">
        <v>0</v>
      </c>
      <c r="I172">
        <v>0</v>
      </c>
      <c r="J172">
        <v>2024</v>
      </c>
      <c r="K172">
        <v>1</v>
      </c>
      <c r="L172" t="str">
        <f>+VLOOKUP(A172,Sheet2!A:A,1,FALSE)</f>
        <v>Sto 004 Villa Olimpica</v>
      </c>
    </row>
    <row r="173" spans="1:12" hidden="1" x14ac:dyDescent="0.25">
      <c r="A173" t="s">
        <v>823</v>
      </c>
      <c r="B173" t="s">
        <v>191</v>
      </c>
      <c r="C173" t="s">
        <v>842</v>
      </c>
      <c r="E173">
        <v>0</v>
      </c>
      <c r="F173">
        <v>0</v>
      </c>
      <c r="G173">
        <v>-104510</v>
      </c>
      <c r="H173">
        <v>0</v>
      </c>
      <c r="I173">
        <v>0</v>
      </c>
      <c r="J173">
        <v>2024</v>
      </c>
      <c r="K173">
        <v>1</v>
      </c>
      <c r="L173" t="e">
        <f>+VLOOKUP(A173,Sheet2!A:A,1,FALSE)</f>
        <v>#N/A</v>
      </c>
    </row>
    <row r="174" spans="1:12" hidden="1" x14ac:dyDescent="0.25">
      <c r="A174" t="s">
        <v>824</v>
      </c>
      <c r="B174" t="s">
        <v>191</v>
      </c>
      <c r="C174" t="s">
        <v>842</v>
      </c>
      <c r="E174">
        <v>0</v>
      </c>
      <c r="F174">
        <v>0</v>
      </c>
      <c r="G174">
        <v>-18070</v>
      </c>
      <c r="H174">
        <v>0</v>
      </c>
      <c r="I174">
        <v>0</v>
      </c>
      <c r="J174">
        <v>2024</v>
      </c>
      <c r="K174">
        <v>1</v>
      </c>
      <c r="L174" t="e">
        <f>+VLOOKUP(A174,Sheet2!A:A,1,FALSE)</f>
        <v>#N/A</v>
      </c>
    </row>
    <row r="175" spans="1:12" hidden="1" x14ac:dyDescent="0.25">
      <c r="A175" t="s">
        <v>825</v>
      </c>
      <c r="B175" t="s">
        <v>191</v>
      </c>
      <c r="C175" t="s">
        <v>842</v>
      </c>
      <c r="E175">
        <v>0</v>
      </c>
      <c r="F175">
        <v>0</v>
      </c>
      <c r="G175">
        <v>-174680</v>
      </c>
      <c r="H175">
        <v>0</v>
      </c>
      <c r="I175">
        <v>0</v>
      </c>
      <c r="J175">
        <v>2024</v>
      </c>
      <c r="K175">
        <v>1</v>
      </c>
      <c r="L175" t="e">
        <f>+VLOOKUP(A175,Sheet2!A:A,1,FALSE)</f>
        <v>#N/A</v>
      </c>
    </row>
    <row r="176" spans="1:12" hidden="1" x14ac:dyDescent="0.25">
      <c r="A176" t="s">
        <v>781</v>
      </c>
      <c r="B176" t="s">
        <v>191</v>
      </c>
      <c r="C176" t="s">
        <v>842</v>
      </c>
      <c r="E176">
        <v>0</v>
      </c>
      <c r="F176">
        <v>0</v>
      </c>
      <c r="G176">
        <v>-111160</v>
      </c>
      <c r="H176">
        <v>0</v>
      </c>
      <c r="I176">
        <v>0</v>
      </c>
      <c r="J176">
        <v>2024</v>
      </c>
      <c r="K176">
        <v>1</v>
      </c>
      <c r="L176" t="e">
        <f>+VLOOKUP(A176,Sheet2!A:A,1,FALSE)</f>
        <v>#N/A</v>
      </c>
    </row>
    <row r="177" spans="1:12" hidden="1" x14ac:dyDescent="0.25">
      <c r="A177" t="s">
        <v>826</v>
      </c>
      <c r="B177" t="s">
        <v>191</v>
      </c>
      <c r="C177" t="s">
        <v>842</v>
      </c>
      <c r="E177">
        <v>0</v>
      </c>
      <c r="F177">
        <v>0</v>
      </c>
      <c r="G177">
        <v>-95280</v>
      </c>
      <c r="H177">
        <v>0</v>
      </c>
      <c r="I177">
        <v>0</v>
      </c>
      <c r="J177">
        <v>2024</v>
      </c>
      <c r="K177">
        <v>1</v>
      </c>
      <c r="L177" t="e">
        <f>+VLOOKUP(A177,Sheet2!A:A,1,FALSE)</f>
        <v>#N/A</v>
      </c>
    </row>
    <row r="178" spans="1:12" hidden="1" x14ac:dyDescent="0.25">
      <c r="A178" t="s">
        <v>205</v>
      </c>
      <c r="B178" t="s">
        <v>191</v>
      </c>
      <c r="C178" t="s">
        <v>842</v>
      </c>
      <c r="E178">
        <v>0</v>
      </c>
      <c r="F178">
        <v>0</v>
      </c>
      <c r="G178">
        <v>-123305</v>
      </c>
      <c r="H178">
        <v>0</v>
      </c>
      <c r="I178">
        <v>0</v>
      </c>
      <c r="J178">
        <v>2024</v>
      </c>
      <c r="K178">
        <v>1</v>
      </c>
      <c r="L178" t="e">
        <f>+VLOOKUP(A178,Sheet2!A:A,1,FALSE)</f>
        <v>#N/A</v>
      </c>
    </row>
    <row r="179" spans="1:12" hidden="1" x14ac:dyDescent="0.25">
      <c r="A179" t="s">
        <v>206</v>
      </c>
      <c r="B179" t="s">
        <v>191</v>
      </c>
      <c r="C179" t="s">
        <v>842</v>
      </c>
      <c r="E179">
        <v>0</v>
      </c>
      <c r="F179">
        <v>0</v>
      </c>
      <c r="G179">
        <v>-201114</v>
      </c>
      <c r="H179">
        <v>0</v>
      </c>
      <c r="I179">
        <v>0</v>
      </c>
      <c r="J179">
        <v>2024</v>
      </c>
      <c r="K179">
        <v>1</v>
      </c>
      <c r="L179" t="e">
        <f>+VLOOKUP(A179,Sheet2!A:A,1,FALSE)</f>
        <v>#N/A</v>
      </c>
    </row>
    <row r="180" spans="1:12" hidden="1" x14ac:dyDescent="0.25">
      <c r="A180" t="s">
        <v>783</v>
      </c>
      <c r="B180" t="s">
        <v>191</v>
      </c>
      <c r="C180" t="s">
        <v>842</v>
      </c>
      <c r="E180">
        <v>0</v>
      </c>
      <c r="F180">
        <v>0</v>
      </c>
      <c r="G180">
        <v>-107524</v>
      </c>
      <c r="H180">
        <v>0</v>
      </c>
      <c r="I180">
        <v>0</v>
      </c>
      <c r="J180">
        <v>2024</v>
      </c>
      <c r="K180">
        <v>1</v>
      </c>
      <c r="L180" t="e">
        <f>+VLOOKUP(A180,Sheet2!A:A,1,FALSE)</f>
        <v>#N/A</v>
      </c>
    </row>
    <row r="181" spans="1:12" hidden="1" x14ac:dyDescent="0.25">
      <c r="A181" t="s">
        <v>207</v>
      </c>
      <c r="B181" t="s">
        <v>191</v>
      </c>
      <c r="C181" t="s">
        <v>842</v>
      </c>
      <c r="E181">
        <v>0</v>
      </c>
      <c r="F181">
        <v>0</v>
      </c>
      <c r="G181">
        <v>-31760</v>
      </c>
      <c r="H181">
        <v>0</v>
      </c>
      <c r="I181">
        <v>0</v>
      </c>
      <c r="J181">
        <v>2024</v>
      </c>
      <c r="K181">
        <v>1</v>
      </c>
      <c r="L181" t="str">
        <f>+VLOOKUP(A181,Sheet2!A:A,1,FALSE)</f>
        <v>Sto 059 el Golf</v>
      </c>
    </row>
    <row r="182" spans="1:12" hidden="1" x14ac:dyDescent="0.25">
      <c r="A182" t="s">
        <v>210</v>
      </c>
      <c r="B182" t="s">
        <v>191</v>
      </c>
      <c r="C182" t="s">
        <v>842</v>
      </c>
      <c r="E182">
        <v>0</v>
      </c>
      <c r="F182">
        <v>0</v>
      </c>
      <c r="G182">
        <v>-118028</v>
      </c>
      <c r="H182">
        <v>0</v>
      </c>
      <c r="I182">
        <v>0</v>
      </c>
      <c r="J182">
        <v>2024</v>
      </c>
      <c r="K182">
        <v>1</v>
      </c>
      <c r="L182" t="str">
        <f>+VLOOKUP(A182,Sheet2!A:A,1,FALSE)</f>
        <v>Sto 063 Terminal</v>
      </c>
    </row>
    <row r="183" spans="1:12" hidden="1" x14ac:dyDescent="0.25">
      <c r="A183" t="s">
        <v>211</v>
      </c>
      <c r="B183" t="s">
        <v>191</v>
      </c>
      <c r="C183" t="s">
        <v>842</v>
      </c>
      <c r="E183">
        <v>0</v>
      </c>
      <c r="F183">
        <v>0</v>
      </c>
      <c r="G183">
        <v>-127040</v>
      </c>
      <c r="H183">
        <v>0</v>
      </c>
      <c r="I183">
        <v>0</v>
      </c>
      <c r="J183">
        <v>2024</v>
      </c>
      <c r="K183">
        <v>1</v>
      </c>
      <c r="L183" t="str">
        <f>+VLOOKUP(A183,Sheet2!A:A,1,FALSE)</f>
        <v>Sto 065 Murillo Estadio</v>
      </c>
    </row>
    <row r="184" spans="1:12" hidden="1" x14ac:dyDescent="0.25">
      <c r="A184" t="s">
        <v>212</v>
      </c>
      <c r="B184" t="s">
        <v>191</v>
      </c>
      <c r="C184" t="s">
        <v>842</v>
      </c>
      <c r="E184">
        <v>0</v>
      </c>
      <c r="F184">
        <v>0</v>
      </c>
      <c r="G184">
        <v>-15880</v>
      </c>
      <c r="H184">
        <v>0</v>
      </c>
      <c r="I184">
        <v>0</v>
      </c>
      <c r="J184">
        <v>2024</v>
      </c>
      <c r="K184">
        <v>1</v>
      </c>
      <c r="L184" t="str">
        <f>+VLOOKUP(A184,Sheet2!A:A,1,FALSE)</f>
        <v>Sao 067 Parque Alegra</v>
      </c>
    </row>
    <row r="185" spans="1:12" hidden="1" x14ac:dyDescent="0.25">
      <c r="A185" t="s">
        <v>213</v>
      </c>
      <c r="B185" t="s">
        <v>191</v>
      </c>
      <c r="C185" t="s">
        <v>842</v>
      </c>
      <c r="E185">
        <v>0</v>
      </c>
      <c r="F185">
        <v>0</v>
      </c>
      <c r="G185">
        <v>-285840</v>
      </c>
      <c r="H185">
        <v>0</v>
      </c>
      <c r="I185">
        <v>0</v>
      </c>
      <c r="J185">
        <v>2024</v>
      </c>
      <c r="K185">
        <v>1</v>
      </c>
      <c r="L185" t="e">
        <f>+VLOOKUP(A185,Sheet2!A:A,1,FALSE)</f>
        <v>#N/A</v>
      </c>
    </row>
    <row r="186" spans="1:12" hidden="1" x14ac:dyDescent="0.25">
      <c r="A186" t="s">
        <v>215</v>
      </c>
      <c r="B186" t="s">
        <v>191</v>
      </c>
      <c r="C186" t="s">
        <v>842</v>
      </c>
      <c r="E186">
        <v>0</v>
      </c>
      <c r="F186">
        <v>0</v>
      </c>
      <c r="G186">
        <v>-15880</v>
      </c>
      <c r="H186">
        <v>0</v>
      </c>
      <c r="I186">
        <v>0</v>
      </c>
      <c r="J186">
        <v>2024</v>
      </c>
      <c r="K186">
        <v>1</v>
      </c>
      <c r="L186" t="str">
        <f>+VLOOKUP(A186,Sheet2!A:A,1,FALSE)</f>
        <v>Sto 076 Prado Alto</v>
      </c>
    </row>
    <row r="187" spans="1:12" hidden="1" x14ac:dyDescent="0.25">
      <c r="A187" t="s">
        <v>216</v>
      </c>
      <c r="B187" t="s">
        <v>191</v>
      </c>
      <c r="C187" t="s">
        <v>842</v>
      </c>
      <c r="E187">
        <v>0</v>
      </c>
      <c r="F187">
        <v>0</v>
      </c>
      <c r="G187">
        <v>-70556</v>
      </c>
      <c r="H187">
        <v>0</v>
      </c>
      <c r="I187">
        <v>0</v>
      </c>
      <c r="J187">
        <v>2024</v>
      </c>
      <c r="K187">
        <v>1</v>
      </c>
      <c r="L187" t="str">
        <f>+VLOOKUP(A187,Sheet2!A:A,1,FALSE)</f>
        <v>Sto 078 Ciudad Jardin</v>
      </c>
    </row>
    <row r="188" spans="1:12" hidden="1" x14ac:dyDescent="0.25">
      <c r="A188" t="s">
        <v>218</v>
      </c>
      <c r="B188" t="s">
        <v>191</v>
      </c>
      <c r="C188" t="s">
        <v>842</v>
      </c>
      <c r="E188">
        <v>0</v>
      </c>
      <c r="F188">
        <v>0</v>
      </c>
      <c r="G188">
        <v>-31760</v>
      </c>
      <c r="H188">
        <v>0</v>
      </c>
      <c r="I188">
        <v>0</v>
      </c>
      <c r="J188">
        <v>2024</v>
      </c>
      <c r="K188">
        <v>1</v>
      </c>
      <c r="L188" t="str">
        <f>+VLOOKUP(A188,Sheet2!A:A,1,FALSE)</f>
        <v>Sto 082 Porvenir</v>
      </c>
    </row>
    <row r="189" spans="1:12" hidden="1" x14ac:dyDescent="0.25">
      <c r="A189" t="s">
        <v>221</v>
      </c>
      <c r="B189" t="s">
        <v>191</v>
      </c>
      <c r="C189" t="s">
        <v>842</v>
      </c>
      <c r="E189">
        <v>0</v>
      </c>
      <c r="F189">
        <v>0</v>
      </c>
      <c r="G189">
        <v>-15880</v>
      </c>
      <c r="H189">
        <v>0</v>
      </c>
      <c r="I189">
        <v>0</v>
      </c>
      <c r="J189">
        <v>2024</v>
      </c>
      <c r="K189">
        <v>1</v>
      </c>
      <c r="L189" t="str">
        <f>+VLOOKUP(A189,Sheet2!A:A,1,FALSE)</f>
        <v>Sto 098 Buenavista</v>
      </c>
    </row>
    <row r="190" spans="1:12" hidden="1" x14ac:dyDescent="0.25">
      <c r="A190" t="s">
        <v>223</v>
      </c>
      <c r="B190" t="s">
        <v>191</v>
      </c>
      <c r="C190" t="s">
        <v>842</v>
      </c>
      <c r="E190">
        <v>0</v>
      </c>
      <c r="F190">
        <v>0</v>
      </c>
      <c r="G190">
        <v>-31760</v>
      </c>
      <c r="H190">
        <v>0</v>
      </c>
      <c r="I190">
        <v>0</v>
      </c>
      <c r="J190">
        <v>2024</v>
      </c>
      <c r="K190">
        <v>1</v>
      </c>
      <c r="L190" t="e">
        <f>+VLOOKUP(A190,Sheet2!A:A,1,FALSE)</f>
        <v>#N/A</v>
      </c>
    </row>
    <row r="191" spans="1:12" hidden="1" x14ac:dyDescent="0.25">
      <c r="A191" t="s">
        <v>851</v>
      </c>
      <c r="B191" t="s">
        <v>191</v>
      </c>
      <c r="C191" t="s">
        <v>842</v>
      </c>
      <c r="E191">
        <v>0</v>
      </c>
      <c r="F191">
        <v>0</v>
      </c>
      <c r="G191">
        <v>-136245</v>
      </c>
      <c r="H191">
        <v>0</v>
      </c>
      <c r="I191">
        <v>0</v>
      </c>
      <c r="J191">
        <v>2024</v>
      </c>
      <c r="K191">
        <v>1</v>
      </c>
      <c r="L191" t="e">
        <f>+VLOOKUP(A191,Sheet2!A:A,1,FALSE)</f>
        <v>#N/A</v>
      </c>
    </row>
    <row r="192" spans="1:12" hidden="1" x14ac:dyDescent="0.25">
      <c r="A192" t="s">
        <v>224</v>
      </c>
      <c r="B192" t="s">
        <v>191</v>
      </c>
      <c r="C192" t="s">
        <v>842</v>
      </c>
      <c r="E192">
        <v>0</v>
      </c>
      <c r="F192">
        <v>0</v>
      </c>
      <c r="G192">
        <v>-133552</v>
      </c>
      <c r="H192">
        <v>0</v>
      </c>
      <c r="I192">
        <v>0</v>
      </c>
      <c r="J192">
        <v>2024</v>
      </c>
      <c r="K192">
        <v>1</v>
      </c>
      <c r="L192" t="e">
        <f>+VLOOKUP(A192,Sheet2!A:A,1,FALSE)</f>
        <v>#N/A</v>
      </c>
    </row>
    <row r="193" spans="1:12" hidden="1" x14ac:dyDescent="0.25">
      <c r="A193" t="s">
        <v>227</v>
      </c>
      <c r="B193" t="s">
        <v>191</v>
      </c>
      <c r="C193" t="s">
        <v>844</v>
      </c>
      <c r="E193">
        <v>0</v>
      </c>
      <c r="F193">
        <v>0</v>
      </c>
      <c r="G193">
        <v>-463542</v>
      </c>
      <c r="H193">
        <v>0</v>
      </c>
      <c r="I193">
        <v>0</v>
      </c>
      <c r="J193">
        <v>2024</v>
      </c>
      <c r="K193">
        <v>1</v>
      </c>
      <c r="L193" t="e">
        <f>+VLOOKUP(A193,Sheet2!A:A,1,FALSE)</f>
        <v>#N/A</v>
      </c>
    </row>
    <row r="194" spans="1:12" hidden="1" x14ac:dyDescent="0.25">
      <c r="A194" t="s">
        <v>228</v>
      </c>
      <c r="B194" t="s">
        <v>191</v>
      </c>
      <c r="C194" t="s">
        <v>844</v>
      </c>
      <c r="E194">
        <v>0</v>
      </c>
      <c r="F194">
        <v>0</v>
      </c>
      <c r="G194">
        <v>-37624</v>
      </c>
      <c r="H194">
        <v>0</v>
      </c>
      <c r="I194">
        <v>0</v>
      </c>
      <c r="J194">
        <v>2024</v>
      </c>
      <c r="K194">
        <v>1</v>
      </c>
      <c r="L194" t="str">
        <f>+VLOOKUP(A194,Sheet2!A:A,1,FALSE)</f>
        <v>Sao 112 San Felipe</v>
      </c>
    </row>
    <row r="195" spans="1:12" hidden="1" x14ac:dyDescent="0.25">
      <c r="A195" t="s">
        <v>229</v>
      </c>
      <c r="B195" t="s">
        <v>191</v>
      </c>
      <c r="C195" t="s">
        <v>844</v>
      </c>
      <c r="E195">
        <v>0</v>
      </c>
      <c r="F195">
        <v>0</v>
      </c>
      <c r="G195">
        <v>-164444</v>
      </c>
      <c r="H195">
        <v>0</v>
      </c>
      <c r="I195">
        <v>0</v>
      </c>
      <c r="J195">
        <v>2024</v>
      </c>
      <c r="K195">
        <v>1</v>
      </c>
      <c r="L195" t="str">
        <f>+VLOOKUP(A195,Sheet2!A:A,1,FALSE)</f>
        <v>Sdo 609 Bazurto</v>
      </c>
    </row>
    <row r="196" spans="1:12" hidden="1" x14ac:dyDescent="0.25">
      <c r="A196" t="s">
        <v>231</v>
      </c>
      <c r="B196" t="s">
        <v>191</v>
      </c>
      <c r="C196" t="s">
        <v>844</v>
      </c>
      <c r="E196">
        <v>0</v>
      </c>
      <c r="F196">
        <v>0</v>
      </c>
      <c r="G196">
        <v>-227674</v>
      </c>
      <c r="H196">
        <v>0</v>
      </c>
      <c r="I196">
        <v>0</v>
      </c>
      <c r="J196">
        <v>2024</v>
      </c>
      <c r="K196">
        <v>1</v>
      </c>
      <c r="L196" t="e">
        <f>+VLOOKUP(A196,Sheet2!A:A,1,FALSE)</f>
        <v>#N/A</v>
      </c>
    </row>
    <row r="197" spans="1:12" hidden="1" x14ac:dyDescent="0.25">
      <c r="A197" t="s">
        <v>232</v>
      </c>
      <c r="B197" t="s">
        <v>191</v>
      </c>
      <c r="C197" t="s">
        <v>844</v>
      </c>
      <c r="E197">
        <v>0</v>
      </c>
      <c r="F197">
        <v>0</v>
      </c>
      <c r="G197">
        <v>-5102</v>
      </c>
      <c r="H197">
        <v>0</v>
      </c>
      <c r="I197">
        <v>0</v>
      </c>
      <c r="J197">
        <v>2024</v>
      </c>
      <c r="K197">
        <v>1</v>
      </c>
      <c r="L197" t="e">
        <f>+VLOOKUP(A197,Sheet2!A:A,1,FALSE)</f>
        <v>#N/A</v>
      </c>
    </row>
    <row r="198" spans="1:12" hidden="1" x14ac:dyDescent="0.25">
      <c r="A198" t="s">
        <v>233</v>
      </c>
      <c r="B198" t="s">
        <v>191</v>
      </c>
      <c r="C198" t="s">
        <v>844</v>
      </c>
      <c r="E198">
        <v>0</v>
      </c>
      <c r="F198">
        <v>0</v>
      </c>
      <c r="G198">
        <v>-35714</v>
      </c>
      <c r="H198">
        <v>0</v>
      </c>
      <c r="I198">
        <v>0</v>
      </c>
      <c r="J198">
        <v>2024</v>
      </c>
      <c r="K198">
        <v>1</v>
      </c>
      <c r="L198" t="str">
        <f>+VLOOKUP(A198,Sheet2!A:A,1,FALSE)</f>
        <v>Sto 104 los Ejecutivos</v>
      </c>
    </row>
    <row r="199" spans="1:12" hidden="1" x14ac:dyDescent="0.25">
      <c r="A199" t="s">
        <v>234</v>
      </c>
      <c r="B199" t="s">
        <v>191</v>
      </c>
      <c r="C199" t="s">
        <v>844</v>
      </c>
      <c r="E199">
        <v>0</v>
      </c>
      <c r="F199">
        <v>0</v>
      </c>
      <c r="G199">
        <v>-163266</v>
      </c>
      <c r="H199">
        <v>0</v>
      </c>
      <c r="I199">
        <v>0</v>
      </c>
      <c r="J199">
        <v>2024</v>
      </c>
      <c r="K199">
        <v>1</v>
      </c>
      <c r="L199" t="str">
        <f>+VLOOKUP(A199,Sheet2!A:A,1,FALSE)</f>
        <v>Sto 106 Torices</v>
      </c>
    </row>
    <row r="200" spans="1:12" hidden="1" x14ac:dyDescent="0.25">
      <c r="A200" t="s">
        <v>235</v>
      </c>
      <c r="B200" t="s">
        <v>191</v>
      </c>
      <c r="C200" t="s">
        <v>844</v>
      </c>
      <c r="E200">
        <v>0</v>
      </c>
      <c r="F200">
        <v>0</v>
      </c>
      <c r="G200">
        <v>-60641</v>
      </c>
      <c r="H200">
        <v>0</v>
      </c>
      <c r="I200">
        <v>0</v>
      </c>
      <c r="J200">
        <v>2024</v>
      </c>
      <c r="K200">
        <v>1</v>
      </c>
      <c r="L200" t="str">
        <f>+VLOOKUP(A200,Sheet2!A:A,1,FALSE)</f>
        <v>Sto 107 Pie de la Popa</v>
      </c>
    </row>
    <row r="201" spans="1:12" hidden="1" x14ac:dyDescent="0.25">
      <c r="A201" t="s">
        <v>236</v>
      </c>
      <c r="B201" t="s">
        <v>191</v>
      </c>
      <c r="C201" t="s">
        <v>844</v>
      </c>
      <c r="E201">
        <v>0</v>
      </c>
      <c r="F201">
        <v>0</v>
      </c>
      <c r="G201">
        <v>-82695</v>
      </c>
      <c r="H201">
        <v>0</v>
      </c>
      <c r="I201">
        <v>0</v>
      </c>
      <c r="J201">
        <v>2024</v>
      </c>
      <c r="K201">
        <v>1</v>
      </c>
      <c r="L201" t="str">
        <f>+VLOOKUP(A201,Sheet2!A:A,1,FALSE)</f>
        <v>Sto 108 Crisanto Luque</v>
      </c>
    </row>
    <row r="202" spans="1:12" hidden="1" x14ac:dyDescent="0.25">
      <c r="A202" t="s">
        <v>237</v>
      </c>
      <c r="B202" t="s">
        <v>191</v>
      </c>
      <c r="C202" t="s">
        <v>844</v>
      </c>
      <c r="E202">
        <v>0</v>
      </c>
      <c r="F202">
        <v>0</v>
      </c>
      <c r="G202">
        <v>-130058</v>
      </c>
      <c r="H202">
        <v>0</v>
      </c>
      <c r="I202">
        <v>0</v>
      </c>
      <c r="J202">
        <v>2024</v>
      </c>
      <c r="K202">
        <v>1</v>
      </c>
      <c r="L202" t="str">
        <f>+VLOOKUP(A202,Sheet2!A:A,1,FALSE)</f>
        <v>Sto 109 Buenos Aires</v>
      </c>
    </row>
    <row r="203" spans="1:12" hidden="1" x14ac:dyDescent="0.25">
      <c r="A203" t="s">
        <v>238</v>
      </c>
      <c r="B203" t="s">
        <v>191</v>
      </c>
      <c r="C203" t="s">
        <v>844</v>
      </c>
      <c r="E203">
        <v>0</v>
      </c>
      <c r="F203">
        <v>0</v>
      </c>
      <c r="G203">
        <v>-15096</v>
      </c>
      <c r="H203">
        <v>0</v>
      </c>
      <c r="I203">
        <v>0</v>
      </c>
      <c r="J203">
        <v>2024</v>
      </c>
      <c r="K203">
        <v>1</v>
      </c>
      <c r="L203" t="str">
        <f>+VLOOKUP(A203,Sheet2!A:A,1,FALSE)</f>
        <v>Sto 110 Blas de Lezo</v>
      </c>
    </row>
    <row r="204" spans="1:12" hidden="1" x14ac:dyDescent="0.25">
      <c r="A204" t="s">
        <v>239</v>
      </c>
      <c r="B204" t="s">
        <v>191</v>
      </c>
      <c r="C204" t="s">
        <v>844</v>
      </c>
      <c r="E204">
        <v>0</v>
      </c>
      <c r="F204">
        <v>0</v>
      </c>
      <c r="G204">
        <v>-196990</v>
      </c>
      <c r="H204">
        <v>0</v>
      </c>
      <c r="I204">
        <v>0</v>
      </c>
      <c r="J204">
        <v>2024</v>
      </c>
      <c r="K204">
        <v>1</v>
      </c>
      <c r="L204" t="str">
        <f>+VLOOKUP(A204,Sheet2!A:A,1,FALSE)</f>
        <v>Sto 113 Trece de Junio</v>
      </c>
    </row>
    <row r="205" spans="1:12" hidden="1" x14ac:dyDescent="0.25">
      <c r="A205" t="s">
        <v>240</v>
      </c>
      <c r="B205" t="s">
        <v>191</v>
      </c>
      <c r="C205" t="s">
        <v>844</v>
      </c>
      <c r="E205">
        <v>0</v>
      </c>
      <c r="F205">
        <v>0</v>
      </c>
      <c r="G205">
        <v>-68453</v>
      </c>
      <c r="H205">
        <v>0</v>
      </c>
      <c r="I205">
        <v>0</v>
      </c>
      <c r="J205">
        <v>2024</v>
      </c>
      <c r="K205">
        <v>1</v>
      </c>
      <c r="L205" t="str">
        <f>+VLOOKUP(A205,Sheet2!A:A,1,FALSE)</f>
        <v>Sto 114 Villa Candelaria</v>
      </c>
    </row>
    <row r="206" spans="1:12" hidden="1" x14ac:dyDescent="0.25">
      <c r="A206" t="s">
        <v>829</v>
      </c>
      <c r="B206" t="s">
        <v>191</v>
      </c>
      <c r="C206" t="s">
        <v>844</v>
      </c>
      <c r="E206">
        <v>0</v>
      </c>
      <c r="F206">
        <v>0</v>
      </c>
      <c r="G206">
        <v>-87929</v>
      </c>
      <c r="H206">
        <v>0</v>
      </c>
      <c r="I206">
        <v>0</v>
      </c>
      <c r="J206">
        <v>2024</v>
      </c>
      <c r="K206">
        <v>1</v>
      </c>
      <c r="L206" t="str">
        <f>+VLOOKUP(A206,Sheet2!A:A,1,FALSE)</f>
        <v>STO 115 Outlet el Bosque</v>
      </c>
    </row>
    <row r="207" spans="1:12" hidden="1" x14ac:dyDescent="0.25">
      <c r="A207" t="s">
        <v>241</v>
      </c>
      <c r="B207" t="s">
        <v>191</v>
      </c>
      <c r="C207" t="s">
        <v>844</v>
      </c>
      <c r="E207">
        <v>0</v>
      </c>
      <c r="F207">
        <v>0</v>
      </c>
      <c r="G207">
        <v>-115168</v>
      </c>
      <c r="H207">
        <v>0</v>
      </c>
      <c r="I207">
        <v>0</v>
      </c>
      <c r="J207">
        <v>2024</v>
      </c>
      <c r="K207">
        <v>1</v>
      </c>
      <c r="L207" t="str">
        <f>+VLOOKUP(A207,Sheet2!A:A,1,FALSE)</f>
        <v>Sto 116 Arjona</v>
      </c>
    </row>
    <row r="208" spans="1:12" hidden="1" x14ac:dyDescent="0.25">
      <c r="A208" t="s">
        <v>242</v>
      </c>
      <c r="B208" t="s">
        <v>191</v>
      </c>
      <c r="C208" t="s">
        <v>844</v>
      </c>
      <c r="E208">
        <v>0</v>
      </c>
      <c r="F208">
        <v>0</v>
      </c>
      <c r="G208">
        <v>-110602</v>
      </c>
      <c r="H208">
        <v>0</v>
      </c>
      <c r="I208">
        <v>0</v>
      </c>
      <c r="J208">
        <v>2024</v>
      </c>
      <c r="K208">
        <v>1</v>
      </c>
      <c r="L208" t="str">
        <f>+VLOOKUP(A208,Sheet2!A:A,1,FALSE)</f>
        <v>Sto 117 Turbaco</v>
      </c>
    </row>
    <row r="209" spans="1:12" hidden="1" x14ac:dyDescent="0.25">
      <c r="A209" t="s">
        <v>243</v>
      </c>
      <c r="B209" t="s">
        <v>191</v>
      </c>
      <c r="C209" t="s">
        <v>844</v>
      </c>
      <c r="E209">
        <v>0</v>
      </c>
      <c r="F209">
        <v>0</v>
      </c>
      <c r="G209">
        <v>-47922</v>
      </c>
      <c r="H209">
        <v>0</v>
      </c>
      <c r="I209">
        <v>0</v>
      </c>
      <c r="J209">
        <v>2024</v>
      </c>
      <c r="K209">
        <v>1</v>
      </c>
      <c r="L209" t="str">
        <f>+VLOOKUP(A209,Sheet2!A:A,1,FALSE)</f>
        <v>Sto 118 AV. Pedro de Heredia</v>
      </c>
    </row>
    <row r="210" spans="1:12" hidden="1" x14ac:dyDescent="0.25">
      <c r="A210" t="s">
        <v>244</v>
      </c>
      <c r="B210" t="s">
        <v>191</v>
      </c>
      <c r="C210" t="s">
        <v>844</v>
      </c>
      <c r="E210">
        <v>0</v>
      </c>
      <c r="F210">
        <v>0</v>
      </c>
      <c r="G210">
        <v>-286174</v>
      </c>
      <c r="H210">
        <v>0</v>
      </c>
      <c r="I210">
        <v>0</v>
      </c>
      <c r="J210">
        <v>2024</v>
      </c>
      <c r="K210">
        <v>1</v>
      </c>
      <c r="L210" t="str">
        <f>+VLOOKUP(A210,Sheet2!A:A,1,FALSE)</f>
        <v>Sto 119 los Campanos</v>
      </c>
    </row>
    <row r="211" spans="1:12" hidden="1" x14ac:dyDescent="0.25">
      <c r="A211" t="s">
        <v>245</v>
      </c>
      <c r="B211" t="s">
        <v>191</v>
      </c>
      <c r="C211" t="s">
        <v>844</v>
      </c>
      <c r="E211">
        <v>0</v>
      </c>
      <c r="F211">
        <v>0</v>
      </c>
      <c r="G211">
        <v>-76395</v>
      </c>
      <c r="H211">
        <v>0</v>
      </c>
      <c r="I211">
        <v>0</v>
      </c>
      <c r="J211">
        <v>2024</v>
      </c>
      <c r="K211">
        <v>1</v>
      </c>
      <c r="L211" t="e">
        <f>+VLOOKUP(A211,Sheet2!A:A,1,FALSE)</f>
        <v>#N/A</v>
      </c>
    </row>
    <row r="212" spans="1:12" hidden="1" x14ac:dyDescent="0.25">
      <c r="A212" t="s">
        <v>246</v>
      </c>
      <c r="B212" t="s">
        <v>191</v>
      </c>
      <c r="C212" t="s">
        <v>844</v>
      </c>
      <c r="E212">
        <v>0</v>
      </c>
      <c r="F212">
        <v>0</v>
      </c>
      <c r="G212">
        <v>-34631</v>
      </c>
      <c r="H212">
        <v>0</v>
      </c>
      <c r="I212">
        <v>0</v>
      </c>
      <c r="J212">
        <v>2024</v>
      </c>
      <c r="K212">
        <v>1</v>
      </c>
      <c r="L212" t="e">
        <f>+VLOOKUP(A212,Sheet2!A:A,1,FALSE)</f>
        <v>#N/A</v>
      </c>
    </row>
    <row r="213" spans="1:12" hidden="1" x14ac:dyDescent="0.25">
      <c r="A213" t="s">
        <v>247</v>
      </c>
      <c r="B213" t="s">
        <v>191</v>
      </c>
      <c r="C213" t="s">
        <v>844</v>
      </c>
      <c r="E213">
        <v>0</v>
      </c>
      <c r="F213">
        <v>0</v>
      </c>
      <c r="G213">
        <v>-29810</v>
      </c>
      <c r="H213">
        <v>0</v>
      </c>
      <c r="I213">
        <v>0</v>
      </c>
      <c r="J213">
        <v>2024</v>
      </c>
      <c r="K213">
        <v>1</v>
      </c>
      <c r="L213" t="str">
        <f>+VLOOKUP(A213,Sheet2!A:A,1,FALSE)</f>
        <v>Sto 123 Campestre</v>
      </c>
    </row>
    <row r="214" spans="1:12" hidden="1" x14ac:dyDescent="0.25">
      <c r="A214" t="s">
        <v>248</v>
      </c>
      <c r="B214" t="s">
        <v>191</v>
      </c>
      <c r="C214" t="s">
        <v>844</v>
      </c>
      <c r="E214">
        <v>0</v>
      </c>
      <c r="F214">
        <v>0</v>
      </c>
      <c r="G214">
        <v>-147923</v>
      </c>
      <c r="H214">
        <v>0</v>
      </c>
      <c r="I214">
        <v>0</v>
      </c>
      <c r="J214">
        <v>2024</v>
      </c>
      <c r="K214">
        <v>1</v>
      </c>
      <c r="L214" t="str">
        <f>+VLOOKUP(A214,Sheet2!A:A,1,FALSE)</f>
        <v>Sto 124 Castellana Mall</v>
      </c>
    </row>
    <row r="215" spans="1:12" hidden="1" x14ac:dyDescent="0.25">
      <c r="A215" t="s">
        <v>785</v>
      </c>
      <c r="B215" t="s">
        <v>191</v>
      </c>
      <c r="C215" t="s">
        <v>844</v>
      </c>
      <c r="E215">
        <v>0</v>
      </c>
      <c r="F215">
        <v>0</v>
      </c>
      <c r="G215">
        <v>-119669</v>
      </c>
      <c r="H215">
        <v>0</v>
      </c>
      <c r="I215">
        <v>0</v>
      </c>
      <c r="J215">
        <v>2024</v>
      </c>
      <c r="K215">
        <v>1</v>
      </c>
      <c r="L215" t="e">
        <f>+VLOOKUP(A215,Sheet2!A:A,1,FALSE)</f>
        <v>#N/A</v>
      </c>
    </row>
    <row r="216" spans="1:12" hidden="1" x14ac:dyDescent="0.25">
      <c r="A216" t="s">
        <v>249</v>
      </c>
      <c r="B216" t="s">
        <v>191</v>
      </c>
      <c r="C216" t="s">
        <v>844</v>
      </c>
      <c r="E216">
        <v>0</v>
      </c>
      <c r="F216">
        <v>0</v>
      </c>
      <c r="G216">
        <v>-54651</v>
      </c>
      <c r="H216">
        <v>0</v>
      </c>
      <c r="I216">
        <v>0</v>
      </c>
      <c r="J216">
        <v>2024</v>
      </c>
      <c r="K216">
        <v>1</v>
      </c>
      <c r="L216" t="str">
        <f>+VLOOKUP(A216,Sheet2!A:A,1,FALSE)</f>
        <v>Sto 126 Parque Heredia</v>
      </c>
    </row>
    <row r="217" spans="1:12" hidden="1" x14ac:dyDescent="0.25">
      <c r="A217" t="s">
        <v>250</v>
      </c>
      <c r="B217" t="s">
        <v>191</v>
      </c>
      <c r="C217" t="s">
        <v>844</v>
      </c>
      <c r="E217">
        <v>0</v>
      </c>
      <c r="F217">
        <v>0</v>
      </c>
      <c r="G217">
        <v>-67581</v>
      </c>
      <c r="H217">
        <v>0</v>
      </c>
      <c r="I217">
        <v>0</v>
      </c>
      <c r="J217">
        <v>2024</v>
      </c>
      <c r="K217">
        <v>1</v>
      </c>
      <c r="L217" t="str">
        <f>+VLOOKUP(A217,Sheet2!A:A,1,FALSE)</f>
        <v>Sto 128 Turbaco</v>
      </c>
    </row>
    <row r="218" spans="1:12" hidden="1" x14ac:dyDescent="0.25">
      <c r="A218" t="s">
        <v>251</v>
      </c>
      <c r="B218" t="s">
        <v>191</v>
      </c>
      <c r="C218" t="s">
        <v>844</v>
      </c>
      <c r="E218">
        <v>0</v>
      </c>
      <c r="F218">
        <v>0</v>
      </c>
      <c r="G218">
        <v>-53014</v>
      </c>
      <c r="H218">
        <v>0</v>
      </c>
      <c r="I218">
        <v>0</v>
      </c>
      <c r="J218">
        <v>2024</v>
      </c>
      <c r="K218">
        <v>1</v>
      </c>
      <c r="L218" t="str">
        <f>+VLOOKUP(A218,Sheet2!A:A,1,FALSE)</f>
        <v>Sto 610 24 Horas</v>
      </c>
    </row>
    <row r="219" spans="1:12" hidden="1" x14ac:dyDescent="0.25">
      <c r="A219" t="s">
        <v>252</v>
      </c>
      <c r="B219" t="s">
        <v>191</v>
      </c>
      <c r="C219" t="s">
        <v>844</v>
      </c>
      <c r="E219">
        <v>80662250</v>
      </c>
      <c r="F219">
        <v>0</v>
      </c>
      <c r="G219">
        <v>-9168</v>
      </c>
      <c r="H219">
        <v>0</v>
      </c>
      <c r="I219">
        <v>0</v>
      </c>
      <c r="J219">
        <v>2024</v>
      </c>
      <c r="K219">
        <v>1</v>
      </c>
      <c r="L219" t="str">
        <f>+VLOOKUP(A219,Sheet2!A:A,1,FALSE)</f>
        <v>Bodega 945 Cedi Cartagena</v>
      </c>
    </row>
    <row r="220" spans="1:12" hidden="1" x14ac:dyDescent="0.25">
      <c r="A220" t="s">
        <v>254</v>
      </c>
      <c r="B220" t="s">
        <v>191</v>
      </c>
      <c r="C220" t="s">
        <v>843</v>
      </c>
      <c r="E220">
        <v>0</v>
      </c>
      <c r="F220">
        <v>0</v>
      </c>
      <c r="G220">
        <v>-48331</v>
      </c>
      <c r="H220">
        <v>0</v>
      </c>
      <c r="I220">
        <v>0</v>
      </c>
      <c r="J220">
        <v>2024</v>
      </c>
      <c r="K220">
        <v>1</v>
      </c>
      <c r="L220" t="str">
        <f>+VLOOKUP(A220,Sheet2!A:A,1,FALSE)</f>
        <v>Sao 310 Buenavista Monteria</v>
      </c>
    </row>
    <row r="221" spans="1:12" hidden="1" x14ac:dyDescent="0.25">
      <c r="A221" t="s">
        <v>256</v>
      </c>
      <c r="B221" t="s">
        <v>191</v>
      </c>
      <c r="C221" t="s">
        <v>843</v>
      </c>
      <c r="E221">
        <v>0</v>
      </c>
      <c r="F221">
        <v>0</v>
      </c>
      <c r="G221">
        <v>-140794</v>
      </c>
      <c r="H221">
        <v>0</v>
      </c>
      <c r="I221">
        <v>0</v>
      </c>
      <c r="J221">
        <v>2024</v>
      </c>
      <c r="K221">
        <v>1</v>
      </c>
      <c r="L221" t="e">
        <f>+VLOOKUP(A221,Sheet2!A:A,1,FALSE)</f>
        <v>#N/A</v>
      </c>
    </row>
    <row r="222" spans="1:12" hidden="1" x14ac:dyDescent="0.25">
      <c r="A222" t="s">
        <v>257</v>
      </c>
      <c r="B222" t="s">
        <v>191</v>
      </c>
      <c r="C222" t="s">
        <v>843</v>
      </c>
      <c r="E222">
        <v>0</v>
      </c>
      <c r="F222">
        <v>0</v>
      </c>
      <c r="G222">
        <v>-316664</v>
      </c>
      <c r="H222">
        <v>0</v>
      </c>
      <c r="I222">
        <v>0</v>
      </c>
      <c r="J222">
        <v>2024</v>
      </c>
      <c r="K222">
        <v>1</v>
      </c>
      <c r="L222" t="str">
        <f>+VLOOKUP(A222,Sheet2!A:A,1,FALSE)</f>
        <v>Sao 302 Circunvalar  Monteria</v>
      </c>
    </row>
    <row r="223" spans="1:12" hidden="1" x14ac:dyDescent="0.25">
      <c r="A223" t="s">
        <v>258</v>
      </c>
      <c r="B223" t="s">
        <v>191</v>
      </c>
      <c r="C223" t="s">
        <v>843</v>
      </c>
      <c r="E223">
        <v>0</v>
      </c>
      <c r="F223">
        <v>0</v>
      </c>
      <c r="G223">
        <v>-61217</v>
      </c>
      <c r="H223">
        <v>0</v>
      </c>
      <c r="I223">
        <v>0</v>
      </c>
      <c r="J223">
        <v>2024</v>
      </c>
      <c r="K223">
        <v>1</v>
      </c>
      <c r="L223" t="str">
        <f>+VLOOKUP(A223,Sheet2!A:A,1,FALSE)</f>
        <v>Sto 303 Sur</v>
      </c>
    </row>
    <row r="224" spans="1:12" hidden="1" x14ac:dyDescent="0.25">
      <c r="A224" t="s">
        <v>262</v>
      </c>
      <c r="B224" t="s">
        <v>191</v>
      </c>
      <c r="C224" t="s">
        <v>843</v>
      </c>
      <c r="E224">
        <v>0</v>
      </c>
      <c r="F224">
        <v>0</v>
      </c>
      <c r="G224">
        <v>-137622</v>
      </c>
      <c r="H224">
        <v>0</v>
      </c>
      <c r="I224">
        <v>0</v>
      </c>
      <c r="J224">
        <v>2024</v>
      </c>
      <c r="K224">
        <v>1</v>
      </c>
      <c r="L224" t="str">
        <f>+VLOOKUP(A224,Sheet2!A:A,1,FALSE)</f>
        <v>Sto 314 Margen Izquierdo</v>
      </c>
    </row>
    <row r="225" spans="1:12" hidden="1" x14ac:dyDescent="0.25">
      <c r="A225" t="s">
        <v>263</v>
      </c>
      <c r="B225" t="s">
        <v>191</v>
      </c>
      <c r="C225" t="s">
        <v>843</v>
      </c>
      <c r="E225">
        <v>0</v>
      </c>
      <c r="F225">
        <v>0</v>
      </c>
      <c r="G225">
        <v>-98239</v>
      </c>
      <c r="H225">
        <v>0</v>
      </c>
      <c r="I225">
        <v>0</v>
      </c>
      <c r="J225">
        <v>2024</v>
      </c>
      <c r="K225">
        <v>1</v>
      </c>
      <c r="L225" t="str">
        <f>+VLOOKUP(A225,Sheet2!A:A,1,FALSE)</f>
        <v>Sto 315 Monteverde</v>
      </c>
    </row>
    <row r="226" spans="1:12" hidden="1" x14ac:dyDescent="0.25">
      <c r="A226" t="s">
        <v>264</v>
      </c>
      <c r="B226" t="s">
        <v>191</v>
      </c>
      <c r="C226" t="s">
        <v>843</v>
      </c>
      <c r="E226">
        <v>0</v>
      </c>
      <c r="F226">
        <v>0</v>
      </c>
      <c r="G226">
        <v>-260935</v>
      </c>
      <c r="H226">
        <v>0</v>
      </c>
      <c r="I226">
        <v>0</v>
      </c>
      <c r="J226">
        <v>2024</v>
      </c>
      <c r="K226">
        <v>1</v>
      </c>
      <c r="L226" t="str">
        <f>+VLOOKUP(A226,Sheet2!A:A,1,FALSE)</f>
        <v>Sto 316 Monteria</v>
      </c>
    </row>
    <row r="227" spans="1:12" hidden="1" x14ac:dyDescent="0.25">
      <c r="A227" t="s">
        <v>265</v>
      </c>
      <c r="B227" t="s">
        <v>191</v>
      </c>
      <c r="C227" t="s">
        <v>843</v>
      </c>
      <c r="E227">
        <v>0</v>
      </c>
      <c r="F227">
        <v>0</v>
      </c>
      <c r="G227">
        <v>-13890</v>
      </c>
      <c r="H227">
        <v>0</v>
      </c>
      <c r="I227">
        <v>0</v>
      </c>
      <c r="J227">
        <v>2024</v>
      </c>
      <c r="K227">
        <v>1</v>
      </c>
      <c r="L227" t="str">
        <f>+VLOOKUP(A227,Sheet2!A:A,1,FALSE)</f>
        <v>Sto 291 Santa Elena</v>
      </c>
    </row>
    <row r="228" spans="1:12" hidden="1" x14ac:dyDescent="0.25">
      <c r="A228" t="s">
        <v>266</v>
      </c>
      <c r="B228" t="s">
        <v>191</v>
      </c>
      <c r="C228" t="s">
        <v>843</v>
      </c>
      <c r="E228">
        <v>0</v>
      </c>
      <c r="F228">
        <v>0</v>
      </c>
      <c r="G228">
        <v>-88602</v>
      </c>
      <c r="H228">
        <v>0</v>
      </c>
      <c r="I228">
        <v>0</v>
      </c>
      <c r="J228">
        <v>2024</v>
      </c>
      <c r="K228">
        <v>1</v>
      </c>
      <c r="L228" t="str">
        <f>+VLOOKUP(A228,Sheet2!A:A,1,FALSE)</f>
        <v>Sto 325 Tolu</v>
      </c>
    </row>
    <row r="229" spans="1:12" hidden="1" x14ac:dyDescent="0.25">
      <c r="A229" t="s">
        <v>267</v>
      </c>
      <c r="B229" t="s">
        <v>191</v>
      </c>
      <c r="C229" t="s">
        <v>845</v>
      </c>
      <c r="E229">
        <v>0</v>
      </c>
      <c r="F229">
        <v>0</v>
      </c>
      <c r="G229">
        <v>-423870</v>
      </c>
      <c r="H229">
        <v>0</v>
      </c>
      <c r="I229">
        <v>0</v>
      </c>
      <c r="J229">
        <v>2024</v>
      </c>
      <c r="K229">
        <v>1</v>
      </c>
      <c r="L229" t="str">
        <f>+VLOOKUP(A229,Sheet2!A:A,1,FALSE)</f>
        <v>Sto 221 Riohacha</v>
      </c>
    </row>
    <row r="230" spans="1:12" hidden="1" x14ac:dyDescent="0.25">
      <c r="A230" t="s">
        <v>269</v>
      </c>
      <c r="B230" t="s">
        <v>191</v>
      </c>
      <c r="C230" t="s">
        <v>845</v>
      </c>
      <c r="E230">
        <v>0</v>
      </c>
      <c r="F230">
        <v>0</v>
      </c>
      <c r="G230">
        <v>-15880</v>
      </c>
      <c r="H230">
        <v>0</v>
      </c>
      <c r="I230">
        <v>0</v>
      </c>
      <c r="J230">
        <v>2024</v>
      </c>
      <c r="K230">
        <v>1</v>
      </c>
      <c r="L230" t="e">
        <f>+VLOOKUP(A230,Sheet2!A:A,1,FALSE)</f>
        <v>#N/A</v>
      </c>
    </row>
    <row r="231" spans="1:12" hidden="1" x14ac:dyDescent="0.25">
      <c r="A231" t="s">
        <v>272</v>
      </c>
      <c r="B231" t="s">
        <v>191</v>
      </c>
      <c r="C231" t="s">
        <v>845</v>
      </c>
      <c r="E231">
        <v>0</v>
      </c>
      <c r="F231">
        <v>0</v>
      </c>
      <c r="G231">
        <v>-1108538</v>
      </c>
      <c r="H231">
        <v>0</v>
      </c>
      <c r="I231">
        <v>0</v>
      </c>
      <c r="J231">
        <v>2024</v>
      </c>
      <c r="K231">
        <v>1</v>
      </c>
      <c r="L231" t="str">
        <f>+VLOOKUP(A231,Sheet2!A:A,1,FALSE)</f>
        <v>Sao 212 Riohacha</v>
      </c>
    </row>
    <row r="232" spans="1:12" hidden="1" x14ac:dyDescent="0.25">
      <c r="A232" t="s">
        <v>273</v>
      </c>
      <c r="B232" t="s">
        <v>191</v>
      </c>
      <c r="C232" t="s">
        <v>846</v>
      </c>
      <c r="E232">
        <v>0</v>
      </c>
      <c r="F232">
        <v>0</v>
      </c>
      <c r="G232">
        <v>-126569</v>
      </c>
      <c r="H232">
        <v>0</v>
      </c>
      <c r="I232">
        <v>0</v>
      </c>
      <c r="J232">
        <v>2024</v>
      </c>
      <c r="K232">
        <v>1</v>
      </c>
      <c r="L232" t="str">
        <f>+VLOOKUP(A232,Sheet2!A:A,1,FALSE)</f>
        <v>Sao 203 Santamarta</v>
      </c>
    </row>
    <row r="233" spans="1:12" hidden="1" x14ac:dyDescent="0.25">
      <c r="A233" t="s">
        <v>274</v>
      </c>
      <c r="B233" t="s">
        <v>191</v>
      </c>
      <c r="C233" t="s">
        <v>846</v>
      </c>
      <c r="E233">
        <v>0</v>
      </c>
      <c r="F233">
        <v>0</v>
      </c>
      <c r="G233">
        <v>-22644</v>
      </c>
      <c r="H233">
        <v>0</v>
      </c>
      <c r="I233">
        <v>0</v>
      </c>
      <c r="J233">
        <v>2024</v>
      </c>
      <c r="K233">
        <v>1</v>
      </c>
      <c r="L233" t="str">
        <f>+VLOOKUP(A233,Sheet2!A:A,1,FALSE)</f>
        <v>Sto 202 Rodadero</v>
      </c>
    </row>
    <row r="234" spans="1:12" hidden="1" x14ac:dyDescent="0.25">
      <c r="A234" t="s">
        <v>827</v>
      </c>
      <c r="B234" t="s">
        <v>191</v>
      </c>
      <c r="C234" t="s">
        <v>846</v>
      </c>
      <c r="E234">
        <v>0</v>
      </c>
      <c r="F234">
        <v>0</v>
      </c>
      <c r="G234">
        <v>-347591</v>
      </c>
      <c r="H234">
        <v>0</v>
      </c>
      <c r="I234">
        <v>0</v>
      </c>
      <c r="J234">
        <v>2024</v>
      </c>
      <c r="K234">
        <v>1</v>
      </c>
      <c r="L234" t="e">
        <f>+VLOOKUP(A234,Sheet2!A:A,1,FALSE)</f>
        <v>#N/A</v>
      </c>
    </row>
    <row r="235" spans="1:12" hidden="1" x14ac:dyDescent="0.25">
      <c r="A235" t="s">
        <v>277</v>
      </c>
      <c r="B235" t="s">
        <v>191</v>
      </c>
      <c r="C235" t="s">
        <v>846</v>
      </c>
      <c r="E235">
        <v>0</v>
      </c>
      <c r="F235">
        <v>0</v>
      </c>
      <c r="G235">
        <v>-14456</v>
      </c>
      <c r="H235">
        <v>0</v>
      </c>
      <c r="I235">
        <v>0</v>
      </c>
      <c r="J235">
        <v>2024</v>
      </c>
      <c r="K235">
        <v>1</v>
      </c>
      <c r="L235" t="str">
        <f>+VLOOKUP(A235,Sheet2!A:A,1,FALSE)</f>
        <v>Sto 216 Minca</v>
      </c>
    </row>
    <row r="236" spans="1:12" hidden="1" x14ac:dyDescent="0.25">
      <c r="A236" t="s">
        <v>278</v>
      </c>
      <c r="B236" t="s">
        <v>191</v>
      </c>
      <c r="C236" t="s">
        <v>846</v>
      </c>
      <c r="E236">
        <v>0</v>
      </c>
      <c r="F236">
        <v>0</v>
      </c>
      <c r="G236">
        <v>-255359</v>
      </c>
      <c r="H236">
        <v>0</v>
      </c>
      <c r="I236">
        <v>0</v>
      </c>
      <c r="J236">
        <v>2024</v>
      </c>
      <c r="K236">
        <v>1</v>
      </c>
      <c r="L236" t="str">
        <f>+VLOOKUP(A236,Sheet2!A:A,1,FALSE)</f>
        <v>Sto 217 la Bonga</v>
      </c>
    </row>
    <row r="237" spans="1:12" hidden="1" x14ac:dyDescent="0.25">
      <c r="A237" t="s">
        <v>280</v>
      </c>
      <c r="B237" t="s">
        <v>191</v>
      </c>
      <c r="C237" t="s">
        <v>846</v>
      </c>
      <c r="E237">
        <v>0</v>
      </c>
      <c r="F237">
        <v>0</v>
      </c>
      <c r="G237">
        <v>-86130</v>
      </c>
      <c r="H237">
        <v>0</v>
      </c>
      <c r="I237">
        <v>0</v>
      </c>
      <c r="J237">
        <v>2024</v>
      </c>
      <c r="K237">
        <v>1</v>
      </c>
      <c r="L237" t="str">
        <f>+VLOOKUP(A237,Sheet2!A:A,1,FALSE)</f>
        <v>Sto 222 Bello Horizonte</v>
      </c>
    </row>
    <row r="238" spans="1:12" hidden="1" x14ac:dyDescent="0.25">
      <c r="A238" t="s">
        <v>282</v>
      </c>
      <c r="B238" t="s">
        <v>191</v>
      </c>
      <c r="C238" t="s">
        <v>846</v>
      </c>
      <c r="E238">
        <v>0</v>
      </c>
      <c r="F238">
        <v>0</v>
      </c>
      <c r="G238">
        <v>-151025</v>
      </c>
      <c r="H238">
        <v>0</v>
      </c>
      <c r="I238">
        <v>0</v>
      </c>
      <c r="J238">
        <v>2024</v>
      </c>
      <c r="K238">
        <v>1</v>
      </c>
      <c r="L238" t="str">
        <f>+VLOOKUP(A238,Sheet2!A:A,1,FALSE)</f>
        <v>Sto 702 Clinica mar Caribe</v>
      </c>
    </row>
    <row r="239" spans="1:12" hidden="1" x14ac:dyDescent="0.25">
      <c r="A239" t="s">
        <v>285</v>
      </c>
      <c r="B239" t="s">
        <v>191</v>
      </c>
      <c r="C239" t="s">
        <v>847</v>
      </c>
      <c r="E239">
        <v>0</v>
      </c>
      <c r="F239">
        <v>0</v>
      </c>
      <c r="G239">
        <v>-933644</v>
      </c>
      <c r="H239">
        <v>0</v>
      </c>
      <c r="I239">
        <v>0</v>
      </c>
      <c r="J239">
        <v>2024</v>
      </c>
      <c r="K239">
        <v>1</v>
      </c>
      <c r="L239" t="str">
        <f>+VLOOKUP(A239,Sheet2!A:A,1,FALSE)</f>
        <v>Sao 320 Guacari</v>
      </c>
    </row>
    <row r="240" spans="1:12" hidden="1" x14ac:dyDescent="0.25">
      <c r="A240" t="s">
        <v>286</v>
      </c>
      <c r="B240" t="s">
        <v>191</v>
      </c>
      <c r="C240" t="s">
        <v>847</v>
      </c>
      <c r="E240">
        <v>0</v>
      </c>
      <c r="F240">
        <v>0</v>
      </c>
      <c r="G240">
        <v>-411059</v>
      </c>
      <c r="H240">
        <v>0</v>
      </c>
      <c r="I240">
        <v>0</v>
      </c>
      <c r="J240">
        <v>2024</v>
      </c>
      <c r="K240">
        <v>1</v>
      </c>
      <c r="L240" t="str">
        <f>+VLOOKUP(A240,Sheet2!A:A,1,FALSE)</f>
        <v>Sao 321 Sincelejo</v>
      </c>
    </row>
    <row r="241" spans="1:12" hidden="1" x14ac:dyDescent="0.25">
      <c r="A241" t="s">
        <v>287</v>
      </c>
      <c r="B241" t="s">
        <v>191</v>
      </c>
      <c r="C241" t="s">
        <v>847</v>
      </c>
      <c r="E241">
        <v>0</v>
      </c>
      <c r="F241">
        <v>0</v>
      </c>
      <c r="G241">
        <v>-294664</v>
      </c>
      <c r="H241">
        <v>0</v>
      </c>
      <c r="I241">
        <v>0</v>
      </c>
      <c r="J241">
        <v>2024</v>
      </c>
      <c r="K241">
        <v>1</v>
      </c>
      <c r="L241" t="str">
        <f>+VLOOKUP(A241,Sheet2!A:A,1,FALSE)</f>
        <v>Sto 322 Corozal</v>
      </c>
    </row>
    <row r="242" spans="1:12" hidden="1" x14ac:dyDescent="0.25">
      <c r="A242" t="s">
        <v>288</v>
      </c>
      <c r="B242" t="s">
        <v>191</v>
      </c>
      <c r="C242" t="s">
        <v>847</v>
      </c>
      <c r="E242">
        <v>0</v>
      </c>
      <c r="F242">
        <v>0</v>
      </c>
      <c r="G242">
        <v>-318820</v>
      </c>
      <c r="H242">
        <v>0</v>
      </c>
      <c r="I242">
        <v>0</v>
      </c>
      <c r="J242">
        <v>2024</v>
      </c>
      <c r="K242">
        <v>1</v>
      </c>
      <c r="L242" t="str">
        <f>+VLOOKUP(A242,Sheet2!A:A,1,FALSE)</f>
        <v>Sto 323 Euro</v>
      </c>
    </row>
    <row r="243" spans="1:12" hidden="1" x14ac:dyDescent="0.25">
      <c r="A243" t="s">
        <v>289</v>
      </c>
      <c r="B243" t="s">
        <v>191</v>
      </c>
      <c r="C243" t="s">
        <v>847</v>
      </c>
      <c r="E243">
        <v>0</v>
      </c>
      <c r="F243">
        <v>0</v>
      </c>
      <c r="G243">
        <v>-549043</v>
      </c>
      <c r="H243">
        <v>0</v>
      </c>
      <c r="I243">
        <v>0</v>
      </c>
      <c r="J243">
        <v>2024</v>
      </c>
      <c r="K243">
        <v>1</v>
      </c>
      <c r="L243" t="str">
        <f>+VLOOKUP(A243,Sheet2!A:A,1,FALSE)</f>
        <v>Sto 326 San Carlos</v>
      </c>
    </row>
    <row r="244" spans="1:12" hidden="1" x14ac:dyDescent="0.25">
      <c r="A244" t="s">
        <v>290</v>
      </c>
      <c r="B244" t="s">
        <v>191</v>
      </c>
      <c r="C244" t="s">
        <v>847</v>
      </c>
      <c r="E244">
        <v>0</v>
      </c>
      <c r="F244">
        <v>0</v>
      </c>
      <c r="G244">
        <v>-483275</v>
      </c>
      <c r="H244">
        <v>0</v>
      </c>
      <c r="I244">
        <v>0</v>
      </c>
      <c r="J244">
        <v>2024</v>
      </c>
      <c r="K244">
        <v>1</v>
      </c>
      <c r="L244" t="str">
        <f>+VLOOKUP(A244,Sheet2!A:A,1,FALSE)</f>
        <v>Sto 327 Argelia</v>
      </c>
    </row>
    <row r="245" spans="1:12" hidden="1" x14ac:dyDescent="0.25">
      <c r="A245" t="s">
        <v>292</v>
      </c>
      <c r="B245" t="s">
        <v>191</v>
      </c>
      <c r="C245" t="s">
        <v>847</v>
      </c>
      <c r="E245">
        <v>0</v>
      </c>
      <c r="F245">
        <v>0</v>
      </c>
      <c r="G245">
        <v>-20795</v>
      </c>
      <c r="H245">
        <v>0</v>
      </c>
      <c r="I245">
        <v>0</v>
      </c>
      <c r="J245">
        <v>2024</v>
      </c>
      <c r="K245">
        <v>1</v>
      </c>
      <c r="L245" t="str">
        <f>+VLOOKUP(A245,Sheet2!A:A,1,FALSE)</f>
        <v>Sto 331 Sanjuan Nepomuceno</v>
      </c>
    </row>
    <row r="246" spans="1:12" hidden="1" x14ac:dyDescent="0.25">
      <c r="A246" t="s">
        <v>294</v>
      </c>
      <c r="B246" t="s">
        <v>191</v>
      </c>
      <c r="C246" t="s">
        <v>847</v>
      </c>
      <c r="E246">
        <v>0</v>
      </c>
      <c r="F246">
        <v>0</v>
      </c>
      <c r="G246">
        <v>-456880</v>
      </c>
      <c r="H246">
        <v>0</v>
      </c>
      <c r="I246">
        <v>0</v>
      </c>
      <c r="J246">
        <v>2024</v>
      </c>
      <c r="K246">
        <v>1</v>
      </c>
      <c r="L246" t="str">
        <f>+VLOOKUP(A246,Sheet2!A:A,1,FALSE)</f>
        <v>Sto 787 la Ford</v>
      </c>
    </row>
    <row r="247" spans="1:12" hidden="1" x14ac:dyDescent="0.25">
      <c r="A247" t="s">
        <v>295</v>
      </c>
      <c r="B247" t="s">
        <v>191</v>
      </c>
      <c r="C247" t="s">
        <v>847</v>
      </c>
      <c r="E247">
        <v>0</v>
      </c>
      <c r="F247">
        <v>0</v>
      </c>
      <c r="G247">
        <v>-258434</v>
      </c>
      <c r="H247">
        <v>0</v>
      </c>
      <c r="I247">
        <v>0</v>
      </c>
      <c r="J247">
        <v>2024</v>
      </c>
      <c r="K247">
        <v>1</v>
      </c>
      <c r="L247" t="str">
        <f>+VLOOKUP(A247,Sheet2!A:A,1,FALSE)</f>
        <v>Sto 788 San Miguel</v>
      </c>
    </row>
    <row r="248" spans="1:12" hidden="1" x14ac:dyDescent="0.25">
      <c r="A248" t="s">
        <v>296</v>
      </c>
      <c r="B248" t="s">
        <v>191</v>
      </c>
      <c r="C248" t="s">
        <v>847</v>
      </c>
      <c r="E248">
        <v>0</v>
      </c>
      <c r="F248">
        <v>0</v>
      </c>
      <c r="G248">
        <v>-300462</v>
      </c>
      <c r="H248">
        <v>0</v>
      </c>
      <c r="I248">
        <v>0</v>
      </c>
      <c r="J248">
        <v>2024</v>
      </c>
      <c r="K248">
        <v>1</v>
      </c>
      <c r="L248" t="str">
        <f>+VLOOKUP(A248,Sheet2!A:A,1,FALSE)</f>
        <v>Sto 790</v>
      </c>
    </row>
    <row r="249" spans="1:12" hidden="1" x14ac:dyDescent="0.25">
      <c r="A249" t="s">
        <v>297</v>
      </c>
      <c r="B249" t="s">
        <v>191</v>
      </c>
      <c r="C249" t="s">
        <v>847</v>
      </c>
      <c r="E249">
        <v>0</v>
      </c>
      <c r="F249">
        <v>0</v>
      </c>
      <c r="G249">
        <v>-446436</v>
      </c>
      <c r="H249">
        <v>0</v>
      </c>
      <c r="I249">
        <v>0</v>
      </c>
      <c r="J249">
        <v>2024</v>
      </c>
      <c r="K249">
        <v>1</v>
      </c>
      <c r="L249" t="str">
        <f>+VLOOKUP(A249,Sheet2!A:A,1,FALSE)</f>
        <v>Sto 794</v>
      </c>
    </row>
    <row r="250" spans="1:12" hidden="1" x14ac:dyDescent="0.25">
      <c r="A250" t="s">
        <v>302</v>
      </c>
      <c r="B250" t="s">
        <v>191</v>
      </c>
      <c r="C250" t="s">
        <v>848</v>
      </c>
      <c r="E250">
        <v>0</v>
      </c>
      <c r="F250">
        <v>0</v>
      </c>
      <c r="G250">
        <v>-189379</v>
      </c>
      <c r="H250">
        <v>0</v>
      </c>
      <c r="I250">
        <v>0</v>
      </c>
      <c r="J250">
        <v>2024</v>
      </c>
      <c r="K250">
        <v>1</v>
      </c>
      <c r="L250" t="str">
        <f>+VLOOKUP(A250,Sheet2!A:A,1,FALSE)</f>
        <v>Sto 252 Cortijo</v>
      </c>
    </row>
    <row r="251" spans="1:12" hidden="1" x14ac:dyDescent="0.25">
      <c r="A251" t="s">
        <v>305</v>
      </c>
      <c r="B251" t="s">
        <v>191</v>
      </c>
      <c r="C251" t="s">
        <v>848</v>
      </c>
      <c r="E251">
        <v>0</v>
      </c>
      <c r="F251">
        <v>0</v>
      </c>
      <c r="G251">
        <v>-103572</v>
      </c>
      <c r="H251">
        <v>0</v>
      </c>
      <c r="I251">
        <v>0</v>
      </c>
      <c r="J251">
        <v>2024</v>
      </c>
      <c r="K251">
        <v>1</v>
      </c>
      <c r="L251" t="str">
        <f>+VLOOKUP(A251,Sheet2!A:A,1,FALSE)</f>
        <v>Sto 255 Sierra Nevada</v>
      </c>
    </row>
    <row r="252" spans="1:12" hidden="1" x14ac:dyDescent="0.25">
      <c r="A252" t="s">
        <v>311</v>
      </c>
      <c r="B252" t="s">
        <v>191</v>
      </c>
      <c r="C252" t="s">
        <v>848</v>
      </c>
      <c r="E252">
        <v>0</v>
      </c>
      <c r="F252">
        <v>0</v>
      </c>
      <c r="G252">
        <v>-89930</v>
      </c>
      <c r="H252">
        <v>0</v>
      </c>
      <c r="I252">
        <v>0</v>
      </c>
      <c r="J252">
        <v>2024</v>
      </c>
      <c r="K252">
        <v>1</v>
      </c>
      <c r="L252" t="str">
        <f>+VLOOKUP(A252,Sheet2!A:A,1,FALSE)</f>
        <v>Sto 752</v>
      </c>
    </row>
    <row r="253" spans="1:12" hidden="1" x14ac:dyDescent="0.25">
      <c r="A253" t="s">
        <v>313</v>
      </c>
      <c r="B253" t="s">
        <v>191</v>
      </c>
      <c r="C253" t="s">
        <v>848</v>
      </c>
      <c r="E253">
        <v>0</v>
      </c>
      <c r="F253">
        <v>0</v>
      </c>
      <c r="G253">
        <v>-657234</v>
      </c>
      <c r="H253">
        <v>0</v>
      </c>
      <c r="I253">
        <v>0</v>
      </c>
      <c r="J253">
        <v>2024</v>
      </c>
      <c r="K253">
        <v>1</v>
      </c>
      <c r="L253" t="str">
        <f>+VLOOKUP(A253,Sheet2!A:A,1,FALSE)</f>
        <v>Sto 264 El Copey</v>
      </c>
    </row>
    <row r="254" spans="1:12" hidden="1" x14ac:dyDescent="0.25">
      <c r="A254" t="s">
        <v>316</v>
      </c>
      <c r="B254" t="s">
        <v>317</v>
      </c>
      <c r="C254" t="s">
        <v>842</v>
      </c>
      <c r="E254">
        <v>313088</v>
      </c>
      <c r="F254">
        <v>0</v>
      </c>
      <c r="G254">
        <v>-70244</v>
      </c>
      <c r="H254">
        <v>0</v>
      </c>
      <c r="I254">
        <v>0</v>
      </c>
      <c r="J254">
        <v>2024</v>
      </c>
      <c r="K254">
        <v>1</v>
      </c>
      <c r="L254" t="str">
        <f>+VLOOKUP(A254,Sheet2!A:A,1,FALSE)</f>
        <v>EURO SUPERMERCADO CARNAVAL</v>
      </c>
    </row>
    <row r="255" spans="1:12" hidden="1" x14ac:dyDescent="0.25">
      <c r="A255" t="s">
        <v>318</v>
      </c>
      <c r="B255" t="s">
        <v>317</v>
      </c>
      <c r="C255" t="s">
        <v>842</v>
      </c>
      <c r="E255">
        <v>167202</v>
      </c>
      <c r="F255">
        <v>0</v>
      </c>
      <c r="G255">
        <v>0</v>
      </c>
      <c r="H255">
        <v>0</v>
      </c>
      <c r="I255">
        <v>0</v>
      </c>
      <c r="J255">
        <v>2024</v>
      </c>
      <c r="K255">
        <v>1</v>
      </c>
      <c r="L255" t="str">
        <f>+VLOOKUP(A255,Sheet2!A:A,1,FALSE)</f>
        <v>INVERSIONES EURO ROSALES</v>
      </c>
    </row>
    <row r="256" spans="1:12" hidden="1" x14ac:dyDescent="0.25">
      <c r="A256" t="s">
        <v>319</v>
      </c>
      <c r="B256" t="s">
        <v>317</v>
      </c>
      <c r="C256" t="s">
        <v>843</v>
      </c>
      <c r="E256">
        <v>515665</v>
      </c>
      <c r="F256">
        <v>0</v>
      </c>
      <c r="G256">
        <v>-272245</v>
      </c>
      <c r="H256">
        <v>0</v>
      </c>
      <c r="I256">
        <v>0</v>
      </c>
      <c r="J256">
        <v>2024</v>
      </c>
      <c r="K256">
        <v>1</v>
      </c>
      <c r="L256" t="str">
        <f>+VLOOKUP(A256,Sheet2!A:A,1,FALSE)</f>
        <v>EURO SUPERMERCADO PLACE</v>
      </c>
    </row>
    <row r="257" spans="1:12" hidden="1" x14ac:dyDescent="0.25">
      <c r="A257" t="s">
        <v>320</v>
      </c>
      <c r="B257" t="s">
        <v>317</v>
      </c>
      <c r="C257" t="s">
        <v>843</v>
      </c>
      <c r="E257">
        <v>960245</v>
      </c>
      <c r="F257">
        <v>0</v>
      </c>
      <c r="G257">
        <v>-77322</v>
      </c>
      <c r="H257">
        <v>0</v>
      </c>
      <c r="I257">
        <v>0</v>
      </c>
      <c r="J257">
        <v>2024</v>
      </c>
      <c r="K257">
        <v>1</v>
      </c>
      <c r="L257" t="str">
        <f>+VLOOKUP(A257,Sheet2!A:A,1,FALSE)</f>
        <v>INVERSIONES EURO NUESTRO S.A.</v>
      </c>
    </row>
    <row r="258" spans="1:12" x14ac:dyDescent="0.25">
      <c r="A258" t="s">
        <v>7</v>
      </c>
      <c r="B258" t="s">
        <v>8</v>
      </c>
      <c r="C258" t="s">
        <v>842</v>
      </c>
      <c r="E258">
        <v>279900</v>
      </c>
      <c r="F258">
        <v>4671344</v>
      </c>
      <c r="G258">
        <v>0</v>
      </c>
      <c r="H258">
        <v>0</v>
      </c>
      <c r="I258">
        <v>0</v>
      </c>
      <c r="J258">
        <v>2024</v>
      </c>
      <c r="K258">
        <v>2</v>
      </c>
      <c r="L258" t="str">
        <f>+VLOOKUP(A258,Sheet2!A:A,1,FALSE)</f>
        <v>Cedi 190 San Andrés</v>
      </c>
    </row>
    <row r="259" spans="1:12" hidden="1" x14ac:dyDescent="0.25">
      <c r="A259" t="s">
        <v>9</v>
      </c>
      <c r="B259" t="s">
        <v>8</v>
      </c>
      <c r="C259" t="s">
        <v>842</v>
      </c>
      <c r="E259">
        <v>256360</v>
      </c>
      <c r="F259">
        <v>0</v>
      </c>
      <c r="G259">
        <v>0</v>
      </c>
      <c r="H259">
        <v>0</v>
      </c>
      <c r="I259">
        <v>0</v>
      </c>
      <c r="J259">
        <v>2024</v>
      </c>
      <c r="K259">
        <v>2</v>
      </c>
      <c r="L259" t="str">
        <f>+VLOOKUP(A259,Sheet2!A:A,1,FALSE)</f>
        <v>Carulla 599 La 82</v>
      </c>
    </row>
    <row r="260" spans="1:12" hidden="1" x14ac:dyDescent="0.25">
      <c r="A260" t="s">
        <v>10</v>
      </c>
      <c r="B260" t="s">
        <v>8</v>
      </c>
      <c r="C260" t="s">
        <v>842</v>
      </c>
      <c r="E260">
        <v>151900</v>
      </c>
      <c r="F260">
        <v>0</v>
      </c>
      <c r="G260">
        <v>0</v>
      </c>
      <c r="H260">
        <v>0</v>
      </c>
      <c r="I260">
        <v>0</v>
      </c>
      <c r="J260">
        <v>2024</v>
      </c>
      <c r="K260">
        <v>2</v>
      </c>
      <c r="L260" t="str">
        <f>+VLOOKUP(A260,Sheet2!A:A,1,FALSE)</f>
        <v>Carulla 534 La 86</v>
      </c>
    </row>
    <row r="261" spans="1:12" hidden="1" x14ac:dyDescent="0.25">
      <c r="A261" t="s">
        <v>11</v>
      </c>
      <c r="B261" t="s">
        <v>8</v>
      </c>
      <c r="C261" t="s">
        <v>842</v>
      </c>
      <c r="E261">
        <v>66780</v>
      </c>
      <c r="F261">
        <v>0</v>
      </c>
      <c r="G261">
        <v>0</v>
      </c>
      <c r="H261">
        <v>0</v>
      </c>
      <c r="I261">
        <v>0</v>
      </c>
      <c r="J261">
        <v>2024</v>
      </c>
      <c r="K261">
        <v>2</v>
      </c>
      <c r="L261" t="str">
        <f>+VLOOKUP(A261,Sheet2!A:A,1,FALSE)</f>
        <v>Carulla 4800 Ciudad Del Mar</v>
      </c>
    </row>
    <row r="262" spans="1:12" hidden="1" x14ac:dyDescent="0.25">
      <c r="A262" t="s">
        <v>12</v>
      </c>
      <c r="B262" t="s">
        <v>8</v>
      </c>
      <c r="C262" t="s">
        <v>842</v>
      </c>
      <c r="E262">
        <v>109340</v>
      </c>
      <c r="F262">
        <v>0</v>
      </c>
      <c r="G262">
        <v>0</v>
      </c>
      <c r="H262">
        <v>0</v>
      </c>
      <c r="I262">
        <v>0</v>
      </c>
      <c r="J262">
        <v>2024</v>
      </c>
      <c r="K262">
        <v>2</v>
      </c>
      <c r="L262" t="str">
        <f>+VLOOKUP(A262,Sheet2!A:A,1,FALSE)</f>
        <v>Carulla 4816 Mall Plaza Buena Vista</v>
      </c>
    </row>
    <row r="263" spans="1:12" hidden="1" x14ac:dyDescent="0.25">
      <c r="A263" t="s">
        <v>13</v>
      </c>
      <c r="B263" t="s">
        <v>8</v>
      </c>
      <c r="C263" t="s">
        <v>842</v>
      </c>
      <c r="E263">
        <v>63840</v>
      </c>
      <c r="F263">
        <v>0</v>
      </c>
      <c r="G263">
        <v>0</v>
      </c>
      <c r="H263">
        <v>0</v>
      </c>
      <c r="I263">
        <v>0</v>
      </c>
      <c r="J263">
        <v>2024</v>
      </c>
      <c r="K263">
        <v>2</v>
      </c>
      <c r="L263" t="str">
        <f>+VLOOKUP(A263,Sheet2!A:A,1,FALSE)</f>
        <v>Carulla 280 Villa Contry</v>
      </c>
    </row>
    <row r="264" spans="1:12" hidden="1" x14ac:dyDescent="0.25">
      <c r="A264" t="s">
        <v>14</v>
      </c>
      <c r="B264" t="s">
        <v>8</v>
      </c>
      <c r="C264" t="s">
        <v>842</v>
      </c>
      <c r="E264">
        <v>1691821</v>
      </c>
      <c r="F264">
        <v>871566</v>
      </c>
      <c r="G264">
        <v>0</v>
      </c>
      <c r="H264">
        <v>0</v>
      </c>
      <c r="I264">
        <v>0</v>
      </c>
      <c r="J264">
        <v>2024</v>
      </c>
      <c r="K264">
        <v>2</v>
      </c>
      <c r="L264" t="str">
        <f>+VLOOKUP(A264,Sheet2!A:A,1,FALSE)</f>
        <v>Exito 362 Buena Vista Bella</v>
      </c>
    </row>
    <row r="265" spans="1:12" hidden="1" x14ac:dyDescent="0.25">
      <c r="A265" t="s">
        <v>15</v>
      </c>
      <c r="B265" t="s">
        <v>8</v>
      </c>
      <c r="C265" t="s">
        <v>842</v>
      </c>
      <c r="E265">
        <v>798834</v>
      </c>
      <c r="F265">
        <v>700833</v>
      </c>
      <c r="G265">
        <v>0</v>
      </c>
      <c r="H265">
        <v>0</v>
      </c>
      <c r="I265">
        <v>0</v>
      </c>
      <c r="J265">
        <v>2024</v>
      </c>
      <c r="K265">
        <v>2</v>
      </c>
      <c r="L265" t="str">
        <f>+VLOOKUP(A265,Sheet2!A:A,1,FALSE)</f>
        <v>Exito 364 La 77</v>
      </c>
    </row>
    <row r="266" spans="1:12" hidden="1" x14ac:dyDescent="0.25">
      <c r="A266" t="s">
        <v>16</v>
      </c>
      <c r="B266" t="s">
        <v>8</v>
      </c>
      <c r="C266" t="s">
        <v>842</v>
      </c>
      <c r="E266">
        <v>67591956</v>
      </c>
      <c r="F266">
        <v>10977772</v>
      </c>
      <c r="G266">
        <v>0</v>
      </c>
      <c r="H266">
        <v>0</v>
      </c>
      <c r="I266">
        <v>0</v>
      </c>
      <c r="J266">
        <v>2024</v>
      </c>
      <c r="K266">
        <v>2</v>
      </c>
      <c r="L266" t="str">
        <f>+VLOOKUP(A266,Sheet2!A:A,1,FALSE)</f>
        <v>Exito Cedi Malambo</v>
      </c>
    </row>
    <row r="267" spans="1:12" hidden="1" x14ac:dyDescent="0.25">
      <c r="A267" t="s">
        <v>17</v>
      </c>
      <c r="B267" t="s">
        <v>8</v>
      </c>
      <c r="C267" t="s">
        <v>842</v>
      </c>
      <c r="E267">
        <v>4768016</v>
      </c>
      <c r="F267">
        <v>590205</v>
      </c>
      <c r="G267">
        <v>0</v>
      </c>
      <c r="H267">
        <v>0</v>
      </c>
      <c r="I267">
        <v>0</v>
      </c>
      <c r="J267">
        <v>2024</v>
      </c>
      <c r="K267">
        <v>2</v>
      </c>
      <c r="L267" t="str">
        <f>+VLOOKUP(A267,Sheet2!A:A,1,FALSE)</f>
        <v>Exito 47 Metropolitano</v>
      </c>
    </row>
    <row r="268" spans="1:12" hidden="1" x14ac:dyDescent="0.25">
      <c r="A268" t="s">
        <v>18</v>
      </c>
      <c r="B268" t="s">
        <v>8</v>
      </c>
      <c r="C268" t="s">
        <v>842</v>
      </c>
      <c r="E268">
        <v>2608543</v>
      </c>
      <c r="F268">
        <v>1253421</v>
      </c>
      <c r="G268">
        <v>0</v>
      </c>
      <c r="H268">
        <v>0</v>
      </c>
      <c r="I268">
        <v>0</v>
      </c>
      <c r="J268">
        <v>2024</v>
      </c>
      <c r="K268">
        <v>2</v>
      </c>
      <c r="L268" t="str">
        <f>+VLOOKUP(A268,Sheet2!A:A,1,FALSE)</f>
        <v>Exito 366 Murillo</v>
      </c>
    </row>
    <row r="269" spans="1:12" hidden="1" x14ac:dyDescent="0.25">
      <c r="A269" t="s">
        <v>19</v>
      </c>
      <c r="B269" t="s">
        <v>8</v>
      </c>
      <c r="C269" t="s">
        <v>842</v>
      </c>
      <c r="E269">
        <v>3021868</v>
      </c>
      <c r="F269">
        <v>2280654</v>
      </c>
      <c r="G269">
        <v>0</v>
      </c>
      <c r="H269">
        <v>0</v>
      </c>
      <c r="I269">
        <v>0</v>
      </c>
      <c r="J269">
        <v>2024</v>
      </c>
      <c r="K269">
        <v>2</v>
      </c>
      <c r="L269" t="str">
        <f>+VLOOKUP(A269,Sheet2!A:A,1,FALSE)</f>
        <v>Exito 41 Barranquilla Viva</v>
      </c>
    </row>
    <row r="270" spans="1:12" hidden="1" x14ac:dyDescent="0.25">
      <c r="A270" t="s">
        <v>20</v>
      </c>
      <c r="B270" t="s">
        <v>8</v>
      </c>
      <c r="C270" t="s">
        <v>842</v>
      </c>
      <c r="E270">
        <v>2420341</v>
      </c>
      <c r="F270">
        <v>1347153</v>
      </c>
      <c r="G270">
        <v>0</v>
      </c>
      <c r="H270">
        <v>0</v>
      </c>
      <c r="I270">
        <v>0</v>
      </c>
      <c r="J270">
        <v>2024</v>
      </c>
      <c r="K270">
        <v>2</v>
      </c>
      <c r="L270" t="str">
        <f>+VLOOKUP(A270,Sheet2!A:A,1,FALSE)</f>
        <v>Exito 369 Panorama</v>
      </c>
    </row>
    <row r="271" spans="1:12" hidden="1" x14ac:dyDescent="0.25">
      <c r="A271" t="s">
        <v>21</v>
      </c>
      <c r="B271" t="s">
        <v>8</v>
      </c>
      <c r="C271" t="s">
        <v>842</v>
      </c>
      <c r="E271">
        <v>862488</v>
      </c>
      <c r="F271">
        <v>664530</v>
      </c>
      <c r="G271">
        <v>0</v>
      </c>
      <c r="H271">
        <v>0</v>
      </c>
      <c r="I271">
        <v>0</v>
      </c>
      <c r="J271">
        <v>2024</v>
      </c>
      <c r="K271">
        <v>2</v>
      </c>
      <c r="L271" t="str">
        <f>+VLOOKUP(A271,Sheet2!A:A,1,FALSE)</f>
        <v>Exito 4036 Sabanalarga</v>
      </c>
    </row>
    <row r="272" spans="1:12" hidden="1" x14ac:dyDescent="0.25">
      <c r="A272" t="s">
        <v>22</v>
      </c>
      <c r="B272" t="s">
        <v>8</v>
      </c>
      <c r="C272" t="s">
        <v>842</v>
      </c>
      <c r="E272">
        <v>456228</v>
      </c>
      <c r="F272">
        <v>324894</v>
      </c>
      <c r="G272">
        <v>0</v>
      </c>
      <c r="H272">
        <v>0</v>
      </c>
      <c r="I272">
        <v>0</v>
      </c>
      <c r="J272">
        <v>2024</v>
      </c>
      <c r="K272">
        <v>2</v>
      </c>
      <c r="L272" t="str">
        <f>+VLOOKUP(A272,Sheet2!A:A,1,FALSE)</f>
        <v>Exito 250 San Blass</v>
      </c>
    </row>
    <row r="273" spans="1:12" hidden="1" x14ac:dyDescent="0.25">
      <c r="A273" t="s">
        <v>23</v>
      </c>
      <c r="B273" t="s">
        <v>8</v>
      </c>
      <c r="C273" t="s">
        <v>842</v>
      </c>
      <c r="E273">
        <v>1343711</v>
      </c>
      <c r="F273">
        <v>1000158</v>
      </c>
      <c r="G273">
        <v>0</v>
      </c>
      <c r="H273">
        <v>0</v>
      </c>
      <c r="I273">
        <v>0</v>
      </c>
      <c r="J273">
        <v>2024</v>
      </c>
      <c r="K273">
        <v>2</v>
      </c>
      <c r="L273" t="str">
        <f>+VLOOKUP(A273,Sheet2!A:A,1,FALSE)</f>
        <v>Exito 368 San Francisco</v>
      </c>
    </row>
    <row r="274" spans="1:12" hidden="1" x14ac:dyDescent="0.25">
      <c r="A274" t="s">
        <v>24</v>
      </c>
      <c r="B274" t="s">
        <v>8</v>
      </c>
      <c r="C274" t="s">
        <v>842</v>
      </c>
      <c r="E274">
        <v>2019152</v>
      </c>
      <c r="F274">
        <v>2195313</v>
      </c>
      <c r="G274">
        <v>0</v>
      </c>
      <c r="H274">
        <v>0</v>
      </c>
      <c r="I274">
        <v>0</v>
      </c>
      <c r="J274">
        <v>2024</v>
      </c>
      <c r="K274">
        <v>2</v>
      </c>
      <c r="L274" t="str">
        <f>+VLOOKUP(A274,Sheet2!A:A,1,FALSE)</f>
        <v>Exito 171 Soledad</v>
      </c>
    </row>
    <row r="275" spans="1:12" hidden="1" x14ac:dyDescent="0.25">
      <c r="A275" t="s">
        <v>25</v>
      </c>
      <c r="B275" t="s">
        <v>8</v>
      </c>
      <c r="C275" t="s">
        <v>842</v>
      </c>
      <c r="E275">
        <v>1690838</v>
      </c>
      <c r="F275">
        <v>0</v>
      </c>
      <c r="G275">
        <v>0</v>
      </c>
      <c r="H275">
        <v>0</v>
      </c>
      <c r="I275">
        <v>0</v>
      </c>
      <c r="J275">
        <v>2024</v>
      </c>
      <c r="K275">
        <v>2</v>
      </c>
      <c r="L275" t="str">
        <f>+VLOOKUP(A275,Sheet2!A:A,1,FALSE)</f>
        <v>Surti Mayorista Boston</v>
      </c>
    </row>
    <row r="276" spans="1:12" hidden="1" x14ac:dyDescent="0.25">
      <c r="A276" t="s">
        <v>26</v>
      </c>
      <c r="B276" t="s">
        <v>8</v>
      </c>
      <c r="C276" t="s">
        <v>842</v>
      </c>
      <c r="E276">
        <v>2246257</v>
      </c>
      <c r="F276">
        <v>0</v>
      </c>
      <c r="G276">
        <v>0</v>
      </c>
      <c r="H276">
        <v>0</v>
      </c>
      <c r="I276">
        <v>0</v>
      </c>
      <c r="J276">
        <v>2024</v>
      </c>
      <c r="K276">
        <v>2</v>
      </c>
      <c r="L276" t="str">
        <f>+VLOOKUP(A276,Sheet2!A:A,1,FALSE)</f>
        <v>Surti Mayorista Macarena</v>
      </c>
    </row>
    <row r="277" spans="1:12" hidden="1" x14ac:dyDescent="0.25">
      <c r="A277" t="s">
        <v>27</v>
      </c>
      <c r="B277" t="s">
        <v>8</v>
      </c>
      <c r="C277" t="s">
        <v>842</v>
      </c>
      <c r="E277">
        <v>1289299</v>
      </c>
      <c r="F277">
        <v>0</v>
      </c>
      <c r="G277">
        <v>0</v>
      </c>
      <c r="H277">
        <v>0</v>
      </c>
      <c r="I277">
        <v>0</v>
      </c>
      <c r="J277">
        <v>2024</v>
      </c>
      <c r="K277">
        <v>2</v>
      </c>
      <c r="L277" t="str">
        <f>+VLOOKUP(A277,Sheet2!A:A,1,FALSE)</f>
        <v>Surti Mayorista La Pradera</v>
      </c>
    </row>
    <row r="278" spans="1:12" hidden="1" x14ac:dyDescent="0.25">
      <c r="A278" t="s">
        <v>28</v>
      </c>
      <c r="B278" t="s">
        <v>8</v>
      </c>
      <c r="C278" t="s">
        <v>842</v>
      </c>
      <c r="E278">
        <v>1134815</v>
      </c>
      <c r="F278">
        <v>0</v>
      </c>
      <c r="G278">
        <v>0</v>
      </c>
      <c r="H278">
        <v>0</v>
      </c>
      <c r="I278">
        <v>0</v>
      </c>
      <c r="J278">
        <v>2024</v>
      </c>
      <c r="K278">
        <v>2</v>
      </c>
      <c r="L278" t="str">
        <f>+VLOOKUP(A278,Sheet2!A:A,1,FALSE)</f>
        <v>Surti  Mayorista Malambo</v>
      </c>
    </row>
    <row r="279" spans="1:12" hidden="1" x14ac:dyDescent="0.25">
      <c r="A279" t="s">
        <v>29</v>
      </c>
      <c r="B279" t="s">
        <v>8</v>
      </c>
      <c r="C279" t="s">
        <v>842</v>
      </c>
      <c r="E279">
        <v>406225</v>
      </c>
      <c r="F279">
        <v>535413</v>
      </c>
      <c r="G279">
        <v>0</v>
      </c>
      <c r="H279">
        <v>0</v>
      </c>
      <c r="I279">
        <v>0</v>
      </c>
      <c r="J279">
        <v>2024</v>
      </c>
      <c r="K279">
        <v>2</v>
      </c>
      <c r="L279" t="str">
        <f>+VLOOKUP(A279,Sheet2!A:A,1,FALSE)</f>
        <v>Exito 4041 Malambo</v>
      </c>
    </row>
    <row r="280" spans="1:12" hidden="1" x14ac:dyDescent="0.25">
      <c r="A280" t="s">
        <v>30</v>
      </c>
      <c r="B280" t="s">
        <v>8</v>
      </c>
      <c r="C280" t="s">
        <v>843</v>
      </c>
      <c r="E280">
        <v>63840</v>
      </c>
      <c r="F280">
        <v>0</v>
      </c>
      <c r="G280">
        <v>0</v>
      </c>
      <c r="H280">
        <v>0</v>
      </c>
      <c r="I280">
        <v>0</v>
      </c>
      <c r="J280">
        <v>2024</v>
      </c>
      <c r="K280">
        <v>2</v>
      </c>
      <c r="L280" t="str">
        <f>+VLOOKUP(A280,Sheet2!A:A,1,FALSE)</f>
        <v>Carulla 4472 Bocagrande</v>
      </c>
    </row>
    <row r="281" spans="1:12" hidden="1" x14ac:dyDescent="0.25">
      <c r="A281" t="s">
        <v>31</v>
      </c>
      <c r="B281" t="s">
        <v>8</v>
      </c>
      <c r="C281" t="s">
        <v>844</v>
      </c>
      <c r="E281">
        <v>213800</v>
      </c>
      <c r="F281">
        <v>0</v>
      </c>
      <c r="G281">
        <v>0</v>
      </c>
      <c r="H281">
        <v>0</v>
      </c>
      <c r="I281">
        <v>0</v>
      </c>
      <c r="J281">
        <v>2024</v>
      </c>
      <c r="K281">
        <v>2</v>
      </c>
      <c r="L281" t="str">
        <f>+VLOOKUP(A281,Sheet2!A:A,1,FALSE)</f>
        <v>Carulla 634 Castillo Grande</v>
      </c>
    </row>
    <row r="282" spans="1:12" hidden="1" x14ac:dyDescent="0.25">
      <c r="A282" t="s">
        <v>32</v>
      </c>
      <c r="B282" t="s">
        <v>8</v>
      </c>
      <c r="C282" t="s">
        <v>844</v>
      </c>
      <c r="E282">
        <v>204220</v>
      </c>
      <c r="F282">
        <v>0</v>
      </c>
      <c r="G282">
        <v>0</v>
      </c>
      <c r="H282">
        <v>0</v>
      </c>
      <c r="I282">
        <v>0</v>
      </c>
      <c r="J282">
        <v>2024</v>
      </c>
      <c r="K282">
        <v>2</v>
      </c>
      <c r="L282" t="str">
        <f>+VLOOKUP(A282,Sheet2!A:A,1,FALSE)</f>
        <v>Carulla 647 Ramblas</v>
      </c>
    </row>
    <row r="283" spans="1:12" hidden="1" x14ac:dyDescent="0.25">
      <c r="A283" t="s">
        <v>33</v>
      </c>
      <c r="B283" t="s">
        <v>8</v>
      </c>
      <c r="C283" t="s">
        <v>844</v>
      </c>
      <c r="E283">
        <v>531240</v>
      </c>
      <c r="F283">
        <v>0</v>
      </c>
      <c r="G283">
        <v>0</v>
      </c>
      <c r="H283">
        <v>0</v>
      </c>
      <c r="I283">
        <v>0</v>
      </c>
      <c r="J283">
        <v>2024</v>
      </c>
      <c r="K283">
        <v>2</v>
      </c>
      <c r="L283" t="str">
        <f>+VLOOKUP(A283,Sheet2!A:A,1,FALSE)</f>
        <v>Carulla 538 Santa Lucia</v>
      </c>
    </row>
    <row r="284" spans="1:12" hidden="1" x14ac:dyDescent="0.25">
      <c r="A284" t="s">
        <v>34</v>
      </c>
      <c r="B284" t="s">
        <v>8</v>
      </c>
      <c r="C284" t="s">
        <v>844</v>
      </c>
      <c r="E284">
        <v>358060</v>
      </c>
      <c r="F284">
        <v>0</v>
      </c>
      <c r="G284">
        <v>0</v>
      </c>
      <c r="H284">
        <v>0</v>
      </c>
      <c r="I284">
        <v>0</v>
      </c>
      <c r="J284">
        <v>2024</v>
      </c>
      <c r="K284">
        <v>2</v>
      </c>
      <c r="L284" t="str">
        <f>+VLOOKUP(A284,Sheet2!A:A,1,FALSE)</f>
        <v>Carulla 539 Villa Susana</v>
      </c>
    </row>
    <row r="285" spans="1:12" hidden="1" x14ac:dyDescent="0.25">
      <c r="A285" t="s">
        <v>35</v>
      </c>
      <c r="B285" t="s">
        <v>8</v>
      </c>
      <c r="C285" t="s">
        <v>844</v>
      </c>
      <c r="E285">
        <v>42560</v>
      </c>
      <c r="F285">
        <v>0</v>
      </c>
      <c r="G285">
        <v>0</v>
      </c>
      <c r="H285">
        <v>0</v>
      </c>
      <c r="I285">
        <v>0</v>
      </c>
      <c r="J285">
        <v>2024</v>
      </c>
      <c r="K285">
        <v>2</v>
      </c>
      <c r="L285" t="str">
        <f>+VLOOKUP(A285,Sheet2!A:A,1,FALSE)</f>
        <v>Carulla 670 Calle Roman</v>
      </c>
    </row>
    <row r="286" spans="1:12" hidden="1" x14ac:dyDescent="0.25">
      <c r="A286" t="s">
        <v>36</v>
      </c>
      <c r="B286" t="s">
        <v>8</v>
      </c>
      <c r="C286" t="s">
        <v>844</v>
      </c>
      <c r="E286">
        <v>42560</v>
      </c>
      <c r="F286">
        <v>0</v>
      </c>
      <c r="G286">
        <v>0</v>
      </c>
      <c r="H286">
        <v>0</v>
      </c>
      <c r="I286">
        <v>0</v>
      </c>
      <c r="J286">
        <v>2024</v>
      </c>
      <c r="K286">
        <v>2</v>
      </c>
      <c r="L286" t="str">
        <f>+VLOOKUP(A286,Sheet2!A:A,1,FALSE)</f>
        <v>Carulla 533 Express Manga</v>
      </c>
    </row>
    <row r="287" spans="1:12" hidden="1" x14ac:dyDescent="0.25">
      <c r="A287" t="s">
        <v>37</v>
      </c>
      <c r="B287" t="s">
        <v>8</v>
      </c>
      <c r="C287" t="s">
        <v>844</v>
      </c>
      <c r="E287">
        <v>21280</v>
      </c>
      <c r="F287">
        <v>0</v>
      </c>
      <c r="G287">
        <v>0</v>
      </c>
      <c r="H287">
        <v>0</v>
      </c>
      <c r="I287">
        <v>0</v>
      </c>
      <c r="J287">
        <v>2024</v>
      </c>
      <c r="K287">
        <v>2</v>
      </c>
      <c r="L287" t="str">
        <f>+VLOOKUP(A287,Sheet2!A:A,1,FALSE)</f>
        <v>Carulla 4821 Expres calle moneda</v>
      </c>
    </row>
    <row r="288" spans="1:12" hidden="1" x14ac:dyDescent="0.25">
      <c r="A288" t="s">
        <v>38</v>
      </c>
      <c r="B288" t="s">
        <v>8</v>
      </c>
      <c r="C288" t="s">
        <v>844</v>
      </c>
      <c r="E288">
        <v>1080598</v>
      </c>
      <c r="F288">
        <v>3984183</v>
      </c>
      <c r="G288">
        <v>0</v>
      </c>
      <c r="H288">
        <v>0</v>
      </c>
      <c r="I288">
        <v>0</v>
      </c>
      <c r="J288">
        <v>2024</v>
      </c>
      <c r="K288">
        <v>2</v>
      </c>
      <c r="L288" t="str">
        <f>+VLOOKUP(A288,Sheet2!A:A,1,FALSE)</f>
        <v>Exito 44 Cartagena</v>
      </c>
    </row>
    <row r="289" spans="1:12" hidden="1" x14ac:dyDescent="0.25">
      <c r="A289" t="s">
        <v>39</v>
      </c>
      <c r="B289" t="s">
        <v>8</v>
      </c>
      <c r="C289" t="s">
        <v>844</v>
      </c>
      <c r="E289">
        <v>1824594</v>
      </c>
      <c r="F289">
        <v>4324023</v>
      </c>
      <c r="G289">
        <v>0</v>
      </c>
      <c r="H289">
        <v>0</v>
      </c>
      <c r="I289">
        <v>0</v>
      </c>
      <c r="J289">
        <v>2024</v>
      </c>
      <c r="K289">
        <v>2</v>
      </c>
      <c r="L289" t="str">
        <f>+VLOOKUP(A289,Sheet2!A:A,1,FALSE)</f>
        <v>Exito 257 Ejecutivo</v>
      </c>
    </row>
    <row r="290" spans="1:12" hidden="1" x14ac:dyDescent="0.25">
      <c r="A290" t="s">
        <v>40</v>
      </c>
      <c r="B290" t="s">
        <v>8</v>
      </c>
      <c r="C290" t="s">
        <v>844</v>
      </c>
      <c r="E290">
        <v>1893445</v>
      </c>
      <c r="F290">
        <v>5772588</v>
      </c>
      <c r="G290">
        <v>0</v>
      </c>
      <c r="H290">
        <v>0</v>
      </c>
      <c r="I290">
        <v>0</v>
      </c>
      <c r="J290">
        <v>2024</v>
      </c>
      <c r="K290">
        <v>2</v>
      </c>
      <c r="L290" t="str">
        <f>+VLOOKUP(A290,Sheet2!A:A,1,FALSE)</f>
        <v>Exito 370 Castellana Cartagena</v>
      </c>
    </row>
    <row r="291" spans="1:12" hidden="1" x14ac:dyDescent="0.25">
      <c r="A291" t="s">
        <v>41</v>
      </c>
      <c r="B291" t="s">
        <v>8</v>
      </c>
      <c r="C291" t="s">
        <v>844</v>
      </c>
      <c r="E291">
        <v>1132263</v>
      </c>
      <c r="F291">
        <v>1228323</v>
      </c>
      <c r="G291">
        <v>0</v>
      </c>
      <c r="H291">
        <v>0</v>
      </c>
      <c r="I291">
        <v>0</v>
      </c>
      <c r="J291">
        <v>2024</v>
      </c>
      <c r="K291">
        <v>2</v>
      </c>
      <c r="L291" t="str">
        <f>+VLOOKUP(A291,Sheet2!A:A,1,FALSE)</f>
        <v>Exito 371 Matuna Cartagena</v>
      </c>
    </row>
    <row r="292" spans="1:12" hidden="1" x14ac:dyDescent="0.25">
      <c r="A292" t="s">
        <v>42</v>
      </c>
      <c r="B292" t="s">
        <v>8</v>
      </c>
      <c r="C292" t="s">
        <v>844</v>
      </c>
      <c r="E292">
        <v>1173805</v>
      </c>
      <c r="F292">
        <v>750054</v>
      </c>
      <c r="G292">
        <v>0</v>
      </c>
      <c r="H292">
        <v>0</v>
      </c>
      <c r="I292">
        <v>0</v>
      </c>
      <c r="J292">
        <v>2024</v>
      </c>
      <c r="K292">
        <v>2</v>
      </c>
      <c r="L292" t="str">
        <f>+VLOOKUP(A292,Sheet2!A:A,1,FALSE)</f>
        <v>Exito 367 San Diego</v>
      </c>
    </row>
    <row r="293" spans="1:12" hidden="1" x14ac:dyDescent="0.25">
      <c r="A293" t="s">
        <v>43</v>
      </c>
      <c r="B293" t="s">
        <v>8</v>
      </c>
      <c r="C293" t="s">
        <v>844</v>
      </c>
      <c r="E293">
        <v>42560</v>
      </c>
      <c r="F293">
        <v>0</v>
      </c>
      <c r="G293">
        <v>0</v>
      </c>
      <c r="H293">
        <v>0</v>
      </c>
      <c r="I293">
        <v>0</v>
      </c>
      <c r="J293">
        <v>2024</v>
      </c>
      <c r="K293">
        <v>2</v>
      </c>
      <c r="L293" t="str">
        <f>+VLOOKUP(A293,Sheet2!A:A,1,FALSE)</f>
        <v>Exito 636 Las Americas</v>
      </c>
    </row>
    <row r="294" spans="1:12" hidden="1" x14ac:dyDescent="0.25">
      <c r="A294" t="s">
        <v>44</v>
      </c>
      <c r="B294" t="s">
        <v>8</v>
      </c>
      <c r="C294" t="s">
        <v>844</v>
      </c>
      <c r="E294">
        <v>21280</v>
      </c>
      <c r="F294">
        <v>0</v>
      </c>
      <c r="G294">
        <v>0</v>
      </c>
      <c r="H294">
        <v>0</v>
      </c>
      <c r="I294">
        <v>0</v>
      </c>
      <c r="J294">
        <v>2024</v>
      </c>
      <c r="K294">
        <v>2</v>
      </c>
      <c r="L294" t="str">
        <f>+VLOOKUP(A294,Sheet2!A:A,1,FALSE)</f>
        <v>Carulla 4830 Express San Agustin</v>
      </c>
    </row>
    <row r="295" spans="1:12" hidden="1" x14ac:dyDescent="0.25">
      <c r="A295" t="s">
        <v>45</v>
      </c>
      <c r="B295" t="s">
        <v>8</v>
      </c>
      <c r="C295" t="s">
        <v>844</v>
      </c>
      <c r="E295">
        <v>42560</v>
      </c>
      <c r="F295">
        <v>0</v>
      </c>
      <c r="G295">
        <v>0</v>
      </c>
      <c r="H295">
        <v>0</v>
      </c>
      <c r="I295">
        <v>0</v>
      </c>
      <c r="J295">
        <v>2024</v>
      </c>
      <c r="K295">
        <v>2</v>
      </c>
      <c r="L295" t="str">
        <f>+VLOOKUP(A295,Sheet2!A:A,1,FALSE)</f>
        <v>Carulla 4832 Express Calle 4ta</v>
      </c>
    </row>
    <row r="296" spans="1:12" hidden="1" x14ac:dyDescent="0.25">
      <c r="A296" t="s">
        <v>46</v>
      </c>
      <c r="B296" t="s">
        <v>8</v>
      </c>
      <c r="C296" t="s">
        <v>844</v>
      </c>
      <c r="E296">
        <v>297920</v>
      </c>
      <c r="F296">
        <v>130320</v>
      </c>
      <c r="G296">
        <v>0</v>
      </c>
      <c r="H296">
        <v>0</v>
      </c>
      <c r="I296">
        <v>0</v>
      </c>
      <c r="J296">
        <v>2024</v>
      </c>
      <c r="K296">
        <v>2</v>
      </c>
      <c r="L296" t="str">
        <f>+VLOOKUP(A296,Sheet2!A:A,1,FALSE)</f>
        <v>Exito 4057 Crespo</v>
      </c>
    </row>
    <row r="297" spans="1:12" hidden="1" x14ac:dyDescent="0.25">
      <c r="A297" t="s">
        <v>47</v>
      </c>
      <c r="B297" t="s">
        <v>8</v>
      </c>
      <c r="C297" t="s">
        <v>844</v>
      </c>
      <c r="E297">
        <v>1140144</v>
      </c>
      <c r="F297">
        <v>0</v>
      </c>
      <c r="G297">
        <v>0</v>
      </c>
      <c r="H297">
        <v>0</v>
      </c>
      <c r="I297">
        <v>0</v>
      </c>
      <c r="J297">
        <v>2024</v>
      </c>
      <c r="K297">
        <v>2</v>
      </c>
      <c r="L297" t="str">
        <f>+VLOOKUP(A297,Sheet2!A:A,1,FALSE)</f>
        <v>Surti Mayorista Turbaco</v>
      </c>
    </row>
    <row r="298" spans="1:12" hidden="1" x14ac:dyDescent="0.25">
      <c r="A298" t="s">
        <v>48</v>
      </c>
      <c r="B298" t="s">
        <v>8</v>
      </c>
      <c r="C298" t="s">
        <v>844</v>
      </c>
      <c r="E298">
        <v>1744630</v>
      </c>
      <c r="F298">
        <v>0</v>
      </c>
      <c r="G298">
        <v>0</v>
      </c>
      <c r="H298">
        <v>0</v>
      </c>
      <c r="I298">
        <v>0</v>
      </c>
      <c r="J298">
        <v>2024</v>
      </c>
      <c r="K298">
        <v>2</v>
      </c>
      <c r="L298" t="str">
        <f>+VLOOKUP(A298,Sheet2!A:A,1,FALSE)</f>
        <v>Surti Mayorista Olaya Fredonia</v>
      </c>
    </row>
    <row r="299" spans="1:12" hidden="1" x14ac:dyDescent="0.25">
      <c r="A299" t="s">
        <v>49</v>
      </c>
      <c r="B299" t="s">
        <v>8</v>
      </c>
      <c r="C299" t="s">
        <v>844</v>
      </c>
      <c r="E299">
        <v>21280</v>
      </c>
      <c r="F299">
        <v>0</v>
      </c>
      <c r="G299">
        <v>0</v>
      </c>
      <c r="H299">
        <v>0</v>
      </c>
      <c r="I299">
        <v>0</v>
      </c>
      <c r="J299">
        <v>2024</v>
      </c>
      <c r="K299">
        <v>2</v>
      </c>
      <c r="L299" t="str">
        <f>+VLOOKUP(A299,Sheet2!A:A,1,FALSE)</f>
        <v>Carulla 541 Boca Grande</v>
      </c>
    </row>
    <row r="300" spans="1:12" hidden="1" x14ac:dyDescent="0.25">
      <c r="A300" t="s">
        <v>50</v>
      </c>
      <c r="B300" t="s">
        <v>8</v>
      </c>
      <c r="C300" t="s">
        <v>844</v>
      </c>
      <c r="E300">
        <v>85120</v>
      </c>
      <c r="F300">
        <v>0</v>
      </c>
      <c r="G300">
        <v>0</v>
      </c>
      <c r="H300">
        <v>0</v>
      </c>
      <c r="I300">
        <v>0</v>
      </c>
      <c r="J300">
        <v>2024</v>
      </c>
      <c r="K300">
        <v>2</v>
      </c>
      <c r="L300" t="str">
        <f>+VLOOKUP(A300,Sheet2!A:A,1,FALSE)</f>
        <v>Carulla 4826 Express Las Velas</v>
      </c>
    </row>
    <row r="301" spans="1:12" hidden="1" x14ac:dyDescent="0.25">
      <c r="A301" t="s">
        <v>51</v>
      </c>
      <c r="B301" t="s">
        <v>8</v>
      </c>
      <c r="C301" t="s">
        <v>843</v>
      </c>
      <c r="E301">
        <v>1480949</v>
      </c>
      <c r="F301">
        <v>3391131</v>
      </c>
      <c r="G301">
        <v>0</v>
      </c>
      <c r="H301">
        <v>0</v>
      </c>
      <c r="I301">
        <v>0</v>
      </c>
      <c r="J301">
        <v>2024</v>
      </c>
      <c r="K301">
        <v>2</v>
      </c>
      <c r="L301" t="str">
        <f>+VLOOKUP(A301,Sheet2!A:A,1,FALSE)</f>
        <v>Exito 357 Almeda Monteria</v>
      </c>
    </row>
    <row r="302" spans="1:12" hidden="1" x14ac:dyDescent="0.25">
      <c r="A302" t="s">
        <v>52</v>
      </c>
      <c r="B302" t="s">
        <v>8</v>
      </c>
      <c r="C302" t="s">
        <v>843</v>
      </c>
      <c r="E302">
        <v>628408</v>
      </c>
      <c r="F302">
        <v>593121</v>
      </c>
      <c r="G302">
        <v>0</v>
      </c>
      <c r="H302">
        <v>0</v>
      </c>
      <c r="I302">
        <v>0</v>
      </c>
      <c r="J302">
        <v>2024</v>
      </c>
      <c r="K302">
        <v>2</v>
      </c>
      <c r="L302" t="str">
        <f>+VLOOKUP(A302,Sheet2!A:A,1,FALSE)</f>
        <v>Exito 263 Centro Monteria</v>
      </c>
    </row>
    <row r="303" spans="1:12" hidden="1" x14ac:dyDescent="0.25">
      <c r="A303" t="s">
        <v>53</v>
      </c>
      <c r="B303" t="s">
        <v>8</v>
      </c>
      <c r="C303" t="s">
        <v>843</v>
      </c>
      <c r="E303">
        <v>369168</v>
      </c>
      <c r="F303">
        <v>433734</v>
      </c>
      <c r="G303">
        <v>0</v>
      </c>
      <c r="H303">
        <v>0</v>
      </c>
      <c r="I303">
        <v>0</v>
      </c>
      <c r="J303">
        <v>2024</v>
      </c>
      <c r="K303">
        <v>2</v>
      </c>
      <c r="L303" t="str">
        <f>+VLOOKUP(A303,Sheet2!A:A,1,FALSE)</f>
        <v>Almacenes 4033 Lorica</v>
      </c>
    </row>
    <row r="304" spans="1:12" hidden="1" x14ac:dyDescent="0.25">
      <c r="A304" t="s">
        <v>54</v>
      </c>
      <c r="B304" t="s">
        <v>8</v>
      </c>
      <c r="C304" t="s">
        <v>843</v>
      </c>
      <c r="E304">
        <v>572475</v>
      </c>
      <c r="F304">
        <v>941820</v>
      </c>
      <c r="G304">
        <v>0</v>
      </c>
      <c r="H304">
        <v>0</v>
      </c>
      <c r="I304">
        <v>0</v>
      </c>
      <c r="J304">
        <v>2024</v>
      </c>
      <c r="K304">
        <v>2</v>
      </c>
      <c r="L304" t="str">
        <f>+VLOOKUP(A304,Sheet2!A:A,1,FALSE)</f>
        <v>Exito 262 Norte Monteria</v>
      </c>
    </row>
    <row r="305" spans="1:12" hidden="1" x14ac:dyDescent="0.25">
      <c r="A305" t="s">
        <v>55</v>
      </c>
      <c r="B305" t="s">
        <v>8</v>
      </c>
      <c r="C305" t="s">
        <v>843</v>
      </c>
      <c r="E305">
        <v>106400</v>
      </c>
      <c r="F305">
        <v>0</v>
      </c>
      <c r="G305">
        <v>0</v>
      </c>
      <c r="H305">
        <v>0</v>
      </c>
      <c r="I305">
        <v>0</v>
      </c>
      <c r="J305">
        <v>2024</v>
      </c>
      <c r="K305">
        <v>2</v>
      </c>
      <c r="L305" t="str">
        <f>+VLOOKUP(A305,Sheet2!A:A,1,FALSE)</f>
        <v>Carulla 4437 La Castellana</v>
      </c>
    </row>
    <row r="306" spans="1:12" hidden="1" x14ac:dyDescent="0.25">
      <c r="A306" t="s">
        <v>56</v>
      </c>
      <c r="B306" t="s">
        <v>8</v>
      </c>
      <c r="C306" t="s">
        <v>843</v>
      </c>
      <c r="E306">
        <v>63840</v>
      </c>
      <c r="F306">
        <v>0</v>
      </c>
      <c r="G306">
        <v>0</v>
      </c>
      <c r="H306">
        <v>0</v>
      </c>
      <c r="I306">
        <v>0</v>
      </c>
      <c r="J306">
        <v>2024</v>
      </c>
      <c r="K306">
        <v>2</v>
      </c>
      <c r="L306" t="str">
        <f>+VLOOKUP(A306,Sheet2!A:A,1,FALSE)</f>
        <v>Carulla 4442 Mar Norte</v>
      </c>
    </row>
    <row r="307" spans="1:12" hidden="1" x14ac:dyDescent="0.25">
      <c r="A307" t="s">
        <v>57</v>
      </c>
      <c r="B307" t="s">
        <v>8</v>
      </c>
      <c r="C307" t="s">
        <v>843</v>
      </c>
      <c r="E307">
        <v>85120</v>
      </c>
      <c r="F307">
        <v>0</v>
      </c>
      <c r="G307">
        <v>0</v>
      </c>
      <c r="H307">
        <v>0</v>
      </c>
      <c r="I307">
        <v>0</v>
      </c>
      <c r="J307">
        <v>2024</v>
      </c>
      <c r="K307">
        <v>2</v>
      </c>
      <c r="L307" t="str">
        <f>+VLOOKUP(A307,Sheet2!A:A,1,FALSE)</f>
        <v>Carulla 4475 Poblado</v>
      </c>
    </row>
    <row r="308" spans="1:12" hidden="1" x14ac:dyDescent="0.25">
      <c r="A308" t="s">
        <v>58</v>
      </c>
      <c r="B308" t="s">
        <v>8</v>
      </c>
      <c r="C308" t="s">
        <v>843</v>
      </c>
      <c r="E308">
        <v>148960</v>
      </c>
      <c r="F308">
        <v>0</v>
      </c>
      <c r="G308">
        <v>0</v>
      </c>
      <c r="H308">
        <v>0</v>
      </c>
      <c r="I308">
        <v>0</v>
      </c>
      <c r="J308">
        <v>2024</v>
      </c>
      <c r="K308">
        <v>2</v>
      </c>
      <c r="L308" t="str">
        <f>+VLOOKUP(A308,Sheet2!A:A,1,FALSE)</f>
        <v>Carulla 4476 El Prado</v>
      </c>
    </row>
    <row r="309" spans="1:12" hidden="1" x14ac:dyDescent="0.25">
      <c r="A309" t="s">
        <v>59</v>
      </c>
      <c r="B309" t="s">
        <v>8</v>
      </c>
      <c r="C309" t="s">
        <v>843</v>
      </c>
      <c r="E309">
        <v>276640</v>
      </c>
      <c r="F309">
        <v>0</v>
      </c>
      <c r="G309">
        <v>0</v>
      </c>
      <c r="H309">
        <v>0</v>
      </c>
      <c r="I309">
        <v>0</v>
      </c>
      <c r="J309">
        <v>2024</v>
      </c>
      <c r="K309">
        <v>2</v>
      </c>
      <c r="L309" t="str">
        <f>+VLOOKUP(A309,Sheet2!A:A,1,FALSE)</f>
        <v>Carulla 4486 La Colina</v>
      </c>
    </row>
    <row r="310" spans="1:12" hidden="1" x14ac:dyDescent="0.25">
      <c r="A310" t="s">
        <v>60</v>
      </c>
      <c r="B310" t="s">
        <v>8</v>
      </c>
      <c r="C310" t="s">
        <v>843</v>
      </c>
      <c r="E310">
        <v>63840</v>
      </c>
      <c r="F310">
        <v>0</v>
      </c>
      <c r="G310">
        <v>0</v>
      </c>
      <c r="H310">
        <v>0</v>
      </c>
      <c r="I310">
        <v>0</v>
      </c>
      <c r="J310">
        <v>2024</v>
      </c>
      <c r="K310">
        <v>2</v>
      </c>
      <c r="L310" t="str">
        <f>+VLOOKUP(A310,Sheet2!A:A,1,FALSE)</f>
        <v>Carulla 4489 Manga</v>
      </c>
    </row>
    <row r="311" spans="1:12" hidden="1" x14ac:dyDescent="0.25">
      <c r="A311" t="s">
        <v>61</v>
      </c>
      <c r="B311" t="s">
        <v>8</v>
      </c>
      <c r="C311" t="s">
        <v>843</v>
      </c>
      <c r="E311">
        <v>148960</v>
      </c>
      <c r="F311">
        <v>0</v>
      </c>
      <c r="G311">
        <v>0</v>
      </c>
      <c r="H311">
        <v>0</v>
      </c>
      <c r="I311">
        <v>0</v>
      </c>
      <c r="J311">
        <v>2024</v>
      </c>
      <c r="K311">
        <v>2</v>
      </c>
      <c r="L311" t="str">
        <f>+VLOOKUP(A311,Sheet2!A:A,1,FALSE)</f>
        <v>Carulla 4496 De Andalucia</v>
      </c>
    </row>
    <row r="312" spans="1:12" hidden="1" x14ac:dyDescent="0.25">
      <c r="A312" t="s">
        <v>62</v>
      </c>
      <c r="B312" t="s">
        <v>8</v>
      </c>
      <c r="C312" t="s">
        <v>843</v>
      </c>
      <c r="E312">
        <v>21280</v>
      </c>
      <c r="F312">
        <v>0</v>
      </c>
      <c r="G312">
        <v>0</v>
      </c>
      <c r="H312">
        <v>0</v>
      </c>
      <c r="I312">
        <v>0</v>
      </c>
      <c r="J312">
        <v>2024</v>
      </c>
      <c r="K312">
        <v>2</v>
      </c>
      <c r="L312" t="str">
        <f>+VLOOKUP(A312,Sheet2!A:A,1,FALSE)</f>
        <v>Exito 4175 Express Costa Azul</v>
      </c>
    </row>
    <row r="313" spans="1:12" hidden="1" x14ac:dyDescent="0.25">
      <c r="A313" t="s">
        <v>63</v>
      </c>
      <c r="B313" t="s">
        <v>8</v>
      </c>
      <c r="C313" t="s">
        <v>843</v>
      </c>
      <c r="E313">
        <v>85120</v>
      </c>
      <c r="F313">
        <v>0</v>
      </c>
      <c r="G313">
        <v>0</v>
      </c>
      <c r="H313">
        <v>0</v>
      </c>
      <c r="I313">
        <v>0</v>
      </c>
      <c r="J313">
        <v>2024</v>
      </c>
      <c r="K313">
        <v>2</v>
      </c>
      <c r="L313" t="str">
        <f>+VLOOKUP(A313,Sheet2!A:A,1,FALSE)</f>
        <v>Carulla 4573 Alameda</v>
      </c>
    </row>
    <row r="314" spans="1:12" hidden="1" x14ac:dyDescent="0.25">
      <c r="A314" t="s">
        <v>64</v>
      </c>
      <c r="B314" t="s">
        <v>8</v>
      </c>
      <c r="C314" t="s">
        <v>845</v>
      </c>
      <c r="E314">
        <v>81240</v>
      </c>
      <c r="F314">
        <v>0</v>
      </c>
      <c r="G314">
        <v>0</v>
      </c>
      <c r="H314">
        <v>0</v>
      </c>
      <c r="I314">
        <v>0</v>
      </c>
      <c r="J314">
        <v>2024</v>
      </c>
      <c r="K314">
        <v>2</v>
      </c>
      <c r="L314" t="str">
        <f>+VLOOKUP(A314,Sheet2!A:A,1,FALSE)</f>
        <v>Carulla 535 La Mina</v>
      </c>
    </row>
    <row r="315" spans="1:12" hidden="1" x14ac:dyDescent="0.25">
      <c r="A315" t="s">
        <v>65</v>
      </c>
      <c r="B315" t="s">
        <v>8</v>
      </c>
      <c r="C315" t="s">
        <v>845</v>
      </c>
      <c r="E315">
        <v>5895541</v>
      </c>
      <c r="F315">
        <v>622503</v>
      </c>
      <c r="G315">
        <v>0</v>
      </c>
      <c r="H315">
        <v>0</v>
      </c>
      <c r="I315">
        <v>0</v>
      </c>
      <c r="J315">
        <v>2024</v>
      </c>
      <c r="K315">
        <v>2</v>
      </c>
      <c r="L315" t="str">
        <f>+VLOOKUP(A315,Sheet2!A:A,1,FALSE)</f>
        <v>Exito 385 Edual Riohacha</v>
      </c>
    </row>
    <row r="316" spans="1:12" hidden="1" x14ac:dyDescent="0.25">
      <c r="A316" t="s">
        <v>66</v>
      </c>
      <c r="B316" t="s">
        <v>8</v>
      </c>
      <c r="C316" t="s">
        <v>846</v>
      </c>
      <c r="E316">
        <v>83180</v>
      </c>
      <c r="F316">
        <v>0</v>
      </c>
      <c r="G316">
        <v>0</v>
      </c>
      <c r="H316">
        <v>0</v>
      </c>
      <c r="I316">
        <v>0</v>
      </c>
      <c r="J316">
        <v>2024</v>
      </c>
      <c r="K316">
        <v>2</v>
      </c>
      <c r="L316" t="str">
        <f>+VLOOKUP(A316,Sheet2!A:A,1,FALSE)</f>
        <v>Carulla 629 Arrecife</v>
      </c>
    </row>
    <row r="317" spans="1:12" hidden="1" x14ac:dyDescent="0.25">
      <c r="A317" t="s">
        <v>67</v>
      </c>
      <c r="B317" t="s">
        <v>8</v>
      </c>
      <c r="C317" t="s">
        <v>846</v>
      </c>
      <c r="E317">
        <v>90000</v>
      </c>
      <c r="F317">
        <v>0</v>
      </c>
      <c r="G317">
        <v>0</v>
      </c>
      <c r="H317">
        <v>0</v>
      </c>
      <c r="I317">
        <v>0</v>
      </c>
      <c r="J317">
        <v>2024</v>
      </c>
      <c r="K317">
        <v>2</v>
      </c>
      <c r="L317" t="str">
        <f>+VLOOKUP(A317,Sheet2!A:A,1,FALSE)</f>
        <v>Carulla 4804 Bellavista</v>
      </c>
    </row>
    <row r="318" spans="1:12" hidden="1" x14ac:dyDescent="0.25">
      <c r="A318" t="s">
        <v>68</v>
      </c>
      <c r="B318" t="s">
        <v>8</v>
      </c>
      <c r="C318" t="s">
        <v>846</v>
      </c>
      <c r="E318">
        <v>26160</v>
      </c>
      <c r="F318">
        <v>0</v>
      </c>
      <c r="G318">
        <v>0</v>
      </c>
      <c r="H318">
        <v>0</v>
      </c>
      <c r="I318">
        <v>0</v>
      </c>
      <c r="J318">
        <v>2024</v>
      </c>
      <c r="K318">
        <v>2</v>
      </c>
      <c r="L318" t="str">
        <f>+VLOOKUP(A318,Sheet2!A:A,1,FALSE)</f>
        <v>Carulla 665 Zazue</v>
      </c>
    </row>
    <row r="319" spans="1:12" hidden="1" x14ac:dyDescent="0.25">
      <c r="A319" t="s">
        <v>69</v>
      </c>
      <c r="B319" t="s">
        <v>8</v>
      </c>
      <c r="C319" t="s">
        <v>846</v>
      </c>
      <c r="E319">
        <v>2379589</v>
      </c>
      <c r="F319">
        <v>1518801</v>
      </c>
      <c r="G319">
        <v>0</v>
      </c>
      <c r="H319">
        <v>0</v>
      </c>
      <c r="I319">
        <v>0</v>
      </c>
      <c r="J319">
        <v>2024</v>
      </c>
      <c r="K319">
        <v>2</v>
      </c>
      <c r="L319" t="str">
        <f>+VLOOKUP(A319,Sheet2!A:A,1,FALSE)</f>
        <v>Exito 363 Buena Vista Santa Marta</v>
      </c>
    </row>
    <row r="320" spans="1:12" hidden="1" x14ac:dyDescent="0.25">
      <c r="A320" t="s">
        <v>70</v>
      </c>
      <c r="B320" t="s">
        <v>8</v>
      </c>
      <c r="C320" t="s">
        <v>846</v>
      </c>
      <c r="E320">
        <v>1505671</v>
      </c>
      <c r="F320">
        <v>842316</v>
      </c>
      <c r="G320">
        <v>0</v>
      </c>
      <c r="H320">
        <v>0</v>
      </c>
      <c r="I320">
        <v>0</v>
      </c>
      <c r="J320">
        <v>2024</v>
      </c>
      <c r="K320">
        <v>2</v>
      </c>
      <c r="L320" t="str">
        <f>+VLOOKUP(A320,Sheet2!A:A,1,FALSE)</f>
        <v>Exito 258 Centro Santa Marta</v>
      </c>
    </row>
    <row r="321" spans="1:12" hidden="1" x14ac:dyDescent="0.25">
      <c r="A321" t="s">
        <v>71</v>
      </c>
      <c r="B321" t="s">
        <v>8</v>
      </c>
      <c r="C321" t="s">
        <v>846</v>
      </c>
      <c r="E321">
        <v>847523</v>
      </c>
      <c r="F321">
        <v>809484</v>
      </c>
      <c r="G321">
        <v>0</v>
      </c>
      <c r="H321">
        <v>0</v>
      </c>
      <c r="I321">
        <v>0</v>
      </c>
      <c r="J321">
        <v>2024</v>
      </c>
      <c r="K321">
        <v>2</v>
      </c>
      <c r="L321" t="str">
        <f>+VLOOKUP(A321,Sheet2!A:A,1,FALSE)</f>
        <v>Exito 259 Libertador</v>
      </c>
    </row>
    <row r="322" spans="1:12" hidden="1" x14ac:dyDescent="0.25">
      <c r="A322" t="s">
        <v>72</v>
      </c>
      <c r="B322" t="s">
        <v>8</v>
      </c>
      <c r="C322" t="s">
        <v>846</v>
      </c>
      <c r="E322">
        <v>21280</v>
      </c>
      <c r="F322">
        <v>0</v>
      </c>
      <c r="G322">
        <v>0</v>
      </c>
      <c r="H322">
        <v>0</v>
      </c>
      <c r="I322">
        <v>0</v>
      </c>
      <c r="J322">
        <v>2024</v>
      </c>
      <c r="K322">
        <v>2</v>
      </c>
      <c r="L322" t="str">
        <f>+VLOOKUP(A322,Sheet2!A:A,1,FALSE)</f>
        <v>Carulla 4827 Express Presente Santa Mart</v>
      </c>
    </row>
    <row r="323" spans="1:12" hidden="1" x14ac:dyDescent="0.25">
      <c r="A323" t="s">
        <v>73</v>
      </c>
      <c r="B323" t="s">
        <v>8</v>
      </c>
      <c r="C323" t="s">
        <v>846</v>
      </c>
      <c r="E323">
        <v>21280</v>
      </c>
      <c r="F323">
        <v>0</v>
      </c>
      <c r="G323">
        <v>0</v>
      </c>
      <c r="H323">
        <v>0</v>
      </c>
      <c r="I323">
        <v>0</v>
      </c>
      <c r="J323">
        <v>2024</v>
      </c>
      <c r="K323">
        <v>2</v>
      </c>
      <c r="L323" t="str">
        <f>+VLOOKUP(A323,Sheet2!A:A,1,FALSE)</f>
        <v>Carulla 4833 Express Rodadero Sur</v>
      </c>
    </row>
    <row r="324" spans="1:12" hidden="1" x14ac:dyDescent="0.25">
      <c r="A324" t="s">
        <v>74</v>
      </c>
      <c r="B324" t="s">
        <v>8</v>
      </c>
      <c r="C324" t="s">
        <v>847</v>
      </c>
      <c r="E324">
        <v>1084073</v>
      </c>
      <c r="F324">
        <v>932886</v>
      </c>
      <c r="G324">
        <v>0</v>
      </c>
      <c r="H324">
        <v>0</v>
      </c>
      <c r="I324">
        <v>0</v>
      </c>
      <c r="J324">
        <v>2024</v>
      </c>
      <c r="K324">
        <v>2</v>
      </c>
      <c r="L324" t="str">
        <f>+VLOOKUP(A324,Sheet2!A:A,1,FALSE)</f>
        <v>Exito 264 Centro Sicelejo</v>
      </c>
    </row>
    <row r="325" spans="1:12" hidden="1" x14ac:dyDescent="0.25">
      <c r="A325" t="s">
        <v>75</v>
      </c>
      <c r="B325" t="s">
        <v>8</v>
      </c>
      <c r="C325" t="s">
        <v>847</v>
      </c>
      <c r="E325">
        <v>1434900</v>
      </c>
      <c r="F325">
        <v>2349498</v>
      </c>
      <c r="G325">
        <v>0</v>
      </c>
      <c r="H325">
        <v>0</v>
      </c>
      <c r="I325">
        <v>0</v>
      </c>
      <c r="J325">
        <v>2024</v>
      </c>
      <c r="K325">
        <v>2</v>
      </c>
      <c r="L325" t="str">
        <f>+VLOOKUP(A325,Sheet2!A:A,1,FALSE)</f>
        <v>Exito 43 Sincelejo</v>
      </c>
    </row>
    <row r="326" spans="1:12" hidden="1" x14ac:dyDescent="0.25">
      <c r="A326" t="s">
        <v>76</v>
      </c>
      <c r="B326" t="s">
        <v>8</v>
      </c>
      <c r="C326" t="s">
        <v>847</v>
      </c>
      <c r="E326">
        <v>1264048</v>
      </c>
      <c r="F326">
        <v>537228</v>
      </c>
      <c r="G326">
        <v>0</v>
      </c>
      <c r="H326">
        <v>0</v>
      </c>
      <c r="I326">
        <v>0</v>
      </c>
      <c r="J326">
        <v>2024</v>
      </c>
      <c r="K326">
        <v>2</v>
      </c>
      <c r="L326" t="str">
        <f>+VLOOKUP(A326,Sheet2!A:A,1,FALSE)</f>
        <v>Exito 172 Magangue</v>
      </c>
    </row>
    <row r="327" spans="1:12" hidden="1" x14ac:dyDescent="0.25">
      <c r="A327" t="s">
        <v>77</v>
      </c>
      <c r="B327" t="s">
        <v>8</v>
      </c>
      <c r="C327" t="s">
        <v>847</v>
      </c>
      <c r="E327">
        <v>540041</v>
      </c>
      <c r="F327">
        <v>589299</v>
      </c>
      <c r="G327">
        <v>0</v>
      </c>
      <c r="H327">
        <v>0</v>
      </c>
      <c r="I327">
        <v>0</v>
      </c>
      <c r="J327">
        <v>2024</v>
      </c>
      <c r="K327">
        <v>2</v>
      </c>
      <c r="L327" t="str">
        <f>+VLOOKUP(A327,Sheet2!A:A,1,FALSE)</f>
        <v>Exito 68 Tolu</v>
      </c>
    </row>
    <row r="328" spans="1:12" hidden="1" x14ac:dyDescent="0.25">
      <c r="A328" t="s">
        <v>78</v>
      </c>
      <c r="B328" t="s">
        <v>8</v>
      </c>
      <c r="C328" t="s">
        <v>848</v>
      </c>
      <c r="E328">
        <v>2717175</v>
      </c>
      <c r="F328">
        <v>350115</v>
      </c>
      <c r="G328">
        <v>0</v>
      </c>
      <c r="H328">
        <v>0</v>
      </c>
      <c r="I328">
        <v>0</v>
      </c>
      <c r="J328">
        <v>2024</v>
      </c>
      <c r="K328">
        <v>2</v>
      </c>
      <c r="L328" t="str">
        <f>+VLOOKUP(A328,Sheet2!A:A,1,FALSE)</f>
        <v>Exito 266 Centro Valledupar</v>
      </c>
    </row>
    <row r="329" spans="1:12" hidden="1" x14ac:dyDescent="0.25">
      <c r="A329" t="s">
        <v>79</v>
      </c>
      <c r="B329" t="s">
        <v>8</v>
      </c>
      <c r="C329" t="s">
        <v>848</v>
      </c>
      <c r="E329">
        <v>2609584</v>
      </c>
      <c r="F329">
        <v>2650746</v>
      </c>
      <c r="G329">
        <v>0</v>
      </c>
      <c r="H329">
        <v>0</v>
      </c>
      <c r="I329">
        <v>0</v>
      </c>
      <c r="J329">
        <v>2024</v>
      </c>
      <c r="K329">
        <v>2</v>
      </c>
      <c r="L329" t="str">
        <f>+VLOOKUP(A329,Sheet2!A:A,1,FALSE)</f>
        <v>Exito 354 Las Flores</v>
      </c>
    </row>
    <row r="330" spans="1:12" hidden="1" x14ac:dyDescent="0.25">
      <c r="A330" t="s">
        <v>80</v>
      </c>
      <c r="B330" t="s">
        <v>8</v>
      </c>
      <c r="C330" t="s">
        <v>848</v>
      </c>
      <c r="E330">
        <v>979852</v>
      </c>
      <c r="F330">
        <v>0</v>
      </c>
      <c r="G330">
        <v>0</v>
      </c>
      <c r="H330">
        <v>0</v>
      </c>
      <c r="I330">
        <v>0</v>
      </c>
      <c r="J330">
        <v>2024</v>
      </c>
      <c r="K330">
        <v>2</v>
      </c>
      <c r="L330" t="str">
        <f>+VLOOKUP(A330,Sheet2!A:A,1,FALSE)</f>
        <v>Surti Mayorista La Fontana</v>
      </c>
    </row>
    <row r="331" spans="1:12" hidden="1" x14ac:dyDescent="0.25">
      <c r="A331" t="s">
        <v>81</v>
      </c>
      <c r="B331" t="s">
        <v>8</v>
      </c>
      <c r="C331" t="s">
        <v>848</v>
      </c>
      <c r="E331">
        <v>872754</v>
      </c>
      <c r="F331">
        <v>0</v>
      </c>
      <c r="G331">
        <v>0</v>
      </c>
      <c r="H331">
        <v>0</v>
      </c>
      <c r="I331">
        <v>0</v>
      </c>
      <c r="J331">
        <v>2024</v>
      </c>
      <c r="K331">
        <v>2</v>
      </c>
      <c r="L331" t="str">
        <f>+VLOOKUP(A331,Sheet2!A:A,1,FALSE)</f>
        <v>Surti Mayorista Nevada</v>
      </c>
    </row>
    <row r="332" spans="1:12" hidden="1" x14ac:dyDescent="0.25">
      <c r="A332" t="s">
        <v>82</v>
      </c>
      <c r="B332" t="s">
        <v>83</v>
      </c>
      <c r="C332" t="s">
        <v>842</v>
      </c>
      <c r="E332">
        <v>15955926</v>
      </c>
      <c r="F332">
        <v>0</v>
      </c>
      <c r="G332">
        <v>-228359</v>
      </c>
      <c r="H332">
        <v>0</v>
      </c>
      <c r="I332">
        <v>0</v>
      </c>
      <c r="J332">
        <v>2024</v>
      </c>
      <c r="K332">
        <v>2</v>
      </c>
      <c r="L332" t="str">
        <f>+VLOOKUP(A332,Sheet2!A:A,1,FALSE)</f>
        <v>CD 900 Cross Doking Costa</v>
      </c>
    </row>
    <row r="333" spans="1:12" hidden="1" x14ac:dyDescent="0.25">
      <c r="A333" t="s">
        <v>84</v>
      </c>
      <c r="B333" t="s">
        <v>83</v>
      </c>
      <c r="C333" t="s">
        <v>842</v>
      </c>
      <c r="E333">
        <v>2235653</v>
      </c>
      <c r="F333">
        <v>650320</v>
      </c>
      <c r="G333">
        <v>-249249</v>
      </c>
      <c r="H333">
        <v>0</v>
      </c>
      <c r="I333">
        <v>0</v>
      </c>
      <c r="J333">
        <v>2024</v>
      </c>
      <c r="K333">
        <v>2</v>
      </c>
      <c r="L333" t="str">
        <f>+VLOOKUP(A333,Sheet2!A:A,1,FALSE)</f>
        <v>CENCOSUD AMERICANO BARRANQUILLA</v>
      </c>
    </row>
    <row r="334" spans="1:12" hidden="1" x14ac:dyDescent="0.25">
      <c r="A334" t="s">
        <v>85</v>
      </c>
      <c r="B334" t="s">
        <v>83</v>
      </c>
      <c r="C334" t="s">
        <v>842</v>
      </c>
      <c r="E334">
        <v>2758817</v>
      </c>
      <c r="F334">
        <v>206920</v>
      </c>
      <c r="G334">
        <v>-379500</v>
      </c>
      <c r="H334">
        <v>0</v>
      </c>
      <c r="I334">
        <v>0</v>
      </c>
      <c r="J334">
        <v>2024</v>
      </c>
      <c r="K334">
        <v>2</v>
      </c>
      <c r="L334" t="str">
        <f>+VLOOKUP(A334,Sheet2!A:A,1,FALSE)</f>
        <v>CENCOSUD BUENAVISTA BARRANQUILLA</v>
      </c>
    </row>
    <row r="335" spans="1:12" hidden="1" x14ac:dyDescent="0.25">
      <c r="A335" t="s">
        <v>86</v>
      </c>
      <c r="B335" t="s">
        <v>83</v>
      </c>
      <c r="C335" t="s">
        <v>842</v>
      </c>
      <c r="E335">
        <v>2367312</v>
      </c>
      <c r="F335">
        <v>147800</v>
      </c>
      <c r="G335">
        <v>-359335</v>
      </c>
      <c r="H335">
        <v>0</v>
      </c>
      <c r="I335">
        <v>0</v>
      </c>
      <c r="J335">
        <v>2024</v>
      </c>
      <c r="K335">
        <v>2</v>
      </c>
      <c r="L335" t="str">
        <f>+VLOOKUP(A335,Sheet2!A:A,1,FALSE)</f>
        <v>CENCOSUD PRADO BARRANQUILLA</v>
      </c>
    </row>
    <row r="336" spans="1:12" hidden="1" x14ac:dyDescent="0.25">
      <c r="A336" t="s">
        <v>87</v>
      </c>
      <c r="B336" t="s">
        <v>83</v>
      </c>
      <c r="C336" t="s">
        <v>842</v>
      </c>
      <c r="E336">
        <v>888318</v>
      </c>
      <c r="F336">
        <v>266040</v>
      </c>
      <c r="G336">
        <v>-386069</v>
      </c>
      <c r="H336">
        <v>0</v>
      </c>
      <c r="I336">
        <v>0</v>
      </c>
      <c r="J336">
        <v>2024</v>
      </c>
      <c r="K336">
        <v>2</v>
      </c>
      <c r="L336" t="str">
        <f>+VLOOKUP(A336,Sheet2!A:A,1,FALSE)</f>
        <v>CENCOSUD CALLE 30 BARRANQUILLA</v>
      </c>
    </row>
    <row r="337" spans="1:12" hidden="1" x14ac:dyDescent="0.25">
      <c r="A337" t="s">
        <v>88</v>
      </c>
      <c r="B337" t="s">
        <v>83</v>
      </c>
      <c r="C337" t="s">
        <v>844</v>
      </c>
      <c r="E337">
        <v>2860402</v>
      </c>
      <c r="F337">
        <v>472960</v>
      </c>
      <c r="G337">
        <v>-483500</v>
      </c>
      <c r="H337">
        <v>0</v>
      </c>
      <c r="I337">
        <v>0</v>
      </c>
      <c r="J337">
        <v>2024</v>
      </c>
      <c r="K337">
        <v>2</v>
      </c>
      <c r="L337" t="str">
        <f>+VLOOKUP(A337,Sheet2!A:A,1,FALSE)</f>
        <v>CENCOSUD CASTILLO SAN FELIPE</v>
      </c>
    </row>
    <row r="338" spans="1:12" hidden="1" x14ac:dyDescent="0.25">
      <c r="A338" t="s">
        <v>89</v>
      </c>
      <c r="B338" t="s">
        <v>83</v>
      </c>
      <c r="C338" t="s">
        <v>844</v>
      </c>
      <c r="E338">
        <v>2638425</v>
      </c>
      <c r="F338">
        <v>325160</v>
      </c>
      <c r="G338">
        <v>-409000</v>
      </c>
      <c r="H338">
        <v>0</v>
      </c>
      <c r="I338">
        <v>0</v>
      </c>
      <c r="J338">
        <v>2024</v>
      </c>
      <c r="K338">
        <v>2</v>
      </c>
      <c r="L338" t="str">
        <f>+VLOOKUP(A338,Sheet2!A:A,1,FALSE)</f>
        <v>CENCOSUD EL LAGO CARTAGENA</v>
      </c>
    </row>
    <row r="339" spans="1:12" hidden="1" x14ac:dyDescent="0.25">
      <c r="A339" t="s">
        <v>90</v>
      </c>
      <c r="B339" t="s">
        <v>83</v>
      </c>
      <c r="C339" t="s">
        <v>843</v>
      </c>
      <c r="E339">
        <v>3049194</v>
      </c>
      <c r="F339">
        <v>1359760</v>
      </c>
      <c r="G339">
        <v>-971361</v>
      </c>
      <c r="H339">
        <v>0</v>
      </c>
      <c r="I339">
        <v>0</v>
      </c>
      <c r="J339">
        <v>2024</v>
      </c>
      <c r="K339">
        <v>2</v>
      </c>
      <c r="L339" t="str">
        <f>+VLOOKUP(A339,Sheet2!A:A,1,FALSE)</f>
        <v>CENCOSUD MONTERIA</v>
      </c>
    </row>
    <row r="340" spans="1:12" hidden="1" x14ac:dyDescent="0.25">
      <c r="A340" t="s">
        <v>91</v>
      </c>
      <c r="B340" t="s">
        <v>83</v>
      </c>
      <c r="C340" t="s">
        <v>845</v>
      </c>
      <c r="E340">
        <v>4014444</v>
      </c>
      <c r="F340">
        <v>2246560</v>
      </c>
      <c r="G340">
        <v>-1080471</v>
      </c>
      <c r="H340">
        <v>0</v>
      </c>
      <c r="I340">
        <v>0</v>
      </c>
      <c r="J340">
        <v>2024</v>
      </c>
      <c r="K340">
        <v>2</v>
      </c>
      <c r="L340" t="str">
        <f>+VLOOKUP(A340,Sheet2!A:A,1,FALSE)</f>
        <v>CENCOSUD RIOHACHA</v>
      </c>
    </row>
    <row r="341" spans="1:12" hidden="1" x14ac:dyDescent="0.25">
      <c r="A341" t="s">
        <v>92</v>
      </c>
      <c r="B341" t="s">
        <v>83</v>
      </c>
      <c r="C341" t="s">
        <v>846</v>
      </c>
      <c r="E341">
        <v>3211734</v>
      </c>
      <c r="F341">
        <v>561640</v>
      </c>
      <c r="G341">
        <v>-432743</v>
      </c>
      <c r="H341">
        <v>0</v>
      </c>
      <c r="I341">
        <v>0</v>
      </c>
      <c r="J341">
        <v>2024</v>
      </c>
      <c r="K341">
        <v>2</v>
      </c>
      <c r="L341" t="str">
        <f>+VLOOKUP(A341,Sheet2!A:A,1,FALSE)</f>
        <v>CENCOSUD SANTA MARTA</v>
      </c>
    </row>
    <row r="342" spans="1:12" hidden="1" x14ac:dyDescent="0.25">
      <c r="A342" t="s">
        <v>93</v>
      </c>
      <c r="B342" t="s">
        <v>83</v>
      </c>
      <c r="C342" t="s">
        <v>848</v>
      </c>
      <c r="E342">
        <v>5714394</v>
      </c>
      <c r="F342">
        <v>266040</v>
      </c>
      <c r="G342">
        <v>-514371</v>
      </c>
      <c r="H342">
        <v>0</v>
      </c>
      <c r="I342">
        <v>0</v>
      </c>
      <c r="J342">
        <v>2024</v>
      </c>
      <c r="K342">
        <v>2</v>
      </c>
      <c r="L342" t="str">
        <f>+VLOOKUP(A342,Sheet2!A:A,1,FALSE)</f>
        <v>CENCOSUD VALLEDUPAR</v>
      </c>
    </row>
    <row r="343" spans="1:12" hidden="1" x14ac:dyDescent="0.25">
      <c r="A343" t="s">
        <v>94</v>
      </c>
      <c r="B343" t="s">
        <v>83</v>
      </c>
      <c r="C343" t="s">
        <v>848</v>
      </c>
      <c r="E343">
        <v>2784319</v>
      </c>
      <c r="F343">
        <v>1950960</v>
      </c>
      <c r="G343">
        <v>-164588</v>
      </c>
      <c r="H343">
        <v>0</v>
      </c>
      <c r="I343">
        <v>0</v>
      </c>
      <c r="J343">
        <v>2024</v>
      </c>
      <c r="K343">
        <v>2</v>
      </c>
      <c r="L343" t="str">
        <f>+VLOOKUP(A343,Sheet2!A:A,1,FALSE)</f>
        <v>CENCOSUD-METRO LA 7 MAYALES</v>
      </c>
    </row>
    <row r="344" spans="1:12" hidden="1" x14ac:dyDescent="0.25">
      <c r="A344" t="s">
        <v>95</v>
      </c>
      <c r="B344" t="s">
        <v>96</v>
      </c>
      <c r="C344" t="s">
        <v>844</v>
      </c>
      <c r="E344">
        <v>327589</v>
      </c>
      <c r="F344">
        <v>0</v>
      </c>
      <c r="G344">
        <v>0</v>
      </c>
      <c r="H344">
        <v>0</v>
      </c>
      <c r="I344">
        <v>32759</v>
      </c>
      <c r="J344">
        <v>2024</v>
      </c>
      <c r="K344">
        <v>2</v>
      </c>
      <c r="L344" t="str">
        <f>+VLOOKUP(A344,Sheet2!A:A,1,FALSE)</f>
        <v>PLUS 1 CARTAGENA</v>
      </c>
    </row>
    <row r="345" spans="1:12" hidden="1" x14ac:dyDescent="0.25">
      <c r="A345" t="s">
        <v>97</v>
      </c>
      <c r="B345" t="s">
        <v>96</v>
      </c>
      <c r="C345" t="s">
        <v>844</v>
      </c>
      <c r="E345">
        <v>386438</v>
      </c>
      <c r="F345">
        <v>0</v>
      </c>
      <c r="G345">
        <v>-17491</v>
      </c>
      <c r="H345">
        <v>0</v>
      </c>
      <c r="I345">
        <v>36892</v>
      </c>
      <c r="J345">
        <v>2024</v>
      </c>
      <c r="K345">
        <v>2</v>
      </c>
      <c r="L345" t="str">
        <f>+VLOOKUP(A345,Sheet2!A:A,1,FALSE)</f>
        <v>PLUS 2 CARTAGENA</v>
      </c>
    </row>
    <row r="346" spans="1:12" hidden="1" x14ac:dyDescent="0.25">
      <c r="A346" t="s">
        <v>98</v>
      </c>
      <c r="B346" t="s">
        <v>96</v>
      </c>
      <c r="C346" t="s">
        <v>844</v>
      </c>
      <c r="E346">
        <v>628161</v>
      </c>
      <c r="F346">
        <v>0</v>
      </c>
      <c r="G346">
        <v>-5980</v>
      </c>
      <c r="H346">
        <v>0</v>
      </c>
      <c r="I346">
        <v>62218</v>
      </c>
      <c r="J346">
        <v>2024</v>
      </c>
      <c r="K346">
        <v>2</v>
      </c>
      <c r="L346" t="str">
        <f>+VLOOKUP(A346,Sheet2!A:A,1,FALSE)</f>
        <v>PLUS 3 CARTAGENA</v>
      </c>
    </row>
    <row r="347" spans="1:12" hidden="1" x14ac:dyDescent="0.25">
      <c r="A347" t="s">
        <v>99</v>
      </c>
      <c r="B347" t="s">
        <v>96</v>
      </c>
      <c r="C347" t="s">
        <v>844</v>
      </c>
      <c r="E347">
        <v>549622</v>
      </c>
      <c r="F347">
        <v>0</v>
      </c>
      <c r="G347">
        <v>-8970</v>
      </c>
      <c r="H347">
        <v>0</v>
      </c>
      <c r="I347">
        <v>54065</v>
      </c>
      <c r="J347">
        <v>2024</v>
      </c>
      <c r="K347">
        <v>2</v>
      </c>
      <c r="L347" t="str">
        <f>+VLOOKUP(A347,Sheet2!A:A,1,FALSE)</f>
        <v>PLUS 4 CARTAGENA</v>
      </c>
    </row>
    <row r="348" spans="1:12" hidden="1" x14ac:dyDescent="0.25">
      <c r="A348" t="s">
        <v>100</v>
      </c>
      <c r="B348" t="s">
        <v>96</v>
      </c>
      <c r="C348" t="s">
        <v>844</v>
      </c>
      <c r="E348">
        <v>1357733</v>
      </c>
      <c r="F348">
        <v>0</v>
      </c>
      <c r="G348">
        <v>-45835</v>
      </c>
      <c r="H348">
        <v>0</v>
      </c>
      <c r="I348">
        <v>131189</v>
      </c>
      <c r="J348">
        <v>2024</v>
      </c>
      <c r="K348">
        <v>2</v>
      </c>
      <c r="L348" t="str">
        <f>+VLOOKUP(A348,Sheet2!A:A,1,FALSE)</f>
        <v>PLUS 5 CARTAGENA</v>
      </c>
    </row>
    <row r="349" spans="1:12" hidden="1" x14ac:dyDescent="0.25">
      <c r="A349" t="s">
        <v>101</v>
      </c>
      <c r="B349" t="s">
        <v>96</v>
      </c>
      <c r="C349" t="s">
        <v>844</v>
      </c>
      <c r="E349">
        <v>539504</v>
      </c>
      <c r="F349">
        <v>0</v>
      </c>
      <c r="G349">
        <v>0</v>
      </c>
      <c r="H349">
        <v>0</v>
      </c>
      <c r="I349">
        <v>53948</v>
      </c>
      <c r="J349">
        <v>2024</v>
      </c>
      <c r="K349">
        <v>2</v>
      </c>
      <c r="L349" t="str">
        <f>+VLOOKUP(A349,Sheet2!A:A,1,FALSE)</f>
        <v>PLUS 6 CARTAGENA</v>
      </c>
    </row>
    <row r="350" spans="1:12" hidden="1" x14ac:dyDescent="0.25">
      <c r="A350" t="s">
        <v>102</v>
      </c>
      <c r="B350" t="s">
        <v>96</v>
      </c>
      <c r="C350" t="s">
        <v>844</v>
      </c>
      <c r="E350">
        <v>476422</v>
      </c>
      <c r="F350">
        <v>0</v>
      </c>
      <c r="G350">
        <v>0</v>
      </c>
      <c r="H350">
        <v>0</v>
      </c>
      <c r="I350">
        <v>47642</v>
      </c>
      <c r="J350">
        <v>2024</v>
      </c>
      <c r="K350">
        <v>2</v>
      </c>
      <c r="L350" t="str">
        <f>+VLOOKUP(A350,Sheet2!A:A,1,FALSE)</f>
        <v>PLUS 7 CARTAGENA</v>
      </c>
    </row>
    <row r="351" spans="1:12" hidden="1" x14ac:dyDescent="0.25">
      <c r="A351" t="s">
        <v>103</v>
      </c>
      <c r="B351" t="s">
        <v>96</v>
      </c>
      <c r="C351" t="s">
        <v>844</v>
      </c>
      <c r="E351">
        <v>244368</v>
      </c>
      <c r="F351">
        <v>0</v>
      </c>
      <c r="G351">
        <v>-17348</v>
      </c>
      <c r="H351">
        <v>0</v>
      </c>
      <c r="I351">
        <v>22701</v>
      </c>
      <c r="J351">
        <v>2024</v>
      </c>
      <c r="K351">
        <v>2</v>
      </c>
      <c r="L351" t="str">
        <f>+VLOOKUP(A351,Sheet2!A:A,1,FALSE)</f>
        <v>PLUS 8 CARTAGENA</v>
      </c>
    </row>
    <row r="352" spans="1:12" hidden="1" x14ac:dyDescent="0.25">
      <c r="A352" t="s">
        <v>104</v>
      </c>
      <c r="B352" t="s">
        <v>96</v>
      </c>
      <c r="C352" t="s">
        <v>844</v>
      </c>
      <c r="E352">
        <v>419454</v>
      </c>
      <c r="F352">
        <v>0</v>
      </c>
      <c r="G352">
        <v>-11445</v>
      </c>
      <c r="H352">
        <v>0</v>
      </c>
      <c r="I352">
        <v>40801</v>
      </c>
      <c r="J352">
        <v>2024</v>
      </c>
      <c r="K352">
        <v>2</v>
      </c>
      <c r="L352" t="str">
        <f>+VLOOKUP(A352,Sheet2!A:A,1,FALSE)</f>
        <v>PLUS 9 CARTAGENA</v>
      </c>
    </row>
    <row r="353" spans="1:12" hidden="1" x14ac:dyDescent="0.25">
      <c r="A353" t="s">
        <v>105</v>
      </c>
      <c r="B353" t="s">
        <v>96</v>
      </c>
      <c r="C353" t="s">
        <v>844</v>
      </c>
      <c r="E353">
        <v>752545</v>
      </c>
      <c r="F353">
        <v>0</v>
      </c>
      <c r="G353">
        <v>-24653</v>
      </c>
      <c r="H353">
        <v>0</v>
      </c>
      <c r="I353">
        <v>72787</v>
      </c>
      <c r="J353">
        <v>2024</v>
      </c>
      <c r="K353">
        <v>2</v>
      </c>
      <c r="L353" t="str">
        <f>+VLOOKUP(A353,Sheet2!A:A,1,FALSE)</f>
        <v>PLUS 10 CARTAGENA</v>
      </c>
    </row>
    <row r="354" spans="1:12" hidden="1" x14ac:dyDescent="0.25">
      <c r="A354" t="s">
        <v>106</v>
      </c>
      <c r="B354" t="s">
        <v>96</v>
      </c>
      <c r="C354" t="s">
        <v>844</v>
      </c>
      <c r="E354">
        <v>664271</v>
      </c>
      <c r="F354">
        <v>0</v>
      </c>
      <c r="G354">
        <v>0</v>
      </c>
      <c r="H354">
        <v>0</v>
      </c>
      <c r="I354">
        <v>66428</v>
      </c>
      <c r="J354">
        <v>2024</v>
      </c>
      <c r="K354">
        <v>2</v>
      </c>
      <c r="L354" t="str">
        <f>+VLOOKUP(A354,Sheet2!A:A,1,FALSE)</f>
        <v>PLUS 11 CARTAGENA</v>
      </c>
    </row>
    <row r="355" spans="1:12" hidden="1" x14ac:dyDescent="0.25">
      <c r="A355" t="s">
        <v>107</v>
      </c>
      <c r="B355" t="s">
        <v>96</v>
      </c>
      <c r="C355" t="s">
        <v>844</v>
      </c>
      <c r="E355">
        <v>302969</v>
      </c>
      <c r="F355">
        <v>0</v>
      </c>
      <c r="G355">
        <v>-13126</v>
      </c>
      <c r="H355">
        <v>0</v>
      </c>
      <c r="I355">
        <v>28986</v>
      </c>
      <c r="J355">
        <v>2024</v>
      </c>
      <c r="K355">
        <v>2</v>
      </c>
      <c r="L355" t="str">
        <f>+VLOOKUP(A355,Sheet2!A:A,1,FALSE)</f>
        <v>PLUS 12 CARTAGENA</v>
      </c>
    </row>
    <row r="356" spans="1:12" hidden="1" x14ac:dyDescent="0.25">
      <c r="A356" t="s">
        <v>108</v>
      </c>
      <c r="B356" t="s">
        <v>96</v>
      </c>
      <c r="C356" t="s">
        <v>844</v>
      </c>
      <c r="E356">
        <v>321428</v>
      </c>
      <c r="F356">
        <v>0</v>
      </c>
      <c r="G356">
        <v>-12785</v>
      </c>
      <c r="H356">
        <v>0</v>
      </c>
      <c r="I356">
        <v>30864</v>
      </c>
      <c r="J356">
        <v>2024</v>
      </c>
      <c r="K356">
        <v>2</v>
      </c>
      <c r="L356" t="str">
        <f>+VLOOKUP(A356,Sheet2!A:A,1,FALSE)</f>
        <v>PLUS 13 CARTAGENA</v>
      </c>
    </row>
    <row r="357" spans="1:12" hidden="1" x14ac:dyDescent="0.25">
      <c r="A357" t="s">
        <v>109</v>
      </c>
      <c r="B357" t="s">
        <v>96</v>
      </c>
      <c r="C357" t="s">
        <v>844</v>
      </c>
      <c r="E357">
        <v>222970</v>
      </c>
      <c r="F357">
        <v>0</v>
      </c>
      <c r="G357">
        <v>0</v>
      </c>
      <c r="H357">
        <v>0</v>
      </c>
      <c r="I357">
        <v>22295</v>
      </c>
      <c r="J357">
        <v>2024</v>
      </c>
      <c r="K357">
        <v>2</v>
      </c>
      <c r="L357" t="str">
        <f>+VLOOKUP(A357,Sheet2!A:A,1,FALSE)</f>
        <v>PLUS 014</v>
      </c>
    </row>
    <row r="358" spans="1:12" hidden="1" x14ac:dyDescent="0.25">
      <c r="A358" t="s">
        <v>110</v>
      </c>
      <c r="B358" t="s">
        <v>96</v>
      </c>
      <c r="C358" t="s">
        <v>844</v>
      </c>
      <c r="E358">
        <v>415202</v>
      </c>
      <c r="F358">
        <v>0</v>
      </c>
      <c r="G358">
        <v>-54189</v>
      </c>
      <c r="H358">
        <v>0</v>
      </c>
      <c r="I358">
        <v>36101</v>
      </c>
      <c r="J358">
        <v>2024</v>
      </c>
      <c r="K358">
        <v>2</v>
      </c>
      <c r="L358" t="str">
        <f>+VLOOKUP(A358,Sheet2!A:A,1,FALSE)</f>
        <v>PLUS 015</v>
      </c>
    </row>
    <row r="359" spans="1:12" hidden="1" x14ac:dyDescent="0.25">
      <c r="A359" t="s">
        <v>111</v>
      </c>
      <c r="B359" t="s">
        <v>96</v>
      </c>
      <c r="C359" t="s">
        <v>844</v>
      </c>
      <c r="E359">
        <v>261296</v>
      </c>
      <c r="F359">
        <v>0</v>
      </c>
      <c r="G359">
        <v>-4706</v>
      </c>
      <c r="H359">
        <v>0</v>
      </c>
      <c r="I359">
        <v>25659</v>
      </c>
      <c r="J359">
        <v>2024</v>
      </c>
      <c r="K359">
        <v>2</v>
      </c>
      <c r="L359" t="str">
        <f>+VLOOKUP(A359,Sheet2!A:A,1,FALSE)</f>
        <v>PLUS 16 CARTAGENA</v>
      </c>
    </row>
    <row r="360" spans="1:12" hidden="1" x14ac:dyDescent="0.25">
      <c r="A360" t="s">
        <v>112</v>
      </c>
      <c r="B360" t="s">
        <v>96</v>
      </c>
      <c r="C360" t="s">
        <v>844</v>
      </c>
      <c r="E360">
        <v>455627</v>
      </c>
      <c r="F360">
        <v>0</v>
      </c>
      <c r="G360">
        <v>-36872</v>
      </c>
      <c r="H360">
        <v>0</v>
      </c>
      <c r="I360">
        <v>41876</v>
      </c>
      <c r="J360">
        <v>2024</v>
      </c>
      <c r="K360">
        <v>2</v>
      </c>
      <c r="L360" t="str">
        <f>+VLOOKUP(A360,Sheet2!A:A,1,FALSE)</f>
        <v>PLUS 017</v>
      </c>
    </row>
    <row r="361" spans="1:12" hidden="1" x14ac:dyDescent="0.25">
      <c r="A361" t="s">
        <v>113</v>
      </c>
      <c r="B361" t="s">
        <v>96</v>
      </c>
      <c r="C361" t="s">
        <v>844</v>
      </c>
      <c r="E361">
        <v>406967</v>
      </c>
      <c r="F361">
        <v>0</v>
      </c>
      <c r="G361">
        <v>-18382</v>
      </c>
      <c r="H361">
        <v>0</v>
      </c>
      <c r="I361">
        <v>38859</v>
      </c>
      <c r="J361">
        <v>2024</v>
      </c>
      <c r="K361">
        <v>2</v>
      </c>
      <c r="L361" t="str">
        <f>+VLOOKUP(A361,Sheet2!A:A,1,FALSE)</f>
        <v>PLUS 18 CARTAGENA</v>
      </c>
    </row>
    <row r="362" spans="1:12" hidden="1" x14ac:dyDescent="0.25">
      <c r="A362" t="s">
        <v>114</v>
      </c>
      <c r="B362" t="s">
        <v>96</v>
      </c>
      <c r="C362" t="s">
        <v>844</v>
      </c>
      <c r="E362">
        <v>486501</v>
      </c>
      <c r="F362">
        <v>0</v>
      </c>
      <c r="G362">
        <v>-11960</v>
      </c>
      <c r="H362">
        <v>0</v>
      </c>
      <c r="I362">
        <v>47453</v>
      </c>
      <c r="J362">
        <v>2024</v>
      </c>
      <c r="K362">
        <v>2</v>
      </c>
      <c r="L362" t="str">
        <f>+VLOOKUP(A362,Sheet2!A:A,1,FALSE)</f>
        <v>PLUS 19 BOCAGRANDE-CARTAGENA</v>
      </c>
    </row>
    <row r="363" spans="1:12" hidden="1" x14ac:dyDescent="0.25">
      <c r="A363" t="s">
        <v>115</v>
      </c>
      <c r="B363" t="s">
        <v>96</v>
      </c>
      <c r="C363" t="s">
        <v>844</v>
      </c>
      <c r="E363">
        <v>349980</v>
      </c>
      <c r="F363">
        <v>0</v>
      </c>
      <c r="G363">
        <v>-37988</v>
      </c>
      <c r="H363">
        <v>0</v>
      </c>
      <c r="I363">
        <v>31196</v>
      </c>
      <c r="J363">
        <v>2024</v>
      </c>
      <c r="K363">
        <v>2</v>
      </c>
      <c r="L363" t="str">
        <f>+VLOOKUP(A363,Sheet2!A:A,1,FALSE)</f>
        <v>PLUS 20 CARTAGENA LOS CORALES</v>
      </c>
    </row>
    <row r="364" spans="1:12" hidden="1" x14ac:dyDescent="0.25">
      <c r="A364" t="s">
        <v>116</v>
      </c>
      <c r="B364" t="s">
        <v>96</v>
      </c>
      <c r="C364" t="s">
        <v>844</v>
      </c>
      <c r="E364">
        <v>263999</v>
      </c>
      <c r="F364">
        <v>0</v>
      </c>
      <c r="G364">
        <v>-46477</v>
      </c>
      <c r="H364">
        <v>0</v>
      </c>
      <c r="I364">
        <v>21753</v>
      </c>
      <c r="J364">
        <v>2024</v>
      </c>
      <c r="K364">
        <v>2</v>
      </c>
      <c r="L364" t="str">
        <f>+VLOOKUP(A364,Sheet2!A:A,1,FALSE)</f>
        <v>PLUS 24  PEDRO DE HEREDIA</v>
      </c>
    </row>
    <row r="365" spans="1:12" hidden="1" x14ac:dyDescent="0.25">
      <c r="A365" t="s">
        <v>117</v>
      </c>
      <c r="B365" t="s">
        <v>96</v>
      </c>
      <c r="C365" t="s">
        <v>844</v>
      </c>
      <c r="E365">
        <v>304876</v>
      </c>
      <c r="F365">
        <v>0</v>
      </c>
      <c r="G365">
        <v>-19075</v>
      </c>
      <c r="H365">
        <v>0</v>
      </c>
      <c r="I365">
        <v>28579</v>
      </c>
      <c r="J365">
        <v>2024</v>
      </c>
      <c r="K365">
        <v>2</v>
      </c>
      <c r="L365" t="str">
        <f>+VLOOKUP(A365,Sheet2!A:A,1,FALSE)</f>
        <v>PLUS 26  VILLA ROSITA</v>
      </c>
    </row>
    <row r="366" spans="1:12" hidden="1" x14ac:dyDescent="0.25">
      <c r="A366" t="s">
        <v>118</v>
      </c>
      <c r="B366" t="s">
        <v>96</v>
      </c>
      <c r="C366" t="s">
        <v>844</v>
      </c>
      <c r="E366">
        <v>452399</v>
      </c>
      <c r="F366">
        <v>0</v>
      </c>
      <c r="G366">
        <v>-7630</v>
      </c>
      <c r="H366">
        <v>0</v>
      </c>
      <c r="I366">
        <v>44475</v>
      </c>
      <c r="J366">
        <v>2024</v>
      </c>
      <c r="K366">
        <v>2</v>
      </c>
      <c r="L366" t="str">
        <f>+VLOOKUP(A366,Sheet2!A:A,1,FALSE)</f>
        <v>PLUS 27 CARTAGENA</v>
      </c>
    </row>
    <row r="367" spans="1:12" hidden="1" x14ac:dyDescent="0.25">
      <c r="A367" t="s">
        <v>119</v>
      </c>
      <c r="B367" t="s">
        <v>96</v>
      </c>
      <c r="C367" t="s">
        <v>844</v>
      </c>
      <c r="E367">
        <v>408820</v>
      </c>
      <c r="F367">
        <v>0</v>
      </c>
      <c r="G367">
        <v>-18824</v>
      </c>
      <c r="H367">
        <v>0</v>
      </c>
      <c r="I367">
        <v>39000</v>
      </c>
      <c r="J367">
        <v>2024</v>
      </c>
      <c r="K367">
        <v>2</v>
      </c>
      <c r="L367" t="str">
        <f>+VLOOKUP(A367,Sheet2!A:A,1,FALSE)</f>
        <v>PLUS 38 CARTAGENA EL BOSQUE</v>
      </c>
    </row>
    <row r="368" spans="1:12" hidden="1" x14ac:dyDescent="0.25">
      <c r="A368" t="s">
        <v>120</v>
      </c>
      <c r="B368" t="s">
        <v>96</v>
      </c>
      <c r="C368" t="s">
        <v>844</v>
      </c>
      <c r="E368">
        <v>310267</v>
      </c>
      <c r="F368">
        <v>0</v>
      </c>
      <c r="G368">
        <v>-14118</v>
      </c>
      <c r="H368">
        <v>0</v>
      </c>
      <c r="I368">
        <v>29614</v>
      </c>
      <c r="J368">
        <v>2024</v>
      </c>
      <c r="K368">
        <v>2</v>
      </c>
      <c r="L368" t="str">
        <f>+VLOOKUP(A368,Sheet2!A:A,1,FALSE)</f>
        <v>PLUS 1 TURBACO</v>
      </c>
    </row>
    <row r="369" spans="1:12" hidden="1" x14ac:dyDescent="0.25">
      <c r="A369" t="s">
        <v>121</v>
      </c>
      <c r="B369" t="s">
        <v>96</v>
      </c>
      <c r="C369" t="s">
        <v>844</v>
      </c>
      <c r="E369">
        <v>391186</v>
      </c>
      <c r="F369">
        <v>0</v>
      </c>
      <c r="G369">
        <v>-68737</v>
      </c>
      <c r="H369">
        <v>0</v>
      </c>
      <c r="I369">
        <v>32244</v>
      </c>
      <c r="J369">
        <v>2024</v>
      </c>
      <c r="K369">
        <v>2</v>
      </c>
      <c r="L369" t="str">
        <f>+VLOOKUP(A369,Sheet2!A:A,1,FALSE)</f>
        <v>PLUS 40 CARTAGENA BOCAGRANDE</v>
      </c>
    </row>
    <row r="370" spans="1:12" hidden="1" x14ac:dyDescent="0.25">
      <c r="A370" t="s">
        <v>122</v>
      </c>
      <c r="B370" t="s">
        <v>96</v>
      </c>
      <c r="C370" t="s">
        <v>844</v>
      </c>
      <c r="E370">
        <v>422242</v>
      </c>
      <c r="F370">
        <v>0</v>
      </c>
      <c r="G370">
        <v>0</v>
      </c>
      <c r="H370">
        <v>0</v>
      </c>
      <c r="I370">
        <v>42223</v>
      </c>
      <c r="J370">
        <v>2024</v>
      </c>
      <c r="K370">
        <v>2</v>
      </c>
      <c r="L370" t="str">
        <f>+VLOOKUP(A370,Sheet2!A:A,1,FALSE)</f>
        <v>PLUS 42 CARTAGENA</v>
      </c>
    </row>
    <row r="371" spans="1:12" hidden="1" x14ac:dyDescent="0.25">
      <c r="A371" t="s">
        <v>123</v>
      </c>
      <c r="B371" t="s">
        <v>96</v>
      </c>
      <c r="C371" t="s">
        <v>846</v>
      </c>
      <c r="E371">
        <v>87458</v>
      </c>
      <c r="F371">
        <v>0</v>
      </c>
      <c r="G371">
        <v>0</v>
      </c>
      <c r="H371">
        <v>0</v>
      </c>
      <c r="I371">
        <v>8746</v>
      </c>
      <c r="J371">
        <v>2024</v>
      </c>
      <c r="K371">
        <v>2</v>
      </c>
      <c r="L371" t="str">
        <f>+VLOOKUP(A371,Sheet2!A:A,1,FALSE)</f>
        <v>PLUS 2 SANTA MARTA</v>
      </c>
    </row>
    <row r="372" spans="1:12" hidden="1" x14ac:dyDescent="0.25">
      <c r="A372" t="s">
        <v>124</v>
      </c>
      <c r="B372" t="s">
        <v>96</v>
      </c>
      <c r="C372" t="s">
        <v>848</v>
      </c>
      <c r="E372">
        <v>527433</v>
      </c>
      <c r="F372">
        <v>0</v>
      </c>
      <c r="G372">
        <v>0</v>
      </c>
      <c r="H372">
        <v>0</v>
      </c>
      <c r="I372">
        <v>52742</v>
      </c>
      <c r="J372">
        <v>2024</v>
      </c>
      <c r="K372">
        <v>2</v>
      </c>
      <c r="L372" t="str">
        <f>+VLOOKUP(A372,Sheet2!A:A,1,FALSE)</f>
        <v>PLUS 1 VALLEDUPAR</v>
      </c>
    </row>
    <row r="373" spans="1:12" hidden="1" x14ac:dyDescent="0.25">
      <c r="A373" t="s">
        <v>125</v>
      </c>
      <c r="B373" t="s">
        <v>96</v>
      </c>
      <c r="C373" t="s">
        <v>848</v>
      </c>
      <c r="E373">
        <v>130544</v>
      </c>
      <c r="F373">
        <v>0</v>
      </c>
      <c r="G373">
        <v>0</v>
      </c>
      <c r="H373">
        <v>0</v>
      </c>
      <c r="I373">
        <v>13054</v>
      </c>
      <c r="J373">
        <v>2024</v>
      </c>
      <c r="K373">
        <v>2</v>
      </c>
      <c r="L373" t="str">
        <f>+VLOOKUP(A373,Sheet2!A:A,1,FALSE)</f>
        <v>PLUS 2 VALLEDUPAR</v>
      </c>
    </row>
    <row r="374" spans="1:12" hidden="1" x14ac:dyDescent="0.25">
      <c r="A374" t="s">
        <v>126</v>
      </c>
      <c r="B374" t="s">
        <v>96</v>
      </c>
      <c r="C374" t="s">
        <v>848</v>
      </c>
      <c r="E374">
        <v>105366</v>
      </c>
      <c r="F374">
        <v>0</v>
      </c>
      <c r="G374">
        <v>0</v>
      </c>
      <c r="H374">
        <v>0</v>
      </c>
      <c r="I374">
        <v>10535</v>
      </c>
      <c r="J374">
        <v>2024</v>
      </c>
      <c r="K374">
        <v>2</v>
      </c>
      <c r="L374" t="str">
        <f>+VLOOKUP(A374,Sheet2!A:A,1,FALSE)</f>
        <v>PLUS 4  VALLEDUPAR</v>
      </c>
    </row>
    <row r="375" spans="1:12" hidden="1" x14ac:dyDescent="0.25">
      <c r="A375" t="s">
        <v>127</v>
      </c>
      <c r="B375" t="s">
        <v>96</v>
      </c>
      <c r="C375" t="s">
        <v>848</v>
      </c>
      <c r="E375">
        <v>390711</v>
      </c>
      <c r="F375">
        <v>0</v>
      </c>
      <c r="G375">
        <v>0</v>
      </c>
      <c r="H375">
        <v>0</v>
      </c>
      <c r="I375">
        <v>39069</v>
      </c>
      <c r="J375">
        <v>2024</v>
      </c>
      <c r="K375">
        <v>2</v>
      </c>
      <c r="L375" t="str">
        <f>+VLOOKUP(A375,Sheet2!A:A,1,FALSE)</f>
        <v>PLUS 6 AV SIERRA NEVADA</v>
      </c>
    </row>
    <row r="376" spans="1:12" hidden="1" x14ac:dyDescent="0.25">
      <c r="A376" t="s">
        <v>128</v>
      </c>
      <c r="B376" t="s">
        <v>129</v>
      </c>
      <c r="C376" t="s">
        <v>849</v>
      </c>
      <c r="E376">
        <v>190092240</v>
      </c>
      <c r="F376">
        <v>0</v>
      </c>
      <c r="G376">
        <v>0</v>
      </c>
      <c r="H376">
        <v>0</v>
      </c>
      <c r="I376">
        <v>0</v>
      </c>
      <c r="J376">
        <v>2024</v>
      </c>
      <c r="K376">
        <v>2</v>
      </c>
      <c r="L376" t="e">
        <f>+VLOOKUP(A376,Sheet2!A:A,1,FALSE)</f>
        <v>#N/A</v>
      </c>
    </row>
    <row r="377" spans="1:12" hidden="1" x14ac:dyDescent="0.25">
      <c r="A377" t="s">
        <v>130</v>
      </c>
      <c r="B377" t="s">
        <v>129</v>
      </c>
      <c r="C377" t="s">
        <v>849</v>
      </c>
      <c r="E377">
        <v>598182600</v>
      </c>
      <c r="F377">
        <v>0</v>
      </c>
      <c r="G377">
        <v>0</v>
      </c>
      <c r="H377">
        <v>0</v>
      </c>
      <c r="I377">
        <v>0</v>
      </c>
      <c r="J377">
        <v>2024</v>
      </c>
      <c r="K377">
        <v>2</v>
      </c>
      <c r="L377" t="e">
        <f>+VLOOKUP(A377,Sheet2!A:A,1,FALSE)</f>
        <v>#N/A</v>
      </c>
    </row>
    <row r="378" spans="1:12" hidden="1" x14ac:dyDescent="0.25">
      <c r="A378" t="s">
        <v>131</v>
      </c>
      <c r="B378" t="s">
        <v>129</v>
      </c>
      <c r="C378" t="s">
        <v>849</v>
      </c>
      <c r="E378">
        <v>12678000</v>
      </c>
      <c r="F378">
        <v>0</v>
      </c>
      <c r="G378">
        <v>0</v>
      </c>
      <c r="H378">
        <v>0</v>
      </c>
      <c r="I378">
        <v>0</v>
      </c>
      <c r="J378">
        <v>2024</v>
      </c>
      <c r="K378">
        <v>2</v>
      </c>
      <c r="L378" t="e">
        <f>+VLOOKUP(A378,Sheet2!A:A,1,FALSE)</f>
        <v>#N/A</v>
      </c>
    </row>
    <row r="379" spans="1:12" hidden="1" x14ac:dyDescent="0.25">
      <c r="A379" t="s">
        <v>132</v>
      </c>
      <c r="B379" t="s">
        <v>133</v>
      </c>
      <c r="C379" t="s">
        <v>842</v>
      </c>
      <c r="E379">
        <v>5096390</v>
      </c>
      <c r="F379">
        <v>1219095</v>
      </c>
      <c r="G379">
        <v>-384017</v>
      </c>
      <c r="H379">
        <v>0</v>
      </c>
      <c r="I379">
        <v>0</v>
      </c>
      <c r="J379">
        <v>2024</v>
      </c>
      <c r="K379">
        <v>2</v>
      </c>
      <c r="L379" t="str">
        <f>+VLOOKUP(A379,Sheet2!A:A,1,FALSE)</f>
        <v>MEGA ALKARAWI</v>
      </c>
    </row>
    <row r="380" spans="1:12" hidden="1" x14ac:dyDescent="0.25">
      <c r="A380" t="s">
        <v>134</v>
      </c>
      <c r="B380" t="s">
        <v>133</v>
      </c>
      <c r="C380" t="s">
        <v>842</v>
      </c>
      <c r="E380">
        <v>3294967</v>
      </c>
      <c r="F380">
        <v>806529</v>
      </c>
      <c r="G380">
        <v>-169944</v>
      </c>
      <c r="H380">
        <v>0</v>
      </c>
      <c r="I380">
        <v>0</v>
      </c>
      <c r="J380">
        <v>2024</v>
      </c>
      <c r="K380">
        <v>2</v>
      </c>
      <c r="L380" t="str">
        <f>+VLOOKUP(A380,Sheet2!A:A,1,FALSE)</f>
        <v>MEGA BLUE GARDENS</v>
      </c>
    </row>
    <row r="381" spans="1:12" hidden="1" x14ac:dyDescent="0.25">
      <c r="A381" t="s">
        <v>135</v>
      </c>
      <c r="B381" t="s">
        <v>133</v>
      </c>
      <c r="C381" t="s">
        <v>842</v>
      </c>
      <c r="E381">
        <v>4371973</v>
      </c>
      <c r="F381">
        <v>1359945</v>
      </c>
      <c r="G381">
        <v>-135237</v>
      </c>
      <c r="H381">
        <v>0</v>
      </c>
      <c r="I381">
        <v>0</v>
      </c>
      <c r="J381">
        <v>2024</v>
      </c>
      <c r="K381">
        <v>2</v>
      </c>
      <c r="L381" t="str">
        <f>+VLOOKUP(A381,Sheet2!A:A,1,FALSE)</f>
        <v>MEGA BOSTON</v>
      </c>
    </row>
    <row r="382" spans="1:12" hidden="1" x14ac:dyDescent="0.25">
      <c r="A382" t="s">
        <v>136</v>
      </c>
      <c r="B382" t="s">
        <v>133</v>
      </c>
      <c r="C382" t="s">
        <v>842</v>
      </c>
      <c r="E382">
        <v>4247186</v>
      </c>
      <c r="F382">
        <v>1576440</v>
      </c>
      <c r="G382">
        <v>-76253</v>
      </c>
      <c r="H382">
        <v>0</v>
      </c>
      <c r="I382">
        <v>0</v>
      </c>
      <c r="J382">
        <v>2024</v>
      </c>
      <c r="K382">
        <v>2</v>
      </c>
      <c r="L382" t="str">
        <f>+VLOOKUP(A382,Sheet2!A:A,1,FALSE)</f>
        <v>MEGA CALLE 30 BARRANQUILLA</v>
      </c>
    </row>
    <row r="383" spans="1:12" hidden="1" x14ac:dyDescent="0.25">
      <c r="A383" t="s">
        <v>137</v>
      </c>
      <c r="B383" t="s">
        <v>133</v>
      </c>
      <c r="C383" t="s">
        <v>842</v>
      </c>
      <c r="E383">
        <v>14216074</v>
      </c>
      <c r="F383">
        <v>2191947</v>
      </c>
      <c r="G383">
        <v>-740513</v>
      </c>
      <c r="H383">
        <v>0</v>
      </c>
      <c r="I383">
        <v>0</v>
      </c>
      <c r="J383">
        <v>2024</v>
      </c>
      <c r="K383">
        <v>2</v>
      </c>
      <c r="L383" t="str">
        <f>+VLOOKUP(A383,Sheet2!A:A,1,FALSE)</f>
        <v>MEGA UNICO BARRANQUILLA</v>
      </c>
    </row>
    <row r="384" spans="1:12" hidden="1" x14ac:dyDescent="0.25">
      <c r="A384" t="s">
        <v>138</v>
      </c>
      <c r="B384" t="s">
        <v>133</v>
      </c>
      <c r="C384" t="s">
        <v>842</v>
      </c>
      <c r="E384">
        <v>6986536</v>
      </c>
      <c r="F384">
        <v>4365747</v>
      </c>
      <c r="G384">
        <v>-63413</v>
      </c>
      <c r="H384">
        <v>0</v>
      </c>
      <c r="I384">
        <v>0</v>
      </c>
      <c r="J384">
        <v>2024</v>
      </c>
      <c r="K384">
        <v>2</v>
      </c>
      <c r="L384" t="str">
        <f>+VLOOKUP(A384,Sheet2!A:A,1,FALSE)</f>
        <v>MEGA NUESTRO ATLANTICO</v>
      </c>
    </row>
    <row r="385" spans="1:12" hidden="1" x14ac:dyDescent="0.25">
      <c r="A385" t="s">
        <v>139</v>
      </c>
      <c r="B385" t="s">
        <v>133</v>
      </c>
      <c r="C385" t="s">
        <v>842</v>
      </c>
      <c r="E385">
        <v>2182999</v>
      </c>
      <c r="F385">
        <v>862521</v>
      </c>
      <c r="G385">
        <v>-42558</v>
      </c>
      <c r="H385">
        <v>0</v>
      </c>
      <c r="I385">
        <v>0</v>
      </c>
      <c r="J385">
        <v>2024</v>
      </c>
      <c r="K385">
        <v>2</v>
      </c>
      <c r="L385" t="str">
        <f>+VLOOKUP(A385,Sheet2!A:A,1,FALSE)</f>
        <v>MEGA SANTO TOMAS</v>
      </c>
    </row>
    <row r="386" spans="1:12" hidden="1" x14ac:dyDescent="0.25">
      <c r="A386" t="s">
        <v>140</v>
      </c>
      <c r="B386" t="s">
        <v>133</v>
      </c>
      <c r="C386" t="s">
        <v>842</v>
      </c>
      <c r="E386">
        <v>2766311</v>
      </c>
      <c r="F386">
        <v>1379415</v>
      </c>
      <c r="G386">
        <v>-61141</v>
      </c>
      <c r="H386">
        <v>0</v>
      </c>
      <c r="I386">
        <v>0</v>
      </c>
      <c r="J386">
        <v>2024</v>
      </c>
      <c r="K386">
        <v>2</v>
      </c>
      <c r="L386" t="str">
        <f>+VLOOKUP(A386,Sheet2!A:A,1,FALSE)</f>
        <v>MEGA EXPRES SOLEDAD</v>
      </c>
    </row>
    <row r="387" spans="1:12" hidden="1" x14ac:dyDescent="0.25">
      <c r="A387" t="s">
        <v>141</v>
      </c>
      <c r="B387" t="s">
        <v>133</v>
      </c>
      <c r="C387" t="s">
        <v>844</v>
      </c>
      <c r="E387">
        <v>1867536</v>
      </c>
      <c r="F387">
        <v>716427</v>
      </c>
      <c r="G387">
        <v>-310975</v>
      </c>
      <c r="H387">
        <v>0</v>
      </c>
      <c r="I387">
        <v>0</v>
      </c>
      <c r="J387">
        <v>2024</v>
      </c>
      <c r="K387">
        <v>2</v>
      </c>
      <c r="L387" t="str">
        <f>+VLOOKUP(A387,Sheet2!A:A,1,FALSE)</f>
        <v>MEGA ARJONA</v>
      </c>
    </row>
    <row r="388" spans="1:12" hidden="1" x14ac:dyDescent="0.25">
      <c r="A388" t="s">
        <v>142</v>
      </c>
      <c r="B388" t="s">
        <v>133</v>
      </c>
      <c r="C388" t="s">
        <v>844</v>
      </c>
      <c r="E388">
        <v>2584834</v>
      </c>
      <c r="F388">
        <v>1395285</v>
      </c>
      <c r="G388">
        <v>-122079</v>
      </c>
      <c r="H388">
        <v>0</v>
      </c>
      <c r="I388">
        <v>0</v>
      </c>
      <c r="J388">
        <v>2024</v>
      </c>
      <c r="K388">
        <v>2</v>
      </c>
      <c r="L388" t="str">
        <f>+VLOOKUP(A388,Sheet2!A:A,1,FALSE)</f>
        <v>MEGA BAZURTO LOS ANDES</v>
      </c>
    </row>
    <row r="389" spans="1:12" hidden="1" x14ac:dyDescent="0.25">
      <c r="A389" t="s">
        <v>143</v>
      </c>
      <c r="B389" t="s">
        <v>133</v>
      </c>
      <c r="C389" t="s">
        <v>844</v>
      </c>
      <c r="E389">
        <v>9662211</v>
      </c>
      <c r="F389">
        <v>861492</v>
      </c>
      <c r="G389">
        <v>0</v>
      </c>
      <c r="H389">
        <v>0</v>
      </c>
      <c r="I389">
        <v>0</v>
      </c>
      <c r="J389">
        <v>2024</v>
      </c>
      <c r="K389">
        <v>2</v>
      </c>
      <c r="L389" t="str">
        <f>+VLOOKUP(A389,Sheet2!A:A,1,FALSE)</f>
        <v>MEGA BOCAGRANDE</v>
      </c>
    </row>
    <row r="390" spans="1:12" hidden="1" x14ac:dyDescent="0.25">
      <c r="A390" t="s">
        <v>144</v>
      </c>
      <c r="B390" t="s">
        <v>133</v>
      </c>
      <c r="C390" t="s">
        <v>844</v>
      </c>
      <c r="E390">
        <v>3065119</v>
      </c>
      <c r="F390">
        <v>1019226</v>
      </c>
      <c r="G390">
        <v>0</v>
      </c>
      <c r="H390">
        <v>0</v>
      </c>
      <c r="I390">
        <v>0</v>
      </c>
      <c r="J390">
        <v>2024</v>
      </c>
      <c r="K390">
        <v>2</v>
      </c>
      <c r="L390" t="str">
        <f>+VLOOKUP(A390,Sheet2!A:A,1,FALSE)</f>
        <v>MEGA CRESPO</v>
      </c>
    </row>
    <row r="391" spans="1:12" hidden="1" x14ac:dyDescent="0.25">
      <c r="A391" t="s">
        <v>145</v>
      </c>
      <c r="B391" t="s">
        <v>133</v>
      </c>
      <c r="C391" t="s">
        <v>844</v>
      </c>
      <c r="E391">
        <v>8283436</v>
      </c>
      <c r="F391">
        <v>908955</v>
      </c>
      <c r="G391">
        <v>0</v>
      </c>
      <c r="H391">
        <v>0</v>
      </c>
      <c r="I391">
        <v>0</v>
      </c>
      <c r="J391">
        <v>2024</v>
      </c>
      <c r="K391">
        <v>2</v>
      </c>
      <c r="L391" t="str">
        <f>+VLOOKUP(A391,Sheet2!A:A,1,FALSE)</f>
        <v>MEGA EL CABRERO</v>
      </c>
    </row>
    <row r="392" spans="1:12" hidden="1" x14ac:dyDescent="0.25">
      <c r="A392" t="s">
        <v>146</v>
      </c>
      <c r="B392" t="s">
        <v>133</v>
      </c>
      <c r="C392" t="s">
        <v>844</v>
      </c>
      <c r="E392">
        <v>7728090</v>
      </c>
      <c r="F392">
        <v>2311495</v>
      </c>
      <c r="G392">
        <v>-302818</v>
      </c>
      <c r="H392">
        <v>0</v>
      </c>
      <c r="I392">
        <v>0</v>
      </c>
      <c r="J392">
        <v>2024</v>
      </c>
      <c r="K392">
        <v>2</v>
      </c>
      <c r="L392" t="str">
        <f>+VLOOKUP(A392,Sheet2!A:A,1,FALSE)</f>
        <v>MEGA EL CAMPESTRE</v>
      </c>
    </row>
    <row r="393" spans="1:12" hidden="1" x14ac:dyDescent="0.25">
      <c r="A393" t="s">
        <v>147</v>
      </c>
      <c r="B393" t="s">
        <v>133</v>
      </c>
      <c r="C393" t="s">
        <v>844</v>
      </c>
      <c r="E393">
        <v>8707204</v>
      </c>
      <c r="F393">
        <v>2049126</v>
      </c>
      <c r="G393">
        <v>-431945</v>
      </c>
      <c r="H393">
        <v>0</v>
      </c>
      <c r="I393">
        <v>0</v>
      </c>
      <c r="J393">
        <v>2024</v>
      </c>
      <c r="K393">
        <v>2</v>
      </c>
      <c r="L393" t="str">
        <f>+VLOOKUP(A393,Sheet2!A:A,1,FALSE)</f>
        <v>MEGA SOCORRO</v>
      </c>
    </row>
    <row r="394" spans="1:12" hidden="1" x14ac:dyDescent="0.25">
      <c r="A394" t="s">
        <v>148</v>
      </c>
      <c r="B394" t="s">
        <v>133</v>
      </c>
      <c r="C394" t="s">
        <v>844</v>
      </c>
      <c r="E394">
        <v>2520026</v>
      </c>
      <c r="F394">
        <v>1327170</v>
      </c>
      <c r="G394">
        <v>-72412</v>
      </c>
      <c r="H394">
        <v>0</v>
      </c>
      <c r="I394">
        <v>0</v>
      </c>
      <c r="J394">
        <v>2024</v>
      </c>
      <c r="K394">
        <v>2</v>
      </c>
      <c r="L394" t="str">
        <f>+VLOOKUP(A394,Sheet2!A:A,1,FALSE)</f>
        <v>MEGA EXPRESS LA MARIA</v>
      </c>
    </row>
    <row r="395" spans="1:12" hidden="1" x14ac:dyDescent="0.25">
      <c r="A395" t="s">
        <v>149</v>
      </c>
      <c r="B395" t="s">
        <v>133</v>
      </c>
      <c r="C395" t="s">
        <v>844</v>
      </c>
      <c r="E395">
        <v>3461206</v>
      </c>
      <c r="F395">
        <v>2359560</v>
      </c>
      <c r="G395">
        <v>-436441</v>
      </c>
      <c r="H395">
        <v>0</v>
      </c>
      <c r="I395">
        <v>0</v>
      </c>
      <c r="J395">
        <v>2024</v>
      </c>
      <c r="K395">
        <v>2</v>
      </c>
      <c r="L395" t="str">
        <f>+VLOOKUP(A395,Sheet2!A:A,1,FALSE)</f>
        <v>MEGA OLAYA</v>
      </c>
    </row>
    <row r="396" spans="1:12" hidden="1" x14ac:dyDescent="0.25">
      <c r="A396" t="s">
        <v>150</v>
      </c>
      <c r="B396" t="s">
        <v>133</v>
      </c>
      <c r="C396" t="s">
        <v>844</v>
      </c>
      <c r="E396">
        <v>11601432</v>
      </c>
      <c r="F396">
        <v>3358920</v>
      </c>
      <c r="G396">
        <v>0</v>
      </c>
      <c r="H396">
        <v>0</v>
      </c>
      <c r="I396">
        <v>0</v>
      </c>
      <c r="J396">
        <v>2024</v>
      </c>
      <c r="K396">
        <v>2</v>
      </c>
      <c r="L396" t="str">
        <f>+VLOOKUP(A396,Sheet2!A:A,1,FALSE)</f>
        <v>MEGA MIO PLAZA</v>
      </c>
    </row>
    <row r="397" spans="1:12" hidden="1" x14ac:dyDescent="0.25">
      <c r="A397" t="s">
        <v>151</v>
      </c>
      <c r="B397" t="s">
        <v>133</v>
      </c>
      <c r="C397" t="s">
        <v>844</v>
      </c>
      <c r="E397">
        <v>6518611</v>
      </c>
      <c r="F397">
        <v>1598625</v>
      </c>
      <c r="G397">
        <v>-113213</v>
      </c>
      <c r="H397">
        <v>0</v>
      </c>
      <c r="I397">
        <v>0</v>
      </c>
      <c r="J397">
        <v>2024</v>
      </c>
      <c r="K397">
        <v>2</v>
      </c>
      <c r="L397" t="str">
        <f>+VLOOKUP(A397,Sheet2!A:A,1,FALSE)</f>
        <v>MEGA EXPRESS PEDRO DE HEREDIA</v>
      </c>
    </row>
    <row r="398" spans="1:12" hidden="1" x14ac:dyDescent="0.25">
      <c r="A398" t="s">
        <v>152</v>
      </c>
      <c r="B398" t="s">
        <v>133</v>
      </c>
      <c r="C398" t="s">
        <v>844</v>
      </c>
      <c r="E398">
        <v>14956343</v>
      </c>
      <c r="F398">
        <v>2549865</v>
      </c>
      <c r="G398">
        <v>-184206</v>
      </c>
      <c r="H398">
        <v>0</v>
      </c>
      <c r="I398">
        <v>0</v>
      </c>
      <c r="J398">
        <v>2024</v>
      </c>
      <c r="K398">
        <v>2</v>
      </c>
      <c r="L398" t="str">
        <f>+VLOOKUP(A398,Sheet2!A:A,1,FALSE)</f>
        <v>MEGA PRADO CARTAGENA</v>
      </c>
    </row>
    <row r="399" spans="1:12" hidden="1" x14ac:dyDescent="0.25">
      <c r="A399" t="s">
        <v>153</v>
      </c>
      <c r="B399" t="s">
        <v>133</v>
      </c>
      <c r="C399" t="s">
        <v>844</v>
      </c>
      <c r="E399">
        <v>11975658</v>
      </c>
      <c r="F399">
        <v>2297070</v>
      </c>
      <c r="G399">
        <v>-158525</v>
      </c>
      <c r="H399">
        <v>0</v>
      </c>
      <c r="I399">
        <v>0</v>
      </c>
      <c r="J399">
        <v>2024</v>
      </c>
      <c r="K399">
        <v>2</v>
      </c>
      <c r="L399" t="str">
        <f>+VLOOKUP(A399,Sheet2!A:A,1,FALSE)</f>
        <v>MEGA SAN FERNANDO CENTRO</v>
      </c>
    </row>
    <row r="400" spans="1:12" hidden="1" x14ac:dyDescent="0.25">
      <c r="A400" t="s">
        <v>154</v>
      </c>
      <c r="B400" t="s">
        <v>133</v>
      </c>
      <c r="C400" t="s">
        <v>844</v>
      </c>
      <c r="E400">
        <v>2503085</v>
      </c>
      <c r="F400">
        <v>1434813</v>
      </c>
      <c r="G400">
        <v>-155766</v>
      </c>
      <c r="H400">
        <v>0</v>
      </c>
      <c r="I400">
        <v>0</v>
      </c>
      <c r="J400">
        <v>2024</v>
      </c>
      <c r="K400">
        <v>2</v>
      </c>
      <c r="L400" t="str">
        <f>+VLOOKUP(A400,Sheet2!A:A,1,FALSE)</f>
        <v>MEGA LOS CAMPANOS</v>
      </c>
    </row>
    <row r="401" spans="1:12" hidden="1" x14ac:dyDescent="0.25">
      <c r="A401" t="s">
        <v>155</v>
      </c>
      <c r="B401" t="s">
        <v>133</v>
      </c>
      <c r="C401" t="s">
        <v>844</v>
      </c>
      <c r="E401">
        <v>3991084</v>
      </c>
      <c r="F401">
        <v>1414602</v>
      </c>
      <c r="G401">
        <v>-108994</v>
      </c>
      <c r="H401">
        <v>0</v>
      </c>
      <c r="I401">
        <v>0</v>
      </c>
      <c r="J401">
        <v>2024</v>
      </c>
      <c r="K401">
        <v>2</v>
      </c>
      <c r="L401" t="str">
        <f>+VLOOKUP(A401,Sheet2!A:A,1,FALSE)</f>
        <v>MEGA TORICES</v>
      </c>
    </row>
    <row r="402" spans="1:12" hidden="1" x14ac:dyDescent="0.25">
      <c r="A402" t="s">
        <v>156</v>
      </c>
      <c r="B402" t="s">
        <v>133</v>
      </c>
      <c r="C402" t="s">
        <v>844</v>
      </c>
      <c r="E402">
        <v>4875915</v>
      </c>
      <c r="F402">
        <v>1027505</v>
      </c>
      <c r="G402">
        <v>-356343</v>
      </c>
      <c r="H402">
        <v>0</v>
      </c>
      <c r="I402">
        <v>0</v>
      </c>
      <c r="J402">
        <v>2024</v>
      </c>
      <c r="K402">
        <v>2</v>
      </c>
      <c r="L402" t="str">
        <f>+VLOOKUP(A402,Sheet2!A:A,1,FALSE)</f>
        <v>MEGA TURBACO</v>
      </c>
    </row>
    <row r="403" spans="1:12" hidden="1" x14ac:dyDescent="0.25">
      <c r="A403" t="s">
        <v>157</v>
      </c>
      <c r="B403" t="s">
        <v>133</v>
      </c>
      <c r="C403" t="s">
        <v>844</v>
      </c>
      <c r="E403">
        <v>1139955</v>
      </c>
      <c r="F403">
        <v>605610</v>
      </c>
      <c r="G403">
        <v>-67008</v>
      </c>
      <c r="H403">
        <v>0</v>
      </c>
      <c r="I403">
        <v>0</v>
      </c>
      <c r="J403">
        <v>2024</v>
      </c>
      <c r="K403">
        <v>2</v>
      </c>
      <c r="L403" t="str">
        <f>+VLOOKUP(A403,Sheet2!A:A,1,FALSE)</f>
        <v>MEGA TURBACO2</v>
      </c>
    </row>
    <row r="404" spans="1:12" hidden="1" x14ac:dyDescent="0.25">
      <c r="A404" t="s">
        <v>158</v>
      </c>
      <c r="B404" t="s">
        <v>159</v>
      </c>
      <c r="C404" t="s">
        <v>849</v>
      </c>
      <c r="E404">
        <v>316669700</v>
      </c>
      <c r="F404">
        <v>0</v>
      </c>
      <c r="G404">
        <v>0</v>
      </c>
      <c r="H404">
        <v>0</v>
      </c>
      <c r="I404">
        <v>0</v>
      </c>
      <c r="J404">
        <v>2024</v>
      </c>
      <c r="K404">
        <v>2</v>
      </c>
      <c r="L404" t="e">
        <f>+VLOOKUP(A404,Sheet2!A:A,1,FALSE)</f>
        <v>#N/A</v>
      </c>
    </row>
    <row r="405" spans="1:12" hidden="1" x14ac:dyDescent="0.25">
      <c r="A405" t="s">
        <v>160</v>
      </c>
      <c r="B405" t="s">
        <v>159</v>
      </c>
      <c r="C405" t="s">
        <v>849</v>
      </c>
      <c r="E405">
        <v>102173560</v>
      </c>
      <c r="F405">
        <v>0</v>
      </c>
      <c r="G405">
        <v>0</v>
      </c>
      <c r="H405">
        <v>0</v>
      </c>
      <c r="I405">
        <v>0</v>
      </c>
      <c r="J405">
        <v>2024</v>
      </c>
      <c r="K405">
        <v>2</v>
      </c>
      <c r="L405" t="e">
        <f>+VLOOKUP(A405,Sheet2!A:A,1,FALSE)</f>
        <v>#N/A</v>
      </c>
    </row>
    <row r="406" spans="1:12" hidden="1" x14ac:dyDescent="0.25">
      <c r="A406" t="s">
        <v>161</v>
      </c>
      <c r="B406" t="s">
        <v>159</v>
      </c>
      <c r="C406" t="s">
        <v>849</v>
      </c>
      <c r="E406">
        <v>223439440</v>
      </c>
      <c r="F406">
        <v>0</v>
      </c>
      <c r="G406">
        <v>0</v>
      </c>
      <c r="H406">
        <v>0</v>
      </c>
      <c r="I406">
        <v>0</v>
      </c>
      <c r="J406">
        <v>2024</v>
      </c>
      <c r="K406">
        <v>2</v>
      </c>
      <c r="L406" t="e">
        <f>+VLOOKUP(A406,Sheet2!A:A,1,FALSE)</f>
        <v>#N/A</v>
      </c>
    </row>
    <row r="407" spans="1:12" hidden="1" x14ac:dyDescent="0.25">
      <c r="A407" t="s">
        <v>162</v>
      </c>
      <c r="B407" t="s">
        <v>159</v>
      </c>
      <c r="C407" t="s">
        <v>849</v>
      </c>
      <c r="E407">
        <v>135129280</v>
      </c>
      <c r="F407">
        <v>0</v>
      </c>
      <c r="G407">
        <v>0</v>
      </c>
      <c r="H407">
        <v>0</v>
      </c>
      <c r="I407">
        <v>0</v>
      </c>
      <c r="J407">
        <v>2024</v>
      </c>
      <c r="K407">
        <v>2</v>
      </c>
      <c r="L407" t="e">
        <f>+VLOOKUP(A407,Sheet2!A:A,1,FALSE)</f>
        <v>#N/A</v>
      </c>
    </row>
    <row r="408" spans="1:12" hidden="1" x14ac:dyDescent="0.25">
      <c r="A408" t="s">
        <v>163</v>
      </c>
      <c r="B408" t="s">
        <v>164</v>
      </c>
      <c r="C408" t="s">
        <v>842</v>
      </c>
      <c r="E408">
        <v>10344959</v>
      </c>
      <c r="F408">
        <v>0</v>
      </c>
      <c r="G408">
        <v>-866396</v>
      </c>
      <c r="H408">
        <v>0</v>
      </c>
      <c r="I408">
        <v>0</v>
      </c>
      <c r="J408">
        <v>2024</v>
      </c>
      <c r="K408">
        <v>2</v>
      </c>
      <c r="L408" t="str">
        <f>+VLOOKUP(A408,Sheet2!A:A,1,FALSE)</f>
        <v>MAKRO VILLA SANTOS</v>
      </c>
    </row>
    <row r="409" spans="1:12" hidden="1" x14ac:dyDescent="0.25">
      <c r="A409" t="s">
        <v>165</v>
      </c>
      <c r="B409" t="s">
        <v>164</v>
      </c>
      <c r="C409" t="s">
        <v>842</v>
      </c>
      <c r="E409">
        <v>4936414</v>
      </c>
      <c r="F409">
        <v>0</v>
      </c>
      <c r="G409">
        <v>-286058</v>
      </c>
      <c r="H409">
        <v>0</v>
      </c>
      <c r="I409">
        <v>0</v>
      </c>
      <c r="J409">
        <v>2024</v>
      </c>
      <c r="K409">
        <v>2</v>
      </c>
      <c r="L409" t="str">
        <f>+VLOOKUP(A409,Sheet2!A:A,1,FALSE)</f>
        <v>MAKRO SOLEDAD</v>
      </c>
    </row>
    <row r="410" spans="1:12" hidden="1" x14ac:dyDescent="0.25">
      <c r="A410" t="s">
        <v>166</v>
      </c>
      <c r="B410" t="s">
        <v>164</v>
      </c>
      <c r="C410" t="s">
        <v>842</v>
      </c>
      <c r="E410">
        <v>7818586</v>
      </c>
      <c r="F410">
        <v>0</v>
      </c>
      <c r="G410">
        <v>-1057009</v>
      </c>
      <c r="H410">
        <v>0</v>
      </c>
      <c r="I410">
        <v>0</v>
      </c>
      <c r="J410">
        <v>2024</v>
      </c>
      <c r="K410">
        <v>2</v>
      </c>
      <c r="L410" t="str">
        <f>+VLOOKUP(A410,Sheet2!A:A,1,FALSE)</f>
        <v>MAKRO ALTO DE PRADO</v>
      </c>
    </row>
    <row r="411" spans="1:12" hidden="1" x14ac:dyDescent="0.25">
      <c r="A411" t="s">
        <v>167</v>
      </c>
      <c r="B411" t="s">
        <v>164</v>
      </c>
      <c r="C411" t="s">
        <v>844</v>
      </c>
      <c r="E411">
        <v>11404057</v>
      </c>
      <c r="F411">
        <v>0</v>
      </c>
      <c r="G411">
        <v>-262030</v>
      </c>
      <c r="H411">
        <v>0</v>
      </c>
      <c r="I411">
        <v>0</v>
      </c>
      <c r="J411">
        <v>2024</v>
      </c>
      <c r="K411">
        <v>2</v>
      </c>
      <c r="L411" t="str">
        <f>+VLOOKUP(A411,Sheet2!A:A,1,FALSE)</f>
        <v>MAKRO CARTAGENA</v>
      </c>
    </row>
    <row r="412" spans="1:12" hidden="1" x14ac:dyDescent="0.25">
      <c r="A412" t="s">
        <v>168</v>
      </c>
      <c r="B412" t="s">
        <v>164</v>
      </c>
      <c r="C412" t="s">
        <v>843</v>
      </c>
      <c r="E412">
        <v>6323247</v>
      </c>
      <c r="F412">
        <v>0</v>
      </c>
      <c r="G412">
        <v>-210493</v>
      </c>
      <c r="H412">
        <v>0</v>
      </c>
      <c r="I412">
        <v>0</v>
      </c>
      <c r="J412">
        <v>2024</v>
      </c>
      <c r="K412">
        <v>2</v>
      </c>
      <c r="L412" t="str">
        <f>+VLOOKUP(A412,Sheet2!A:A,1,FALSE)</f>
        <v>MAKRO MONTERIA</v>
      </c>
    </row>
    <row r="413" spans="1:12" hidden="1" x14ac:dyDescent="0.25">
      <c r="A413" t="s">
        <v>169</v>
      </c>
      <c r="B413" t="s">
        <v>164</v>
      </c>
      <c r="C413" t="s">
        <v>846</v>
      </c>
      <c r="E413">
        <v>7770675</v>
      </c>
      <c r="F413">
        <v>0</v>
      </c>
      <c r="G413">
        <v>-724194</v>
      </c>
      <c r="H413">
        <v>0</v>
      </c>
      <c r="I413">
        <v>0</v>
      </c>
      <c r="J413">
        <v>2024</v>
      </c>
      <c r="K413">
        <v>2</v>
      </c>
      <c r="L413" t="str">
        <f>+VLOOKUP(A413,Sheet2!A:A,1,FALSE)</f>
        <v>MAKRO SANTA MARTA</v>
      </c>
    </row>
    <row r="414" spans="1:12" hidden="1" x14ac:dyDescent="0.25">
      <c r="A414" t="s">
        <v>170</v>
      </c>
      <c r="B414" t="s">
        <v>164</v>
      </c>
      <c r="C414" t="s">
        <v>848</v>
      </c>
      <c r="E414">
        <v>7298601</v>
      </c>
      <c r="F414">
        <v>0</v>
      </c>
      <c r="G414">
        <v>-228077</v>
      </c>
      <c r="H414">
        <v>0</v>
      </c>
      <c r="I414">
        <v>0</v>
      </c>
      <c r="J414">
        <v>2024</v>
      </c>
      <c r="K414">
        <v>2</v>
      </c>
      <c r="L414" t="str">
        <f>+VLOOKUP(A414,Sheet2!A:A,1,FALSE)</f>
        <v>MAKRO VALLEDUPAR</v>
      </c>
    </row>
    <row r="415" spans="1:12" hidden="1" x14ac:dyDescent="0.25">
      <c r="A415" t="s">
        <v>171</v>
      </c>
      <c r="B415" t="s">
        <v>172</v>
      </c>
      <c r="C415" t="s">
        <v>846</v>
      </c>
      <c r="E415">
        <v>324062</v>
      </c>
      <c r="F415">
        <v>0</v>
      </c>
      <c r="G415">
        <v>-17436</v>
      </c>
      <c r="H415">
        <v>0</v>
      </c>
      <c r="I415">
        <v>45991</v>
      </c>
      <c r="J415">
        <v>2024</v>
      </c>
      <c r="K415">
        <v>2</v>
      </c>
      <c r="L415" t="str">
        <f>+VLOOKUP(A415,Sheet2!A:A,1,FALSE)</f>
        <v>RAPI MERCAR AV RIO</v>
      </c>
    </row>
    <row r="416" spans="1:12" hidden="1" x14ac:dyDescent="0.25">
      <c r="A416" t="s">
        <v>173</v>
      </c>
      <c r="B416" t="s">
        <v>172</v>
      </c>
      <c r="C416" t="s">
        <v>846</v>
      </c>
      <c r="E416">
        <v>2718258</v>
      </c>
      <c r="F416">
        <v>0</v>
      </c>
      <c r="G416">
        <v>-242096</v>
      </c>
      <c r="H416">
        <v>0</v>
      </c>
      <c r="I416">
        <v>371422</v>
      </c>
      <c r="J416">
        <v>2024</v>
      </c>
      <c r="K416">
        <v>2</v>
      </c>
      <c r="L416" t="str">
        <f>+VLOOKUP(A416,Sheet2!A:A,1,FALSE)</f>
        <v>RAPI MERCAR BAVARIA</v>
      </c>
    </row>
    <row r="417" spans="1:12" hidden="1" x14ac:dyDescent="0.25">
      <c r="A417" t="s">
        <v>174</v>
      </c>
      <c r="B417" t="s">
        <v>172</v>
      </c>
      <c r="C417" t="s">
        <v>846</v>
      </c>
      <c r="E417">
        <v>573162</v>
      </c>
      <c r="F417">
        <v>0</v>
      </c>
      <c r="G417">
        <v>-24504</v>
      </c>
      <c r="H417">
        <v>0</v>
      </c>
      <c r="I417">
        <v>82297</v>
      </c>
      <c r="J417">
        <v>2024</v>
      </c>
      <c r="K417">
        <v>2</v>
      </c>
      <c r="L417" t="str">
        <f>+VLOOKUP(A417,Sheet2!A:A,1,FALSE)</f>
        <v>RAPI MERCAR LAURELES</v>
      </c>
    </row>
    <row r="418" spans="1:12" hidden="1" x14ac:dyDescent="0.25">
      <c r="A418" t="s">
        <v>175</v>
      </c>
      <c r="B418" t="s">
        <v>172</v>
      </c>
      <c r="C418" t="s">
        <v>846</v>
      </c>
      <c r="E418">
        <v>712051</v>
      </c>
      <c r="F418">
        <v>0</v>
      </c>
      <c r="G418">
        <v>-95385</v>
      </c>
      <c r="H418">
        <v>0</v>
      </c>
      <c r="I418">
        <v>92499</v>
      </c>
      <c r="J418">
        <v>2024</v>
      </c>
      <c r="K418">
        <v>2</v>
      </c>
      <c r="L418" t="str">
        <f>+VLOOKUP(A418,Sheet2!A:A,1,FALSE)</f>
        <v>RAPI MERCAR JARDINES</v>
      </c>
    </row>
    <row r="419" spans="1:12" hidden="1" x14ac:dyDescent="0.25">
      <c r="A419" t="s">
        <v>176</v>
      </c>
      <c r="B419" t="s">
        <v>172</v>
      </c>
      <c r="C419" t="s">
        <v>846</v>
      </c>
      <c r="E419">
        <v>5220306</v>
      </c>
      <c r="F419">
        <v>0</v>
      </c>
      <c r="G419">
        <v>-576626</v>
      </c>
      <c r="H419">
        <v>0</v>
      </c>
      <c r="I419">
        <v>707274</v>
      </c>
      <c r="J419">
        <v>2024</v>
      </c>
      <c r="K419">
        <v>2</v>
      </c>
      <c r="L419" t="str">
        <f>+VLOOKUP(A419,Sheet2!A:A,1,FALSE)</f>
        <v>RAPI MERCAR MERCADO</v>
      </c>
    </row>
    <row r="420" spans="1:12" hidden="1" x14ac:dyDescent="0.25">
      <c r="A420" t="s">
        <v>177</v>
      </c>
      <c r="B420" t="s">
        <v>172</v>
      </c>
      <c r="C420" t="s">
        <v>846</v>
      </c>
      <c r="E420">
        <v>601230</v>
      </c>
      <c r="F420">
        <v>0</v>
      </c>
      <c r="G420">
        <v>0</v>
      </c>
      <c r="H420">
        <v>0</v>
      </c>
      <c r="I420">
        <v>90184</v>
      </c>
      <c r="J420">
        <v>2024</v>
      </c>
      <c r="K420">
        <v>2</v>
      </c>
      <c r="L420" t="str">
        <f>+VLOOKUP(A420,Sheet2!A:A,1,FALSE)</f>
        <v>RAPI MERCAR MIO 11 DE NOVIEMBRE</v>
      </c>
    </row>
    <row r="421" spans="1:12" hidden="1" x14ac:dyDescent="0.25">
      <c r="A421" t="s">
        <v>178</v>
      </c>
      <c r="B421" t="s">
        <v>172</v>
      </c>
      <c r="C421" t="s">
        <v>846</v>
      </c>
      <c r="E421">
        <v>460189</v>
      </c>
      <c r="F421">
        <v>0</v>
      </c>
      <c r="G421">
        <v>0</v>
      </c>
      <c r="H421">
        <v>0</v>
      </c>
      <c r="I421">
        <v>69028</v>
      </c>
      <c r="J421">
        <v>2024</v>
      </c>
      <c r="K421">
        <v>2</v>
      </c>
      <c r="L421" t="str">
        <f>+VLOOKUP(A421,Sheet2!A:A,1,FALSE)</f>
        <v>RAPI MERCAR NOGALES</v>
      </c>
    </row>
    <row r="422" spans="1:12" hidden="1" x14ac:dyDescent="0.25">
      <c r="A422" t="s">
        <v>179</v>
      </c>
      <c r="B422" t="s">
        <v>172</v>
      </c>
      <c r="C422" t="s">
        <v>846</v>
      </c>
      <c r="E422">
        <v>4133012</v>
      </c>
      <c r="F422">
        <v>0</v>
      </c>
      <c r="G422">
        <v>-210408</v>
      </c>
      <c r="H422">
        <v>0</v>
      </c>
      <c r="I422">
        <v>596433</v>
      </c>
      <c r="J422">
        <v>2024</v>
      </c>
      <c r="K422">
        <v>2</v>
      </c>
      <c r="L422" t="str">
        <f>+VLOOKUP(A422,Sheet2!A:A,1,FALSE)</f>
        <v>RAPI MERCAR SANTA CRUZ</v>
      </c>
    </row>
    <row r="423" spans="1:12" hidden="1" x14ac:dyDescent="0.25">
      <c r="A423" t="s">
        <v>180</v>
      </c>
      <c r="B423" t="s">
        <v>172</v>
      </c>
      <c r="C423" t="s">
        <v>846</v>
      </c>
      <c r="E423">
        <v>5060472</v>
      </c>
      <c r="F423">
        <v>0</v>
      </c>
      <c r="G423">
        <v>-284853</v>
      </c>
      <c r="H423">
        <v>0</v>
      </c>
      <c r="I423">
        <v>716341</v>
      </c>
      <c r="J423">
        <v>2024</v>
      </c>
      <c r="K423">
        <v>2</v>
      </c>
      <c r="L423" t="str">
        <f>+VLOOKUP(A423,Sheet2!A:A,1,FALSE)</f>
        <v>RAPI MERCAR TRANSPORTE</v>
      </c>
    </row>
    <row r="424" spans="1:12" hidden="1" x14ac:dyDescent="0.25">
      <c r="A424" t="s">
        <v>181</v>
      </c>
      <c r="B424" t="s">
        <v>172</v>
      </c>
      <c r="C424" t="s">
        <v>846</v>
      </c>
      <c r="E424">
        <v>2251300</v>
      </c>
      <c r="F424">
        <v>0</v>
      </c>
      <c r="G424">
        <v>-602055</v>
      </c>
      <c r="H424">
        <v>0</v>
      </c>
      <c r="I424">
        <v>266150</v>
      </c>
      <c r="J424">
        <v>2024</v>
      </c>
      <c r="K424">
        <v>2</v>
      </c>
      <c r="L424" t="str">
        <f>+VLOOKUP(A424,Sheet2!A:A,1,FALSE)</f>
        <v>RAPI MERCAR RODADERO # 2</v>
      </c>
    </row>
    <row r="425" spans="1:12" hidden="1" x14ac:dyDescent="0.25">
      <c r="A425" t="s">
        <v>182</v>
      </c>
      <c r="B425" t="s">
        <v>183</v>
      </c>
      <c r="C425" t="s">
        <v>848</v>
      </c>
      <c r="E425">
        <v>753153</v>
      </c>
      <c r="F425">
        <v>0</v>
      </c>
      <c r="G425">
        <v>-70801</v>
      </c>
      <c r="H425">
        <v>0</v>
      </c>
      <c r="I425">
        <v>68237</v>
      </c>
      <c r="J425">
        <v>2024</v>
      </c>
      <c r="K425">
        <v>2</v>
      </c>
      <c r="L425" t="str">
        <f>+VLOOKUP(A425,Sheet2!A:A,1,FALSE)</f>
        <v>REYES LOPEZ SAS FUNDADORES</v>
      </c>
    </row>
    <row r="426" spans="1:12" hidden="1" x14ac:dyDescent="0.25">
      <c r="A426" t="s">
        <v>184</v>
      </c>
      <c r="B426" t="s">
        <v>183</v>
      </c>
      <c r="C426" t="s">
        <v>848</v>
      </c>
      <c r="E426">
        <v>756191</v>
      </c>
      <c r="F426">
        <v>0</v>
      </c>
      <c r="G426">
        <v>-27719</v>
      </c>
      <c r="H426">
        <v>0</v>
      </c>
      <c r="I426">
        <v>72846</v>
      </c>
      <c r="J426">
        <v>2024</v>
      </c>
      <c r="K426">
        <v>2</v>
      </c>
      <c r="L426" t="str">
        <f>+VLOOKUP(A426,Sheet2!A:A,1,FALSE)</f>
        <v>REYES LOPEZ SAS MI FUTURO GALERIA</v>
      </c>
    </row>
    <row r="427" spans="1:12" hidden="1" x14ac:dyDescent="0.25">
      <c r="A427" t="s">
        <v>185</v>
      </c>
      <c r="B427" t="s">
        <v>183</v>
      </c>
      <c r="C427" t="s">
        <v>848</v>
      </c>
      <c r="E427">
        <v>697713</v>
      </c>
      <c r="F427">
        <v>0</v>
      </c>
      <c r="G427">
        <v>-47668</v>
      </c>
      <c r="H427">
        <v>0</v>
      </c>
      <c r="I427">
        <v>65002</v>
      </c>
      <c r="J427">
        <v>2024</v>
      </c>
      <c r="K427">
        <v>2</v>
      </c>
      <c r="L427" t="str">
        <f>+VLOOKUP(A427,Sheet2!A:A,1,FALSE)</f>
        <v>REYES LOPEZ SAS LA PAZ</v>
      </c>
    </row>
    <row r="428" spans="1:12" hidden="1" x14ac:dyDescent="0.25">
      <c r="A428" t="s">
        <v>186</v>
      </c>
      <c r="B428" t="s">
        <v>183</v>
      </c>
      <c r="C428" t="s">
        <v>848</v>
      </c>
      <c r="E428">
        <v>2523028</v>
      </c>
      <c r="F428">
        <v>0</v>
      </c>
      <c r="G428">
        <v>-70197</v>
      </c>
      <c r="H428">
        <v>0</v>
      </c>
      <c r="I428">
        <v>245280</v>
      </c>
      <c r="J428">
        <v>2024</v>
      </c>
      <c r="K428">
        <v>2</v>
      </c>
      <c r="L428" t="str">
        <f>+VLOOKUP(A428,Sheet2!A:A,1,FALSE)</f>
        <v>REYES LOPEZ SAS MI FUTURO MERCADO</v>
      </c>
    </row>
    <row r="429" spans="1:12" hidden="1" x14ac:dyDescent="0.25">
      <c r="A429" t="s">
        <v>187</v>
      </c>
      <c r="B429" t="s">
        <v>183</v>
      </c>
      <c r="C429" t="s">
        <v>848</v>
      </c>
      <c r="E429">
        <v>891485</v>
      </c>
      <c r="F429">
        <v>0</v>
      </c>
      <c r="G429">
        <v>-20334</v>
      </c>
      <c r="H429">
        <v>0</v>
      </c>
      <c r="I429">
        <v>87114</v>
      </c>
      <c r="J429">
        <v>2024</v>
      </c>
      <c r="K429">
        <v>2</v>
      </c>
      <c r="L429" t="str">
        <f>+VLOOKUP(A429,Sheet2!A:A,1,FALSE)</f>
        <v>REYES LOPEZ SAS NEVADA</v>
      </c>
    </row>
    <row r="430" spans="1:12" hidden="1" x14ac:dyDescent="0.25">
      <c r="A430" t="s">
        <v>188</v>
      </c>
      <c r="B430" t="s">
        <v>183</v>
      </c>
      <c r="C430" t="s">
        <v>848</v>
      </c>
      <c r="E430">
        <v>2427230</v>
      </c>
      <c r="F430">
        <v>0</v>
      </c>
      <c r="G430">
        <v>-35363</v>
      </c>
      <c r="H430">
        <v>0</v>
      </c>
      <c r="I430">
        <v>239185</v>
      </c>
      <c r="J430">
        <v>2024</v>
      </c>
      <c r="K430">
        <v>2</v>
      </c>
      <c r="L430" t="str">
        <f>+VLOOKUP(A430,Sheet2!A:A,1,FALSE)</f>
        <v>REYES LOPEZ SAS NOVALITO</v>
      </c>
    </row>
    <row r="431" spans="1:12" hidden="1" x14ac:dyDescent="0.25">
      <c r="A431" t="s">
        <v>189</v>
      </c>
      <c r="B431" t="s">
        <v>183</v>
      </c>
      <c r="C431" t="s">
        <v>848</v>
      </c>
      <c r="E431">
        <v>782075</v>
      </c>
      <c r="F431">
        <v>0</v>
      </c>
      <c r="G431">
        <v>-98798</v>
      </c>
      <c r="H431">
        <v>0</v>
      </c>
      <c r="I431">
        <v>68325</v>
      </c>
      <c r="J431">
        <v>2024</v>
      </c>
      <c r="K431">
        <v>2</v>
      </c>
      <c r="L431" t="str">
        <f>+VLOOKUP(A431,Sheet2!A:A,1,FALSE)</f>
        <v>REYES LOPEZ SAS SABANAS</v>
      </c>
    </row>
    <row r="432" spans="1:12" hidden="1" x14ac:dyDescent="0.25">
      <c r="A432" t="s">
        <v>190</v>
      </c>
      <c r="B432" t="s">
        <v>191</v>
      </c>
      <c r="C432" t="s">
        <v>842</v>
      </c>
      <c r="E432">
        <v>219088</v>
      </c>
      <c r="F432">
        <v>0</v>
      </c>
      <c r="G432">
        <v>0</v>
      </c>
      <c r="H432">
        <v>0</v>
      </c>
      <c r="I432">
        <v>0</v>
      </c>
      <c r="J432">
        <v>2024</v>
      </c>
      <c r="K432">
        <v>2</v>
      </c>
      <c r="L432" t="str">
        <f>+VLOOKUP(A432,Sheet2!A:A,1,FALSE)</f>
        <v>Sao 031 Hipodromo</v>
      </c>
    </row>
    <row r="433" spans="1:12" hidden="1" x14ac:dyDescent="0.25">
      <c r="A433" t="s">
        <v>192</v>
      </c>
      <c r="B433" t="s">
        <v>191</v>
      </c>
      <c r="C433" t="s">
        <v>842</v>
      </c>
      <c r="E433">
        <v>1007729</v>
      </c>
      <c r="F433">
        <v>0</v>
      </c>
      <c r="G433">
        <v>0</v>
      </c>
      <c r="H433">
        <v>0</v>
      </c>
      <c r="I433">
        <v>0</v>
      </c>
      <c r="J433">
        <v>2024</v>
      </c>
      <c r="K433">
        <v>2</v>
      </c>
      <c r="L433" t="e">
        <f>+VLOOKUP(A433,Sheet2!A:A,1,FALSE)</f>
        <v>#N/A</v>
      </c>
    </row>
    <row r="434" spans="1:12" hidden="1" x14ac:dyDescent="0.25">
      <c r="A434" t="s">
        <v>193</v>
      </c>
      <c r="B434" t="s">
        <v>191</v>
      </c>
      <c r="C434" t="s">
        <v>842</v>
      </c>
      <c r="E434">
        <v>840760</v>
      </c>
      <c r="F434">
        <v>0</v>
      </c>
      <c r="G434">
        <v>-98775</v>
      </c>
      <c r="H434">
        <v>0</v>
      </c>
      <c r="I434">
        <v>0</v>
      </c>
      <c r="J434">
        <v>2024</v>
      </c>
      <c r="K434">
        <v>2</v>
      </c>
      <c r="L434" t="str">
        <f>+VLOOKUP(A434,Sheet2!A:A,1,FALSE)</f>
        <v>Sao 053 Portal del Prado</v>
      </c>
    </row>
    <row r="435" spans="1:12" hidden="1" x14ac:dyDescent="0.25">
      <c r="A435" t="s">
        <v>194</v>
      </c>
      <c r="B435" t="s">
        <v>191</v>
      </c>
      <c r="C435" t="s">
        <v>842</v>
      </c>
      <c r="E435">
        <v>1406834</v>
      </c>
      <c r="F435">
        <v>0</v>
      </c>
      <c r="G435">
        <v>-215048</v>
      </c>
      <c r="H435">
        <v>0</v>
      </c>
      <c r="I435">
        <v>0</v>
      </c>
      <c r="J435">
        <v>2024</v>
      </c>
      <c r="K435">
        <v>2</v>
      </c>
      <c r="L435" t="e">
        <f>+VLOOKUP(A435,Sheet2!A:A,1,FALSE)</f>
        <v>#N/A</v>
      </c>
    </row>
    <row r="436" spans="1:12" hidden="1" x14ac:dyDescent="0.25">
      <c r="A436" t="s">
        <v>195</v>
      </c>
      <c r="B436" t="s">
        <v>191</v>
      </c>
      <c r="C436" t="s">
        <v>842</v>
      </c>
      <c r="E436">
        <v>1911978</v>
      </c>
      <c r="F436">
        <v>0</v>
      </c>
      <c r="G436">
        <v>0</v>
      </c>
      <c r="H436">
        <v>0</v>
      </c>
      <c r="I436">
        <v>0</v>
      </c>
      <c r="J436">
        <v>2024</v>
      </c>
      <c r="K436">
        <v>2</v>
      </c>
      <c r="L436" t="e">
        <f>+VLOOKUP(A436,Sheet2!A:A,1,FALSE)</f>
        <v>#N/A</v>
      </c>
    </row>
    <row r="437" spans="1:12" hidden="1" x14ac:dyDescent="0.25">
      <c r="A437" t="s">
        <v>196</v>
      </c>
      <c r="B437" t="s">
        <v>191</v>
      </c>
      <c r="C437" t="s">
        <v>842</v>
      </c>
      <c r="E437">
        <v>454912</v>
      </c>
      <c r="F437">
        <v>0</v>
      </c>
      <c r="G437">
        <v>0</v>
      </c>
      <c r="H437">
        <v>0</v>
      </c>
      <c r="I437">
        <v>0</v>
      </c>
      <c r="J437">
        <v>2024</v>
      </c>
      <c r="K437">
        <v>2</v>
      </c>
      <c r="L437" t="str">
        <f>+VLOOKUP(A437,Sheet2!A:A,1,FALSE)</f>
        <v>Sdo 058 Catalunya</v>
      </c>
    </row>
    <row r="438" spans="1:12" hidden="1" x14ac:dyDescent="0.25">
      <c r="A438" t="s">
        <v>197</v>
      </c>
      <c r="B438" t="s">
        <v>191</v>
      </c>
      <c r="C438" t="s">
        <v>842</v>
      </c>
      <c r="E438">
        <v>295005</v>
      </c>
      <c r="F438">
        <v>0</v>
      </c>
      <c r="G438">
        <v>0</v>
      </c>
      <c r="H438">
        <v>0</v>
      </c>
      <c r="I438">
        <v>0</v>
      </c>
      <c r="J438">
        <v>2024</v>
      </c>
      <c r="K438">
        <v>2</v>
      </c>
      <c r="L438" t="str">
        <f>+VLOOKUP(A438,Sheet2!A:A,1,FALSE)</f>
        <v>Sto 503</v>
      </c>
    </row>
    <row r="439" spans="1:12" hidden="1" x14ac:dyDescent="0.25">
      <c r="A439" t="s">
        <v>198</v>
      </c>
      <c r="B439" t="s">
        <v>191</v>
      </c>
      <c r="C439" t="s">
        <v>842</v>
      </c>
      <c r="E439">
        <v>588090</v>
      </c>
      <c r="F439">
        <v>0</v>
      </c>
      <c r="G439">
        <v>-52917</v>
      </c>
      <c r="H439">
        <v>0</v>
      </c>
      <c r="I439">
        <v>0</v>
      </c>
      <c r="J439">
        <v>2024</v>
      </c>
      <c r="K439">
        <v>2</v>
      </c>
      <c r="L439" t="str">
        <f>+VLOOKUP(A439,Sheet2!A:A,1,FALSE)</f>
        <v>Sdo 510 Calle 76</v>
      </c>
    </row>
    <row r="440" spans="1:12" hidden="1" x14ac:dyDescent="0.25">
      <c r="A440" t="s">
        <v>199</v>
      </c>
      <c r="B440" t="s">
        <v>191</v>
      </c>
      <c r="C440" t="s">
        <v>842</v>
      </c>
      <c r="E440">
        <v>1053040</v>
      </c>
      <c r="F440">
        <v>0</v>
      </c>
      <c r="G440">
        <v>-21567</v>
      </c>
      <c r="H440">
        <v>0</v>
      </c>
      <c r="I440">
        <v>0</v>
      </c>
      <c r="J440">
        <v>2024</v>
      </c>
      <c r="K440">
        <v>2</v>
      </c>
      <c r="L440" t="str">
        <f>+VLOOKUP(A440,Sheet2!A:A,1,FALSE)</f>
        <v>Sdo 514 Veinticuatro Horas</v>
      </c>
    </row>
    <row r="441" spans="1:12" hidden="1" x14ac:dyDescent="0.25">
      <c r="A441" t="s">
        <v>200</v>
      </c>
      <c r="B441" t="s">
        <v>191</v>
      </c>
      <c r="C441" t="s">
        <v>842</v>
      </c>
      <c r="E441">
        <v>2481891</v>
      </c>
      <c r="F441">
        <v>0</v>
      </c>
      <c r="G441">
        <v>-48289</v>
      </c>
      <c r="H441">
        <v>0</v>
      </c>
      <c r="I441">
        <v>0</v>
      </c>
      <c r="J441">
        <v>2024</v>
      </c>
      <c r="K441">
        <v>2</v>
      </c>
      <c r="L441" t="str">
        <f>+VLOOKUP(A441,Sheet2!A:A,1,FALSE)</f>
        <v>Sto 544 Gourmet</v>
      </c>
    </row>
    <row r="442" spans="1:12" hidden="1" x14ac:dyDescent="0.25">
      <c r="A442" t="s">
        <v>201</v>
      </c>
      <c r="B442" t="s">
        <v>191</v>
      </c>
      <c r="C442" t="s">
        <v>842</v>
      </c>
      <c r="E442">
        <v>0</v>
      </c>
      <c r="F442">
        <v>0</v>
      </c>
      <c r="G442">
        <v>-20128</v>
      </c>
      <c r="H442">
        <v>0</v>
      </c>
      <c r="I442">
        <v>0</v>
      </c>
      <c r="J442">
        <v>2024</v>
      </c>
      <c r="K442">
        <v>2</v>
      </c>
      <c r="L442" t="str">
        <f>+VLOOKUP(A442,Sheet2!A:A,1,FALSE)</f>
        <v>Sto 004 Villa Olimpica</v>
      </c>
    </row>
    <row r="443" spans="1:12" hidden="1" x14ac:dyDescent="0.25">
      <c r="A443" t="s">
        <v>202</v>
      </c>
      <c r="B443" t="s">
        <v>191</v>
      </c>
      <c r="C443" t="s">
        <v>842</v>
      </c>
      <c r="E443">
        <v>316352</v>
      </c>
      <c r="F443">
        <v>0</v>
      </c>
      <c r="G443">
        <v>0</v>
      </c>
      <c r="H443">
        <v>0</v>
      </c>
      <c r="I443">
        <v>0</v>
      </c>
      <c r="J443">
        <v>2024</v>
      </c>
      <c r="K443">
        <v>2</v>
      </c>
      <c r="L443" t="str">
        <f>+VLOOKUP(A443,Sheet2!A:A,1,FALSE)</f>
        <v>Sto 008 Cra 8</v>
      </c>
    </row>
    <row r="444" spans="1:12" hidden="1" x14ac:dyDescent="0.25">
      <c r="A444" t="s">
        <v>203</v>
      </c>
      <c r="B444" t="s">
        <v>191</v>
      </c>
      <c r="C444" t="s">
        <v>842</v>
      </c>
      <c r="E444">
        <v>0</v>
      </c>
      <c r="F444">
        <v>0</v>
      </c>
      <c r="G444">
        <v>-31760</v>
      </c>
      <c r="H444">
        <v>0</v>
      </c>
      <c r="I444">
        <v>0</v>
      </c>
      <c r="J444">
        <v>2024</v>
      </c>
      <c r="K444">
        <v>2</v>
      </c>
      <c r="L444" t="str">
        <f>+VLOOKUP(A444,Sheet2!A:A,1,FALSE)</f>
        <v>Sto 015 la Paz</v>
      </c>
    </row>
    <row r="445" spans="1:12" hidden="1" x14ac:dyDescent="0.25">
      <c r="A445" t="s">
        <v>204</v>
      </c>
      <c r="B445" t="s">
        <v>191</v>
      </c>
      <c r="C445" t="s">
        <v>842</v>
      </c>
      <c r="E445">
        <v>290900</v>
      </c>
      <c r="F445">
        <v>0</v>
      </c>
      <c r="G445">
        <v>0</v>
      </c>
      <c r="H445">
        <v>0</v>
      </c>
      <c r="I445">
        <v>0</v>
      </c>
      <c r="J445">
        <v>2024</v>
      </c>
      <c r="K445">
        <v>2</v>
      </c>
      <c r="L445" t="str">
        <f>+VLOOKUP(A445,Sheet2!A:A,1,FALSE)</f>
        <v>Sto 045 Ciudadela 20 de Julio</v>
      </c>
    </row>
    <row r="446" spans="1:12" hidden="1" x14ac:dyDescent="0.25">
      <c r="A446" t="s">
        <v>205</v>
      </c>
      <c r="B446" t="s">
        <v>191</v>
      </c>
      <c r="C446" t="s">
        <v>842</v>
      </c>
      <c r="E446">
        <v>217600</v>
      </c>
      <c r="F446">
        <v>0</v>
      </c>
      <c r="G446">
        <v>-5880</v>
      </c>
      <c r="H446">
        <v>0</v>
      </c>
      <c r="I446">
        <v>0</v>
      </c>
      <c r="J446">
        <v>2024</v>
      </c>
      <c r="K446">
        <v>2</v>
      </c>
      <c r="L446" t="e">
        <f>+VLOOKUP(A446,Sheet2!A:A,1,FALSE)</f>
        <v>#N/A</v>
      </c>
    </row>
    <row r="447" spans="1:12" hidden="1" x14ac:dyDescent="0.25">
      <c r="A447" t="s">
        <v>206</v>
      </c>
      <c r="B447" t="s">
        <v>191</v>
      </c>
      <c r="C447" t="s">
        <v>842</v>
      </c>
      <c r="E447">
        <v>0</v>
      </c>
      <c r="F447">
        <v>0</v>
      </c>
      <c r="G447">
        <v>-51135</v>
      </c>
      <c r="H447">
        <v>0</v>
      </c>
      <c r="I447">
        <v>0</v>
      </c>
      <c r="J447">
        <v>2024</v>
      </c>
      <c r="K447">
        <v>2</v>
      </c>
      <c r="L447" t="e">
        <f>+VLOOKUP(A447,Sheet2!A:A,1,FALSE)</f>
        <v>#N/A</v>
      </c>
    </row>
    <row r="448" spans="1:12" hidden="1" x14ac:dyDescent="0.25">
      <c r="A448" t="s">
        <v>207</v>
      </c>
      <c r="B448" t="s">
        <v>191</v>
      </c>
      <c r="C448" t="s">
        <v>842</v>
      </c>
      <c r="E448">
        <v>973344</v>
      </c>
      <c r="F448">
        <v>0</v>
      </c>
      <c r="G448">
        <v>0</v>
      </c>
      <c r="H448">
        <v>0</v>
      </c>
      <c r="I448">
        <v>0</v>
      </c>
      <c r="J448">
        <v>2024</v>
      </c>
      <c r="K448">
        <v>2</v>
      </c>
      <c r="L448" t="str">
        <f>+VLOOKUP(A448,Sheet2!A:A,1,FALSE)</f>
        <v>Sto 059 el Golf</v>
      </c>
    </row>
    <row r="449" spans="1:12" hidden="1" x14ac:dyDescent="0.25">
      <c r="A449" t="s">
        <v>208</v>
      </c>
      <c r="B449" t="s">
        <v>191</v>
      </c>
      <c r="C449" t="s">
        <v>842</v>
      </c>
      <c r="E449">
        <v>1037635</v>
      </c>
      <c r="F449">
        <v>0</v>
      </c>
      <c r="G449">
        <v>0</v>
      </c>
      <c r="H449">
        <v>0</v>
      </c>
      <c r="I449">
        <v>0</v>
      </c>
      <c r="J449">
        <v>2024</v>
      </c>
      <c r="K449">
        <v>2</v>
      </c>
      <c r="L449" t="e">
        <f>+VLOOKUP(A449,Sheet2!A:A,1,FALSE)</f>
        <v>#N/A</v>
      </c>
    </row>
    <row r="450" spans="1:12" hidden="1" x14ac:dyDescent="0.25">
      <c r="A450" t="s">
        <v>209</v>
      </c>
      <c r="B450" t="s">
        <v>191</v>
      </c>
      <c r="C450" t="s">
        <v>842</v>
      </c>
      <c r="E450">
        <v>0</v>
      </c>
      <c r="F450">
        <v>0</v>
      </c>
      <c r="G450">
        <v>-117595</v>
      </c>
      <c r="H450">
        <v>0</v>
      </c>
      <c r="I450">
        <v>0</v>
      </c>
      <c r="J450">
        <v>2024</v>
      </c>
      <c r="K450">
        <v>2</v>
      </c>
      <c r="L450" t="e">
        <f>+VLOOKUP(A450,Sheet2!A:A,1,FALSE)</f>
        <v>#N/A</v>
      </c>
    </row>
    <row r="451" spans="1:12" hidden="1" x14ac:dyDescent="0.25">
      <c r="A451" t="s">
        <v>210</v>
      </c>
      <c r="B451" t="s">
        <v>191</v>
      </c>
      <c r="C451" t="s">
        <v>842</v>
      </c>
      <c r="E451">
        <v>0</v>
      </c>
      <c r="F451">
        <v>0</v>
      </c>
      <c r="G451">
        <v>-123715</v>
      </c>
      <c r="H451">
        <v>0</v>
      </c>
      <c r="I451">
        <v>0</v>
      </c>
      <c r="J451">
        <v>2024</v>
      </c>
      <c r="K451">
        <v>2</v>
      </c>
      <c r="L451" t="str">
        <f>+VLOOKUP(A451,Sheet2!A:A,1,FALSE)</f>
        <v>Sto 063 Terminal</v>
      </c>
    </row>
    <row r="452" spans="1:12" hidden="1" x14ac:dyDescent="0.25">
      <c r="A452" t="s">
        <v>211</v>
      </c>
      <c r="B452" t="s">
        <v>191</v>
      </c>
      <c r="C452" t="s">
        <v>842</v>
      </c>
      <c r="E452">
        <v>0</v>
      </c>
      <c r="F452">
        <v>0</v>
      </c>
      <c r="G452">
        <v>-5687</v>
      </c>
      <c r="H452">
        <v>0</v>
      </c>
      <c r="I452">
        <v>0</v>
      </c>
      <c r="J452">
        <v>2024</v>
      </c>
      <c r="K452">
        <v>2</v>
      </c>
      <c r="L452" t="str">
        <f>+VLOOKUP(A452,Sheet2!A:A,1,FALSE)</f>
        <v>Sto 065 Murillo Estadio</v>
      </c>
    </row>
    <row r="453" spans="1:12" hidden="1" x14ac:dyDescent="0.25">
      <c r="A453" t="s">
        <v>212</v>
      </c>
      <c r="B453" t="s">
        <v>191</v>
      </c>
      <c r="C453" t="s">
        <v>842</v>
      </c>
      <c r="E453">
        <v>309700</v>
      </c>
      <c r="F453">
        <v>0</v>
      </c>
      <c r="G453">
        <v>0</v>
      </c>
      <c r="H453">
        <v>0</v>
      </c>
      <c r="I453">
        <v>0</v>
      </c>
      <c r="J453">
        <v>2024</v>
      </c>
      <c r="K453">
        <v>2</v>
      </c>
      <c r="L453" t="str">
        <f>+VLOOKUP(A453,Sheet2!A:A,1,FALSE)</f>
        <v>Sao 067 Parque Alegra</v>
      </c>
    </row>
    <row r="454" spans="1:12" hidden="1" x14ac:dyDescent="0.25">
      <c r="A454" t="s">
        <v>213</v>
      </c>
      <c r="B454" t="s">
        <v>191</v>
      </c>
      <c r="C454" t="s">
        <v>842</v>
      </c>
      <c r="E454">
        <v>431340</v>
      </c>
      <c r="F454">
        <v>0</v>
      </c>
      <c r="G454">
        <v>0</v>
      </c>
      <c r="H454">
        <v>0</v>
      </c>
      <c r="I454">
        <v>0</v>
      </c>
      <c r="J454">
        <v>2024</v>
      </c>
      <c r="K454">
        <v>2</v>
      </c>
      <c r="L454" t="e">
        <f>+VLOOKUP(A454,Sheet2!A:A,1,FALSE)</f>
        <v>#N/A</v>
      </c>
    </row>
    <row r="455" spans="1:12" hidden="1" x14ac:dyDescent="0.25">
      <c r="A455" t="s">
        <v>214</v>
      </c>
      <c r="B455" t="s">
        <v>191</v>
      </c>
      <c r="C455" t="s">
        <v>842</v>
      </c>
      <c r="E455">
        <v>1037635</v>
      </c>
      <c r="F455">
        <v>0</v>
      </c>
      <c r="G455">
        <v>-41159</v>
      </c>
      <c r="H455">
        <v>0</v>
      </c>
      <c r="I455">
        <v>0</v>
      </c>
      <c r="J455">
        <v>2024</v>
      </c>
      <c r="K455">
        <v>2</v>
      </c>
      <c r="L455" t="e">
        <f>+VLOOKUP(A455,Sheet2!A:A,1,FALSE)</f>
        <v>#N/A</v>
      </c>
    </row>
    <row r="456" spans="1:12" hidden="1" x14ac:dyDescent="0.25">
      <c r="A456" t="s">
        <v>215</v>
      </c>
      <c r="B456" t="s">
        <v>191</v>
      </c>
      <c r="C456" t="s">
        <v>842</v>
      </c>
      <c r="E456">
        <v>1428596</v>
      </c>
      <c r="F456">
        <v>0</v>
      </c>
      <c r="G456">
        <v>0</v>
      </c>
      <c r="H456">
        <v>0</v>
      </c>
      <c r="I456">
        <v>0</v>
      </c>
      <c r="J456">
        <v>2024</v>
      </c>
      <c r="K456">
        <v>2</v>
      </c>
      <c r="L456" t="str">
        <f>+VLOOKUP(A456,Sheet2!A:A,1,FALSE)</f>
        <v>Sto 076 Prado Alto</v>
      </c>
    </row>
    <row r="457" spans="1:12" hidden="1" x14ac:dyDescent="0.25">
      <c r="A457" t="s">
        <v>216</v>
      </c>
      <c r="B457" t="s">
        <v>191</v>
      </c>
      <c r="C457" t="s">
        <v>842</v>
      </c>
      <c r="E457">
        <v>966915</v>
      </c>
      <c r="F457">
        <v>0</v>
      </c>
      <c r="G457">
        <v>-17639</v>
      </c>
      <c r="H457">
        <v>0</v>
      </c>
      <c r="I457">
        <v>0</v>
      </c>
      <c r="J457">
        <v>2024</v>
      </c>
      <c r="K457">
        <v>2</v>
      </c>
      <c r="L457" t="str">
        <f>+VLOOKUP(A457,Sheet2!A:A,1,FALSE)</f>
        <v>Sto 078 Ciudad Jardin</v>
      </c>
    </row>
    <row r="458" spans="1:12" hidden="1" x14ac:dyDescent="0.25">
      <c r="A458" t="s">
        <v>217</v>
      </c>
      <c r="B458" t="s">
        <v>191</v>
      </c>
      <c r="C458" t="s">
        <v>842</v>
      </c>
      <c r="E458">
        <v>459540</v>
      </c>
      <c r="F458">
        <v>0</v>
      </c>
      <c r="G458">
        <v>0</v>
      </c>
      <c r="H458">
        <v>0</v>
      </c>
      <c r="I458">
        <v>0</v>
      </c>
      <c r="J458">
        <v>2024</v>
      </c>
      <c r="K458">
        <v>2</v>
      </c>
      <c r="L458" t="str">
        <f>+VLOOKUP(A458,Sheet2!A:A,1,FALSE)</f>
        <v>Sto 080 Granadillo</v>
      </c>
    </row>
    <row r="459" spans="1:12" hidden="1" x14ac:dyDescent="0.25">
      <c r="A459" t="s">
        <v>218</v>
      </c>
      <c r="B459" t="s">
        <v>191</v>
      </c>
      <c r="C459" t="s">
        <v>842</v>
      </c>
      <c r="E459">
        <v>747740</v>
      </c>
      <c r="F459">
        <v>0</v>
      </c>
      <c r="G459">
        <v>0</v>
      </c>
      <c r="H459">
        <v>0</v>
      </c>
      <c r="I459">
        <v>0</v>
      </c>
      <c r="J459">
        <v>2024</v>
      </c>
      <c r="K459">
        <v>2</v>
      </c>
      <c r="L459" t="str">
        <f>+VLOOKUP(A459,Sheet2!A:A,1,FALSE)</f>
        <v>Sto 082 Porvenir</v>
      </c>
    </row>
    <row r="460" spans="1:12" hidden="1" x14ac:dyDescent="0.25">
      <c r="A460" t="s">
        <v>219</v>
      </c>
      <c r="B460" t="s">
        <v>191</v>
      </c>
      <c r="C460" t="s">
        <v>842</v>
      </c>
      <c r="E460">
        <v>2068098</v>
      </c>
      <c r="F460">
        <v>0</v>
      </c>
      <c r="G460">
        <v>-144561</v>
      </c>
      <c r="H460">
        <v>0</v>
      </c>
      <c r="I460">
        <v>0</v>
      </c>
      <c r="J460">
        <v>2024</v>
      </c>
      <c r="K460">
        <v>2</v>
      </c>
      <c r="L460" t="str">
        <f>+VLOOKUP(A460,Sheet2!A:A,1,FALSE)</f>
        <v>Sto 084 Paraiso</v>
      </c>
    </row>
    <row r="461" spans="1:12" hidden="1" x14ac:dyDescent="0.25">
      <c r="A461" t="s">
        <v>220</v>
      </c>
      <c r="B461" t="s">
        <v>191</v>
      </c>
      <c r="C461" t="s">
        <v>842</v>
      </c>
      <c r="E461">
        <v>538822</v>
      </c>
      <c r="F461">
        <v>0</v>
      </c>
      <c r="G461">
        <v>0</v>
      </c>
      <c r="H461">
        <v>0</v>
      </c>
      <c r="I461">
        <v>0</v>
      </c>
      <c r="J461">
        <v>2024</v>
      </c>
      <c r="K461">
        <v>2</v>
      </c>
      <c r="L461" t="e">
        <f>+VLOOKUP(A461,Sheet2!A:A,1,FALSE)</f>
        <v>#N/A</v>
      </c>
    </row>
    <row r="462" spans="1:12" hidden="1" x14ac:dyDescent="0.25">
      <c r="A462" t="s">
        <v>221</v>
      </c>
      <c r="B462" t="s">
        <v>191</v>
      </c>
      <c r="C462" t="s">
        <v>842</v>
      </c>
      <c r="E462">
        <v>1576784</v>
      </c>
      <c r="F462">
        <v>0</v>
      </c>
      <c r="G462">
        <v>0</v>
      </c>
      <c r="H462">
        <v>0</v>
      </c>
      <c r="I462">
        <v>0</v>
      </c>
      <c r="J462">
        <v>2024</v>
      </c>
      <c r="K462">
        <v>2</v>
      </c>
      <c r="L462" t="str">
        <f>+VLOOKUP(A462,Sheet2!A:A,1,FALSE)</f>
        <v>Sto 098 Buenavista</v>
      </c>
    </row>
    <row r="463" spans="1:12" hidden="1" x14ac:dyDescent="0.25">
      <c r="A463" t="s">
        <v>222</v>
      </c>
      <c r="B463" t="s">
        <v>191</v>
      </c>
      <c r="C463" t="s">
        <v>842</v>
      </c>
      <c r="E463">
        <v>194030</v>
      </c>
      <c r="F463">
        <v>0</v>
      </c>
      <c r="G463">
        <v>0</v>
      </c>
      <c r="H463">
        <v>0</v>
      </c>
      <c r="I463">
        <v>0</v>
      </c>
      <c r="J463">
        <v>2024</v>
      </c>
      <c r="K463">
        <v>2</v>
      </c>
      <c r="L463" t="str">
        <f>+VLOOKUP(A463,Sheet2!A:A,1,FALSE)</f>
        <v>Sto 089 Ciudad del Puerto</v>
      </c>
    </row>
    <row r="464" spans="1:12" hidden="1" x14ac:dyDescent="0.25">
      <c r="A464" t="s">
        <v>223</v>
      </c>
      <c r="B464" t="s">
        <v>191</v>
      </c>
      <c r="C464" t="s">
        <v>842</v>
      </c>
      <c r="E464">
        <v>1216680</v>
      </c>
      <c r="F464">
        <v>0</v>
      </c>
      <c r="G464">
        <v>0</v>
      </c>
      <c r="H464">
        <v>0</v>
      </c>
      <c r="I464">
        <v>0</v>
      </c>
      <c r="J464">
        <v>2024</v>
      </c>
      <c r="K464">
        <v>2</v>
      </c>
      <c r="L464" t="e">
        <f>+VLOOKUP(A464,Sheet2!A:A,1,FALSE)</f>
        <v>#N/A</v>
      </c>
    </row>
    <row r="465" spans="1:12" hidden="1" x14ac:dyDescent="0.25">
      <c r="A465" t="s">
        <v>224</v>
      </c>
      <c r="B465" t="s">
        <v>191</v>
      </c>
      <c r="C465" t="s">
        <v>842</v>
      </c>
      <c r="E465">
        <v>598181</v>
      </c>
      <c r="F465">
        <v>0</v>
      </c>
      <c r="G465">
        <v>0</v>
      </c>
      <c r="H465">
        <v>0</v>
      </c>
      <c r="I465">
        <v>0</v>
      </c>
      <c r="J465">
        <v>2024</v>
      </c>
      <c r="K465">
        <v>2</v>
      </c>
      <c r="L465" t="e">
        <f>+VLOOKUP(A465,Sheet2!A:A,1,FALSE)</f>
        <v>#N/A</v>
      </c>
    </row>
    <row r="466" spans="1:12" hidden="1" x14ac:dyDescent="0.25">
      <c r="A466" t="s">
        <v>225</v>
      </c>
      <c r="B466" t="s">
        <v>191</v>
      </c>
      <c r="C466" t="s">
        <v>842</v>
      </c>
      <c r="E466">
        <v>143310</v>
      </c>
      <c r="F466">
        <v>0</v>
      </c>
      <c r="G466">
        <v>0</v>
      </c>
      <c r="H466">
        <v>0</v>
      </c>
      <c r="I466">
        <v>0</v>
      </c>
      <c r="J466">
        <v>2024</v>
      </c>
      <c r="K466">
        <v>2</v>
      </c>
      <c r="L466" t="str">
        <f>+VLOOKUP(A466,Sheet2!A:A,1,FALSE)</f>
        <v>Sto 044 Calamar</v>
      </c>
    </row>
    <row r="467" spans="1:12" hidden="1" x14ac:dyDescent="0.25">
      <c r="A467" t="s">
        <v>226</v>
      </c>
      <c r="B467" t="s">
        <v>191</v>
      </c>
      <c r="C467" t="s">
        <v>842</v>
      </c>
      <c r="E467">
        <v>521105</v>
      </c>
      <c r="F467">
        <v>0</v>
      </c>
      <c r="G467">
        <v>-3614</v>
      </c>
      <c r="H467">
        <v>0</v>
      </c>
      <c r="I467">
        <v>0</v>
      </c>
      <c r="J467">
        <v>2024</v>
      </c>
      <c r="K467">
        <v>2</v>
      </c>
      <c r="L467" t="str">
        <f>+VLOOKUP(A467,Sheet2!A:A,1,FALSE)</f>
        <v>Sto 515</v>
      </c>
    </row>
    <row r="468" spans="1:12" hidden="1" x14ac:dyDescent="0.25">
      <c r="A468" t="s">
        <v>227</v>
      </c>
      <c r="B468" t="s">
        <v>191</v>
      </c>
      <c r="C468" t="s">
        <v>844</v>
      </c>
      <c r="E468">
        <v>2864252</v>
      </c>
      <c r="F468">
        <v>0</v>
      </c>
      <c r="G468">
        <v>-218372</v>
      </c>
      <c r="H468">
        <v>0</v>
      </c>
      <c r="I468">
        <v>0</v>
      </c>
      <c r="J468">
        <v>2024</v>
      </c>
      <c r="K468">
        <v>2</v>
      </c>
      <c r="L468" t="e">
        <f>+VLOOKUP(A468,Sheet2!A:A,1,FALSE)</f>
        <v>#N/A</v>
      </c>
    </row>
    <row r="469" spans="1:12" hidden="1" x14ac:dyDescent="0.25">
      <c r="A469" t="s">
        <v>228</v>
      </c>
      <c r="B469" t="s">
        <v>191</v>
      </c>
      <c r="C469" t="s">
        <v>844</v>
      </c>
      <c r="E469">
        <v>1965998</v>
      </c>
      <c r="F469">
        <v>0</v>
      </c>
      <c r="G469">
        <v>-5102</v>
      </c>
      <c r="H469">
        <v>0</v>
      </c>
      <c r="I469">
        <v>0</v>
      </c>
      <c r="J469">
        <v>2024</v>
      </c>
      <c r="K469">
        <v>2</v>
      </c>
      <c r="L469" t="str">
        <f>+VLOOKUP(A469,Sheet2!A:A,1,FALSE)</f>
        <v>Sao 112 San Felipe</v>
      </c>
    </row>
    <row r="470" spans="1:12" hidden="1" x14ac:dyDescent="0.25">
      <c r="A470" t="s">
        <v>229</v>
      </c>
      <c r="B470" t="s">
        <v>191</v>
      </c>
      <c r="C470" t="s">
        <v>844</v>
      </c>
      <c r="E470">
        <v>380594</v>
      </c>
      <c r="F470">
        <v>0</v>
      </c>
      <c r="G470">
        <v>-148026</v>
      </c>
      <c r="H470">
        <v>0</v>
      </c>
      <c r="I470">
        <v>0</v>
      </c>
      <c r="J470">
        <v>2024</v>
      </c>
      <c r="K470">
        <v>2</v>
      </c>
      <c r="L470" t="str">
        <f>+VLOOKUP(A470,Sheet2!A:A,1,FALSE)</f>
        <v>Sdo 609 Bazurto</v>
      </c>
    </row>
    <row r="471" spans="1:12" hidden="1" x14ac:dyDescent="0.25">
      <c r="A471" t="s">
        <v>230</v>
      </c>
      <c r="B471" t="s">
        <v>191</v>
      </c>
      <c r="C471" t="s">
        <v>844</v>
      </c>
      <c r="E471">
        <v>602776</v>
      </c>
      <c r="F471">
        <v>0</v>
      </c>
      <c r="G471">
        <v>-490088</v>
      </c>
      <c r="H471">
        <v>0</v>
      </c>
      <c r="I471">
        <v>0</v>
      </c>
      <c r="J471">
        <v>2024</v>
      </c>
      <c r="K471">
        <v>2</v>
      </c>
      <c r="L471" t="str">
        <f>+VLOOKUP(A471,Sheet2!A:A,1,FALSE)</f>
        <v>Sto 101 Badillo</v>
      </c>
    </row>
    <row r="472" spans="1:12" hidden="1" x14ac:dyDescent="0.25">
      <c r="A472" t="s">
        <v>231</v>
      </c>
      <c r="B472" t="s">
        <v>191</v>
      </c>
      <c r="C472" t="s">
        <v>844</v>
      </c>
      <c r="E472">
        <v>307100</v>
      </c>
      <c r="F472">
        <v>0</v>
      </c>
      <c r="G472">
        <v>-17061</v>
      </c>
      <c r="H472">
        <v>0</v>
      </c>
      <c r="I472">
        <v>0</v>
      </c>
      <c r="J472">
        <v>2024</v>
      </c>
      <c r="K472">
        <v>2</v>
      </c>
      <c r="L472" t="e">
        <f>+VLOOKUP(A472,Sheet2!A:A,1,FALSE)</f>
        <v>#N/A</v>
      </c>
    </row>
    <row r="473" spans="1:12" hidden="1" x14ac:dyDescent="0.25">
      <c r="A473" t="s">
        <v>232</v>
      </c>
      <c r="B473" t="s">
        <v>191</v>
      </c>
      <c r="C473" t="s">
        <v>844</v>
      </c>
      <c r="E473">
        <v>585430</v>
      </c>
      <c r="F473">
        <v>0</v>
      </c>
      <c r="G473">
        <v>-17639</v>
      </c>
      <c r="H473">
        <v>0</v>
      </c>
      <c r="I473">
        <v>0</v>
      </c>
      <c r="J473">
        <v>2024</v>
      </c>
      <c r="K473">
        <v>2</v>
      </c>
      <c r="L473" t="e">
        <f>+VLOOKUP(A473,Sheet2!A:A,1,FALSE)</f>
        <v>#N/A</v>
      </c>
    </row>
    <row r="474" spans="1:12" hidden="1" x14ac:dyDescent="0.25">
      <c r="A474" t="s">
        <v>233</v>
      </c>
      <c r="B474" t="s">
        <v>191</v>
      </c>
      <c r="C474" t="s">
        <v>844</v>
      </c>
      <c r="E474">
        <v>0</v>
      </c>
      <c r="F474">
        <v>0</v>
      </c>
      <c r="G474">
        <v>-150917</v>
      </c>
      <c r="H474">
        <v>0</v>
      </c>
      <c r="I474">
        <v>0</v>
      </c>
      <c r="J474">
        <v>2024</v>
      </c>
      <c r="K474">
        <v>2</v>
      </c>
      <c r="L474" t="str">
        <f>+VLOOKUP(A474,Sheet2!A:A,1,FALSE)</f>
        <v>Sto 104 los Ejecutivos</v>
      </c>
    </row>
    <row r="475" spans="1:12" hidden="1" x14ac:dyDescent="0.25">
      <c r="A475" t="s">
        <v>234</v>
      </c>
      <c r="B475" t="s">
        <v>191</v>
      </c>
      <c r="C475" t="s">
        <v>844</v>
      </c>
      <c r="E475">
        <v>798656</v>
      </c>
      <c r="F475">
        <v>0</v>
      </c>
      <c r="G475">
        <v>-50614</v>
      </c>
      <c r="H475">
        <v>0</v>
      </c>
      <c r="I475">
        <v>0</v>
      </c>
      <c r="J475">
        <v>2024</v>
      </c>
      <c r="K475">
        <v>2</v>
      </c>
      <c r="L475" t="str">
        <f>+VLOOKUP(A475,Sheet2!A:A,1,FALSE)</f>
        <v>Sto 106 Torices</v>
      </c>
    </row>
    <row r="476" spans="1:12" hidden="1" x14ac:dyDescent="0.25">
      <c r="A476" t="s">
        <v>235</v>
      </c>
      <c r="B476" t="s">
        <v>191</v>
      </c>
      <c r="C476" t="s">
        <v>844</v>
      </c>
      <c r="E476">
        <v>1062616</v>
      </c>
      <c r="F476">
        <v>0</v>
      </c>
      <c r="G476">
        <v>-18714</v>
      </c>
      <c r="H476">
        <v>0</v>
      </c>
      <c r="I476">
        <v>0</v>
      </c>
      <c r="J476">
        <v>2024</v>
      </c>
      <c r="K476">
        <v>2</v>
      </c>
      <c r="L476" t="str">
        <f>+VLOOKUP(A476,Sheet2!A:A,1,FALSE)</f>
        <v>Sto 107 Pie de la Popa</v>
      </c>
    </row>
    <row r="477" spans="1:12" hidden="1" x14ac:dyDescent="0.25">
      <c r="A477" t="s">
        <v>236</v>
      </c>
      <c r="B477" t="s">
        <v>191</v>
      </c>
      <c r="C477" t="s">
        <v>844</v>
      </c>
      <c r="E477">
        <v>705128</v>
      </c>
      <c r="F477">
        <v>0</v>
      </c>
      <c r="G477">
        <v>-36937</v>
      </c>
      <c r="H477">
        <v>0</v>
      </c>
      <c r="I477">
        <v>0</v>
      </c>
      <c r="J477">
        <v>2024</v>
      </c>
      <c r="K477">
        <v>2</v>
      </c>
      <c r="L477" t="str">
        <f>+VLOOKUP(A477,Sheet2!A:A,1,FALSE)</f>
        <v>Sto 108 Crisanto Luque</v>
      </c>
    </row>
    <row r="478" spans="1:12" hidden="1" x14ac:dyDescent="0.25">
      <c r="A478" t="s">
        <v>237</v>
      </c>
      <c r="B478" t="s">
        <v>191</v>
      </c>
      <c r="C478" t="s">
        <v>844</v>
      </c>
      <c r="E478">
        <v>864547</v>
      </c>
      <c r="F478">
        <v>0</v>
      </c>
      <c r="G478">
        <v>-93828</v>
      </c>
      <c r="H478">
        <v>0</v>
      </c>
      <c r="I478">
        <v>0</v>
      </c>
      <c r="J478">
        <v>2024</v>
      </c>
      <c r="K478">
        <v>2</v>
      </c>
      <c r="L478" t="str">
        <f>+VLOOKUP(A478,Sheet2!A:A,1,FALSE)</f>
        <v>Sto 109 Buenos Aires</v>
      </c>
    </row>
    <row r="479" spans="1:12" hidden="1" x14ac:dyDescent="0.25">
      <c r="A479" t="s">
        <v>238</v>
      </c>
      <c r="B479" t="s">
        <v>191</v>
      </c>
      <c r="C479" t="s">
        <v>844</v>
      </c>
      <c r="E479">
        <v>275473</v>
      </c>
      <c r="F479">
        <v>0</v>
      </c>
      <c r="G479">
        <v>-47640</v>
      </c>
      <c r="H479">
        <v>0</v>
      </c>
      <c r="I479">
        <v>0</v>
      </c>
      <c r="J479">
        <v>2024</v>
      </c>
      <c r="K479">
        <v>2</v>
      </c>
      <c r="L479" t="str">
        <f>+VLOOKUP(A479,Sheet2!A:A,1,FALSE)</f>
        <v>Sto 110 Blas de Lezo</v>
      </c>
    </row>
    <row r="480" spans="1:12" hidden="1" x14ac:dyDescent="0.25">
      <c r="A480" t="s">
        <v>239</v>
      </c>
      <c r="B480" t="s">
        <v>191</v>
      </c>
      <c r="C480" t="s">
        <v>844</v>
      </c>
      <c r="E480">
        <v>324774</v>
      </c>
      <c r="F480">
        <v>0</v>
      </c>
      <c r="G480">
        <v>-76929</v>
      </c>
      <c r="H480">
        <v>0</v>
      </c>
      <c r="I480">
        <v>0</v>
      </c>
      <c r="J480">
        <v>2024</v>
      </c>
      <c r="K480">
        <v>2</v>
      </c>
      <c r="L480" t="str">
        <f>+VLOOKUP(A480,Sheet2!A:A,1,FALSE)</f>
        <v>Sto 113 Trece de Junio</v>
      </c>
    </row>
    <row r="481" spans="1:12" hidden="1" x14ac:dyDescent="0.25">
      <c r="A481" t="s">
        <v>240</v>
      </c>
      <c r="B481" t="s">
        <v>191</v>
      </c>
      <c r="C481" t="s">
        <v>844</v>
      </c>
      <c r="E481">
        <v>321924</v>
      </c>
      <c r="F481">
        <v>0</v>
      </c>
      <c r="G481">
        <v>-49386</v>
      </c>
      <c r="H481">
        <v>0</v>
      </c>
      <c r="I481">
        <v>0</v>
      </c>
      <c r="J481">
        <v>2024</v>
      </c>
      <c r="K481">
        <v>2</v>
      </c>
      <c r="L481" t="str">
        <f>+VLOOKUP(A481,Sheet2!A:A,1,FALSE)</f>
        <v>Sto 114 Villa Candelaria</v>
      </c>
    </row>
    <row r="482" spans="1:12" hidden="1" x14ac:dyDescent="0.25">
      <c r="A482" t="s">
        <v>241</v>
      </c>
      <c r="B482" t="s">
        <v>191</v>
      </c>
      <c r="C482" t="s">
        <v>844</v>
      </c>
      <c r="E482">
        <v>175236</v>
      </c>
      <c r="F482">
        <v>0</v>
      </c>
      <c r="G482">
        <v>-171056</v>
      </c>
      <c r="H482">
        <v>0</v>
      </c>
      <c r="I482">
        <v>0</v>
      </c>
      <c r="J482">
        <v>2024</v>
      </c>
      <c r="K482">
        <v>2</v>
      </c>
      <c r="L482" t="str">
        <f>+VLOOKUP(A482,Sheet2!A:A,1,FALSE)</f>
        <v>Sto 116 Arjona</v>
      </c>
    </row>
    <row r="483" spans="1:12" hidden="1" x14ac:dyDescent="0.25">
      <c r="A483" t="s">
        <v>242</v>
      </c>
      <c r="B483" t="s">
        <v>191</v>
      </c>
      <c r="C483" t="s">
        <v>844</v>
      </c>
      <c r="E483">
        <v>148442</v>
      </c>
      <c r="F483">
        <v>0</v>
      </c>
      <c r="G483">
        <v>-129692</v>
      </c>
      <c r="H483">
        <v>0</v>
      </c>
      <c r="I483">
        <v>0</v>
      </c>
      <c r="J483">
        <v>2024</v>
      </c>
      <c r="K483">
        <v>2</v>
      </c>
      <c r="L483" t="str">
        <f>+VLOOKUP(A483,Sheet2!A:A,1,FALSE)</f>
        <v>Sto 117 Turbaco</v>
      </c>
    </row>
    <row r="484" spans="1:12" hidden="1" x14ac:dyDescent="0.25">
      <c r="A484" t="s">
        <v>243</v>
      </c>
      <c r="B484" t="s">
        <v>191</v>
      </c>
      <c r="C484" t="s">
        <v>844</v>
      </c>
      <c r="E484">
        <v>297178</v>
      </c>
      <c r="F484">
        <v>0</v>
      </c>
      <c r="G484">
        <v>-21748</v>
      </c>
      <c r="H484">
        <v>0</v>
      </c>
      <c r="I484">
        <v>0</v>
      </c>
      <c r="J484">
        <v>2024</v>
      </c>
      <c r="K484">
        <v>2</v>
      </c>
      <c r="L484" t="str">
        <f>+VLOOKUP(A484,Sheet2!A:A,1,FALSE)</f>
        <v>Sto 118 AV. Pedro de Heredia</v>
      </c>
    </row>
    <row r="485" spans="1:12" hidden="1" x14ac:dyDescent="0.25">
      <c r="A485" t="s">
        <v>244</v>
      </c>
      <c r="B485" t="s">
        <v>191</v>
      </c>
      <c r="C485" t="s">
        <v>844</v>
      </c>
      <c r="E485">
        <v>428959</v>
      </c>
      <c r="F485">
        <v>0</v>
      </c>
      <c r="G485">
        <v>-65076</v>
      </c>
      <c r="H485">
        <v>0</v>
      </c>
      <c r="I485">
        <v>0</v>
      </c>
      <c r="J485">
        <v>2024</v>
      </c>
      <c r="K485">
        <v>2</v>
      </c>
      <c r="L485" t="str">
        <f>+VLOOKUP(A485,Sheet2!A:A,1,FALSE)</f>
        <v>Sto 119 los Campanos</v>
      </c>
    </row>
    <row r="486" spans="1:12" hidden="1" x14ac:dyDescent="0.25">
      <c r="A486" t="s">
        <v>245</v>
      </c>
      <c r="B486" t="s">
        <v>191</v>
      </c>
      <c r="C486" t="s">
        <v>844</v>
      </c>
      <c r="E486">
        <v>318622</v>
      </c>
      <c r="F486">
        <v>0</v>
      </c>
      <c r="G486">
        <v>-53628</v>
      </c>
      <c r="H486">
        <v>0</v>
      </c>
      <c r="I486">
        <v>0</v>
      </c>
      <c r="J486">
        <v>2024</v>
      </c>
      <c r="K486">
        <v>2</v>
      </c>
      <c r="L486" t="e">
        <f>+VLOOKUP(A486,Sheet2!A:A,1,FALSE)</f>
        <v>#N/A</v>
      </c>
    </row>
    <row r="487" spans="1:12" hidden="1" x14ac:dyDescent="0.25">
      <c r="A487" t="s">
        <v>246</v>
      </c>
      <c r="B487" t="s">
        <v>191</v>
      </c>
      <c r="C487" t="s">
        <v>844</v>
      </c>
      <c r="E487">
        <v>358283</v>
      </c>
      <c r="F487">
        <v>0</v>
      </c>
      <c r="G487">
        <v>-120203</v>
      </c>
      <c r="H487">
        <v>0</v>
      </c>
      <c r="I487">
        <v>0</v>
      </c>
      <c r="J487">
        <v>2024</v>
      </c>
      <c r="K487">
        <v>2</v>
      </c>
      <c r="L487" t="e">
        <f>+VLOOKUP(A487,Sheet2!A:A,1,FALSE)</f>
        <v>#N/A</v>
      </c>
    </row>
    <row r="488" spans="1:12" hidden="1" x14ac:dyDescent="0.25">
      <c r="A488" t="s">
        <v>247</v>
      </c>
      <c r="B488" t="s">
        <v>191</v>
      </c>
      <c r="C488" t="s">
        <v>844</v>
      </c>
      <c r="E488">
        <v>269732</v>
      </c>
      <c r="F488">
        <v>0</v>
      </c>
      <c r="G488">
        <v>-12580</v>
      </c>
      <c r="H488">
        <v>0</v>
      </c>
      <c r="I488">
        <v>0</v>
      </c>
      <c r="J488">
        <v>2024</v>
      </c>
      <c r="K488">
        <v>2</v>
      </c>
      <c r="L488" t="str">
        <f>+VLOOKUP(A488,Sheet2!A:A,1,FALSE)</f>
        <v>Sto 123 Campestre</v>
      </c>
    </row>
    <row r="489" spans="1:12" hidden="1" x14ac:dyDescent="0.25">
      <c r="A489" t="s">
        <v>248</v>
      </c>
      <c r="B489" t="s">
        <v>191</v>
      </c>
      <c r="C489" t="s">
        <v>844</v>
      </c>
      <c r="E489">
        <v>711176</v>
      </c>
      <c r="F489">
        <v>0</v>
      </c>
      <c r="G489">
        <v>-475592</v>
      </c>
      <c r="H489">
        <v>0</v>
      </c>
      <c r="I489">
        <v>0</v>
      </c>
      <c r="J489">
        <v>2024</v>
      </c>
      <c r="K489">
        <v>2</v>
      </c>
      <c r="L489" t="str">
        <f>+VLOOKUP(A489,Sheet2!A:A,1,FALSE)</f>
        <v>Sto 124 Castellana Mall</v>
      </c>
    </row>
    <row r="490" spans="1:12" hidden="1" x14ac:dyDescent="0.25">
      <c r="A490" t="s">
        <v>249</v>
      </c>
      <c r="B490" t="s">
        <v>191</v>
      </c>
      <c r="C490" t="s">
        <v>844</v>
      </c>
      <c r="E490">
        <v>1843539</v>
      </c>
      <c r="F490">
        <v>0</v>
      </c>
      <c r="G490">
        <v>-58581</v>
      </c>
      <c r="H490">
        <v>0</v>
      </c>
      <c r="I490">
        <v>0</v>
      </c>
      <c r="J490">
        <v>2024</v>
      </c>
      <c r="K490">
        <v>2</v>
      </c>
      <c r="L490" t="str">
        <f>+VLOOKUP(A490,Sheet2!A:A,1,FALSE)</f>
        <v>Sto 126 Parque Heredia</v>
      </c>
    </row>
    <row r="491" spans="1:12" hidden="1" x14ac:dyDescent="0.25">
      <c r="A491" t="s">
        <v>250</v>
      </c>
      <c r="B491" t="s">
        <v>191</v>
      </c>
      <c r="C491" t="s">
        <v>844</v>
      </c>
      <c r="E491">
        <v>358793</v>
      </c>
      <c r="F491">
        <v>0</v>
      </c>
      <c r="G491">
        <v>-92526</v>
      </c>
      <c r="H491">
        <v>0</v>
      </c>
      <c r="I491">
        <v>0</v>
      </c>
      <c r="J491">
        <v>2024</v>
      </c>
      <c r="K491">
        <v>2</v>
      </c>
      <c r="L491" t="str">
        <f>+VLOOKUP(A491,Sheet2!A:A,1,FALSE)</f>
        <v>Sto 128 Turbaco</v>
      </c>
    </row>
    <row r="492" spans="1:12" hidden="1" x14ac:dyDescent="0.25">
      <c r="A492" t="s">
        <v>251</v>
      </c>
      <c r="B492" t="s">
        <v>191</v>
      </c>
      <c r="C492" t="s">
        <v>844</v>
      </c>
      <c r="E492">
        <v>1367540</v>
      </c>
      <c r="F492">
        <v>0</v>
      </c>
      <c r="G492">
        <v>-79715</v>
      </c>
      <c r="H492">
        <v>0</v>
      </c>
      <c r="I492">
        <v>0</v>
      </c>
      <c r="J492">
        <v>2024</v>
      </c>
      <c r="K492">
        <v>2</v>
      </c>
      <c r="L492" t="str">
        <f>+VLOOKUP(A492,Sheet2!A:A,1,FALSE)</f>
        <v>Sto 610 24 Horas</v>
      </c>
    </row>
    <row r="493" spans="1:12" hidden="1" x14ac:dyDescent="0.25">
      <c r="A493" t="s">
        <v>252</v>
      </c>
      <c r="B493" t="s">
        <v>191</v>
      </c>
      <c r="C493" t="s">
        <v>844</v>
      </c>
      <c r="E493">
        <v>28011056</v>
      </c>
      <c r="F493">
        <v>0</v>
      </c>
      <c r="G493">
        <v>-103085</v>
      </c>
      <c r="H493">
        <v>0</v>
      </c>
      <c r="I493">
        <v>0</v>
      </c>
      <c r="J493">
        <v>2024</v>
      </c>
      <c r="K493">
        <v>2</v>
      </c>
      <c r="L493" t="str">
        <f>+VLOOKUP(A493,Sheet2!A:A,1,FALSE)</f>
        <v>Bodega 945 Cedi Cartagena</v>
      </c>
    </row>
    <row r="494" spans="1:12" hidden="1" x14ac:dyDescent="0.25">
      <c r="A494" t="s">
        <v>253</v>
      </c>
      <c r="B494" t="s">
        <v>191</v>
      </c>
      <c r="C494" t="s">
        <v>844</v>
      </c>
      <c r="E494">
        <v>482946</v>
      </c>
      <c r="F494">
        <v>0</v>
      </c>
      <c r="G494">
        <v>-38894</v>
      </c>
      <c r="H494">
        <v>0</v>
      </c>
      <c r="I494">
        <v>0</v>
      </c>
      <c r="J494">
        <v>2024</v>
      </c>
      <c r="K494">
        <v>2</v>
      </c>
      <c r="L494" t="str">
        <f>+VLOOKUP(A494,Sheet2!A:A,1,FALSE)</f>
        <v>Sdo la Plazuela 613</v>
      </c>
    </row>
    <row r="495" spans="1:12" hidden="1" x14ac:dyDescent="0.25">
      <c r="A495" t="s">
        <v>254</v>
      </c>
      <c r="B495" t="s">
        <v>191</v>
      </c>
      <c r="C495" t="s">
        <v>843</v>
      </c>
      <c r="E495">
        <v>637353</v>
      </c>
      <c r="F495">
        <v>0</v>
      </c>
      <c r="G495">
        <v>-416005</v>
      </c>
      <c r="H495">
        <v>0</v>
      </c>
      <c r="I495">
        <v>0</v>
      </c>
      <c r="J495">
        <v>2024</v>
      </c>
      <c r="K495">
        <v>2</v>
      </c>
      <c r="L495" t="str">
        <f>+VLOOKUP(A495,Sheet2!A:A,1,FALSE)</f>
        <v>Sao 310 Buenavista Monteria</v>
      </c>
    </row>
    <row r="496" spans="1:12" hidden="1" x14ac:dyDescent="0.25">
      <c r="A496" t="s">
        <v>255</v>
      </c>
      <c r="B496" t="s">
        <v>191</v>
      </c>
      <c r="C496" t="s">
        <v>843</v>
      </c>
      <c r="E496">
        <v>0</v>
      </c>
      <c r="F496">
        <v>0</v>
      </c>
      <c r="G496">
        <v>-198074</v>
      </c>
      <c r="H496">
        <v>0</v>
      </c>
      <c r="I496">
        <v>0</v>
      </c>
      <c r="J496">
        <v>2024</v>
      </c>
      <c r="K496">
        <v>2</v>
      </c>
      <c r="L496" t="str">
        <f>+VLOOKUP(A496,Sheet2!A:A,1,FALSE)</f>
        <v>Sto 313 Cienaga de Oro</v>
      </c>
    </row>
    <row r="497" spans="1:12" hidden="1" x14ac:dyDescent="0.25">
      <c r="A497" t="s">
        <v>256</v>
      </c>
      <c r="B497" t="s">
        <v>191</v>
      </c>
      <c r="C497" t="s">
        <v>843</v>
      </c>
      <c r="E497">
        <v>0</v>
      </c>
      <c r="F497">
        <v>0</v>
      </c>
      <c r="G497">
        <v>-202640</v>
      </c>
      <c r="H497">
        <v>0</v>
      </c>
      <c r="I497">
        <v>0</v>
      </c>
      <c r="J497">
        <v>2024</v>
      </c>
      <c r="K497">
        <v>2</v>
      </c>
      <c r="L497" t="e">
        <f>+VLOOKUP(A497,Sheet2!A:A,1,FALSE)</f>
        <v>#N/A</v>
      </c>
    </row>
    <row r="498" spans="1:12" hidden="1" x14ac:dyDescent="0.25">
      <c r="A498" t="s">
        <v>257</v>
      </c>
      <c r="B498" t="s">
        <v>191</v>
      </c>
      <c r="C498" t="s">
        <v>843</v>
      </c>
      <c r="E498">
        <v>256901</v>
      </c>
      <c r="F498">
        <v>0</v>
      </c>
      <c r="G498">
        <v>-414012</v>
      </c>
      <c r="H498">
        <v>0</v>
      </c>
      <c r="I498">
        <v>0</v>
      </c>
      <c r="J498">
        <v>2024</v>
      </c>
      <c r="K498">
        <v>2</v>
      </c>
      <c r="L498" t="str">
        <f>+VLOOKUP(A498,Sheet2!A:A,1,FALSE)</f>
        <v>Sao 302 Circunvalar  Monteria</v>
      </c>
    </row>
    <row r="499" spans="1:12" hidden="1" x14ac:dyDescent="0.25">
      <c r="A499" t="s">
        <v>258</v>
      </c>
      <c r="B499" t="s">
        <v>191</v>
      </c>
      <c r="C499" t="s">
        <v>843</v>
      </c>
      <c r="E499">
        <v>55396</v>
      </c>
      <c r="F499">
        <v>0</v>
      </c>
      <c r="G499">
        <v>-94095</v>
      </c>
      <c r="H499">
        <v>0</v>
      </c>
      <c r="I499">
        <v>0</v>
      </c>
      <c r="J499">
        <v>2024</v>
      </c>
      <c r="K499">
        <v>2</v>
      </c>
      <c r="L499" t="str">
        <f>+VLOOKUP(A499,Sheet2!A:A,1,FALSE)</f>
        <v>Sto 303 Sur</v>
      </c>
    </row>
    <row r="500" spans="1:12" hidden="1" x14ac:dyDescent="0.25">
      <c r="A500" t="s">
        <v>259</v>
      </c>
      <c r="B500" t="s">
        <v>191</v>
      </c>
      <c r="C500" t="s">
        <v>843</v>
      </c>
      <c r="E500">
        <v>45708</v>
      </c>
      <c r="F500">
        <v>0</v>
      </c>
      <c r="G500">
        <v>-31209</v>
      </c>
      <c r="H500">
        <v>0</v>
      </c>
      <c r="I500">
        <v>0</v>
      </c>
      <c r="J500">
        <v>2024</v>
      </c>
      <c r="K500">
        <v>2</v>
      </c>
      <c r="L500" t="str">
        <f>+VLOOKUP(A500,Sheet2!A:A,1,FALSE)</f>
        <v>Sto 304 Caucasia</v>
      </c>
    </row>
    <row r="501" spans="1:12" hidden="1" x14ac:dyDescent="0.25">
      <c r="A501" t="s">
        <v>260</v>
      </c>
      <c r="B501" t="s">
        <v>191</v>
      </c>
      <c r="C501" t="s">
        <v>843</v>
      </c>
      <c r="E501">
        <v>1080781</v>
      </c>
      <c r="F501">
        <v>0</v>
      </c>
      <c r="G501">
        <v>-331105</v>
      </c>
      <c r="H501">
        <v>0</v>
      </c>
      <c r="I501">
        <v>0</v>
      </c>
      <c r="J501">
        <v>2024</v>
      </c>
      <c r="K501">
        <v>2</v>
      </c>
      <c r="L501" t="str">
        <f>+VLOOKUP(A501,Sheet2!A:A,1,FALSE)</f>
        <v>Sto 305 Lorica</v>
      </c>
    </row>
    <row r="502" spans="1:12" hidden="1" x14ac:dyDescent="0.25">
      <c r="A502" t="s">
        <v>261</v>
      </c>
      <c r="B502" t="s">
        <v>191</v>
      </c>
      <c r="C502" t="s">
        <v>843</v>
      </c>
      <c r="E502">
        <v>168240</v>
      </c>
      <c r="F502">
        <v>0</v>
      </c>
      <c r="G502">
        <v>-41401</v>
      </c>
      <c r="H502">
        <v>0</v>
      </c>
      <c r="I502">
        <v>0</v>
      </c>
      <c r="J502">
        <v>2024</v>
      </c>
      <c r="K502">
        <v>2</v>
      </c>
      <c r="L502" t="e">
        <f>+VLOOKUP(A502,Sheet2!A:A,1,FALSE)</f>
        <v>#N/A</v>
      </c>
    </row>
    <row r="503" spans="1:12" hidden="1" x14ac:dyDescent="0.25">
      <c r="A503" t="s">
        <v>828</v>
      </c>
      <c r="B503" t="s">
        <v>191</v>
      </c>
      <c r="C503" t="s">
        <v>843</v>
      </c>
      <c r="E503">
        <v>251339</v>
      </c>
      <c r="F503">
        <v>0</v>
      </c>
      <c r="G503">
        <v>0</v>
      </c>
      <c r="H503">
        <v>0</v>
      </c>
      <c r="I503">
        <v>0</v>
      </c>
      <c r="J503">
        <v>2024</v>
      </c>
      <c r="K503">
        <v>2</v>
      </c>
      <c r="L503" t="e">
        <f>+VLOOKUP(A503,Sheet2!A:A,1,FALSE)</f>
        <v>#N/A</v>
      </c>
    </row>
    <row r="504" spans="1:12" hidden="1" x14ac:dyDescent="0.25">
      <c r="A504" t="s">
        <v>262</v>
      </c>
      <c r="B504" t="s">
        <v>191</v>
      </c>
      <c r="C504" t="s">
        <v>843</v>
      </c>
      <c r="E504">
        <v>548477</v>
      </c>
      <c r="F504">
        <v>0</v>
      </c>
      <c r="G504">
        <v>-94929</v>
      </c>
      <c r="H504">
        <v>0</v>
      </c>
      <c r="I504">
        <v>0</v>
      </c>
      <c r="J504">
        <v>2024</v>
      </c>
      <c r="K504">
        <v>2</v>
      </c>
      <c r="L504" t="str">
        <f>+VLOOKUP(A504,Sheet2!A:A,1,FALSE)</f>
        <v>Sto 314 Margen Izquierdo</v>
      </c>
    </row>
    <row r="505" spans="1:12" hidden="1" x14ac:dyDescent="0.25">
      <c r="A505" t="s">
        <v>263</v>
      </c>
      <c r="B505" t="s">
        <v>191</v>
      </c>
      <c r="C505" t="s">
        <v>843</v>
      </c>
      <c r="E505">
        <v>224950</v>
      </c>
      <c r="F505">
        <v>0</v>
      </c>
      <c r="G505">
        <v>-56637</v>
      </c>
      <c r="H505">
        <v>0</v>
      </c>
      <c r="I505">
        <v>0</v>
      </c>
      <c r="J505">
        <v>2024</v>
      </c>
      <c r="K505">
        <v>2</v>
      </c>
      <c r="L505" t="str">
        <f>+VLOOKUP(A505,Sheet2!A:A,1,FALSE)</f>
        <v>Sto 315 Monteverde</v>
      </c>
    </row>
    <row r="506" spans="1:12" hidden="1" x14ac:dyDescent="0.25">
      <c r="A506" t="s">
        <v>264</v>
      </c>
      <c r="B506" t="s">
        <v>191</v>
      </c>
      <c r="C506" t="s">
        <v>843</v>
      </c>
      <c r="E506">
        <v>68244</v>
      </c>
      <c r="F506">
        <v>0</v>
      </c>
      <c r="G506">
        <v>-51183</v>
      </c>
      <c r="H506">
        <v>0</v>
      </c>
      <c r="I506">
        <v>0</v>
      </c>
      <c r="J506">
        <v>2024</v>
      </c>
      <c r="K506">
        <v>2</v>
      </c>
      <c r="L506" t="str">
        <f>+VLOOKUP(A506,Sheet2!A:A,1,FALSE)</f>
        <v>Sto 316 Monteria</v>
      </c>
    </row>
    <row r="507" spans="1:12" hidden="1" x14ac:dyDescent="0.25">
      <c r="A507" t="s">
        <v>265</v>
      </c>
      <c r="B507" t="s">
        <v>191</v>
      </c>
      <c r="C507" t="s">
        <v>843</v>
      </c>
      <c r="E507">
        <v>358960</v>
      </c>
      <c r="F507">
        <v>0</v>
      </c>
      <c r="G507">
        <v>-25180</v>
      </c>
      <c r="H507">
        <v>0</v>
      </c>
      <c r="I507">
        <v>0</v>
      </c>
      <c r="J507">
        <v>2024</v>
      </c>
      <c r="K507">
        <v>2</v>
      </c>
      <c r="L507" t="str">
        <f>+VLOOKUP(A507,Sheet2!A:A,1,FALSE)</f>
        <v>Sto 291 Santa Elena</v>
      </c>
    </row>
    <row r="508" spans="1:12" hidden="1" x14ac:dyDescent="0.25">
      <c r="A508" t="s">
        <v>266</v>
      </c>
      <c r="B508" t="s">
        <v>191</v>
      </c>
      <c r="C508" t="s">
        <v>843</v>
      </c>
      <c r="E508">
        <v>107176</v>
      </c>
      <c r="F508">
        <v>0</v>
      </c>
      <c r="G508">
        <v>-8458</v>
      </c>
      <c r="H508">
        <v>0</v>
      </c>
      <c r="I508">
        <v>0</v>
      </c>
      <c r="J508">
        <v>2024</v>
      </c>
      <c r="K508">
        <v>2</v>
      </c>
      <c r="L508" t="str">
        <f>+VLOOKUP(A508,Sheet2!A:A,1,FALSE)</f>
        <v>Sto 325 Tolu</v>
      </c>
    </row>
    <row r="509" spans="1:12" hidden="1" x14ac:dyDescent="0.25">
      <c r="A509" t="s">
        <v>267</v>
      </c>
      <c r="B509" t="s">
        <v>191</v>
      </c>
      <c r="C509" t="s">
        <v>845</v>
      </c>
      <c r="E509">
        <v>672425</v>
      </c>
      <c r="F509">
        <v>0</v>
      </c>
      <c r="G509">
        <v>-146239</v>
      </c>
      <c r="H509">
        <v>0</v>
      </c>
      <c r="I509">
        <v>0</v>
      </c>
      <c r="J509">
        <v>2024</v>
      </c>
      <c r="K509">
        <v>2</v>
      </c>
      <c r="L509" t="str">
        <f>+VLOOKUP(A509,Sheet2!A:A,1,FALSE)</f>
        <v>Sto 221 Riohacha</v>
      </c>
    </row>
    <row r="510" spans="1:12" hidden="1" x14ac:dyDescent="0.25">
      <c r="A510" t="s">
        <v>268</v>
      </c>
      <c r="B510" t="s">
        <v>191</v>
      </c>
      <c r="C510" t="s">
        <v>845</v>
      </c>
      <c r="E510">
        <v>1194812</v>
      </c>
      <c r="F510">
        <v>0</v>
      </c>
      <c r="G510">
        <v>-561728</v>
      </c>
      <c r="H510">
        <v>0</v>
      </c>
      <c r="I510">
        <v>0</v>
      </c>
      <c r="J510">
        <v>2024</v>
      </c>
      <c r="K510">
        <v>2</v>
      </c>
      <c r="L510" t="e">
        <f>+VLOOKUP(A510,Sheet2!A:A,1,FALSE)</f>
        <v>#N/A</v>
      </c>
    </row>
    <row r="511" spans="1:12" hidden="1" x14ac:dyDescent="0.25">
      <c r="A511" t="s">
        <v>269</v>
      </c>
      <c r="B511" t="s">
        <v>191</v>
      </c>
      <c r="C511" t="s">
        <v>845</v>
      </c>
      <c r="E511">
        <v>470522</v>
      </c>
      <c r="F511">
        <v>0</v>
      </c>
      <c r="G511">
        <v>-100967</v>
      </c>
      <c r="H511">
        <v>0</v>
      </c>
      <c r="I511">
        <v>0</v>
      </c>
      <c r="J511">
        <v>2024</v>
      </c>
      <c r="K511">
        <v>2</v>
      </c>
      <c r="L511" t="e">
        <f>+VLOOKUP(A511,Sheet2!A:A,1,FALSE)</f>
        <v>#N/A</v>
      </c>
    </row>
    <row r="512" spans="1:12" hidden="1" x14ac:dyDescent="0.25">
      <c r="A512" t="s">
        <v>270</v>
      </c>
      <c r="B512" t="s">
        <v>191</v>
      </c>
      <c r="C512" t="s">
        <v>845</v>
      </c>
      <c r="E512">
        <v>1202044</v>
      </c>
      <c r="F512">
        <v>0</v>
      </c>
      <c r="G512">
        <v>0</v>
      </c>
      <c r="H512">
        <v>0</v>
      </c>
      <c r="I512">
        <v>0</v>
      </c>
      <c r="J512">
        <v>2024</v>
      </c>
      <c r="K512">
        <v>2</v>
      </c>
      <c r="L512" t="str">
        <f>+VLOOKUP(A512,Sheet2!A:A,1,FALSE)</f>
        <v>Sto 226 Maicao Mezquita</v>
      </c>
    </row>
    <row r="513" spans="1:12" hidden="1" x14ac:dyDescent="0.25">
      <c r="A513" t="s">
        <v>271</v>
      </c>
      <c r="B513" t="s">
        <v>191</v>
      </c>
      <c r="C513" t="s">
        <v>845</v>
      </c>
      <c r="E513">
        <v>1455838</v>
      </c>
      <c r="F513">
        <v>0</v>
      </c>
      <c r="G513">
        <v>0</v>
      </c>
      <c r="H513">
        <v>0</v>
      </c>
      <c r="I513">
        <v>0</v>
      </c>
      <c r="J513">
        <v>2024</v>
      </c>
      <c r="K513">
        <v>2</v>
      </c>
      <c r="L513" t="str">
        <f>+VLOOKUP(A513,Sheet2!A:A,1,FALSE)</f>
        <v>Sto 229 Uribia</v>
      </c>
    </row>
    <row r="514" spans="1:12" hidden="1" x14ac:dyDescent="0.25">
      <c r="A514" t="s">
        <v>272</v>
      </c>
      <c r="B514" t="s">
        <v>191</v>
      </c>
      <c r="C514" t="s">
        <v>845</v>
      </c>
      <c r="E514">
        <v>2569974</v>
      </c>
      <c r="F514">
        <v>0</v>
      </c>
      <c r="G514">
        <v>-345643</v>
      </c>
      <c r="H514">
        <v>0</v>
      </c>
      <c r="I514">
        <v>0</v>
      </c>
      <c r="J514">
        <v>2024</v>
      </c>
      <c r="K514">
        <v>2</v>
      </c>
      <c r="L514" t="str">
        <f>+VLOOKUP(A514,Sheet2!A:A,1,FALSE)</f>
        <v>Sao 212 Riohacha</v>
      </c>
    </row>
    <row r="515" spans="1:12" hidden="1" x14ac:dyDescent="0.25">
      <c r="A515" t="s">
        <v>273</v>
      </c>
      <c r="B515" t="s">
        <v>191</v>
      </c>
      <c r="C515" t="s">
        <v>846</v>
      </c>
      <c r="E515">
        <v>562298</v>
      </c>
      <c r="F515">
        <v>0</v>
      </c>
      <c r="G515">
        <v>-340703</v>
      </c>
      <c r="H515">
        <v>0</v>
      </c>
      <c r="I515">
        <v>0</v>
      </c>
      <c r="J515">
        <v>2024</v>
      </c>
      <c r="K515">
        <v>2</v>
      </c>
      <c r="L515" t="str">
        <f>+VLOOKUP(A515,Sheet2!A:A,1,FALSE)</f>
        <v>Sao 203 Santamarta</v>
      </c>
    </row>
    <row r="516" spans="1:12" hidden="1" x14ac:dyDescent="0.25">
      <c r="A516" t="s">
        <v>274</v>
      </c>
      <c r="B516" t="s">
        <v>191</v>
      </c>
      <c r="C516" t="s">
        <v>846</v>
      </c>
      <c r="E516">
        <v>501700</v>
      </c>
      <c r="F516">
        <v>0</v>
      </c>
      <c r="G516">
        <v>-26923</v>
      </c>
      <c r="H516">
        <v>0</v>
      </c>
      <c r="I516">
        <v>0</v>
      </c>
      <c r="J516">
        <v>2024</v>
      </c>
      <c r="K516">
        <v>2</v>
      </c>
      <c r="L516" t="str">
        <f>+VLOOKUP(A516,Sheet2!A:A,1,FALSE)</f>
        <v>Sto 202 Rodadero</v>
      </c>
    </row>
    <row r="517" spans="1:12" hidden="1" x14ac:dyDescent="0.25">
      <c r="A517" t="s">
        <v>275</v>
      </c>
      <c r="B517" t="s">
        <v>191</v>
      </c>
      <c r="C517" t="s">
        <v>846</v>
      </c>
      <c r="E517">
        <v>286057</v>
      </c>
      <c r="F517">
        <v>0</v>
      </c>
      <c r="G517">
        <v>-94701</v>
      </c>
      <c r="H517">
        <v>0</v>
      </c>
      <c r="I517">
        <v>0</v>
      </c>
      <c r="J517">
        <v>2024</v>
      </c>
      <c r="K517">
        <v>2</v>
      </c>
      <c r="L517" t="str">
        <f>+VLOOKUP(A517,Sheet2!A:A,1,FALSE)</f>
        <v>Sto 208 Terminal</v>
      </c>
    </row>
    <row r="518" spans="1:12" hidden="1" x14ac:dyDescent="0.25">
      <c r="A518" t="s">
        <v>276</v>
      </c>
      <c r="B518" t="s">
        <v>191</v>
      </c>
      <c r="C518" t="s">
        <v>846</v>
      </c>
      <c r="E518">
        <v>0</v>
      </c>
      <c r="F518">
        <v>0</v>
      </c>
      <c r="G518">
        <v>-58604</v>
      </c>
      <c r="H518">
        <v>0</v>
      </c>
      <c r="I518">
        <v>0</v>
      </c>
      <c r="J518">
        <v>2024</v>
      </c>
      <c r="K518">
        <v>2</v>
      </c>
      <c r="L518" t="str">
        <f>+VLOOKUP(A518,Sheet2!A:A,1,FALSE)</f>
        <v>Sto 209 Gaira</v>
      </c>
    </row>
    <row r="519" spans="1:12" hidden="1" x14ac:dyDescent="0.25">
      <c r="A519" t="s">
        <v>277</v>
      </c>
      <c r="B519" t="s">
        <v>191</v>
      </c>
      <c r="C519" t="s">
        <v>846</v>
      </c>
      <c r="E519">
        <v>243988</v>
      </c>
      <c r="F519">
        <v>0</v>
      </c>
      <c r="G519">
        <v>-58244</v>
      </c>
      <c r="H519">
        <v>0</v>
      </c>
      <c r="I519">
        <v>0</v>
      </c>
      <c r="J519">
        <v>2024</v>
      </c>
      <c r="K519">
        <v>2</v>
      </c>
      <c r="L519" t="str">
        <f>+VLOOKUP(A519,Sheet2!A:A,1,FALSE)</f>
        <v>Sto 216 Minca</v>
      </c>
    </row>
    <row r="520" spans="1:12" hidden="1" x14ac:dyDescent="0.25">
      <c r="A520" t="s">
        <v>278</v>
      </c>
      <c r="B520" t="s">
        <v>191</v>
      </c>
      <c r="C520" t="s">
        <v>846</v>
      </c>
      <c r="E520">
        <v>0</v>
      </c>
      <c r="F520">
        <v>0</v>
      </c>
      <c r="G520">
        <v>-119184</v>
      </c>
      <c r="H520">
        <v>0</v>
      </c>
      <c r="I520">
        <v>0</v>
      </c>
      <c r="J520">
        <v>2024</v>
      </c>
      <c r="K520">
        <v>2</v>
      </c>
      <c r="L520" t="str">
        <f>+VLOOKUP(A520,Sheet2!A:A,1,FALSE)</f>
        <v>Sto 217 la Bonga</v>
      </c>
    </row>
    <row r="521" spans="1:12" hidden="1" x14ac:dyDescent="0.25">
      <c r="A521" t="s">
        <v>279</v>
      </c>
      <c r="B521" t="s">
        <v>191</v>
      </c>
      <c r="C521" t="s">
        <v>846</v>
      </c>
      <c r="E521">
        <v>379691</v>
      </c>
      <c r="F521">
        <v>0</v>
      </c>
      <c r="G521">
        <v>0</v>
      </c>
      <c r="H521">
        <v>0</v>
      </c>
      <c r="I521">
        <v>0</v>
      </c>
      <c r="J521">
        <v>2024</v>
      </c>
      <c r="K521">
        <v>2</v>
      </c>
      <c r="L521" t="str">
        <f>+VLOOKUP(A521,Sheet2!A:A,1,FALSE)</f>
        <v>Sto 219 el Banco</v>
      </c>
    </row>
    <row r="522" spans="1:12" hidden="1" x14ac:dyDescent="0.25">
      <c r="A522" t="s">
        <v>280</v>
      </c>
      <c r="B522" t="s">
        <v>191</v>
      </c>
      <c r="C522" t="s">
        <v>846</v>
      </c>
      <c r="E522">
        <v>480206</v>
      </c>
      <c r="F522">
        <v>0</v>
      </c>
      <c r="G522">
        <v>-132249</v>
      </c>
      <c r="H522">
        <v>0</v>
      </c>
      <c r="I522">
        <v>0</v>
      </c>
      <c r="J522">
        <v>2024</v>
      </c>
      <c r="K522">
        <v>2</v>
      </c>
      <c r="L522" t="str">
        <f>+VLOOKUP(A522,Sheet2!A:A,1,FALSE)</f>
        <v>Sto 222 Bello Horizonte</v>
      </c>
    </row>
    <row r="523" spans="1:12" hidden="1" x14ac:dyDescent="0.25">
      <c r="A523" t="s">
        <v>281</v>
      </c>
      <c r="B523" t="s">
        <v>191</v>
      </c>
      <c r="C523" t="s">
        <v>846</v>
      </c>
      <c r="E523">
        <v>413652</v>
      </c>
      <c r="F523">
        <v>0</v>
      </c>
      <c r="G523">
        <v>-89885</v>
      </c>
      <c r="H523">
        <v>0</v>
      </c>
      <c r="I523">
        <v>0</v>
      </c>
      <c r="J523">
        <v>2024</v>
      </c>
      <c r="K523">
        <v>2</v>
      </c>
      <c r="L523" t="str">
        <f>+VLOOKUP(A523,Sheet2!A:A,1,FALSE)</f>
        <v>Sto 223  Mamatoco</v>
      </c>
    </row>
    <row r="524" spans="1:12" hidden="1" x14ac:dyDescent="0.25">
      <c r="A524" t="s">
        <v>282</v>
      </c>
      <c r="B524" t="s">
        <v>191</v>
      </c>
      <c r="C524" t="s">
        <v>846</v>
      </c>
      <c r="E524">
        <v>607482</v>
      </c>
      <c r="F524">
        <v>0</v>
      </c>
      <c r="G524">
        <v>-50360</v>
      </c>
      <c r="H524">
        <v>0</v>
      </c>
      <c r="I524">
        <v>0</v>
      </c>
      <c r="J524">
        <v>2024</v>
      </c>
      <c r="K524">
        <v>2</v>
      </c>
      <c r="L524" t="str">
        <f>+VLOOKUP(A524,Sheet2!A:A,1,FALSE)</f>
        <v>Sto 702 Clinica mar Caribe</v>
      </c>
    </row>
    <row r="525" spans="1:12" hidden="1" x14ac:dyDescent="0.25">
      <c r="A525" t="s">
        <v>283</v>
      </c>
      <c r="B525" t="s">
        <v>191</v>
      </c>
      <c r="C525" t="s">
        <v>846</v>
      </c>
      <c r="E525">
        <v>113740</v>
      </c>
      <c r="F525">
        <v>0</v>
      </c>
      <c r="G525">
        <v>0</v>
      </c>
      <c r="H525">
        <v>0</v>
      </c>
      <c r="I525">
        <v>0</v>
      </c>
      <c r="J525">
        <v>2024</v>
      </c>
      <c r="K525">
        <v>2</v>
      </c>
      <c r="L525" t="str">
        <f>+VLOOKUP(A525,Sheet2!A:A,1,FALSE)</f>
        <v>Sto 210</v>
      </c>
    </row>
    <row r="526" spans="1:12" hidden="1" x14ac:dyDescent="0.25">
      <c r="A526" t="s">
        <v>284</v>
      </c>
      <c r="B526" t="s">
        <v>191</v>
      </c>
      <c r="C526" t="s">
        <v>846</v>
      </c>
      <c r="E526">
        <v>186810</v>
      </c>
      <c r="F526">
        <v>0</v>
      </c>
      <c r="G526">
        <v>0</v>
      </c>
      <c r="H526">
        <v>0</v>
      </c>
      <c r="I526">
        <v>0</v>
      </c>
      <c r="J526">
        <v>2024</v>
      </c>
      <c r="K526">
        <v>2</v>
      </c>
      <c r="L526" t="str">
        <f>+VLOOKUP(A526,Sheet2!A:A,1,FALSE)</f>
        <v>Sto 227 11 de Noviembre</v>
      </c>
    </row>
    <row r="527" spans="1:12" hidden="1" x14ac:dyDescent="0.25">
      <c r="A527" t="s">
        <v>285</v>
      </c>
      <c r="B527" t="s">
        <v>191</v>
      </c>
      <c r="C527" t="s">
        <v>847</v>
      </c>
      <c r="E527">
        <v>1832946</v>
      </c>
      <c r="F527">
        <v>0</v>
      </c>
      <c r="G527">
        <v>-642174</v>
      </c>
      <c r="H527">
        <v>0</v>
      </c>
      <c r="I527">
        <v>0</v>
      </c>
      <c r="J527">
        <v>2024</v>
      </c>
      <c r="K527">
        <v>2</v>
      </c>
      <c r="L527" t="str">
        <f>+VLOOKUP(A527,Sheet2!A:A,1,FALSE)</f>
        <v>Sao 320 Guacari</v>
      </c>
    </row>
    <row r="528" spans="1:12" hidden="1" x14ac:dyDescent="0.25">
      <c r="A528" t="s">
        <v>286</v>
      </c>
      <c r="B528" t="s">
        <v>191</v>
      </c>
      <c r="C528" t="s">
        <v>847</v>
      </c>
      <c r="E528">
        <v>550176</v>
      </c>
      <c r="F528">
        <v>0</v>
      </c>
      <c r="G528">
        <v>-414038</v>
      </c>
      <c r="H528">
        <v>0</v>
      </c>
      <c r="I528">
        <v>0</v>
      </c>
      <c r="J528">
        <v>2024</v>
      </c>
      <c r="K528">
        <v>2</v>
      </c>
      <c r="L528" t="str">
        <f>+VLOOKUP(A528,Sheet2!A:A,1,FALSE)</f>
        <v>Sao 321 Sincelejo</v>
      </c>
    </row>
    <row r="529" spans="1:12" hidden="1" x14ac:dyDescent="0.25">
      <c r="A529" t="s">
        <v>287</v>
      </c>
      <c r="B529" t="s">
        <v>191</v>
      </c>
      <c r="C529" t="s">
        <v>847</v>
      </c>
      <c r="E529">
        <v>0</v>
      </c>
      <c r="F529">
        <v>0</v>
      </c>
      <c r="G529">
        <v>-205897</v>
      </c>
      <c r="H529">
        <v>0</v>
      </c>
      <c r="I529">
        <v>0</v>
      </c>
      <c r="J529">
        <v>2024</v>
      </c>
      <c r="K529">
        <v>2</v>
      </c>
      <c r="L529" t="str">
        <f>+VLOOKUP(A529,Sheet2!A:A,1,FALSE)</f>
        <v>Sto 322 Corozal</v>
      </c>
    </row>
    <row r="530" spans="1:12" hidden="1" x14ac:dyDescent="0.25">
      <c r="A530" t="s">
        <v>288</v>
      </c>
      <c r="B530" t="s">
        <v>191</v>
      </c>
      <c r="C530" t="s">
        <v>847</v>
      </c>
      <c r="E530">
        <v>289894</v>
      </c>
      <c r="F530">
        <v>0</v>
      </c>
      <c r="G530">
        <v>-316488</v>
      </c>
      <c r="H530">
        <v>0</v>
      </c>
      <c r="I530">
        <v>0</v>
      </c>
      <c r="J530">
        <v>2024</v>
      </c>
      <c r="K530">
        <v>2</v>
      </c>
      <c r="L530" t="str">
        <f>+VLOOKUP(A530,Sheet2!A:A,1,FALSE)</f>
        <v>Sto 323 Euro</v>
      </c>
    </row>
    <row r="531" spans="1:12" hidden="1" x14ac:dyDescent="0.25">
      <c r="A531" t="s">
        <v>289</v>
      </c>
      <c r="B531" t="s">
        <v>191</v>
      </c>
      <c r="C531" t="s">
        <v>847</v>
      </c>
      <c r="E531">
        <v>289894</v>
      </c>
      <c r="F531">
        <v>0</v>
      </c>
      <c r="G531">
        <v>-329134</v>
      </c>
      <c r="H531">
        <v>0</v>
      </c>
      <c r="I531">
        <v>0</v>
      </c>
      <c r="J531">
        <v>2024</v>
      </c>
      <c r="K531">
        <v>2</v>
      </c>
      <c r="L531" t="str">
        <f>+VLOOKUP(A531,Sheet2!A:A,1,FALSE)</f>
        <v>Sto 326 San Carlos</v>
      </c>
    </row>
    <row r="532" spans="1:12" hidden="1" x14ac:dyDescent="0.25">
      <c r="A532" t="s">
        <v>290</v>
      </c>
      <c r="B532" t="s">
        <v>191</v>
      </c>
      <c r="C532" t="s">
        <v>847</v>
      </c>
      <c r="E532">
        <v>540926</v>
      </c>
      <c r="F532">
        <v>0</v>
      </c>
      <c r="G532">
        <v>-401444</v>
      </c>
      <c r="H532">
        <v>0</v>
      </c>
      <c r="I532">
        <v>0</v>
      </c>
      <c r="J532">
        <v>2024</v>
      </c>
      <c r="K532">
        <v>2</v>
      </c>
      <c r="L532" t="str">
        <f>+VLOOKUP(A532,Sheet2!A:A,1,FALSE)</f>
        <v>Sto 327 Argelia</v>
      </c>
    </row>
    <row r="533" spans="1:12" hidden="1" x14ac:dyDescent="0.25">
      <c r="A533" t="s">
        <v>291</v>
      </c>
      <c r="B533" t="s">
        <v>191</v>
      </c>
      <c r="C533" t="s">
        <v>847</v>
      </c>
      <c r="E533">
        <v>422149</v>
      </c>
      <c r="F533">
        <v>0</v>
      </c>
      <c r="G533">
        <v>0</v>
      </c>
      <c r="H533">
        <v>0</v>
      </c>
      <c r="I533">
        <v>0</v>
      </c>
      <c r="J533">
        <v>2024</v>
      </c>
      <c r="K533">
        <v>2</v>
      </c>
      <c r="L533" t="str">
        <f>+VLOOKUP(A533,Sheet2!A:A,1,FALSE)</f>
        <v>Sto 328 San Marcos</v>
      </c>
    </row>
    <row r="534" spans="1:12" hidden="1" x14ac:dyDescent="0.25">
      <c r="A534" t="s">
        <v>292</v>
      </c>
      <c r="B534" t="s">
        <v>191</v>
      </c>
      <c r="C534" t="s">
        <v>847</v>
      </c>
      <c r="E534">
        <v>581315</v>
      </c>
      <c r="F534">
        <v>0</v>
      </c>
      <c r="G534">
        <v>-90080</v>
      </c>
      <c r="H534">
        <v>0</v>
      </c>
      <c r="I534">
        <v>0</v>
      </c>
      <c r="J534">
        <v>2024</v>
      </c>
      <c r="K534">
        <v>2</v>
      </c>
      <c r="L534" t="str">
        <f>+VLOOKUP(A534,Sheet2!A:A,1,FALSE)</f>
        <v>Sto 331 Sanjuan Nepomuceno</v>
      </c>
    </row>
    <row r="535" spans="1:12" hidden="1" x14ac:dyDescent="0.25">
      <c r="A535" t="s">
        <v>293</v>
      </c>
      <c r="B535" t="s">
        <v>191</v>
      </c>
      <c r="C535" t="s">
        <v>847</v>
      </c>
      <c r="E535">
        <v>560565</v>
      </c>
      <c r="F535">
        <v>0</v>
      </c>
      <c r="G535">
        <v>0</v>
      </c>
      <c r="H535">
        <v>0</v>
      </c>
      <c r="I535">
        <v>0</v>
      </c>
      <c r="J535">
        <v>2024</v>
      </c>
      <c r="K535">
        <v>2</v>
      </c>
      <c r="L535" t="e">
        <f>+VLOOKUP(A535,Sheet2!A:A,1,FALSE)</f>
        <v>#N/A</v>
      </c>
    </row>
    <row r="536" spans="1:12" hidden="1" x14ac:dyDescent="0.25">
      <c r="A536" t="s">
        <v>294</v>
      </c>
      <c r="B536" t="s">
        <v>191</v>
      </c>
      <c r="C536" t="s">
        <v>847</v>
      </c>
      <c r="E536">
        <v>429056</v>
      </c>
      <c r="F536">
        <v>0</v>
      </c>
      <c r="G536">
        <v>-112395</v>
      </c>
      <c r="H536">
        <v>0</v>
      </c>
      <c r="I536">
        <v>0</v>
      </c>
      <c r="J536">
        <v>2024</v>
      </c>
      <c r="K536">
        <v>2</v>
      </c>
      <c r="L536" t="str">
        <f>+VLOOKUP(A536,Sheet2!A:A,1,FALSE)</f>
        <v>Sto 787 la Ford</v>
      </c>
    </row>
    <row r="537" spans="1:12" hidden="1" x14ac:dyDescent="0.25">
      <c r="A537" t="s">
        <v>295</v>
      </c>
      <c r="B537" t="s">
        <v>191</v>
      </c>
      <c r="C537" t="s">
        <v>847</v>
      </c>
      <c r="E537">
        <v>302896</v>
      </c>
      <c r="F537">
        <v>0</v>
      </c>
      <c r="G537">
        <v>-286024</v>
      </c>
      <c r="H537">
        <v>0</v>
      </c>
      <c r="I537">
        <v>0</v>
      </c>
      <c r="J537">
        <v>2024</v>
      </c>
      <c r="K537">
        <v>2</v>
      </c>
      <c r="L537" t="str">
        <f>+VLOOKUP(A537,Sheet2!A:A,1,FALSE)</f>
        <v>Sto 788 San Miguel</v>
      </c>
    </row>
    <row r="538" spans="1:12" hidden="1" x14ac:dyDescent="0.25">
      <c r="A538" t="s">
        <v>296</v>
      </c>
      <c r="B538" t="s">
        <v>191</v>
      </c>
      <c r="C538" t="s">
        <v>847</v>
      </c>
      <c r="E538">
        <v>756670</v>
      </c>
      <c r="F538">
        <v>0</v>
      </c>
      <c r="G538">
        <v>-382119</v>
      </c>
      <c r="H538">
        <v>0</v>
      </c>
      <c r="I538">
        <v>0</v>
      </c>
      <c r="J538">
        <v>2024</v>
      </c>
      <c r="K538">
        <v>2</v>
      </c>
      <c r="L538" t="str">
        <f>+VLOOKUP(A538,Sheet2!A:A,1,FALSE)</f>
        <v>Sto 790</v>
      </c>
    </row>
    <row r="539" spans="1:12" hidden="1" x14ac:dyDescent="0.25">
      <c r="A539" t="s">
        <v>297</v>
      </c>
      <c r="B539" t="s">
        <v>191</v>
      </c>
      <c r="C539" t="s">
        <v>847</v>
      </c>
      <c r="E539">
        <v>2210514</v>
      </c>
      <c r="F539">
        <v>0</v>
      </c>
      <c r="G539">
        <v>-314264</v>
      </c>
      <c r="H539">
        <v>0</v>
      </c>
      <c r="I539">
        <v>0</v>
      </c>
      <c r="J539">
        <v>2024</v>
      </c>
      <c r="K539">
        <v>2</v>
      </c>
      <c r="L539" t="str">
        <f>+VLOOKUP(A539,Sheet2!A:A,1,FALSE)</f>
        <v>Sto 794</v>
      </c>
    </row>
    <row r="540" spans="1:12" hidden="1" x14ac:dyDescent="0.25">
      <c r="A540" t="s">
        <v>298</v>
      </c>
      <c r="B540" t="s">
        <v>191</v>
      </c>
      <c r="C540" t="s">
        <v>847</v>
      </c>
      <c r="E540">
        <v>190215</v>
      </c>
      <c r="F540">
        <v>0</v>
      </c>
      <c r="G540">
        <v>0</v>
      </c>
      <c r="H540">
        <v>0</v>
      </c>
      <c r="I540">
        <v>0</v>
      </c>
      <c r="J540">
        <v>2024</v>
      </c>
      <c r="K540">
        <v>2</v>
      </c>
      <c r="L540" t="str">
        <f>+VLOOKUP(A540,Sheet2!A:A,1,FALSE)</f>
        <v>Sto 798 Carmen de Bolivar</v>
      </c>
    </row>
    <row r="541" spans="1:12" hidden="1" x14ac:dyDescent="0.25">
      <c r="A541" t="s">
        <v>299</v>
      </c>
      <c r="B541" t="s">
        <v>191</v>
      </c>
      <c r="C541" t="s">
        <v>848</v>
      </c>
      <c r="E541">
        <v>346118</v>
      </c>
      <c r="F541">
        <v>0</v>
      </c>
      <c r="G541">
        <v>0</v>
      </c>
      <c r="H541">
        <v>0</v>
      </c>
      <c r="I541">
        <v>0</v>
      </c>
      <c r="J541">
        <v>2024</v>
      </c>
      <c r="K541">
        <v>2</v>
      </c>
      <c r="L541" t="str">
        <f>+VLOOKUP(A541,Sheet2!A:A,1,FALSE)</f>
        <v>Sdo 760 Petromil</v>
      </c>
    </row>
    <row r="542" spans="1:12" hidden="1" x14ac:dyDescent="0.25">
      <c r="A542" t="s">
        <v>300</v>
      </c>
      <c r="B542" t="s">
        <v>191</v>
      </c>
      <c r="C542" t="s">
        <v>848</v>
      </c>
      <c r="E542">
        <v>957174</v>
      </c>
      <c r="F542">
        <v>0</v>
      </c>
      <c r="G542">
        <v>0</v>
      </c>
      <c r="H542">
        <v>0</v>
      </c>
      <c r="I542">
        <v>0</v>
      </c>
      <c r="J542">
        <v>2024</v>
      </c>
      <c r="K542">
        <v>2</v>
      </c>
      <c r="L542" t="str">
        <f>+VLOOKUP(A542,Sheet2!A:A,1,FALSE)</f>
        <v>Sto 224 Fonseca</v>
      </c>
    </row>
    <row r="543" spans="1:12" hidden="1" x14ac:dyDescent="0.25">
      <c r="A543" t="s">
        <v>301</v>
      </c>
      <c r="B543" t="s">
        <v>191</v>
      </c>
      <c r="C543" t="s">
        <v>848</v>
      </c>
      <c r="E543">
        <v>2587535</v>
      </c>
      <c r="F543">
        <v>0</v>
      </c>
      <c r="G543">
        <v>-60979</v>
      </c>
      <c r="H543">
        <v>0</v>
      </c>
      <c r="I543">
        <v>0</v>
      </c>
      <c r="J543">
        <v>2024</v>
      </c>
      <c r="K543">
        <v>2</v>
      </c>
      <c r="L543" t="str">
        <f>+VLOOKUP(A543,Sheet2!A:A,1,FALSE)</f>
        <v>Sao 251 la Ceiba</v>
      </c>
    </row>
    <row r="544" spans="1:12" hidden="1" x14ac:dyDescent="0.25">
      <c r="A544" t="s">
        <v>302</v>
      </c>
      <c r="B544" t="s">
        <v>191</v>
      </c>
      <c r="C544" t="s">
        <v>848</v>
      </c>
      <c r="E544">
        <v>1891454</v>
      </c>
      <c r="F544">
        <v>0</v>
      </c>
      <c r="G544">
        <v>-130876</v>
      </c>
      <c r="H544">
        <v>0</v>
      </c>
      <c r="I544">
        <v>0</v>
      </c>
      <c r="J544">
        <v>2024</v>
      </c>
      <c r="K544">
        <v>2</v>
      </c>
      <c r="L544" t="str">
        <f>+VLOOKUP(A544,Sheet2!A:A,1,FALSE)</f>
        <v>Sto 252 Cortijo</v>
      </c>
    </row>
    <row r="545" spans="1:12" hidden="1" x14ac:dyDescent="0.25">
      <c r="A545" t="s">
        <v>303</v>
      </c>
      <c r="B545" t="s">
        <v>191</v>
      </c>
      <c r="C545" t="s">
        <v>848</v>
      </c>
      <c r="E545">
        <v>425032</v>
      </c>
      <c r="F545">
        <v>0</v>
      </c>
      <c r="G545">
        <v>0</v>
      </c>
      <c r="H545">
        <v>0</v>
      </c>
      <c r="I545">
        <v>0</v>
      </c>
      <c r="J545">
        <v>2024</v>
      </c>
      <c r="K545">
        <v>2</v>
      </c>
      <c r="L545" t="e">
        <f>+VLOOKUP(A545,Sheet2!A:A,1,FALSE)</f>
        <v>#N/A</v>
      </c>
    </row>
    <row r="546" spans="1:12" hidden="1" x14ac:dyDescent="0.25">
      <c r="A546" t="s">
        <v>304</v>
      </c>
      <c r="B546" t="s">
        <v>191</v>
      </c>
      <c r="C546" t="s">
        <v>848</v>
      </c>
      <c r="E546">
        <v>546043</v>
      </c>
      <c r="F546">
        <v>0</v>
      </c>
      <c r="G546">
        <v>0</v>
      </c>
      <c r="H546">
        <v>0</v>
      </c>
      <c r="I546">
        <v>0</v>
      </c>
      <c r="J546">
        <v>2024</v>
      </c>
      <c r="K546">
        <v>2</v>
      </c>
      <c r="L546" t="str">
        <f>+VLOOKUP(A546,Sheet2!A:A,1,FALSE)</f>
        <v>Sto 254 San juan del Cesar</v>
      </c>
    </row>
    <row r="547" spans="1:12" hidden="1" x14ac:dyDescent="0.25">
      <c r="A547" t="s">
        <v>305</v>
      </c>
      <c r="B547" t="s">
        <v>191</v>
      </c>
      <c r="C547" t="s">
        <v>848</v>
      </c>
      <c r="E547">
        <v>1374069</v>
      </c>
      <c r="F547">
        <v>0</v>
      </c>
      <c r="G547">
        <v>-131970</v>
      </c>
      <c r="H547">
        <v>0</v>
      </c>
      <c r="I547">
        <v>0</v>
      </c>
      <c r="J547">
        <v>2024</v>
      </c>
      <c r="K547">
        <v>2</v>
      </c>
      <c r="L547" t="str">
        <f>+VLOOKUP(A547,Sheet2!A:A,1,FALSE)</f>
        <v>Sto 255 Sierra Nevada</v>
      </c>
    </row>
    <row r="548" spans="1:12" hidden="1" x14ac:dyDescent="0.25">
      <c r="A548" t="s">
        <v>306</v>
      </c>
      <c r="B548" t="s">
        <v>191</v>
      </c>
      <c r="C548" t="s">
        <v>848</v>
      </c>
      <c r="E548">
        <v>1220687</v>
      </c>
      <c r="F548">
        <v>0</v>
      </c>
      <c r="G548">
        <v>0</v>
      </c>
      <c r="H548">
        <v>0</v>
      </c>
      <c r="I548">
        <v>0</v>
      </c>
      <c r="J548">
        <v>2024</v>
      </c>
      <c r="K548">
        <v>2</v>
      </c>
      <c r="L548" t="str">
        <f>+VLOOKUP(A548,Sheet2!A:A,1,FALSE)</f>
        <v>Sto 257 Bosconia</v>
      </c>
    </row>
    <row r="549" spans="1:12" hidden="1" x14ac:dyDescent="0.25">
      <c r="A549" t="s">
        <v>307</v>
      </c>
      <c r="B549" t="s">
        <v>191</v>
      </c>
      <c r="C549" t="s">
        <v>848</v>
      </c>
      <c r="E549">
        <v>453505</v>
      </c>
      <c r="F549">
        <v>0</v>
      </c>
      <c r="G549">
        <v>-42334</v>
      </c>
      <c r="H549">
        <v>0</v>
      </c>
      <c r="I549">
        <v>0</v>
      </c>
      <c r="J549">
        <v>2024</v>
      </c>
      <c r="K549">
        <v>2</v>
      </c>
      <c r="L549" t="str">
        <f>+VLOOKUP(A549,Sheet2!A:A,1,FALSE)</f>
        <v>Sdo 258 Mayales</v>
      </c>
    </row>
    <row r="550" spans="1:12" hidden="1" x14ac:dyDescent="0.25">
      <c r="A550" t="s">
        <v>308</v>
      </c>
      <c r="B550" t="s">
        <v>191</v>
      </c>
      <c r="C550" t="s">
        <v>848</v>
      </c>
      <c r="E550">
        <v>501784</v>
      </c>
      <c r="F550">
        <v>0</v>
      </c>
      <c r="G550">
        <v>0</v>
      </c>
      <c r="H550">
        <v>0</v>
      </c>
      <c r="I550">
        <v>0</v>
      </c>
      <c r="J550">
        <v>2024</v>
      </c>
      <c r="K550">
        <v>2</v>
      </c>
      <c r="L550" t="str">
        <f>+VLOOKUP(A550,Sheet2!A:A,1,FALSE)</f>
        <v>Sto 259 Curumani</v>
      </c>
    </row>
    <row r="551" spans="1:12" hidden="1" x14ac:dyDescent="0.25">
      <c r="A551" t="s">
        <v>309</v>
      </c>
      <c r="B551" t="s">
        <v>191</v>
      </c>
      <c r="C551" t="s">
        <v>848</v>
      </c>
      <c r="E551">
        <v>696308</v>
      </c>
      <c r="F551">
        <v>0</v>
      </c>
      <c r="G551">
        <v>-174546</v>
      </c>
      <c r="H551">
        <v>0</v>
      </c>
      <c r="I551">
        <v>0</v>
      </c>
      <c r="J551">
        <v>2024</v>
      </c>
      <c r="K551">
        <v>2</v>
      </c>
      <c r="L551" t="str">
        <f>+VLOOKUP(A551,Sheet2!A:A,1,FALSE)</f>
        <v>Sao 260 Megamall</v>
      </c>
    </row>
    <row r="552" spans="1:12" hidden="1" x14ac:dyDescent="0.25">
      <c r="A552" t="s">
        <v>310</v>
      </c>
      <c r="B552" t="s">
        <v>191</v>
      </c>
      <c r="C552" t="s">
        <v>848</v>
      </c>
      <c r="E552">
        <v>477446</v>
      </c>
      <c r="F552">
        <v>0</v>
      </c>
      <c r="G552">
        <v>0</v>
      </c>
      <c r="H552">
        <v>0</v>
      </c>
      <c r="I552">
        <v>0</v>
      </c>
      <c r="J552">
        <v>2024</v>
      </c>
      <c r="K552">
        <v>2</v>
      </c>
      <c r="L552" t="e">
        <f>+VLOOKUP(A552,Sheet2!A:A,1,FALSE)</f>
        <v>#N/A</v>
      </c>
    </row>
    <row r="553" spans="1:12" hidden="1" x14ac:dyDescent="0.25">
      <c r="A553" t="s">
        <v>311</v>
      </c>
      <c r="B553" t="s">
        <v>191</v>
      </c>
      <c r="C553" t="s">
        <v>848</v>
      </c>
      <c r="E553">
        <v>1484476</v>
      </c>
      <c r="F553">
        <v>0</v>
      </c>
      <c r="G553">
        <v>-290664</v>
      </c>
      <c r="H553">
        <v>0</v>
      </c>
      <c r="I553">
        <v>0</v>
      </c>
      <c r="J553">
        <v>2024</v>
      </c>
      <c r="K553">
        <v>2</v>
      </c>
      <c r="L553" t="str">
        <f>+VLOOKUP(A553,Sheet2!A:A,1,FALSE)</f>
        <v>Sto 752</v>
      </c>
    </row>
    <row r="554" spans="1:12" hidden="1" x14ac:dyDescent="0.25">
      <c r="A554" t="s">
        <v>312</v>
      </c>
      <c r="B554" t="s">
        <v>191</v>
      </c>
      <c r="C554" t="s">
        <v>848</v>
      </c>
      <c r="E554">
        <v>347930</v>
      </c>
      <c r="F554">
        <v>0</v>
      </c>
      <c r="G554">
        <v>0</v>
      </c>
      <c r="H554">
        <v>0</v>
      </c>
      <c r="I554">
        <v>0</v>
      </c>
      <c r="J554">
        <v>2024</v>
      </c>
      <c r="K554">
        <v>2</v>
      </c>
      <c r="L554" t="str">
        <f>+VLOOKUP(A554,Sheet2!A:A,1,FALSE)</f>
        <v>Sto 263 Unicentro Valledupar</v>
      </c>
    </row>
    <row r="555" spans="1:12" hidden="1" x14ac:dyDescent="0.25">
      <c r="A555" t="s">
        <v>313</v>
      </c>
      <c r="B555" t="s">
        <v>191</v>
      </c>
      <c r="C555" t="s">
        <v>848</v>
      </c>
      <c r="E555">
        <v>749520</v>
      </c>
      <c r="F555">
        <v>0</v>
      </c>
      <c r="G555">
        <v>-528161</v>
      </c>
      <c r="H555">
        <v>0</v>
      </c>
      <c r="I555">
        <v>0</v>
      </c>
      <c r="J555">
        <v>2024</v>
      </c>
      <c r="K555">
        <v>2</v>
      </c>
      <c r="L555" t="str">
        <f>+VLOOKUP(A555,Sheet2!A:A,1,FALSE)</f>
        <v>Sto 264 El Copey</v>
      </c>
    </row>
    <row r="556" spans="1:12" hidden="1" x14ac:dyDescent="0.25">
      <c r="A556" t="s">
        <v>314</v>
      </c>
      <c r="B556" t="s">
        <v>191</v>
      </c>
      <c r="C556" t="s">
        <v>848</v>
      </c>
      <c r="E556">
        <v>381878</v>
      </c>
      <c r="F556">
        <v>0</v>
      </c>
      <c r="G556">
        <v>0</v>
      </c>
      <c r="H556">
        <v>0</v>
      </c>
      <c r="I556">
        <v>0</v>
      </c>
      <c r="J556">
        <v>2024</v>
      </c>
      <c r="K556">
        <v>2</v>
      </c>
      <c r="L556" t="str">
        <f>+VLOOKUP(A556,Sheet2!A:A,1,FALSE)</f>
        <v>STO 262 La Jagua de Ibiirco</v>
      </c>
    </row>
    <row r="557" spans="1:12" hidden="1" x14ac:dyDescent="0.25">
      <c r="A557" t="s">
        <v>315</v>
      </c>
      <c r="B557" t="s">
        <v>191</v>
      </c>
      <c r="C557" t="s">
        <v>848</v>
      </c>
      <c r="E557">
        <v>461512</v>
      </c>
      <c r="F557">
        <v>0</v>
      </c>
      <c r="G557">
        <v>0</v>
      </c>
      <c r="H557">
        <v>0</v>
      </c>
      <c r="I557">
        <v>0</v>
      </c>
      <c r="J557">
        <v>2024</v>
      </c>
      <c r="K557">
        <v>2</v>
      </c>
      <c r="L557" t="str">
        <f>+VLOOKUP(A557,Sheet2!A:A,1,FALSE)</f>
        <v>Sto 267 Villanueva Guajira</v>
      </c>
    </row>
    <row r="558" spans="1:12" hidden="1" x14ac:dyDescent="0.25">
      <c r="A558" t="s">
        <v>316</v>
      </c>
      <c r="B558" t="s">
        <v>317</v>
      </c>
      <c r="C558" t="s">
        <v>842</v>
      </c>
      <c r="E558">
        <v>1330120</v>
      </c>
      <c r="F558">
        <v>0</v>
      </c>
      <c r="G558">
        <v>-46131</v>
      </c>
      <c r="H558">
        <v>0</v>
      </c>
      <c r="I558">
        <v>0</v>
      </c>
      <c r="J558">
        <v>2024</v>
      </c>
      <c r="K558">
        <v>2</v>
      </c>
      <c r="L558" t="str">
        <f>+VLOOKUP(A558,Sheet2!A:A,1,FALSE)</f>
        <v>EURO SUPERMERCADO CARNAVAL</v>
      </c>
    </row>
    <row r="559" spans="1:12" hidden="1" x14ac:dyDescent="0.25">
      <c r="A559" t="s">
        <v>318</v>
      </c>
      <c r="B559" t="s">
        <v>317</v>
      </c>
      <c r="C559" t="s">
        <v>842</v>
      </c>
      <c r="E559">
        <v>1460129</v>
      </c>
      <c r="F559">
        <v>0</v>
      </c>
      <c r="G559">
        <v>-18824</v>
      </c>
      <c r="H559">
        <v>0</v>
      </c>
      <c r="I559">
        <v>0</v>
      </c>
      <c r="J559">
        <v>2024</v>
      </c>
      <c r="K559">
        <v>2</v>
      </c>
      <c r="L559" t="str">
        <f>+VLOOKUP(A559,Sheet2!A:A,1,FALSE)</f>
        <v>INVERSIONES EURO ROSALES</v>
      </c>
    </row>
    <row r="560" spans="1:12" hidden="1" x14ac:dyDescent="0.25">
      <c r="A560" t="s">
        <v>319</v>
      </c>
      <c r="B560" t="s">
        <v>317</v>
      </c>
      <c r="C560" t="s">
        <v>843</v>
      </c>
      <c r="E560">
        <v>1447175</v>
      </c>
      <c r="F560">
        <v>0</v>
      </c>
      <c r="G560">
        <v>0</v>
      </c>
      <c r="H560">
        <v>0</v>
      </c>
      <c r="I560">
        <v>0</v>
      </c>
      <c r="J560">
        <v>2024</v>
      </c>
      <c r="K560">
        <v>2</v>
      </c>
      <c r="L560" t="str">
        <f>+VLOOKUP(A560,Sheet2!A:A,1,FALSE)</f>
        <v>EURO SUPERMERCADO PLACE</v>
      </c>
    </row>
    <row r="561" spans="1:12" hidden="1" x14ac:dyDescent="0.25">
      <c r="A561" t="s">
        <v>320</v>
      </c>
      <c r="B561" t="s">
        <v>317</v>
      </c>
      <c r="C561" t="s">
        <v>843</v>
      </c>
      <c r="E561">
        <v>2211610</v>
      </c>
      <c r="F561">
        <v>0</v>
      </c>
      <c r="G561">
        <v>0</v>
      </c>
      <c r="H561">
        <v>0</v>
      </c>
      <c r="I561">
        <v>0</v>
      </c>
      <c r="J561">
        <v>2024</v>
      </c>
      <c r="K561">
        <v>2</v>
      </c>
      <c r="L561" t="str">
        <f>+VLOOKUP(A561,Sheet2!A:A,1,FALSE)</f>
        <v>INVERSIONES EURO NUESTRO S.A.</v>
      </c>
    </row>
    <row r="562" spans="1:12" x14ac:dyDescent="0.25">
      <c r="A562" t="s">
        <v>7</v>
      </c>
      <c r="B562" t="s">
        <v>8</v>
      </c>
      <c r="C562" t="s">
        <v>842</v>
      </c>
      <c r="E562">
        <v>0</v>
      </c>
      <c r="F562">
        <v>5446702</v>
      </c>
      <c r="G562">
        <v>0</v>
      </c>
      <c r="H562">
        <v>0</v>
      </c>
      <c r="I562">
        <v>0</v>
      </c>
      <c r="J562">
        <v>2024</v>
      </c>
      <c r="K562">
        <v>3</v>
      </c>
      <c r="L562" t="str">
        <f>+VLOOKUP(A562,Sheet2!A:A,1,FALSE)</f>
        <v>Cedi 190 San Andrés</v>
      </c>
    </row>
    <row r="563" spans="1:12" hidden="1" x14ac:dyDescent="0.25">
      <c r="A563" t="s">
        <v>9</v>
      </c>
      <c r="B563" t="s">
        <v>8</v>
      </c>
      <c r="C563" t="s">
        <v>842</v>
      </c>
      <c r="E563">
        <v>370580</v>
      </c>
      <c r="F563">
        <v>0</v>
      </c>
      <c r="G563">
        <v>0</v>
      </c>
      <c r="H563">
        <v>0</v>
      </c>
      <c r="I563">
        <v>0</v>
      </c>
      <c r="J563">
        <v>2024</v>
      </c>
      <c r="K563">
        <v>3</v>
      </c>
      <c r="L563" t="str">
        <f>+VLOOKUP(A563,Sheet2!A:A,1,FALSE)</f>
        <v>Carulla 599 La 82</v>
      </c>
    </row>
    <row r="564" spans="1:12" hidden="1" x14ac:dyDescent="0.25">
      <c r="A564" t="s">
        <v>10</v>
      </c>
      <c r="B564" t="s">
        <v>8</v>
      </c>
      <c r="C564" t="s">
        <v>842</v>
      </c>
      <c r="E564">
        <v>263180</v>
      </c>
      <c r="F564">
        <v>0</v>
      </c>
      <c r="G564">
        <v>0</v>
      </c>
      <c r="H564">
        <v>0</v>
      </c>
      <c r="I564">
        <v>0</v>
      </c>
      <c r="J564">
        <v>2024</v>
      </c>
      <c r="K564">
        <v>3</v>
      </c>
      <c r="L564" t="str">
        <f>+VLOOKUP(A564,Sheet2!A:A,1,FALSE)</f>
        <v>Carulla 534 La 86</v>
      </c>
    </row>
    <row r="565" spans="1:12" hidden="1" x14ac:dyDescent="0.25">
      <c r="A565" t="s">
        <v>11</v>
      </c>
      <c r="B565" t="s">
        <v>8</v>
      </c>
      <c r="C565" t="s">
        <v>842</v>
      </c>
      <c r="E565">
        <v>133560</v>
      </c>
      <c r="F565">
        <v>0</v>
      </c>
      <c r="G565">
        <v>0</v>
      </c>
      <c r="H565">
        <v>0</v>
      </c>
      <c r="I565">
        <v>0</v>
      </c>
      <c r="J565">
        <v>2024</v>
      </c>
      <c r="K565">
        <v>3</v>
      </c>
      <c r="L565" t="str">
        <f>+VLOOKUP(A565,Sheet2!A:A,1,FALSE)</f>
        <v>Carulla 4800 Ciudad Del Mar</v>
      </c>
    </row>
    <row r="566" spans="1:12" hidden="1" x14ac:dyDescent="0.25">
      <c r="A566" t="s">
        <v>12</v>
      </c>
      <c r="B566" t="s">
        <v>8</v>
      </c>
      <c r="C566" t="s">
        <v>842</v>
      </c>
      <c r="E566">
        <v>223560</v>
      </c>
      <c r="F566">
        <v>0</v>
      </c>
      <c r="G566">
        <v>0</v>
      </c>
      <c r="H566">
        <v>0</v>
      </c>
      <c r="I566">
        <v>0</v>
      </c>
      <c r="J566">
        <v>2024</v>
      </c>
      <c r="K566">
        <v>3</v>
      </c>
      <c r="L566" t="str">
        <f>+VLOOKUP(A566,Sheet2!A:A,1,FALSE)</f>
        <v>Carulla 4816 Mall Plaza Buena Vista</v>
      </c>
    </row>
    <row r="567" spans="1:12" hidden="1" x14ac:dyDescent="0.25">
      <c r="A567" t="s">
        <v>13</v>
      </c>
      <c r="B567" t="s">
        <v>8</v>
      </c>
      <c r="C567" t="s">
        <v>842</v>
      </c>
      <c r="E567">
        <v>85120</v>
      </c>
      <c r="F567">
        <v>0</v>
      </c>
      <c r="G567">
        <v>0</v>
      </c>
      <c r="H567">
        <v>0</v>
      </c>
      <c r="I567">
        <v>0</v>
      </c>
      <c r="J567">
        <v>2024</v>
      </c>
      <c r="K567">
        <v>3</v>
      </c>
      <c r="L567" t="str">
        <f>+VLOOKUP(A567,Sheet2!A:A,1,FALSE)</f>
        <v>Carulla 280 Villa Contry</v>
      </c>
    </row>
    <row r="568" spans="1:12" hidden="1" x14ac:dyDescent="0.25">
      <c r="A568" t="s">
        <v>14</v>
      </c>
      <c r="B568" t="s">
        <v>8</v>
      </c>
      <c r="C568" t="s">
        <v>842</v>
      </c>
      <c r="E568">
        <v>2537306</v>
      </c>
      <c r="F568">
        <v>779277</v>
      </c>
      <c r="G568">
        <v>0</v>
      </c>
      <c r="H568">
        <v>0</v>
      </c>
      <c r="I568">
        <v>0</v>
      </c>
      <c r="J568">
        <v>2024</v>
      </c>
      <c r="K568">
        <v>3</v>
      </c>
      <c r="L568" t="str">
        <f>+VLOOKUP(A568,Sheet2!A:A,1,FALSE)</f>
        <v>Exito 362 Buena Vista Bella</v>
      </c>
    </row>
    <row r="569" spans="1:12" hidden="1" x14ac:dyDescent="0.25">
      <c r="A569" t="s">
        <v>15</v>
      </c>
      <c r="B569" t="s">
        <v>8</v>
      </c>
      <c r="C569" t="s">
        <v>842</v>
      </c>
      <c r="E569">
        <v>869639</v>
      </c>
      <c r="F569">
        <v>782907</v>
      </c>
      <c r="G569">
        <v>0</v>
      </c>
      <c r="H569">
        <v>0</v>
      </c>
      <c r="I569">
        <v>0</v>
      </c>
      <c r="J569">
        <v>2024</v>
      </c>
      <c r="K569">
        <v>3</v>
      </c>
      <c r="L569" t="str">
        <f>+VLOOKUP(A569,Sheet2!A:A,1,FALSE)</f>
        <v>Exito 364 La 77</v>
      </c>
    </row>
    <row r="570" spans="1:12" hidden="1" x14ac:dyDescent="0.25">
      <c r="A570" t="s">
        <v>16</v>
      </c>
      <c r="B570" t="s">
        <v>8</v>
      </c>
      <c r="C570" t="s">
        <v>842</v>
      </c>
      <c r="E570">
        <v>8310658</v>
      </c>
      <c r="F570">
        <v>-36424</v>
      </c>
      <c r="G570">
        <v>0</v>
      </c>
      <c r="H570">
        <v>0</v>
      </c>
      <c r="I570">
        <v>0</v>
      </c>
      <c r="J570">
        <v>2024</v>
      </c>
      <c r="K570">
        <v>3</v>
      </c>
      <c r="L570" t="str">
        <f>+VLOOKUP(A570,Sheet2!A:A,1,FALSE)</f>
        <v>Exito Cedi Malambo</v>
      </c>
    </row>
    <row r="571" spans="1:12" hidden="1" x14ac:dyDescent="0.25">
      <c r="A571" t="s">
        <v>17</v>
      </c>
      <c r="B571" t="s">
        <v>8</v>
      </c>
      <c r="C571" t="s">
        <v>842</v>
      </c>
      <c r="E571">
        <v>7491856</v>
      </c>
      <c r="F571">
        <v>590685</v>
      </c>
      <c r="G571">
        <v>0</v>
      </c>
      <c r="H571">
        <v>0</v>
      </c>
      <c r="I571">
        <v>0</v>
      </c>
      <c r="J571">
        <v>2024</v>
      </c>
      <c r="K571">
        <v>3</v>
      </c>
      <c r="L571" t="str">
        <f>+VLOOKUP(A571,Sheet2!A:A,1,FALSE)</f>
        <v>Exito 47 Metropolitano</v>
      </c>
    </row>
    <row r="572" spans="1:12" hidden="1" x14ac:dyDescent="0.25">
      <c r="A572" t="s">
        <v>18</v>
      </c>
      <c r="B572" t="s">
        <v>8</v>
      </c>
      <c r="C572" t="s">
        <v>842</v>
      </c>
      <c r="E572">
        <v>2874966</v>
      </c>
      <c r="F572">
        <v>1315464</v>
      </c>
      <c r="G572">
        <v>0</v>
      </c>
      <c r="H572">
        <v>0</v>
      </c>
      <c r="I572">
        <v>0</v>
      </c>
      <c r="J572">
        <v>2024</v>
      </c>
      <c r="K572">
        <v>3</v>
      </c>
      <c r="L572" t="str">
        <f>+VLOOKUP(A572,Sheet2!A:A,1,FALSE)</f>
        <v>Exito 366 Murillo</v>
      </c>
    </row>
    <row r="573" spans="1:12" hidden="1" x14ac:dyDescent="0.25">
      <c r="A573" t="s">
        <v>19</v>
      </c>
      <c r="B573" t="s">
        <v>8</v>
      </c>
      <c r="C573" t="s">
        <v>842</v>
      </c>
      <c r="E573">
        <v>3191891</v>
      </c>
      <c r="F573">
        <v>1654515</v>
      </c>
      <c r="G573">
        <v>0</v>
      </c>
      <c r="H573">
        <v>0</v>
      </c>
      <c r="I573">
        <v>0</v>
      </c>
      <c r="J573">
        <v>2024</v>
      </c>
      <c r="K573">
        <v>3</v>
      </c>
      <c r="L573" t="str">
        <f>+VLOOKUP(A573,Sheet2!A:A,1,FALSE)</f>
        <v>Exito 41 Barranquilla Viva</v>
      </c>
    </row>
    <row r="574" spans="1:12" hidden="1" x14ac:dyDescent="0.25">
      <c r="A574" t="s">
        <v>20</v>
      </c>
      <c r="B574" t="s">
        <v>8</v>
      </c>
      <c r="C574" t="s">
        <v>842</v>
      </c>
      <c r="E574">
        <v>2828304</v>
      </c>
      <c r="F574">
        <v>1167680</v>
      </c>
      <c r="G574">
        <v>0</v>
      </c>
      <c r="H574">
        <v>0</v>
      </c>
      <c r="I574">
        <v>0</v>
      </c>
      <c r="J574">
        <v>2024</v>
      </c>
      <c r="K574">
        <v>3</v>
      </c>
      <c r="L574" t="str">
        <f>+VLOOKUP(A574,Sheet2!A:A,1,FALSE)</f>
        <v>Exito 369 Panorama</v>
      </c>
    </row>
    <row r="575" spans="1:12" hidden="1" x14ac:dyDescent="0.25">
      <c r="A575" t="s">
        <v>21</v>
      </c>
      <c r="B575" t="s">
        <v>8</v>
      </c>
      <c r="C575" t="s">
        <v>842</v>
      </c>
      <c r="E575">
        <v>1224248</v>
      </c>
      <c r="F575">
        <v>542505</v>
      </c>
      <c r="G575">
        <v>0</v>
      </c>
      <c r="H575">
        <v>0</v>
      </c>
      <c r="I575">
        <v>0</v>
      </c>
      <c r="J575">
        <v>2024</v>
      </c>
      <c r="K575">
        <v>3</v>
      </c>
      <c r="L575" t="str">
        <f>+VLOOKUP(A575,Sheet2!A:A,1,FALSE)</f>
        <v>Exito 4036 Sabanalarga</v>
      </c>
    </row>
    <row r="576" spans="1:12" hidden="1" x14ac:dyDescent="0.25">
      <c r="A576" t="s">
        <v>22</v>
      </c>
      <c r="B576" t="s">
        <v>8</v>
      </c>
      <c r="C576" t="s">
        <v>842</v>
      </c>
      <c r="E576">
        <v>1116068</v>
      </c>
      <c r="F576">
        <v>539757</v>
      </c>
      <c r="G576">
        <v>0</v>
      </c>
      <c r="H576">
        <v>0</v>
      </c>
      <c r="I576">
        <v>0</v>
      </c>
      <c r="J576">
        <v>2024</v>
      </c>
      <c r="K576">
        <v>3</v>
      </c>
      <c r="L576" t="str">
        <f>+VLOOKUP(A576,Sheet2!A:A,1,FALSE)</f>
        <v>Exito 250 San Blass</v>
      </c>
    </row>
    <row r="577" spans="1:12" hidden="1" x14ac:dyDescent="0.25">
      <c r="A577" t="s">
        <v>23</v>
      </c>
      <c r="B577" t="s">
        <v>8</v>
      </c>
      <c r="C577" t="s">
        <v>842</v>
      </c>
      <c r="E577">
        <v>2217354</v>
      </c>
      <c r="F577">
        <v>1269324</v>
      </c>
      <c r="G577">
        <v>0</v>
      </c>
      <c r="H577">
        <v>0</v>
      </c>
      <c r="I577">
        <v>0</v>
      </c>
      <c r="J577">
        <v>2024</v>
      </c>
      <c r="K577">
        <v>3</v>
      </c>
      <c r="L577" t="str">
        <f>+VLOOKUP(A577,Sheet2!A:A,1,FALSE)</f>
        <v>Exito 368 San Francisco</v>
      </c>
    </row>
    <row r="578" spans="1:12" hidden="1" x14ac:dyDescent="0.25">
      <c r="A578" t="s">
        <v>24</v>
      </c>
      <c r="B578" t="s">
        <v>8</v>
      </c>
      <c r="C578" t="s">
        <v>842</v>
      </c>
      <c r="E578">
        <v>2285836</v>
      </c>
      <c r="F578">
        <v>2032143</v>
      </c>
      <c r="G578">
        <v>0</v>
      </c>
      <c r="H578">
        <v>0</v>
      </c>
      <c r="I578">
        <v>0</v>
      </c>
      <c r="J578">
        <v>2024</v>
      </c>
      <c r="K578">
        <v>3</v>
      </c>
      <c r="L578" t="str">
        <f>+VLOOKUP(A578,Sheet2!A:A,1,FALSE)</f>
        <v>Exito 171 Soledad</v>
      </c>
    </row>
    <row r="579" spans="1:12" hidden="1" x14ac:dyDescent="0.25">
      <c r="A579" t="s">
        <v>26</v>
      </c>
      <c r="B579" t="s">
        <v>8</v>
      </c>
      <c r="C579" t="s">
        <v>842</v>
      </c>
      <c r="E579">
        <v>2085357</v>
      </c>
      <c r="F579">
        <v>0</v>
      </c>
      <c r="G579">
        <v>0</v>
      </c>
      <c r="H579">
        <v>0</v>
      </c>
      <c r="I579">
        <v>0</v>
      </c>
      <c r="J579">
        <v>2024</v>
      </c>
      <c r="K579">
        <v>3</v>
      </c>
      <c r="L579" t="str">
        <f>+VLOOKUP(A579,Sheet2!A:A,1,FALSE)</f>
        <v>Surti Mayorista Macarena</v>
      </c>
    </row>
    <row r="580" spans="1:12" hidden="1" x14ac:dyDescent="0.25">
      <c r="A580" t="s">
        <v>27</v>
      </c>
      <c r="B580" t="s">
        <v>8</v>
      </c>
      <c r="C580" t="s">
        <v>842</v>
      </c>
      <c r="E580">
        <v>1104610</v>
      </c>
      <c r="F580">
        <v>0</v>
      </c>
      <c r="G580">
        <v>0</v>
      </c>
      <c r="H580">
        <v>0</v>
      </c>
      <c r="I580">
        <v>0</v>
      </c>
      <c r="J580">
        <v>2024</v>
      </c>
      <c r="K580">
        <v>3</v>
      </c>
      <c r="L580" t="str">
        <f>+VLOOKUP(A580,Sheet2!A:A,1,FALSE)</f>
        <v>Surti Mayorista La Pradera</v>
      </c>
    </row>
    <row r="581" spans="1:12" hidden="1" x14ac:dyDescent="0.25">
      <c r="A581" t="s">
        <v>28</v>
      </c>
      <c r="B581" t="s">
        <v>8</v>
      </c>
      <c r="C581" t="s">
        <v>842</v>
      </c>
      <c r="E581">
        <v>1575677</v>
      </c>
      <c r="F581">
        <v>0</v>
      </c>
      <c r="G581">
        <v>0</v>
      </c>
      <c r="H581">
        <v>0</v>
      </c>
      <c r="I581">
        <v>0</v>
      </c>
      <c r="J581">
        <v>2024</v>
      </c>
      <c r="K581">
        <v>3</v>
      </c>
      <c r="L581" t="str">
        <f>+VLOOKUP(A581,Sheet2!A:A,1,FALSE)</f>
        <v>Surti  Mayorista Malambo</v>
      </c>
    </row>
    <row r="582" spans="1:12" hidden="1" x14ac:dyDescent="0.25">
      <c r="A582" t="s">
        <v>29</v>
      </c>
      <c r="B582" t="s">
        <v>8</v>
      </c>
      <c r="C582" t="s">
        <v>842</v>
      </c>
      <c r="E582">
        <v>183375</v>
      </c>
      <c r="F582">
        <v>297384</v>
      </c>
      <c r="G582">
        <v>0</v>
      </c>
      <c r="H582">
        <v>0</v>
      </c>
      <c r="I582">
        <v>0</v>
      </c>
      <c r="J582">
        <v>2024</v>
      </c>
      <c r="K582">
        <v>3</v>
      </c>
      <c r="L582" t="str">
        <f>+VLOOKUP(A582,Sheet2!A:A,1,FALSE)</f>
        <v>Exito 4041 Malambo</v>
      </c>
    </row>
    <row r="583" spans="1:12" hidden="1" x14ac:dyDescent="0.25">
      <c r="A583" t="s">
        <v>30</v>
      </c>
      <c r="B583" t="s">
        <v>8</v>
      </c>
      <c r="C583" t="s">
        <v>843</v>
      </c>
      <c r="E583">
        <v>148960</v>
      </c>
      <c r="F583">
        <v>0</v>
      </c>
      <c r="G583">
        <v>0</v>
      </c>
      <c r="H583">
        <v>0</v>
      </c>
      <c r="I583">
        <v>0</v>
      </c>
      <c r="J583">
        <v>2024</v>
      </c>
      <c r="K583">
        <v>3</v>
      </c>
      <c r="L583" t="str">
        <f>+VLOOKUP(A583,Sheet2!A:A,1,FALSE)</f>
        <v>Carulla 4472 Bocagrande</v>
      </c>
    </row>
    <row r="584" spans="1:12" hidden="1" x14ac:dyDescent="0.25">
      <c r="A584" t="s">
        <v>31</v>
      </c>
      <c r="B584" t="s">
        <v>8</v>
      </c>
      <c r="C584" t="s">
        <v>844</v>
      </c>
      <c r="E584">
        <v>171240</v>
      </c>
      <c r="F584">
        <v>0</v>
      </c>
      <c r="G584">
        <v>0</v>
      </c>
      <c r="H584">
        <v>0</v>
      </c>
      <c r="I584">
        <v>0</v>
      </c>
      <c r="J584">
        <v>2024</v>
      </c>
      <c r="K584">
        <v>3</v>
      </c>
      <c r="L584" t="str">
        <f>+VLOOKUP(A584,Sheet2!A:A,1,FALSE)</f>
        <v>Carulla 634 Castillo Grande</v>
      </c>
    </row>
    <row r="585" spans="1:12" hidden="1" x14ac:dyDescent="0.25">
      <c r="A585" t="s">
        <v>32</v>
      </c>
      <c r="B585" t="s">
        <v>8</v>
      </c>
      <c r="C585" t="s">
        <v>844</v>
      </c>
      <c r="E585">
        <v>393800</v>
      </c>
      <c r="F585">
        <v>0</v>
      </c>
      <c r="G585">
        <v>0</v>
      </c>
      <c r="H585">
        <v>0</v>
      </c>
      <c r="I585">
        <v>0</v>
      </c>
      <c r="J585">
        <v>2024</v>
      </c>
      <c r="K585">
        <v>3</v>
      </c>
      <c r="L585" t="str">
        <f>+VLOOKUP(A585,Sheet2!A:A,1,FALSE)</f>
        <v>Carulla 647 Ramblas</v>
      </c>
    </row>
    <row r="586" spans="1:12" hidden="1" x14ac:dyDescent="0.25">
      <c r="A586" t="s">
        <v>33</v>
      </c>
      <c r="B586" t="s">
        <v>8</v>
      </c>
      <c r="C586" t="s">
        <v>844</v>
      </c>
      <c r="E586">
        <v>785660</v>
      </c>
      <c r="F586">
        <v>0</v>
      </c>
      <c r="G586">
        <v>0</v>
      </c>
      <c r="H586">
        <v>0</v>
      </c>
      <c r="I586">
        <v>0</v>
      </c>
      <c r="J586">
        <v>2024</v>
      </c>
      <c r="K586">
        <v>3</v>
      </c>
      <c r="L586" t="str">
        <f>+VLOOKUP(A586,Sheet2!A:A,1,FALSE)</f>
        <v>Carulla 538 Santa Lucia</v>
      </c>
    </row>
    <row r="587" spans="1:12" hidden="1" x14ac:dyDescent="0.25">
      <c r="A587" t="s">
        <v>34</v>
      </c>
      <c r="B587" t="s">
        <v>8</v>
      </c>
      <c r="C587" t="s">
        <v>844</v>
      </c>
      <c r="E587">
        <v>455700</v>
      </c>
      <c r="F587">
        <v>0</v>
      </c>
      <c r="G587">
        <v>0</v>
      </c>
      <c r="H587">
        <v>0</v>
      </c>
      <c r="I587">
        <v>0</v>
      </c>
      <c r="J587">
        <v>2024</v>
      </c>
      <c r="K587">
        <v>3</v>
      </c>
      <c r="L587" t="str">
        <f>+VLOOKUP(A587,Sheet2!A:A,1,FALSE)</f>
        <v>Carulla 539 Villa Susana</v>
      </c>
    </row>
    <row r="588" spans="1:12" hidden="1" x14ac:dyDescent="0.25">
      <c r="A588" t="s">
        <v>35</v>
      </c>
      <c r="B588" t="s">
        <v>8</v>
      </c>
      <c r="C588" t="s">
        <v>844</v>
      </c>
      <c r="E588">
        <v>127680</v>
      </c>
      <c r="F588">
        <v>0</v>
      </c>
      <c r="G588">
        <v>0</v>
      </c>
      <c r="H588">
        <v>0</v>
      </c>
      <c r="I588">
        <v>0</v>
      </c>
      <c r="J588">
        <v>2024</v>
      </c>
      <c r="K588">
        <v>3</v>
      </c>
      <c r="L588" t="str">
        <f>+VLOOKUP(A588,Sheet2!A:A,1,FALSE)</f>
        <v>Carulla 670 Calle Roman</v>
      </c>
    </row>
    <row r="589" spans="1:12" hidden="1" x14ac:dyDescent="0.25">
      <c r="A589" t="s">
        <v>36</v>
      </c>
      <c r="B589" t="s">
        <v>8</v>
      </c>
      <c r="C589" t="s">
        <v>844</v>
      </c>
      <c r="E589">
        <v>191520</v>
      </c>
      <c r="F589">
        <v>0</v>
      </c>
      <c r="G589">
        <v>0</v>
      </c>
      <c r="H589">
        <v>0</v>
      </c>
      <c r="I589">
        <v>0</v>
      </c>
      <c r="J589">
        <v>2024</v>
      </c>
      <c r="K589">
        <v>3</v>
      </c>
      <c r="L589" t="str">
        <f>+VLOOKUP(A589,Sheet2!A:A,1,FALSE)</f>
        <v>Carulla 533 Express Manga</v>
      </c>
    </row>
    <row r="590" spans="1:12" hidden="1" x14ac:dyDescent="0.25">
      <c r="A590" t="s">
        <v>37</v>
      </c>
      <c r="B590" t="s">
        <v>8</v>
      </c>
      <c r="C590" t="s">
        <v>844</v>
      </c>
      <c r="E590">
        <v>42560</v>
      </c>
      <c r="F590">
        <v>0</v>
      </c>
      <c r="G590">
        <v>0</v>
      </c>
      <c r="H590">
        <v>0</v>
      </c>
      <c r="I590">
        <v>0</v>
      </c>
      <c r="J590">
        <v>2024</v>
      </c>
      <c r="K590">
        <v>3</v>
      </c>
      <c r="L590" t="str">
        <f>+VLOOKUP(A590,Sheet2!A:A,1,FALSE)</f>
        <v>Carulla 4821 Expres calle moneda</v>
      </c>
    </row>
    <row r="591" spans="1:12" hidden="1" x14ac:dyDescent="0.25">
      <c r="A591" t="s">
        <v>38</v>
      </c>
      <c r="B591" t="s">
        <v>8</v>
      </c>
      <c r="C591" t="s">
        <v>844</v>
      </c>
      <c r="E591">
        <v>1903785</v>
      </c>
      <c r="F591">
        <v>3302022</v>
      </c>
      <c r="G591">
        <v>0</v>
      </c>
      <c r="H591">
        <v>0</v>
      </c>
      <c r="I591">
        <v>0</v>
      </c>
      <c r="J591">
        <v>2024</v>
      </c>
      <c r="K591">
        <v>3</v>
      </c>
      <c r="L591" t="str">
        <f>+VLOOKUP(A591,Sheet2!A:A,1,FALSE)</f>
        <v>Exito 44 Cartagena</v>
      </c>
    </row>
    <row r="592" spans="1:12" hidden="1" x14ac:dyDescent="0.25">
      <c r="A592" t="s">
        <v>39</v>
      </c>
      <c r="B592" t="s">
        <v>8</v>
      </c>
      <c r="C592" t="s">
        <v>844</v>
      </c>
      <c r="E592">
        <v>2186121</v>
      </c>
      <c r="F592">
        <v>3150807</v>
      </c>
      <c r="G592">
        <v>0</v>
      </c>
      <c r="H592">
        <v>0</v>
      </c>
      <c r="I592">
        <v>0</v>
      </c>
      <c r="J592">
        <v>2024</v>
      </c>
      <c r="K592">
        <v>3</v>
      </c>
      <c r="L592" t="str">
        <f>+VLOOKUP(A592,Sheet2!A:A,1,FALSE)</f>
        <v>Exito 257 Ejecutivo</v>
      </c>
    </row>
    <row r="593" spans="1:12" hidden="1" x14ac:dyDescent="0.25">
      <c r="A593" t="s">
        <v>40</v>
      </c>
      <c r="B593" t="s">
        <v>8</v>
      </c>
      <c r="C593" t="s">
        <v>844</v>
      </c>
      <c r="E593">
        <v>3788090</v>
      </c>
      <c r="F593">
        <v>4768860</v>
      </c>
      <c r="G593">
        <v>0</v>
      </c>
      <c r="H593">
        <v>0</v>
      </c>
      <c r="I593">
        <v>0</v>
      </c>
      <c r="J593">
        <v>2024</v>
      </c>
      <c r="K593">
        <v>3</v>
      </c>
      <c r="L593" t="str">
        <f>+VLOOKUP(A593,Sheet2!A:A,1,FALSE)</f>
        <v>Exito 370 Castellana Cartagena</v>
      </c>
    </row>
    <row r="594" spans="1:12" hidden="1" x14ac:dyDescent="0.25">
      <c r="A594" t="s">
        <v>41</v>
      </c>
      <c r="B594" t="s">
        <v>8</v>
      </c>
      <c r="C594" t="s">
        <v>844</v>
      </c>
      <c r="E594">
        <v>2398860</v>
      </c>
      <c r="F594">
        <v>1590978</v>
      </c>
      <c r="G594">
        <v>0</v>
      </c>
      <c r="H594">
        <v>0</v>
      </c>
      <c r="I594">
        <v>0</v>
      </c>
      <c r="J594">
        <v>2024</v>
      </c>
      <c r="K594">
        <v>3</v>
      </c>
      <c r="L594" t="str">
        <f>+VLOOKUP(A594,Sheet2!A:A,1,FALSE)</f>
        <v>Exito 371 Matuna Cartagena</v>
      </c>
    </row>
    <row r="595" spans="1:12" hidden="1" x14ac:dyDescent="0.25">
      <c r="A595" t="s">
        <v>42</v>
      </c>
      <c r="B595" t="s">
        <v>8</v>
      </c>
      <c r="C595" t="s">
        <v>844</v>
      </c>
      <c r="E595">
        <v>1913322</v>
      </c>
      <c r="F595">
        <v>907644</v>
      </c>
      <c r="G595">
        <v>0</v>
      </c>
      <c r="H595">
        <v>0</v>
      </c>
      <c r="I595">
        <v>0</v>
      </c>
      <c r="J595">
        <v>2024</v>
      </c>
      <c r="K595">
        <v>3</v>
      </c>
      <c r="L595" t="str">
        <f>+VLOOKUP(A595,Sheet2!A:A,1,FALSE)</f>
        <v>Exito 367 San Diego</v>
      </c>
    </row>
    <row r="596" spans="1:12" hidden="1" x14ac:dyDescent="0.25">
      <c r="A596" t="s">
        <v>43</v>
      </c>
      <c r="B596" t="s">
        <v>8</v>
      </c>
      <c r="C596" t="s">
        <v>844</v>
      </c>
      <c r="E596">
        <v>148960</v>
      </c>
      <c r="F596">
        <v>0</v>
      </c>
      <c r="G596">
        <v>0</v>
      </c>
      <c r="H596">
        <v>0</v>
      </c>
      <c r="I596">
        <v>0</v>
      </c>
      <c r="J596">
        <v>2024</v>
      </c>
      <c r="K596">
        <v>3</v>
      </c>
      <c r="L596" t="str">
        <f>+VLOOKUP(A596,Sheet2!A:A,1,FALSE)</f>
        <v>Exito 636 Las Americas</v>
      </c>
    </row>
    <row r="597" spans="1:12" hidden="1" x14ac:dyDescent="0.25">
      <c r="A597" t="s">
        <v>44</v>
      </c>
      <c r="B597" t="s">
        <v>8</v>
      </c>
      <c r="C597" t="s">
        <v>844</v>
      </c>
      <c r="E597">
        <v>21280</v>
      </c>
      <c r="F597">
        <v>0</v>
      </c>
      <c r="G597">
        <v>0</v>
      </c>
      <c r="H597">
        <v>0</v>
      </c>
      <c r="I597">
        <v>0</v>
      </c>
      <c r="J597">
        <v>2024</v>
      </c>
      <c r="K597">
        <v>3</v>
      </c>
      <c r="L597" t="str">
        <f>+VLOOKUP(A597,Sheet2!A:A,1,FALSE)</f>
        <v>Carulla 4830 Express San Agustin</v>
      </c>
    </row>
    <row r="598" spans="1:12" hidden="1" x14ac:dyDescent="0.25">
      <c r="A598" t="s">
        <v>45</v>
      </c>
      <c r="B598" t="s">
        <v>8</v>
      </c>
      <c r="C598" t="s">
        <v>844</v>
      </c>
      <c r="E598">
        <v>63840</v>
      </c>
      <c r="F598">
        <v>0</v>
      </c>
      <c r="G598">
        <v>0</v>
      </c>
      <c r="H598">
        <v>0</v>
      </c>
      <c r="I598">
        <v>0</v>
      </c>
      <c r="J598">
        <v>2024</v>
      </c>
      <c r="K598">
        <v>3</v>
      </c>
      <c r="L598" t="str">
        <f>+VLOOKUP(A598,Sheet2!A:A,1,FALSE)</f>
        <v>Carulla 4832 Express Calle 4ta</v>
      </c>
    </row>
    <row r="599" spans="1:12" hidden="1" x14ac:dyDescent="0.25">
      <c r="A599" t="s">
        <v>46</v>
      </c>
      <c r="B599" t="s">
        <v>8</v>
      </c>
      <c r="C599" t="s">
        <v>844</v>
      </c>
      <c r="E599">
        <v>425600</v>
      </c>
      <c r="F599">
        <v>65160</v>
      </c>
      <c r="G599">
        <v>0</v>
      </c>
      <c r="H599">
        <v>0</v>
      </c>
      <c r="I599">
        <v>0</v>
      </c>
      <c r="J599">
        <v>2024</v>
      </c>
      <c r="K599">
        <v>3</v>
      </c>
      <c r="L599" t="str">
        <f>+VLOOKUP(A599,Sheet2!A:A,1,FALSE)</f>
        <v>Exito 4057 Crespo</v>
      </c>
    </row>
    <row r="600" spans="1:12" hidden="1" x14ac:dyDescent="0.25">
      <c r="A600" t="s">
        <v>47</v>
      </c>
      <c r="B600" t="s">
        <v>8</v>
      </c>
      <c r="C600" t="s">
        <v>844</v>
      </c>
      <c r="E600">
        <v>1149597</v>
      </c>
      <c r="F600">
        <v>0</v>
      </c>
      <c r="G600">
        <v>0</v>
      </c>
      <c r="H600">
        <v>0</v>
      </c>
      <c r="I600">
        <v>0</v>
      </c>
      <c r="J600">
        <v>2024</v>
      </c>
      <c r="K600">
        <v>3</v>
      </c>
      <c r="L600" t="str">
        <f>+VLOOKUP(A600,Sheet2!A:A,1,FALSE)</f>
        <v>Surti Mayorista Turbaco</v>
      </c>
    </row>
    <row r="601" spans="1:12" hidden="1" x14ac:dyDescent="0.25">
      <c r="A601" t="s">
        <v>48</v>
      </c>
      <c r="B601" t="s">
        <v>8</v>
      </c>
      <c r="C601" t="s">
        <v>844</v>
      </c>
      <c r="E601">
        <v>1160682</v>
      </c>
      <c r="F601">
        <v>0</v>
      </c>
      <c r="G601">
        <v>0</v>
      </c>
      <c r="H601">
        <v>0</v>
      </c>
      <c r="I601">
        <v>0</v>
      </c>
      <c r="J601">
        <v>2024</v>
      </c>
      <c r="K601">
        <v>3</v>
      </c>
      <c r="L601" t="str">
        <f>+VLOOKUP(A601,Sheet2!A:A,1,FALSE)</f>
        <v>Surti Mayorista Olaya Fredonia</v>
      </c>
    </row>
    <row r="602" spans="1:12" hidden="1" x14ac:dyDescent="0.25">
      <c r="A602" t="s">
        <v>49</v>
      </c>
      <c r="B602" t="s">
        <v>8</v>
      </c>
      <c r="C602" t="s">
        <v>844</v>
      </c>
      <c r="E602">
        <v>88060</v>
      </c>
      <c r="F602">
        <v>0</v>
      </c>
      <c r="G602">
        <v>0</v>
      </c>
      <c r="H602">
        <v>0</v>
      </c>
      <c r="I602">
        <v>0</v>
      </c>
      <c r="J602">
        <v>2024</v>
      </c>
      <c r="K602">
        <v>3</v>
      </c>
      <c r="L602" t="str">
        <f>+VLOOKUP(A602,Sheet2!A:A,1,FALSE)</f>
        <v>Carulla 541 Boca Grande</v>
      </c>
    </row>
    <row r="603" spans="1:12" hidden="1" x14ac:dyDescent="0.25">
      <c r="A603" t="s">
        <v>50</v>
      </c>
      <c r="B603" t="s">
        <v>8</v>
      </c>
      <c r="C603" t="s">
        <v>844</v>
      </c>
      <c r="E603">
        <v>106400</v>
      </c>
      <c r="F603">
        <v>0</v>
      </c>
      <c r="G603">
        <v>0</v>
      </c>
      <c r="H603">
        <v>0</v>
      </c>
      <c r="I603">
        <v>0</v>
      </c>
      <c r="J603">
        <v>2024</v>
      </c>
      <c r="K603">
        <v>3</v>
      </c>
      <c r="L603" t="str">
        <f>+VLOOKUP(A603,Sheet2!A:A,1,FALSE)</f>
        <v>Carulla 4826 Express Las Velas</v>
      </c>
    </row>
    <row r="604" spans="1:12" hidden="1" x14ac:dyDescent="0.25">
      <c r="A604" t="s">
        <v>51</v>
      </c>
      <c r="B604" t="s">
        <v>8</v>
      </c>
      <c r="C604" t="s">
        <v>843</v>
      </c>
      <c r="E604">
        <v>2693623</v>
      </c>
      <c r="F604">
        <v>2667174</v>
      </c>
      <c r="G604">
        <v>0</v>
      </c>
      <c r="H604">
        <v>0</v>
      </c>
      <c r="I604">
        <v>0</v>
      </c>
      <c r="J604">
        <v>2024</v>
      </c>
      <c r="K604">
        <v>3</v>
      </c>
      <c r="L604" t="str">
        <f>+VLOOKUP(A604,Sheet2!A:A,1,FALSE)</f>
        <v>Exito 357 Almeda Monteria</v>
      </c>
    </row>
    <row r="605" spans="1:12" hidden="1" x14ac:dyDescent="0.25">
      <c r="A605" t="s">
        <v>52</v>
      </c>
      <c r="B605" t="s">
        <v>8</v>
      </c>
      <c r="C605" t="s">
        <v>843</v>
      </c>
      <c r="E605">
        <v>574560</v>
      </c>
      <c r="F605">
        <v>267090</v>
      </c>
      <c r="G605">
        <v>0</v>
      </c>
      <c r="H605">
        <v>0</v>
      </c>
      <c r="I605">
        <v>0</v>
      </c>
      <c r="J605">
        <v>2024</v>
      </c>
      <c r="K605">
        <v>3</v>
      </c>
      <c r="L605" t="str">
        <f>+VLOOKUP(A605,Sheet2!A:A,1,FALSE)</f>
        <v>Exito 263 Centro Monteria</v>
      </c>
    </row>
    <row r="606" spans="1:12" hidden="1" x14ac:dyDescent="0.25">
      <c r="A606" t="s">
        <v>53</v>
      </c>
      <c r="B606" t="s">
        <v>8</v>
      </c>
      <c r="C606" t="s">
        <v>843</v>
      </c>
      <c r="E606">
        <v>682256</v>
      </c>
      <c r="F606">
        <v>296244</v>
      </c>
      <c r="G606">
        <v>0</v>
      </c>
      <c r="H606">
        <v>0</v>
      </c>
      <c r="I606">
        <v>0</v>
      </c>
      <c r="J606">
        <v>2024</v>
      </c>
      <c r="K606">
        <v>3</v>
      </c>
      <c r="L606" t="str">
        <f>+VLOOKUP(A606,Sheet2!A:A,1,FALSE)</f>
        <v>Almacenes 4033 Lorica</v>
      </c>
    </row>
    <row r="607" spans="1:12" hidden="1" x14ac:dyDescent="0.25">
      <c r="A607" t="s">
        <v>54</v>
      </c>
      <c r="B607" t="s">
        <v>8</v>
      </c>
      <c r="C607" t="s">
        <v>843</v>
      </c>
      <c r="E607">
        <v>922930</v>
      </c>
      <c r="F607">
        <v>1050870</v>
      </c>
      <c r="G607">
        <v>0</v>
      </c>
      <c r="H607">
        <v>0</v>
      </c>
      <c r="I607">
        <v>0</v>
      </c>
      <c r="J607">
        <v>2024</v>
      </c>
      <c r="K607">
        <v>3</v>
      </c>
      <c r="L607" t="str">
        <f>+VLOOKUP(A607,Sheet2!A:A,1,FALSE)</f>
        <v>Exito 262 Norte Monteria</v>
      </c>
    </row>
    <row r="608" spans="1:12" hidden="1" x14ac:dyDescent="0.25">
      <c r="A608" t="s">
        <v>55</v>
      </c>
      <c r="B608" t="s">
        <v>8</v>
      </c>
      <c r="C608" t="s">
        <v>843</v>
      </c>
      <c r="E608">
        <v>446880</v>
      </c>
      <c r="F608">
        <v>0</v>
      </c>
      <c r="G608">
        <v>0</v>
      </c>
      <c r="H608">
        <v>0</v>
      </c>
      <c r="I608">
        <v>0</v>
      </c>
      <c r="J608">
        <v>2024</v>
      </c>
      <c r="K608">
        <v>3</v>
      </c>
      <c r="L608" t="str">
        <f>+VLOOKUP(A608,Sheet2!A:A,1,FALSE)</f>
        <v>Carulla 4437 La Castellana</v>
      </c>
    </row>
    <row r="609" spans="1:12" hidden="1" x14ac:dyDescent="0.25">
      <c r="A609" t="s">
        <v>56</v>
      </c>
      <c r="B609" t="s">
        <v>8</v>
      </c>
      <c r="C609" t="s">
        <v>843</v>
      </c>
      <c r="E609">
        <v>255360</v>
      </c>
      <c r="F609">
        <v>0</v>
      </c>
      <c r="G609">
        <v>0</v>
      </c>
      <c r="H609">
        <v>0</v>
      </c>
      <c r="I609">
        <v>0</v>
      </c>
      <c r="J609">
        <v>2024</v>
      </c>
      <c r="K609">
        <v>3</v>
      </c>
      <c r="L609" t="str">
        <f>+VLOOKUP(A609,Sheet2!A:A,1,FALSE)</f>
        <v>Carulla 4442 Mar Norte</v>
      </c>
    </row>
    <row r="610" spans="1:12" hidden="1" x14ac:dyDescent="0.25">
      <c r="A610" t="s">
        <v>57</v>
      </c>
      <c r="B610" t="s">
        <v>8</v>
      </c>
      <c r="C610" t="s">
        <v>843</v>
      </c>
      <c r="E610">
        <v>766080</v>
      </c>
      <c r="F610">
        <v>0</v>
      </c>
      <c r="G610">
        <v>0</v>
      </c>
      <c r="H610">
        <v>0</v>
      </c>
      <c r="I610">
        <v>0</v>
      </c>
      <c r="J610">
        <v>2024</v>
      </c>
      <c r="K610">
        <v>3</v>
      </c>
      <c r="L610" t="str">
        <f>+VLOOKUP(A610,Sheet2!A:A,1,FALSE)</f>
        <v>Carulla 4475 Poblado</v>
      </c>
    </row>
    <row r="611" spans="1:12" hidden="1" x14ac:dyDescent="0.25">
      <c r="A611" t="s">
        <v>58</v>
      </c>
      <c r="B611" t="s">
        <v>8</v>
      </c>
      <c r="C611" t="s">
        <v>843</v>
      </c>
      <c r="E611">
        <v>446880</v>
      </c>
      <c r="F611">
        <v>0</v>
      </c>
      <c r="G611">
        <v>0</v>
      </c>
      <c r="H611">
        <v>0</v>
      </c>
      <c r="I611">
        <v>0</v>
      </c>
      <c r="J611">
        <v>2024</v>
      </c>
      <c r="K611">
        <v>3</v>
      </c>
      <c r="L611" t="str">
        <f>+VLOOKUP(A611,Sheet2!A:A,1,FALSE)</f>
        <v>Carulla 4476 El Prado</v>
      </c>
    </row>
    <row r="612" spans="1:12" hidden="1" x14ac:dyDescent="0.25">
      <c r="A612" t="s">
        <v>59</v>
      </c>
      <c r="B612" t="s">
        <v>8</v>
      </c>
      <c r="C612" t="s">
        <v>843</v>
      </c>
      <c r="E612">
        <v>489440</v>
      </c>
      <c r="F612">
        <v>0</v>
      </c>
      <c r="G612">
        <v>0</v>
      </c>
      <c r="H612">
        <v>0</v>
      </c>
      <c r="I612">
        <v>0</v>
      </c>
      <c r="J612">
        <v>2024</v>
      </c>
      <c r="K612">
        <v>3</v>
      </c>
      <c r="L612" t="str">
        <f>+VLOOKUP(A612,Sheet2!A:A,1,FALSE)</f>
        <v>Carulla 4486 La Colina</v>
      </c>
    </row>
    <row r="613" spans="1:12" hidden="1" x14ac:dyDescent="0.25">
      <c r="A613" t="s">
        <v>60</v>
      </c>
      <c r="B613" t="s">
        <v>8</v>
      </c>
      <c r="C613" t="s">
        <v>843</v>
      </c>
      <c r="E613">
        <v>276640</v>
      </c>
      <c r="F613">
        <v>0</v>
      </c>
      <c r="G613">
        <v>0</v>
      </c>
      <c r="H613">
        <v>0</v>
      </c>
      <c r="I613">
        <v>0</v>
      </c>
      <c r="J613">
        <v>2024</v>
      </c>
      <c r="K613">
        <v>3</v>
      </c>
      <c r="L613" t="str">
        <f>+VLOOKUP(A613,Sheet2!A:A,1,FALSE)</f>
        <v>Carulla 4489 Manga</v>
      </c>
    </row>
    <row r="614" spans="1:12" hidden="1" x14ac:dyDescent="0.25">
      <c r="A614" t="s">
        <v>61</v>
      </c>
      <c r="B614" t="s">
        <v>8</v>
      </c>
      <c r="C614" t="s">
        <v>843</v>
      </c>
      <c r="E614">
        <v>446880</v>
      </c>
      <c r="F614">
        <v>0</v>
      </c>
      <c r="G614">
        <v>0</v>
      </c>
      <c r="H614">
        <v>0</v>
      </c>
      <c r="I614">
        <v>0</v>
      </c>
      <c r="J614">
        <v>2024</v>
      </c>
      <c r="K614">
        <v>3</v>
      </c>
      <c r="L614" t="str">
        <f>+VLOOKUP(A614,Sheet2!A:A,1,FALSE)</f>
        <v>Carulla 4496 De Andalucia</v>
      </c>
    </row>
    <row r="615" spans="1:12" hidden="1" x14ac:dyDescent="0.25">
      <c r="A615" t="s">
        <v>62</v>
      </c>
      <c r="B615" t="s">
        <v>8</v>
      </c>
      <c r="C615" t="s">
        <v>843</v>
      </c>
      <c r="E615">
        <v>148960</v>
      </c>
      <c r="F615">
        <v>0</v>
      </c>
      <c r="G615">
        <v>0</v>
      </c>
      <c r="H615">
        <v>0</v>
      </c>
      <c r="I615">
        <v>0</v>
      </c>
      <c r="J615">
        <v>2024</v>
      </c>
      <c r="K615">
        <v>3</v>
      </c>
      <c r="L615" t="str">
        <f>+VLOOKUP(A615,Sheet2!A:A,1,FALSE)</f>
        <v>Exito 4175 Express Costa Azul</v>
      </c>
    </row>
    <row r="616" spans="1:12" hidden="1" x14ac:dyDescent="0.25">
      <c r="A616" t="s">
        <v>63</v>
      </c>
      <c r="B616" t="s">
        <v>8</v>
      </c>
      <c r="C616" t="s">
        <v>843</v>
      </c>
      <c r="E616">
        <v>85120</v>
      </c>
      <c r="F616">
        <v>0</v>
      </c>
      <c r="G616">
        <v>0</v>
      </c>
      <c r="H616">
        <v>0</v>
      </c>
      <c r="I616">
        <v>0</v>
      </c>
      <c r="J616">
        <v>2024</v>
      </c>
      <c r="K616">
        <v>3</v>
      </c>
      <c r="L616" t="str">
        <f>+VLOOKUP(A616,Sheet2!A:A,1,FALSE)</f>
        <v>Carulla 4573 Alameda</v>
      </c>
    </row>
    <row r="617" spans="1:12" hidden="1" x14ac:dyDescent="0.25">
      <c r="A617" t="s">
        <v>64</v>
      </c>
      <c r="B617" t="s">
        <v>8</v>
      </c>
      <c r="C617" t="s">
        <v>845</v>
      </c>
      <c r="E617">
        <v>203100</v>
      </c>
      <c r="F617">
        <v>0</v>
      </c>
      <c r="G617">
        <v>0</v>
      </c>
      <c r="H617">
        <v>0</v>
      </c>
      <c r="I617">
        <v>0</v>
      </c>
      <c r="J617">
        <v>2024</v>
      </c>
      <c r="K617">
        <v>3</v>
      </c>
      <c r="L617" t="str">
        <f>+VLOOKUP(A617,Sheet2!A:A,1,FALSE)</f>
        <v>Carulla 535 La Mina</v>
      </c>
    </row>
    <row r="618" spans="1:12" hidden="1" x14ac:dyDescent="0.25">
      <c r="A618" t="s">
        <v>65</v>
      </c>
      <c r="B618" t="s">
        <v>8</v>
      </c>
      <c r="C618" t="s">
        <v>845</v>
      </c>
      <c r="E618">
        <v>10775748</v>
      </c>
      <c r="F618">
        <v>677295</v>
      </c>
      <c r="G618">
        <v>0</v>
      </c>
      <c r="H618">
        <v>0</v>
      </c>
      <c r="I618">
        <v>0</v>
      </c>
      <c r="J618">
        <v>2024</v>
      </c>
      <c r="K618">
        <v>3</v>
      </c>
      <c r="L618" t="str">
        <f>+VLOOKUP(A618,Sheet2!A:A,1,FALSE)</f>
        <v>Exito 385 Edual Riohacha</v>
      </c>
    </row>
    <row r="619" spans="1:12" hidden="1" x14ac:dyDescent="0.25">
      <c r="A619" t="s">
        <v>66</v>
      </c>
      <c r="B619" t="s">
        <v>8</v>
      </c>
      <c r="C619" t="s">
        <v>846</v>
      </c>
      <c r="E619">
        <v>232140</v>
      </c>
      <c r="F619">
        <v>0</v>
      </c>
      <c r="G619">
        <v>0</v>
      </c>
      <c r="H619">
        <v>0</v>
      </c>
      <c r="I619">
        <v>0</v>
      </c>
      <c r="J619">
        <v>2024</v>
      </c>
      <c r="K619">
        <v>3</v>
      </c>
      <c r="L619" t="str">
        <f>+VLOOKUP(A619,Sheet2!A:A,1,FALSE)</f>
        <v>Carulla 629 Arrecife</v>
      </c>
    </row>
    <row r="620" spans="1:12" hidden="1" x14ac:dyDescent="0.25">
      <c r="A620" t="s">
        <v>67</v>
      </c>
      <c r="B620" t="s">
        <v>8</v>
      </c>
      <c r="C620" t="s">
        <v>846</v>
      </c>
      <c r="E620">
        <v>239960</v>
      </c>
      <c r="F620">
        <v>0</v>
      </c>
      <c r="G620">
        <v>0</v>
      </c>
      <c r="H620">
        <v>0</v>
      </c>
      <c r="I620">
        <v>0</v>
      </c>
      <c r="J620">
        <v>2024</v>
      </c>
      <c r="K620">
        <v>3</v>
      </c>
      <c r="L620" t="str">
        <f>+VLOOKUP(A620,Sheet2!A:A,1,FALSE)</f>
        <v>Carulla 4804 Bellavista</v>
      </c>
    </row>
    <row r="621" spans="1:12" hidden="1" x14ac:dyDescent="0.25">
      <c r="A621" t="s">
        <v>68</v>
      </c>
      <c r="B621" t="s">
        <v>8</v>
      </c>
      <c r="C621" t="s">
        <v>846</v>
      </c>
      <c r="E621">
        <v>92940</v>
      </c>
      <c r="F621">
        <v>0</v>
      </c>
      <c r="G621">
        <v>0</v>
      </c>
      <c r="H621">
        <v>0</v>
      </c>
      <c r="I621">
        <v>0</v>
      </c>
      <c r="J621">
        <v>2024</v>
      </c>
      <c r="K621">
        <v>3</v>
      </c>
      <c r="L621" t="str">
        <f>+VLOOKUP(A621,Sheet2!A:A,1,FALSE)</f>
        <v>Carulla 665 Zazue</v>
      </c>
    </row>
    <row r="622" spans="1:12" hidden="1" x14ac:dyDescent="0.25">
      <c r="A622" t="s">
        <v>69</v>
      </c>
      <c r="B622" t="s">
        <v>8</v>
      </c>
      <c r="C622" t="s">
        <v>846</v>
      </c>
      <c r="E622">
        <v>3593129</v>
      </c>
      <c r="F622">
        <v>1495731</v>
      </c>
      <c r="G622">
        <v>0</v>
      </c>
      <c r="H622">
        <v>0</v>
      </c>
      <c r="I622">
        <v>0</v>
      </c>
      <c r="J622">
        <v>2024</v>
      </c>
      <c r="K622">
        <v>3</v>
      </c>
      <c r="L622" t="str">
        <f>+VLOOKUP(A622,Sheet2!A:A,1,FALSE)</f>
        <v>Exito 363 Buena Vista Santa Marta</v>
      </c>
    </row>
    <row r="623" spans="1:12" hidden="1" x14ac:dyDescent="0.25">
      <c r="A623" t="s">
        <v>70</v>
      </c>
      <c r="B623" t="s">
        <v>8</v>
      </c>
      <c r="C623" t="s">
        <v>846</v>
      </c>
      <c r="E623">
        <v>2257303</v>
      </c>
      <c r="F623">
        <v>972354</v>
      </c>
      <c r="G623">
        <v>0</v>
      </c>
      <c r="H623">
        <v>0</v>
      </c>
      <c r="I623">
        <v>0</v>
      </c>
      <c r="J623">
        <v>2024</v>
      </c>
      <c r="K623">
        <v>3</v>
      </c>
      <c r="L623" t="str">
        <f>+VLOOKUP(A623,Sheet2!A:A,1,FALSE)</f>
        <v>Exito 258 Centro Santa Marta</v>
      </c>
    </row>
    <row r="624" spans="1:12" hidden="1" x14ac:dyDescent="0.25">
      <c r="A624" t="s">
        <v>71</v>
      </c>
      <c r="B624" t="s">
        <v>8</v>
      </c>
      <c r="C624" t="s">
        <v>846</v>
      </c>
      <c r="E624">
        <v>1054246</v>
      </c>
      <c r="F624">
        <v>644499</v>
      </c>
      <c r="G624">
        <v>0</v>
      </c>
      <c r="H624">
        <v>0</v>
      </c>
      <c r="I624">
        <v>0</v>
      </c>
      <c r="J624">
        <v>2024</v>
      </c>
      <c r="K624">
        <v>3</v>
      </c>
      <c r="L624" t="str">
        <f>+VLOOKUP(A624,Sheet2!A:A,1,FALSE)</f>
        <v>Exito 259 Libertador</v>
      </c>
    </row>
    <row r="625" spans="1:12" hidden="1" x14ac:dyDescent="0.25">
      <c r="A625" t="s">
        <v>72</v>
      </c>
      <c r="B625" t="s">
        <v>8</v>
      </c>
      <c r="C625" t="s">
        <v>846</v>
      </c>
      <c r="E625">
        <v>21280</v>
      </c>
      <c r="F625">
        <v>0</v>
      </c>
      <c r="G625">
        <v>0</v>
      </c>
      <c r="H625">
        <v>0</v>
      </c>
      <c r="I625">
        <v>0</v>
      </c>
      <c r="J625">
        <v>2024</v>
      </c>
      <c r="K625">
        <v>3</v>
      </c>
      <c r="L625" t="str">
        <f>+VLOOKUP(A625,Sheet2!A:A,1,FALSE)</f>
        <v>Carulla 4827 Express Presente Santa Mart</v>
      </c>
    </row>
    <row r="626" spans="1:12" hidden="1" x14ac:dyDescent="0.25">
      <c r="A626" t="s">
        <v>73</v>
      </c>
      <c r="B626" t="s">
        <v>8</v>
      </c>
      <c r="C626" t="s">
        <v>846</v>
      </c>
      <c r="E626">
        <v>42560</v>
      </c>
      <c r="F626">
        <v>0</v>
      </c>
      <c r="G626">
        <v>0</v>
      </c>
      <c r="H626">
        <v>0</v>
      </c>
      <c r="I626">
        <v>0</v>
      </c>
      <c r="J626">
        <v>2024</v>
      </c>
      <c r="K626">
        <v>3</v>
      </c>
      <c r="L626" t="str">
        <f>+VLOOKUP(A626,Sheet2!A:A,1,FALSE)</f>
        <v>Carulla 4833 Express Rodadero Sur</v>
      </c>
    </row>
    <row r="627" spans="1:12" hidden="1" x14ac:dyDescent="0.25">
      <c r="A627" t="s">
        <v>74</v>
      </c>
      <c r="B627" t="s">
        <v>8</v>
      </c>
      <c r="C627" t="s">
        <v>847</v>
      </c>
      <c r="E627">
        <v>1566281</v>
      </c>
      <c r="F627">
        <v>1094976</v>
      </c>
      <c r="G627">
        <v>0</v>
      </c>
      <c r="H627">
        <v>0</v>
      </c>
      <c r="I627">
        <v>0</v>
      </c>
      <c r="J627">
        <v>2024</v>
      </c>
      <c r="K627">
        <v>3</v>
      </c>
      <c r="L627" t="str">
        <f>+VLOOKUP(A627,Sheet2!A:A,1,FALSE)</f>
        <v>Exito 264 Centro Sicelejo</v>
      </c>
    </row>
    <row r="628" spans="1:12" hidden="1" x14ac:dyDescent="0.25">
      <c r="A628" t="s">
        <v>75</v>
      </c>
      <c r="B628" t="s">
        <v>8</v>
      </c>
      <c r="C628" t="s">
        <v>847</v>
      </c>
      <c r="E628">
        <v>1853835</v>
      </c>
      <c r="F628">
        <v>2079192</v>
      </c>
      <c r="G628">
        <v>0</v>
      </c>
      <c r="H628">
        <v>0</v>
      </c>
      <c r="I628">
        <v>0</v>
      </c>
      <c r="J628">
        <v>2024</v>
      </c>
      <c r="K628">
        <v>3</v>
      </c>
      <c r="L628" t="str">
        <f>+VLOOKUP(A628,Sheet2!A:A,1,FALSE)</f>
        <v>Exito 43 Sincelejo</v>
      </c>
    </row>
    <row r="629" spans="1:12" hidden="1" x14ac:dyDescent="0.25">
      <c r="A629" t="s">
        <v>76</v>
      </c>
      <c r="B629" t="s">
        <v>8</v>
      </c>
      <c r="C629" t="s">
        <v>847</v>
      </c>
      <c r="E629">
        <v>2530856</v>
      </c>
      <c r="F629">
        <v>378090</v>
      </c>
      <c r="G629">
        <v>0</v>
      </c>
      <c r="H629">
        <v>0</v>
      </c>
      <c r="I629">
        <v>0</v>
      </c>
      <c r="J629">
        <v>2024</v>
      </c>
      <c r="K629">
        <v>3</v>
      </c>
      <c r="L629" t="str">
        <f>+VLOOKUP(A629,Sheet2!A:A,1,FALSE)</f>
        <v>Exito 172 Magangue</v>
      </c>
    </row>
    <row r="630" spans="1:12" hidden="1" x14ac:dyDescent="0.25">
      <c r="A630" t="s">
        <v>77</v>
      </c>
      <c r="B630" t="s">
        <v>8</v>
      </c>
      <c r="C630" t="s">
        <v>847</v>
      </c>
      <c r="E630">
        <v>1213619</v>
      </c>
      <c r="F630">
        <v>636393</v>
      </c>
      <c r="G630">
        <v>0</v>
      </c>
      <c r="H630">
        <v>0</v>
      </c>
      <c r="I630">
        <v>0</v>
      </c>
      <c r="J630">
        <v>2024</v>
      </c>
      <c r="K630">
        <v>3</v>
      </c>
      <c r="L630" t="str">
        <f>+VLOOKUP(A630,Sheet2!A:A,1,FALSE)</f>
        <v>Exito 68 Tolu</v>
      </c>
    </row>
    <row r="631" spans="1:12" hidden="1" x14ac:dyDescent="0.25">
      <c r="A631" t="s">
        <v>78</v>
      </c>
      <c r="B631" t="s">
        <v>8</v>
      </c>
      <c r="C631" t="s">
        <v>848</v>
      </c>
      <c r="E631">
        <v>4371533</v>
      </c>
      <c r="F631">
        <v>290923</v>
      </c>
      <c r="G631">
        <v>0</v>
      </c>
      <c r="H631">
        <v>0</v>
      </c>
      <c r="I631">
        <v>0</v>
      </c>
      <c r="J631">
        <v>2024</v>
      </c>
      <c r="K631">
        <v>3</v>
      </c>
      <c r="L631" t="str">
        <f>+VLOOKUP(A631,Sheet2!A:A,1,FALSE)</f>
        <v>Exito 266 Centro Valledupar</v>
      </c>
    </row>
    <row r="632" spans="1:12" hidden="1" x14ac:dyDescent="0.25">
      <c r="A632" t="s">
        <v>79</v>
      </c>
      <c r="B632" t="s">
        <v>8</v>
      </c>
      <c r="C632" t="s">
        <v>848</v>
      </c>
      <c r="E632">
        <v>5172347</v>
      </c>
      <c r="F632">
        <v>2771100</v>
      </c>
      <c r="G632">
        <v>0</v>
      </c>
      <c r="H632">
        <v>0</v>
      </c>
      <c r="I632">
        <v>0</v>
      </c>
      <c r="J632">
        <v>2024</v>
      </c>
      <c r="K632">
        <v>3</v>
      </c>
      <c r="L632" t="str">
        <f>+VLOOKUP(A632,Sheet2!A:A,1,FALSE)</f>
        <v>Exito 354 Las Flores</v>
      </c>
    </row>
    <row r="633" spans="1:12" hidden="1" x14ac:dyDescent="0.25">
      <c r="A633" t="s">
        <v>80</v>
      </c>
      <c r="B633" t="s">
        <v>8</v>
      </c>
      <c r="C633" t="s">
        <v>848</v>
      </c>
      <c r="E633">
        <v>516757</v>
      </c>
      <c r="F633">
        <v>0</v>
      </c>
      <c r="G633">
        <v>0</v>
      </c>
      <c r="H633">
        <v>0</v>
      </c>
      <c r="I633">
        <v>0</v>
      </c>
      <c r="J633">
        <v>2024</v>
      </c>
      <c r="K633">
        <v>3</v>
      </c>
      <c r="L633" t="str">
        <f>+VLOOKUP(A633,Sheet2!A:A,1,FALSE)</f>
        <v>Surti Mayorista La Fontana</v>
      </c>
    </row>
    <row r="634" spans="1:12" hidden="1" x14ac:dyDescent="0.25">
      <c r="A634" t="s">
        <v>81</v>
      </c>
      <c r="B634" t="s">
        <v>8</v>
      </c>
      <c r="C634" t="s">
        <v>848</v>
      </c>
      <c r="E634">
        <v>487257</v>
      </c>
      <c r="F634">
        <v>0</v>
      </c>
      <c r="G634">
        <v>0</v>
      </c>
      <c r="H634">
        <v>0</v>
      </c>
      <c r="I634">
        <v>0</v>
      </c>
      <c r="J634">
        <v>2024</v>
      </c>
      <c r="K634">
        <v>3</v>
      </c>
      <c r="L634" t="str">
        <f>+VLOOKUP(A634,Sheet2!A:A,1,FALSE)</f>
        <v>Surti Mayorista Nevada</v>
      </c>
    </row>
    <row r="635" spans="1:12" hidden="1" x14ac:dyDescent="0.25">
      <c r="A635" t="s">
        <v>82</v>
      </c>
      <c r="B635" t="s">
        <v>83</v>
      </c>
      <c r="C635" t="s">
        <v>842</v>
      </c>
      <c r="E635">
        <v>0</v>
      </c>
      <c r="F635">
        <v>0</v>
      </c>
      <c r="G635">
        <v>-1253304</v>
      </c>
      <c r="H635">
        <v>0</v>
      </c>
      <c r="I635">
        <v>0</v>
      </c>
      <c r="J635">
        <v>2024</v>
      </c>
      <c r="K635">
        <v>3</v>
      </c>
      <c r="L635" t="str">
        <f>+VLOOKUP(A635,Sheet2!A:A,1,FALSE)</f>
        <v>CD 900 Cross Doking Costa</v>
      </c>
    </row>
    <row r="636" spans="1:12" hidden="1" x14ac:dyDescent="0.25">
      <c r="A636" t="s">
        <v>84</v>
      </c>
      <c r="B636" t="s">
        <v>83</v>
      </c>
      <c r="C636" t="s">
        <v>842</v>
      </c>
      <c r="E636">
        <v>1246297</v>
      </c>
      <c r="F636">
        <v>384280</v>
      </c>
      <c r="G636">
        <v>-418079</v>
      </c>
      <c r="H636">
        <v>0</v>
      </c>
      <c r="I636">
        <v>0</v>
      </c>
      <c r="J636">
        <v>2024</v>
      </c>
      <c r="K636">
        <v>3</v>
      </c>
      <c r="L636" t="str">
        <f>+VLOOKUP(A636,Sheet2!A:A,1,FALSE)</f>
        <v>CENCOSUD AMERICANO BARRANQUILLA</v>
      </c>
    </row>
    <row r="637" spans="1:12" hidden="1" x14ac:dyDescent="0.25">
      <c r="A637" t="s">
        <v>85</v>
      </c>
      <c r="B637" t="s">
        <v>83</v>
      </c>
      <c r="C637" t="s">
        <v>842</v>
      </c>
      <c r="E637">
        <v>3043204</v>
      </c>
      <c r="F637">
        <v>206920</v>
      </c>
      <c r="G637">
        <v>-299249</v>
      </c>
      <c r="H637">
        <v>0</v>
      </c>
      <c r="I637">
        <v>0</v>
      </c>
      <c r="J637">
        <v>2024</v>
      </c>
      <c r="K637">
        <v>3</v>
      </c>
      <c r="L637" t="str">
        <f>+VLOOKUP(A637,Sheet2!A:A,1,FALSE)</f>
        <v>CENCOSUD BUENAVISTA BARRANQUILLA</v>
      </c>
    </row>
    <row r="638" spans="1:12" hidden="1" x14ac:dyDescent="0.25">
      <c r="A638" t="s">
        <v>86</v>
      </c>
      <c r="B638" t="s">
        <v>83</v>
      </c>
      <c r="C638" t="s">
        <v>842</v>
      </c>
      <c r="E638">
        <v>1726814</v>
      </c>
      <c r="F638">
        <v>177360</v>
      </c>
      <c r="G638">
        <v>-210791</v>
      </c>
      <c r="H638">
        <v>0</v>
      </c>
      <c r="I638">
        <v>0</v>
      </c>
      <c r="J638">
        <v>2024</v>
      </c>
      <c r="K638">
        <v>3</v>
      </c>
      <c r="L638" t="str">
        <f>+VLOOKUP(A638,Sheet2!A:A,1,FALSE)</f>
        <v>CENCOSUD PRADO BARRANQUILLA</v>
      </c>
    </row>
    <row r="639" spans="1:12" hidden="1" x14ac:dyDescent="0.25">
      <c r="A639" t="s">
        <v>87</v>
      </c>
      <c r="B639" t="s">
        <v>83</v>
      </c>
      <c r="C639" t="s">
        <v>842</v>
      </c>
      <c r="E639">
        <v>163518</v>
      </c>
      <c r="F639">
        <v>147800</v>
      </c>
      <c r="G639">
        <v>-649917</v>
      </c>
      <c r="H639">
        <v>0</v>
      </c>
      <c r="I639">
        <v>0</v>
      </c>
      <c r="J639">
        <v>2024</v>
      </c>
      <c r="K639">
        <v>3</v>
      </c>
      <c r="L639" t="str">
        <f>+VLOOKUP(A639,Sheet2!A:A,1,FALSE)</f>
        <v>CENCOSUD CALLE 30 BARRANQUILLA</v>
      </c>
    </row>
    <row r="640" spans="1:12" hidden="1" x14ac:dyDescent="0.25">
      <c r="A640" t="s">
        <v>88</v>
      </c>
      <c r="B640" t="s">
        <v>83</v>
      </c>
      <c r="C640" t="s">
        <v>844</v>
      </c>
      <c r="E640">
        <v>4230620</v>
      </c>
      <c r="F640">
        <v>561640</v>
      </c>
      <c r="G640">
        <v>-206667</v>
      </c>
      <c r="H640">
        <v>0</v>
      </c>
      <c r="I640">
        <v>0</v>
      </c>
      <c r="J640">
        <v>2024</v>
      </c>
      <c r="K640">
        <v>3</v>
      </c>
      <c r="L640" t="str">
        <f>+VLOOKUP(A640,Sheet2!A:A,1,FALSE)</f>
        <v>CENCOSUD CASTILLO SAN FELIPE</v>
      </c>
    </row>
    <row r="641" spans="1:12" hidden="1" x14ac:dyDescent="0.25">
      <c r="A641" t="s">
        <v>89</v>
      </c>
      <c r="B641" t="s">
        <v>83</v>
      </c>
      <c r="C641" t="s">
        <v>844</v>
      </c>
      <c r="E641">
        <v>3744204</v>
      </c>
      <c r="F641">
        <v>325160</v>
      </c>
      <c r="G641">
        <v>-139805</v>
      </c>
      <c r="H641">
        <v>0</v>
      </c>
      <c r="I641">
        <v>0</v>
      </c>
      <c r="J641">
        <v>2024</v>
      </c>
      <c r="K641">
        <v>3</v>
      </c>
      <c r="L641" t="str">
        <f>+VLOOKUP(A641,Sheet2!A:A,1,FALSE)</f>
        <v>CENCOSUD EL LAGO CARTAGENA</v>
      </c>
    </row>
    <row r="642" spans="1:12" hidden="1" x14ac:dyDescent="0.25">
      <c r="A642" t="s">
        <v>90</v>
      </c>
      <c r="B642" t="s">
        <v>83</v>
      </c>
      <c r="C642" t="s">
        <v>843</v>
      </c>
      <c r="E642">
        <v>2190730</v>
      </c>
      <c r="F642">
        <v>1891840</v>
      </c>
      <c r="G642">
        <v>-335239</v>
      </c>
      <c r="H642">
        <v>0</v>
      </c>
      <c r="I642">
        <v>0</v>
      </c>
      <c r="J642">
        <v>2024</v>
      </c>
      <c r="K642">
        <v>3</v>
      </c>
      <c r="L642" t="str">
        <f>+VLOOKUP(A642,Sheet2!A:A,1,FALSE)</f>
        <v>CENCOSUD MONTERIA</v>
      </c>
    </row>
    <row r="643" spans="1:12" hidden="1" x14ac:dyDescent="0.25">
      <c r="A643" t="s">
        <v>91</v>
      </c>
      <c r="B643" t="s">
        <v>83</v>
      </c>
      <c r="C643" t="s">
        <v>845</v>
      </c>
      <c r="E643">
        <v>2582556</v>
      </c>
      <c r="F643">
        <v>2069200</v>
      </c>
      <c r="G643">
        <v>-85245</v>
      </c>
      <c r="H643">
        <v>0</v>
      </c>
      <c r="I643">
        <v>0</v>
      </c>
      <c r="J643">
        <v>2024</v>
      </c>
      <c r="K643">
        <v>3</v>
      </c>
      <c r="L643" t="str">
        <f>+VLOOKUP(A643,Sheet2!A:A,1,FALSE)</f>
        <v>CENCOSUD RIOHACHA</v>
      </c>
    </row>
    <row r="644" spans="1:12" hidden="1" x14ac:dyDescent="0.25">
      <c r="A644" t="s">
        <v>92</v>
      </c>
      <c r="B644" t="s">
        <v>83</v>
      </c>
      <c r="C644" t="s">
        <v>846</v>
      </c>
      <c r="E644">
        <v>1833372</v>
      </c>
      <c r="F644">
        <v>443400</v>
      </c>
      <c r="G644">
        <v>-222383</v>
      </c>
      <c r="H644">
        <v>0</v>
      </c>
      <c r="I644">
        <v>0</v>
      </c>
      <c r="J644">
        <v>2024</v>
      </c>
      <c r="K644">
        <v>3</v>
      </c>
      <c r="L644" t="str">
        <f>+VLOOKUP(A644,Sheet2!A:A,1,FALSE)</f>
        <v>CENCOSUD SANTA MARTA</v>
      </c>
    </row>
    <row r="645" spans="1:12" hidden="1" x14ac:dyDescent="0.25">
      <c r="A645" t="s">
        <v>93</v>
      </c>
      <c r="B645" t="s">
        <v>83</v>
      </c>
      <c r="C645" t="s">
        <v>848</v>
      </c>
      <c r="E645">
        <v>5478714</v>
      </c>
      <c r="F645">
        <v>206920</v>
      </c>
      <c r="G645">
        <v>-177848</v>
      </c>
      <c r="H645">
        <v>0</v>
      </c>
      <c r="I645">
        <v>0</v>
      </c>
      <c r="J645">
        <v>2024</v>
      </c>
      <c r="K645">
        <v>3</v>
      </c>
      <c r="L645" t="str">
        <f>+VLOOKUP(A645,Sheet2!A:A,1,FALSE)</f>
        <v>CENCOSUD VALLEDUPAR</v>
      </c>
    </row>
    <row r="646" spans="1:12" hidden="1" x14ac:dyDescent="0.25">
      <c r="A646" t="s">
        <v>94</v>
      </c>
      <c r="B646" t="s">
        <v>83</v>
      </c>
      <c r="C646" t="s">
        <v>848</v>
      </c>
      <c r="E646">
        <v>2875636</v>
      </c>
      <c r="F646">
        <v>1241520</v>
      </c>
      <c r="G646">
        <v>-272658</v>
      </c>
      <c r="H646">
        <v>0</v>
      </c>
      <c r="I646">
        <v>0</v>
      </c>
      <c r="J646">
        <v>2024</v>
      </c>
      <c r="K646">
        <v>3</v>
      </c>
      <c r="L646" t="str">
        <f>+VLOOKUP(A646,Sheet2!A:A,1,FALSE)</f>
        <v>CENCOSUD-METRO LA 7 MAYALES</v>
      </c>
    </row>
    <row r="647" spans="1:12" hidden="1" x14ac:dyDescent="0.25">
      <c r="A647" t="s">
        <v>95</v>
      </c>
      <c r="B647" t="s">
        <v>96</v>
      </c>
      <c r="C647" t="s">
        <v>844</v>
      </c>
      <c r="E647">
        <v>145184</v>
      </c>
      <c r="F647">
        <v>0</v>
      </c>
      <c r="G647">
        <v>-65390</v>
      </c>
      <c r="H647">
        <v>0</v>
      </c>
      <c r="I647">
        <v>7979</v>
      </c>
      <c r="J647">
        <v>2024</v>
      </c>
      <c r="K647">
        <v>3</v>
      </c>
      <c r="L647" t="str">
        <f>+VLOOKUP(A647,Sheet2!A:A,1,FALSE)</f>
        <v>PLUS 1 CARTAGENA</v>
      </c>
    </row>
    <row r="648" spans="1:12" hidden="1" x14ac:dyDescent="0.25">
      <c r="A648" t="s">
        <v>97</v>
      </c>
      <c r="B648" t="s">
        <v>96</v>
      </c>
      <c r="C648" t="s">
        <v>844</v>
      </c>
      <c r="E648">
        <v>376026</v>
      </c>
      <c r="F648">
        <v>0</v>
      </c>
      <c r="G648">
        <v>-37225</v>
      </c>
      <c r="H648">
        <v>0</v>
      </c>
      <c r="I648">
        <v>33878</v>
      </c>
      <c r="J648">
        <v>2024</v>
      </c>
      <c r="K648">
        <v>3</v>
      </c>
      <c r="L648" t="str">
        <f>+VLOOKUP(A648,Sheet2!A:A,1,FALSE)</f>
        <v>PLUS 2 CARTAGENA</v>
      </c>
    </row>
    <row r="649" spans="1:12" hidden="1" x14ac:dyDescent="0.25">
      <c r="A649" t="s">
        <v>98</v>
      </c>
      <c r="B649" t="s">
        <v>96</v>
      </c>
      <c r="C649" t="s">
        <v>844</v>
      </c>
      <c r="E649">
        <v>451190</v>
      </c>
      <c r="F649">
        <v>0</v>
      </c>
      <c r="G649">
        <v>-7630</v>
      </c>
      <c r="H649">
        <v>0</v>
      </c>
      <c r="I649">
        <v>44355</v>
      </c>
      <c r="J649">
        <v>2024</v>
      </c>
      <c r="K649">
        <v>3</v>
      </c>
      <c r="L649" t="str">
        <f>+VLOOKUP(A649,Sheet2!A:A,1,FALSE)</f>
        <v>PLUS 3 CARTAGENA</v>
      </c>
    </row>
    <row r="650" spans="1:12" hidden="1" x14ac:dyDescent="0.25">
      <c r="A650" t="s">
        <v>99</v>
      </c>
      <c r="B650" t="s">
        <v>96</v>
      </c>
      <c r="C650" t="s">
        <v>844</v>
      </c>
      <c r="E650">
        <v>831024</v>
      </c>
      <c r="F650">
        <v>0</v>
      </c>
      <c r="G650">
        <v>-37244</v>
      </c>
      <c r="H650">
        <v>0</v>
      </c>
      <c r="I650">
        <v>79379</v>
      </c>
      <c r="J650">
        <v>2024</v>
      </c>
      <c r="K650">
        <v>3</v>
      </c>
      <c r="L650" t="str">
        <f>+VLOOKUP(A650,Sheet2!A:A,1,FALSE)</f>
        <v>PLUS 4 CARTAGENA</v>
      </c>
    </row>
    <row r="651" spans="1:12" hidden="1" x14ac:dyDescent="0.25">
      <c r="A651" t="s">
        <v>100</v>
      </c>
      <c r="B651" t="s">
        <v>96</v>
      </c>
      <c r="C651" t="s">
        <v>844</v>
      </c>
      <c r="E651">
        <v>975049</v>
      </c>
      <c r="F651">
        <v>0</v>
      </c>
      <c r="G651">
        <v>-137435</v>
      </c>
      <c r="H651">
        <v>0</v>
      </c>
      <c r="I651">
        <v>83761</v>
      </c>
      <c r="J651">
        <v>2024</v>
      </c>
      <c r="K651">
        <v>3</v>
      </c>
      <c r="L651" t="str">
        <f>+VLOOKUP(A651,Sheet2!A:A,1,FALSE)</f>
        <v>PLUS 5 CARTAGENA</v>
      </c>
    </row>
    <row r="652" spans="1:12" hidden="1" x14ac:dyDescent="0.25">
      <c r="A652" t="s">
        <v>101</v>
      </c>
      <c r="B652" t="s">
        <v>96</v>
      </c>
      <c r="C652" t="s">
        <v>844</v>
      </c>
      <c r="E652">
        <v>645566</v>
      </c>
      <c r="F652">
        <v>0</v>
      </c>
      <c r="G652">
        <v>-4706</v>
      </c>
      <c r="H652">
        <v>0</v>
      </c>
      <c r="I652">
        <v>64084</v>
      </c>
      <c r="J652">
        <v>2024</v>
      </c>
      <c r="K652">
        <v>3</v>
      </c>
      <c r="L652" t="str">
        <f>+VLOOKUP(A652,Sheet2!A:A,1,FALSE)</f>
        <v>PLUS 6 CARTAGENA</v>
      </c>
    </row>
    <row r="653" spans="1:12" hidden="1" x14ac:dyDescent="0.25">
      <c r="A653" t="s">
        <v>102</v>
      </c>
      <c r="B653" t="s">
        <v>96</v>
      </c>
      <c r="C653" t="s">
        <v>844</v>
      </c>
      <c r="E653">
        <v>644398</v>
      </c>
      <c r="F653">
        <v>0</v>
      </c>
      <c r="G653">
        <v>-8521</v>
      </c>
      <c r="H653">
        <v>0</v>
      </c>
      <c r="I653">
        <v>63585</v>
      </c>
      <c r="J653">
        <v>2024</v>
      </c>
      <c r="K653">
        <v>3</v>
      </c>
      <c r="L653" t="str">
        <f>+VLOOKUP(A653,Sheet2!A:A,1,FALSE)</f>
        <v>PLUS 7 CARTAGENA</v>
      </c>
    </row>
    <row r="654" spans="1:12" hidden="1" x14ac:dyDescent="0.25">
      <c r="A654" t="s">
        <v>103</v>
      </c>
      <c r="B654" t="s">
        <v>96</v>
      </c>
      <c r="C654" t="s">
        <v>844</v>
      </c>
      <c r="E654">
        <v>285524</v>
      </c>
      <c r="F654">
        <v>0</v>
      </c>
      <c r="G654">
        <v>-19141</v>
      </c>
      <c r="H654">
        <v>0</v>
      </c>
      <c r="I654">
        <v>26637</v>
      </c>
      <c r="J654">
        <v>2024</v>
      </c>
      <c r="K654">
        <v>3</v>
      </c>
      <c r="L654" t="str">
        <f>+VLOOKUP(A654,Sheet2!A:A,1,FALSE)</f>
        <v>PLUS 8 CARTAGENA</v>
      </c>
    </row>
    <row r="655" spans="1:12" hidden="1" x14ac:dyDescent="0.25">
      <c r="A655" t="s">
        <v>104</v>
      </c>
      <c r="B655" t="s">
        <v>96</v>
      </c>
      <c r="C655" t="s">
        <v>844</v>
      </c>
      <c r="E655">
        <v>393836</v>
      </c>
      <c r="F655">
        <v>0</v>
      </c>
      <c r="G655">
        <v>-7924</v>
      </c>
      <c r="H655">
        <v>0</v>
      </c>
      <c r="I655">
        <v>38589</v>
      </c>
      <c r="J655">
        <v>2024</v>
      </c>
      <c r="K655">
        <v>3</v>
      </c>
      <c r="L655" t="str">
        <f>+VLOOKUP(A655,Sheet2!A:A,1,FALSE)</f>
        <v>PLUS 9 CARTAGENA</v>
      </c>
    </row>
    <row r="656" spans="1:12" hidden="1" x14ac:dyDescent="0.25">
      <c r="A656" t="s">
        <v>105</v>
      </c>
      <c r="B656" t="s">
        <v>96</v>
      </c>
      <c r="C656" t="s">
        <v>844</v>
      </c>
      <c r="E656">
        <v>736888</v>
      </c>
      <c r="F656">
        <v>0</v>
      </c>
      <c r="G656">
        <v>-17042</v>
      </c>
      <c r="H656">
        <v>0</v>
      </c>
      <c r="I656">
        <v>71984</v>
      </c>
      <c r="J656">
        <v>2024</v>
      </c>
      <c r="K656">
        <v>3</v>
      </c>
      <c r="L656" t="str">
        <f>+VLOOKUP(A656,Sheet2!A:A,1,FALSE)</f>
        <v>PLUS 10 CARTAGENA</v>
      </c>
    </row>
    <row r="657" spans="1:12" hidden="1" x14ac:dyDescent="0.25">
      <c r="A657" t="s">
        <v>106</v>
      </c>
      <c r="B657" t="s">
        <v>96</v>
      </c>
      <c r="C657" t="s">
        <v>844</v>
      </c>
      <c r="E657">
        <v>547267</v>
      </c>
      <c r="F657">
        <v>0</v>
      </c>
      <c r="G657">
        <v>-46087</v>
      </c>
      <c r="H657">
        <v>0</v>
      </c>
      <c r="I657">
        <v>50118</v>
      </c>
      <c r="J657">
        <v>2024</v>
      </c>
      <c r="K657">
        <v>3</v>
      </c>
      <c r="L657" t="str">
        <f>+VLOOKUP(A657,Sheet2!A:A,1,FALSE)</f>
        <v>PLUS 11 CARTAGENA</v>
      </c>
    </row>
    <row r="658" spans="1:12" hidden="1" x14ac:dyDescent="0.25">
      <c r="A658" t="s">
        <v>107</v>
      </c>
      <c r="B658" t="s">
        <v>96</v>
      </c>
      <c r="C658" t="s">
        <v>844</v>
      </c>
      <c r="E658">
        <v>418062</v>
      </c>
      <c r="F658">
        <v>0</v>
      </c>
      <c r="G658">
        <v>-10136</v>
      </c>
      <c r="H658">
        <v>0</v>
      </c>
      <c r="I658">
        <v>40792</v>
      </c>
      <c r="J658">
        <v>2024</v>
      </c>
      <c r="K658">
        <v>3</v>
      </c>
      <c r="L658" t="str">
        <f>+VLOOKUP(A658,Sheet2!A:A,1,FALSE)</f>
        <v>PLUS 12 CARTAGENA</v>
      </c>
    </row>
    <row r="659" spans="1:12" hidden="1" x14ac:dyDescent="0.25">
      <c r="A659" t="s">
        <v>108</v>
      </c>
      <c r="B659" t="s">
        <v>96</v>
      </c>
      <c r="C659" t="s">
        <v>844</v>
      </c>
      <c r="E659">
        <v>256594</v>
      </c>
      <c r="F659">
        <v>0</v>
      </c>
      <c r="G659">
        <v>-34540</v>
      </c>
      <c r="H659">
        <v>0</v>
      </c>
      <c r="I659">
        <v>22204</v>
      </c>
      <c r="J659">
        <v>2024</v>
      </c>
      <c r="K659">
        <v>3</v>
      </c>
      <c r="L659" t="str">
        <f>+VLOOKUP(A659,Sheet2!A:A,1,FALSE)</f>
        <v>PLUS 13 CARTAGENA</v>
      </c>
    </row>
    <row r="660" spans="1:12" hidden="1" x14ac:dyDescent="0.25">
      <c r="A660" t="s">
        <v>109</v>
      </c>
      <c r="B660" t="s">
        <v>96</v>
      </c>
      <c r="C660" t="s">
        <v>844</v>
      </c>
      <c r="E660">
        <v>228013</v>
      </c>
      <c r="F660">
        <v>0</v>
      </c>
      <c r="G660">
        <v>-51679</v>
      </c>
      <c r="H660">
        <v>0</v>
      </c>
      <c r="I660">
        <v>17631</v>
      </c>
      <c r="J660">
        <v>2024</v>
      </c>
      <c r="K660">
        <v>3</v>
      </c>
      <c r="L660" t="str">
        <f>+VLOOKUP(A660,Sheet2!A:A,1,FALSE)</f>
        <v>PLUS 014</v>
      </c>
    </row>
    <row r="661" spans="1:12" hidden="1" x14ac:dyDescent="0.25">
      <c r="A661" t="s">
        <v>110</v>
      </c>
      <c r="B661" t="s">
        <v>96</v>
      </c>
      <c r="C661" t="s">
        <v>844</v>
      </c>
      <c r="E661">
        <v>483553</v>
      </c>
      <c r="F661">
        <v>0</v>
      </c>
      <c r="G661">
        <v>-35323</v>
      </c>
      <c r="H661">
        <v>0</v>
      </c>
      <c r="I661">
        <v>44821</v>
      </c>
      <c r="J661">
        <v>2024</v>
      </c>
      <c r="K661">
        <v>3</v>
      </c>
      <c r="L661" t="str">
        <f>+VLOOKUP(A661,Sheet2!A:A,1,FALSE)</f>
        <v>PLUS 015</v>
      </c>
    </row>
    <row r="662" spans="1:12" hidden="1" x14ac:dyDescent="0.25">
      <c r="A662" t="s">
        <v>111</v>
      </c>
      <c r="B662" t="s">
        <v>96</v>
      </c>
      <c r="C662" t="s">
        <v>844</v>
      </c>
      <c r="E662">
        <v>443679</v>
      </c>
      <c r="F662">
        <v>0</v>
      </c>
      <c r="G662">
        <v>-38797</v>
      </c>
      <c r="H662">
        <v>0</v>
      </c>
      <c r="I662">
        <v>40487</v>
      </c>
      <c r="J662">
        <v>2024</v>
      </c>
      <c r="K662">
        <v>3</v>
      </c>
      <c r="L662" t="str">
        <f>+VLOOKUP(A662,Sheet2!A:A,1,FALSE)</f>
        <v>PLUS 16 CARTAGENA</v>
      </c>
    </row>
    <row r="663" spans="1:12" hidden="1" x14ac:dyDescent="0.25">
      <c r="A663" t="s">
        <v>112</v>
      </c>
      <c r="B663" t="s">
        <v>96</v>
      </c>
      <c r="C663" t="s">
        <v>844</v>
      </c>
      <c r="E663">
        <v>766111</v>
      </c>
      <c r="F663">
        <v>0</v>
      </c>
      <c r="G663">
        <v>-23405</v>
      </c>
      <c r="H663">
        <v>0</v>
      </c>
      <c r="I663">
        <v>74272</v>
      </c>
      <c r="J663">
        <v>2024</v>
      </c>
      <c r="K663">
        <v>3</v>
      </c>
      <c r="L663" t="str">
        <f>+VLOOKUP(A663,Sheet2!A:A,1,FALSE)</f>
        <v>PLUS 017</v>
      </c>
    </row>
    <row r="664" spans="1:12" hidden="1" x14ac:dyDescent="0.25">
      <c r="A664" t="s">
        <v>113</v>
      </c>
      <c r="B664" t="s">
        <v>96</v>
      </c>
      <c r="C664" t="s">
        <v>844</v>
      </c>
      <c r="E664">
        <v>122573</v>
      </c>
      <c r="F664">
        <v>0</v>
      </c>
      <c r="G664">
        <v>-17042</v>
      </c>
      <c r="H664">
        <v>0</v>
      </c>
      <c r="I664">
        <v>10552</v>
      </c>
      <c r="J664">
        <v>2024</v>
      </c>
      <c r="K664">
        <v>3</v>
      </c>
      <c r="L664" t="str">
        <f>+VLOOKUP(A664,Sheet2!A:A,1,FALSE)</f>
        <v>PLUS 18 CARTAGENA</v>
      </c>
    </row>
    <row r="665" spans="1:12" hidden="1" x14ac:dyDescent="0.25">
      <c r="A665" t="s">
        <v>114</v>
      </c>
      <c r="B665" t="s">
        <v>96</v>
      </c>
      <c r="C665" t="s">
        <v>844</v>
      </c>
      <c r="E665">
        <v>418374</v>
      </c>
      <c r="F665">
        <v>0</v>
      </c>
      <c r="G665">
        <v>-13904</v>
      </c>
      <c r="H665">
        <v>0</v>
      </c>
      <c r="I665">
        <v>40446</v>
      </c>
      <c r="J665">
        <v>2024</v>
      </c>
      <c r="K665">
        <v>3</v>
      </c>
      <c r="L665" t="str">
        <f>+VLOOKUP(A665,Sheet2!A:A,1,FALSE)</f>
        <v>PLUS 19 BOCAGRANDE-CARTAGENA</v>
      </c>
    </row>
    <row r="666" spans="1:12" hidden="1" x14ac:dyDescent="0.25">
      <c r="A666" t="s">
        <v>115</v>
      </c>
      <c r="B666" t="s">
        <v>96</v>
      </c>
      <c r="C666" t="s">
        <v>844</v>
      </c>
      <c r="E666">
        <v>289466</v>
      </c>
      <c r="F666">
        <v>0</v>
      </c>
      <c r="G666">
        <v>-44053</v>
      </c>
      <c r="H666">
        <v>0</v>
      </c>
      <c r="I666">
        <v>24540</v>
      </c>
      <c r="J666">
        <v>2024</v>
      </c>
      <c r="K666">
        <v>3</v>
      </c>
      <c r="L666" t="str">
        <f>+VLOOKUP(A666,Sheet2!A:A,1,FALSE)</f>
        <v>PLUS 20 CARTAGENA LOS CORALES</v>
      </c>
    </row>
    <row r="667" spans="1:12" hidden="1" x14ac:dyDescent="0.25">
      <c r="A667" t="s">
        <v>840</v>
      </c>
      <c r="B667" t="s">
        <v>96</v>
      </c>
      <c r="C667" t="s">
        <v>844</v>
      </c>
      <c r="E667">
        <v>41125</v>
      </c>
      <c r="F667">
        <v>0</v>
      </c>
      <c r="G667">
        <v>0</v>
      </c>
      <c r="H667">
        <v>0</v>
      </c>
      <c r="I667">
        <v>4112</v>
      </c>
      <c r="J667">
        <v>2024</v>
      </c>
      <c r="K667">
        <v>3</v>
      </c>
      <c r="L667" t="str">
        <f>+VLOOKUP(A667,Sheet2!A:A,1,FALSE)</f>
        <v>PLUS 22  CARTAGENA</v>
      </c>
    </row>
    <row r="668" spans="1:12" hidden="1" x14ac:dyDescent="0.25">
      <c r="A668" t="s">
        <v>116</v>
      </c>
      <c r="B668" t="s">
        <v>96</v>
      </c>
      <c r="C668" t="s">
        <v>844</v>
      </c>
      <c r="E668">
        <v>128190</v>
      </c>
      <c r="F668">
        <v>0</v>
      </c>
      <c r="G668">
        <v>-82611</v>
      </c>
      <c r="H668">
        <v>0</v>
      </c>
      <c r="I668">
        <v>4557</v>
      </c>
      <c r="J668">
        <v>2024</v>
      </c>
      <c r="K668">
        <v>3</v>
      </c>
      <c r="L668" t="str">
        <f>+VLOOKUP(A668,Sheet2!A:A,1,FALSE)</f>
        <v>PLUS 24  PEDRO DE HEREDIA</v>
      </c>
    </row>
    <row r="669" spans="1:12" hidden="1" x14ac:dyDescent="0.25">
      <c r="A669" t="s">
        <v>117</v>
      </c>
      <c r="B669" t="s">
        <v>96</v>
      </c>
      <c r="C669" t="s">
        <v>844</v>
      </c>
      <c r="E669">
        <v>184976</v>
      </c>
      <c r="F669">
        <v>0</v>
      </c>
      <c r="G669">
        <v>0</v>
      </c>
      <c r="H669">
        <v>0</v>
      </c>
      <c r="I669">
        <v>18497</v>
      </c>
      <c r="J669">
        <v>2024</v>
      </c>
      <c r="K669">
        <v>3</v>
      </c>
      <c r="L669" t="str">
        <f>+VLOOKUP(A669,Sheet2!A:A,1,FALSE)</f>
        <v>PLUS 26  VILLA ROSITA</v>
      </c>
    </row>
    <row r="670" spans="1:12" hidden="1" x14ac:dyDescent="0.25">
      <c r="A670" t="s">
        <v>118</v>
      </c>
      <c r="B670" t="s">
        <v>96</v>
      </c>
      <c r="C670" t="s">
        <v>844</v>
      </c>
      <c r="E670">
        <v>628131</v>
      </c>
      <c r="F670">
        <v>0</v>
      </c>
      <c r="G670">
        <v>-32441</v>
      </c>
      <c r="H670">
        <v>0</v>
      </c>
      <c r="I670">
        <v>59569</v>
      </c>
      <c r="J670">
        <v>2024</v>
      </c>
      <c r="K670">
        <v>3</v>
      </c>
      <c r="L670" t="str">
        <f>+VLOOKUP(A670,Sheet2!A:A,1,FALSE)</f>
        <v>PLUS 27 CARTAGENA</v>
      </c>
    </row>
    <row r="671" spans="1:12" hidden="1" x14ac:dyDescent="0.25">
      <c r="A671" t="s">
        <v>119</v>
      </c>
      <c r="B671" t="s">
        <v>96</v>
      </c>
      <c r="C671" t="s">
        <v>844</v>
      </c>
      <c r="E671">
        <v>353570</v>
      </c>
      <c r="F671">
        <v>0</v>
      </c>
      <c r="G671">
        <v>-11445</v>
      </c>
      <c r="H671">
        <v>0</v>
      </c>
      <c r="I671">
        <v>34212</v>
      </c>
      <c r="J671">
        <v>2024</v>
      </c>
      <c r="K671">
        <v>3</v>
      </c>
      <c r="L671" t="str">
        <f>+VLOOKUP(A671,Sheet2!A:A,1,FALSE)</f>
        <v>PLUS 38 CARTAGENA EL BOSQUE</v>
      </c>
    </row>
    <row r="672" spans="1:12" hidden="1" x14ac:dyDescent="0.25">
      <c r="A672" t="s">
        <v>120</v>
      </c>
      <c r="B672" t="s">
        <v>96</v>
      </c>
      <c r="C672" t="s">
        <v>844</v>
      </c>
      <c r="E672">
        <v>229033</v>
      </c>
      <c r="F672">
        <v>0</v>
      </c>
      <c r="G672">
        <v>-33642</v>
      </c>
      <c r="H672">
        <v>0</v>
      </c>
      <c r="I672">
        <v>19539</v>
      </c>
      <c r="J672">
        <v>2024</v>
      </c>
      <c r="K672">
        <v>3</v>
      </c>
      <c r="L672" t="str">
        <f>+VLOOKUP(A672,Sheet2!A:A,1,FALSE)</f>
        <v>PLUS 1 TURBACO</v>
      </c>
    </row>
    <row r="673" spans="1:12" hidden="1" x14ac:dyDescent="0.25">
      <c r="A673" t="s">
        <v>121</v>
      </c>
      <c r="B673" t="s">
        <v>96</v>
      </c>
      <c r="C673" t="s">
        <v>844</v>
      </c>
      <c r="E673">
        <v>271310</v>
      </c>
      <c r="F673">
        <v>0</v>
      </c>
      <c r="G673">
        <v>-42128</v>
      </c>
      <c r="H673">
        <v>0</v>
      </c>
      <c r="I673">
        <v>22919</v>
      </c>
      <c r="J673">
        <v>2024</v>
      </c>
      <c r="K673">
        <v>3</v>
      </c>
      <c r="L673" t="str">
        <f>+VLOOKUP(A673,Sheet2!A:A,1,FALSE)</f>
        <v>PLUS 40 CARTAGENA BOCAGRANDE</v>
      </c>
    </row>
    <row r="674" spans="1:12" hidden="1" x14ac:dyDescent="0.25">
      <c r="A674" t="s">
        <v>122</v>
      </c>
      <c r="B674" t="s">
        <v>96</v>
      </c>
      <c r="C674" t="s">
        <v>844</v>
      </c>
      <c r="E674">
        <v>356672</v>
      </c>
      <c r="F674">
        <v>0</v>
      </c>
      <c r="G674">
        <v>-14501</v>
      </c>
      <c r="H674">
        <v>0</v>
      </c>
      <c r="I674">
        <v>34215</v>
      </c>
      <c r="J674">
        <v>2024</v>
      </c>
      <c r="K674">
        <v>3</v>
      </c>
      <c r="L674" t="str">
        <f>+VLOOKUP(A674,Sheet2!A:A,1,FALSE)</f>
        <v>PLUS 42 CARTAGENA</v>
      </c>
    </row>
    <row r="675" spans="1:12" hidden="1" x14ac:dyDescent="0.25">
      <c r="A675" t="s">
        <v>777</v>
      </c>
      <c r="B675" t="s">
        <v>96</v>
      </c>
      <c r="C675" t="s">
        <v>846</v>
      </c>
      <c r="E675">
        <v>135410</v>
      </c>
      <c r="F675">
        <v>0</v>
      </c>
      <c r="G675">
        <v>0</v>
      </c>
      <c r="H675">
        <v>0</v>
      </c>
      <c r="I675">
        <v>13539</v>
      </c>
      <c r="J675">
        <v>2024</v>
      </c>
      <c r="K675">
        <v>3</v>
      </c>
      <c r="L675" t="e">
        <f>+VLOOKUP(A675,Sheet2!A:A,1,FALSE)</f>
        <v>#N/A</v>
      </c>
    </row>
    <row r="676" spans="1:12" hidden="1" x14ac:dyDescent="0.25">
      <c r="A676" t="s">
        <v>123</v>
      </c>
      <c r="B676" t="s">
        <v>96</v>
      </c>
      <c r="C676" t="s">
        <v>846</v>
      </c>
      <c r="E676">
        <v>98887</v>
      </c>
      <c r="F676">
        <v>0</v>
      </c>
      <c r="G676">
        <v>-8521</v>
      </c>
      <c r="H676">
        <v>0</v>
      </c>
      <c r="I676">
        <v>9035</v>
      </c>
      <c r="J676">
        <v>2024</v>
      </c>
      <c r="K676">
        <v>3</v>
      </c>
      <c r="L676" t="str">
        <f>+VLOOKUP(A676,Sheet2!A:A,1,FALSE)</f>
        <v>PLUS 2 SANTA MARTA</v>
      </c>
    </row>
    <row r="677" spans="1:12" hidden="1" x14ac:dyDescent="0.25">
      <c r="A677" t="s">
        <v>124</v>
      </c>
      <c r="B677" t="s">
        <v>96</v>
      </c>
      <c r="C677" t="s">
        <v>848</v>
      </c>
      <c r="E677">
        <v>588875</v>
      </c>
      <c r="F677">
        <v>0</v>
      </c>
      <c r="G677">
        <v>0</v>
      </c>
      <c r="H677">
        <v>0</v>
      </c>
      <c r="I677">
        <v>58886</v>
      </c>
      <c r="J677">
        <v>2024</v>
      </c>
      <c r="K677">
        <v>3</v>
      </c>
      <c r="L677" t="str">
        <f>+VLOOKUP(A677,Sheet2!A:A,1,FALSE)</f>
        <v>PLUS 1 VALLEDUPAR</v>
      </c>
    </row>
    <row r="678" spans="1:12" hidden="1" x14ac:dyDescent="0.25">
      <c r="A678" t="s">
        <v>125</v>
      </c>
      <c r="B678" t="s">
        <v>96</v>
      </c>
      <c r="C678" t="s">
        <v>848</v>
      </c>
      <c r="E678">
        <v>154563</v>
      </c>
      <c r="F678">
        <v>0</v>
      </c>
      <c r="G678">
        <v>0</v>
      </c>
      <c r="H678">
        <v>0</v>
      </c>
      <c r="I678">
        <v>15455</v>
      </c>
      <c r="J678">
        <v>2024</v>
      </c>
      <c r="K678">
        <v>3</v>
      </c>
      <c r="L678" t="str">
        <f>+VLOOKUP(A678,Sheet2!A:A,1,FALSE)</f>
        <v>PLUS 2 VALLEDUPAR</v>
      </c>
    </row>
    <row r="679" spans="1:12" hidden="1" x14ac:dyDescent="0.25">
      <c r="A679" t="s">
        <v>126</v>
      </c>
      <c r="B679" t="s">
        <v>96</v>
      </c>
      <c r="C679" t="s">
        <v>848</v>
      </c>
      <c r="E679">
        <v>37404</v>
      </c>
      <c r="F679">
        <v>0</v>
      </c>
      <c r="G679">
        <v>0</v>
      </c>
      <c r="H679">
        <v>0</v>
      </c>
      <c r="I679">
        <v>3740</v>
      </c>
      <c r="J679">
        <v>2024</v>
      </c>
      <c r="K679">
        <v>3</v>
      </c>
      <c r="L679" t="str">
        <f>+VLOOKUP(A679,Sheet2!A:A,1,FALSE)</f>
        <v>PLUS 4  VALLEDUPAR</v>
      </c>
    </row>
    <row r="680" spans="1:12" hidden="1" x14ac:dyDescent="0.25">
      <c r="A680" t="s">
        <v>127</v>
      </c>
      <c r="B680" t="s">
        <v>96</v>
      </c>
      <c r="C680" t="s">
        <v>848</v>
      </c>
      <c r="E680">
        <v>463081</v>
      </c>
      <c r="F680">
        <v>0</v>
      </c>
      <c r="G680">
        <v>0</v>
      </c>
      <c r="H680">
        <v>0</v>
      </c>
      <c r="I680">
        <v>46309</v>
      </c>
      <c r="J680">
        <v>2024</v>
      </c>
      <c r="K680">
        <v>3</v>
      </c>
      <c r="L680" t="str">
        <f>+VLOOKUP(A680,Sheet2!A:A,1,FALSE)</f>
        <v>PLUS 6 AV SIERRA NEVADA</v>
      </c>
    </row>
    <row r="681" spans="1:12" hidden="1" x14ac:dyDescent="0.25">
      <c r="A681" t="s">
        <v>128</v>
      </c>
      <c r="B681" t="s">
        <v>129</v>
      </c>
      <c r="C681" t="s">
        <v>849</v>
      </c>
      <c r="E681">
        <v>188308080</v>
      </c>
      <c r="F681">
        <v>0</v>
      </c>
      <c r="G681">
        <v>0</v>
      </c>
      <c r="H681">
        <v>0</v>
      </c>
      <c r="I681">
        <v>0</v>
      </c>
      <c r="J681">
        <v>2024</v>
      </c>
      <c r="K681">
        <v>3</v>
      </c>
      <c r="L681" t="e">
        <f>+VLOOKUP(A681,Sheet2!A:A,1,FALSE)</f>
        <v>#N/A</v>
      </c>
    </row>
    <row r="682" spans="1:12" hidden="1" x14ac:dyDescent="0.25">
      <c r="A682" t="s">
        <v>130</v>
      </c>
      <c r="B682" t="s">
        <v>129</v>
      </c>
      <c r="C682" t="s">
        <v>849</v>
      </c>
      <c r="E682">
        <v>511068840</v>
      </c>
      <c r="F682">
        <v>0</v>
      </c>
      <c r="G682">
        <v>0</v>
      </c>
      <c r="H682">
        <v>0</v>
      </c>
      <c r="I682">
        <v>0</v>
      </c>
      <c r="J682">
        <v>2024</v>
      </c>
      <c r="K682">
        <v>3</v>
      </c>
      <c r="L682" t="e">
        <f>+VLOOKUP(A682,Sheet2!A:A,1,FALSE)</f>
        <v>#N/A</v>
      </c>
    </row>
    <row r="683" spans="1:12" hidden="1" x14ac:dyDescent="0.25">
      <c r="A683" t="s">
        <v>131</v>
      </c>
      <c r="B683" t="s">
        <v>129</v>
      </c>
      <c r="C683" t="s">
        <v>849</v>
      </c>
      <c r="E683">
        <v>8101200</v>
      </c>
      <c r="F683">
        <v>0</v>
      </c>
      <c r="G683">
        <v>0</v>
      </c>
      <c r="H683">
        <v>0</v>
      </c>
      <c r="I683">
        <v>0</v>
      </c>
      <c r="J683">
        <v>2024</v>
      </c>
      <c r="K683">
        <v>3</v>
      </c>
      <c r="L683" t="e">
        <f>+VLOOKUP(A683,Sheet2!A:A,1,FALSE)</f>
        <v>#N/A</v>
      </c>
    </row>
    <row r="684" spans="1:12" hidden="1" x14ac:dyDescent="0.25">
      <c r="A684" t="s">
        <v>132</v>
      </c>
      <c r="B684" t="s">
        <v>133</v>
      </c>
      <c r="C684" t="s">
        <v>842</v>
      </c>
      <c r="E684">
        <v>4249179</v>
      </c>
      <c r="F684">
        <v>959658</v>
      </c>
      <c r="G684">
        <v>-301030</v>
      </c>
      <c r="H684">
        <v>0</v>
      </c>
      <c r="I684">
        <v>0</v>
      </c>
      <c r="J684">
        <v>2024</v>
      </c>
      <c r="K684">
        <v>3</v>
      </c>
      <c r="L684" t="str">
        <f>+VLOOKUP(A684,Sheet2!A:A,1,FALSE)</f>
        <v>MEGA ALKARAWI</v>
      </c>
    </row>
    <row r="685" spans="1:12" hidden="1" x14ac:dyDescent="0.25">
      <c r="A685" t="s">
        <v>134</v>
      </c>
      <c r="B685" t="s">
        <v>133</v>
      </c>
      <c r="C685" t="s">
        <v>842</v>
      </c>
      <c r="E685">
        <v>2919235</v>
      </c>
      <c r="F685">
        <v>402327</v>
      </c>
      <c r="G685">
        <v>-250226</v>
      </c>
      <c r="H685">
        <v>0</v>
      </c>
      <c r="I685">
        <v>0</v>
      </c>
      <c r="J685">
        <v>2024</v>
      </c>
      <c r="K685">
        <v>3</v>
      </c>
      <c r="L685" t="str">
        <f>+VLOOKUP(A685,Sheet2!A:A,1,FALSE)</f>
        <v>MEGA BLUE GARDENS</v>
      </c>
    </row>
    <row r="686" spans="1:12" hidden="1" x14ac:dyDescent="0.25">
      <c r="A686" t="s">
        <v>135</v>
      </c>
      <c r="B686" t="s">
        <v>133</v>
      </c>
      <c r="C686" t="s">
        <v>842</v>
      </c>
      <c r="E686">
        <v>3679708</v>
      </c>
      <c r="F686">
        <v>997605</v>
      </c>
      <c r="G686">
        <v>-37510</v>
      </c>
      <c r="H686">
        <v>0</v>
      </c>
      <c r="I686">
        <v>0</v>
      </c>
      <c r="J686">
        <v>2024</v>
      </c>
      <c r="K686">
        <v>3</v>
      </c>
      <c r="L686" t="str">
        <f>+VLOOKUP(A686,Sheet2!A:A,1,FALSE)</f>
        <v>MEGA BOSTON</v>
      </c>
    </row>
    <row r="687" spans="1:12" hidden="1" x14ac:dyDescent="0.25">
      <c r="A687" t="s">
        <v>136</v>
      </c>
      <c r="B687" t="s">
        <v>133</v>
      </c>
      <c r="C687" t="s">
        <v>842</v>
      </c>
      <c r="E687">
        <v>3141620</v>
      </c>
      <c r="F687">
        <v>1110264</v>
      </c>
      <c r="G687">
        <v>-506870</v>
      </c>
      <c r="H687">
        <v>0</v>
      </c>
      <c r="I687">
        <v>0</v>
      </c>
      <c r="J687">
        <v>2024</v>
      </c>
      <c r="K687">
        <v>3</v>
      </c>
      <c r="L687" t="str">
        <f>+VLOOKUP(A687,Sheet2!A:A,1,FALSE)</f>
        <v>MEGA CALLE 30 BARRANQUILLA</v>
      </c>
    </row>
    <row r="688" spans="1:12" hidden="1" x14ac:dyDescent="0.25">
      <c r="A688" t="s">
        <v>137</v>
      </c>
      <c r="B688" t="s">
        <v>133</v>
      </c>
      <c r="C688" t="s">
        <v>842</v>
      </c>
      <c r="E688">
        <v>8744605</v>
      </c>
      <c r="F688">
        <v>1841205</v>
      </c>
      <c r="G688">
        <v>-153755</v>
      </c>
      <c r="H688">
        <v>0</v>
      </c>
      <c r="I688">
        <v>0</v>
      </c>
      <c r="J688">
        <v>2024</v>
      </c>
      <c r="K688">
        <v>3</v>
      </c>
      <c r="L688" t="str">
        <f>+VLOOKUP(A688,Sheet2!A:A,1,FALSE)</f>
        <v>MEGA UNICO BARRANQUILLA</v>
      </c>
    </row>
    <row r="689" spans="1:12" hidden="1" x14ac:dyDescent="0.25">
      <c r="A689" t="s">
        <v>138</v>
      </c>
      <c r="B689" t="s">
        <v>133</v>
      </c>
      <c r="C689" t="s">
        <v>842</v>
      </c>
      <c r="E689">
        <v>5718526</v>
      </c>
      <c r="F689">
        <v>4027584</v>
      </c>
      <c r="G689">
        <v>-307283</v>
      </c>
      <c r="H689">
        <v>0</v>
      </c>
      <c r="I689">
        <v>0</v>
      </c>
      <c r="J689">
        <v>2024</v>
      </c>
      <c r="K689">
        <v>3</v>
      </c>
      <c r="L689" t="str">
        <f>+VLOOKUP(A689,Sheet2!A:A,1,FALSE)</f>
        <v>MEGA NUESTRO ATLANTICO</v>
      </c>
    </row>
    <row r="690" spans="1:12" hidden="1" x14ac:dyDescent="0.25">
      <c r="A690" t="s">
        <v>139</v>
      </c>
      <c r="B690" t="s">
        <v>133</v>
      </c>
      <c r="C690" t="s">
        <v>842</v>
      </c>
      <c r="E690">
        <v>1668456</v>
      </c>
      <c r="F690">
        <v>801588</v>
      </c>
      <c r="G690">
        <v>-296514</v>
      </c>
      <c r="H690">
        <v>0</v>
      </c>
      <c r="I690">
        <v>0</v>
      </c>
      <c r="J690">
        <v>2024</v>
      </c>
      <c r="K690">
        <v>3</v>
      </c>
      <c r="L690" t="str">
        <f>+VLOOKUP(A690,Sheet2!A:A,1,FALSE)</f>
        <v>MEGA SANTO TOMAS</v>
      </c>
    </row>
    <row r="691" spans="1:12" hidden="1" x14ac:dyDescent="0.25">
      <c r="A691" t="s">
        <v>140</v>
      </c>
      <c r="B691" t="s">
        <v>133</v>
      </c>
      <c r="C691" t="s">
        <v>842</v>
      </c>
      <c r="E691">
        <v>2303261</v>
      </c>
      <c r="F691">
        <v>912540</v>
      </c>
      <c r="G691">
        <v>-175688</v>
      </c>
      <c r="H691">
        <v>0</v>
      </c>
      <c r="I691">
        <v>0</v>
      </c>
      <c r="J691">
        <v>2024</v>
      </c>
      <c r="K691">
        <v>3</v>
      </c>
      <c r="L691" t="str">
        <f>+VLOOKUP(A691,Sheet2!A:A,1,FALSE)</f>
        <v>MEGA EXPRES SOLEDAD</v>
      </c>
    </row>
    <row r="692" spans="1:12" hidden="1" x14ac:dyDescent="0.25">
      <c r="A692" t="s">
        <v>141</v>
      </c>
      <c r="B692" t="s">
        <v>133</v>
      </c>
      <c r="C692" t="s">
        <v>844</v>
      </c>
      <c r="E692">
        <v>1976349</v>
      </c>
      <c r="F692">
        <v>1439220</v>
      </c>
      <c r="G692">
        <v>-85038</v>
      </c>
      <c r="H692">
        <v>0</v>
      </c>
      <c r="I692">
        <v>0</v>
      </c>
      <c r="J692">
        <v>2024</v>
      </c>
      <c r="K692">
        <v>3</v>
      </c>
      <c r="L692" t="str">
        <f>+VLOOKUP(A692,Sheet2!A:A,1,FALSE)</f>
        <v>MEGA ARJONA</v>
      </c>
    </row>
    <row r="693" spans="1:12" hidden="1" x14ac:dyDescent="0.25">
      <c r="A693" t="s">
        <v>142</v>
      </c>
      <c r="B693" t="s">
        <v>133</v>
      </c>
      <c r="C693" t="s">
        <v>844</v>
      </c>
      <c r="E693">
        <v>1754120</v>
      </c>
      <c r="F693">
        <v>2230800</v>
      </c>
      <c r="G693">
        <v>-103437</v>
      </c>
      <c r="H693">
        <v>0</v>
      </c>
      <c r="I693">
        <v>0</v>
      </c>
      <c r="J693">
        <v>2024</v>
      </c>
      <c r="K693">
        <v>3</v>
      </c>
      <c r="L693" t="str">
        <f>+VLOOKUP(A693,Sheet2!A:A,1,FALSE)</f>
        <v>MEGA BAZURTO LOS ANDES</v>
      </c>
    </row>
    <row r="694" spans="1:12" hidden="1" x14ac:dyDescent="0.25">
      <c r="A694" t="s">
        <v>143</v>
      </c>
      <c r="B694" t="s">
        <v>133</v>
      </c>
      <c r="C694" t="s">
        <v>844</v>
      </c>
      <c r="E694">
        <v>5476162</v>
      </c>
      <c r="F694">
        <v>565926</v>
      </c>
      <c r="G694">
        <v>-528205</v>
      </c>
      <c r="H694">
        <v>0</v>
      </c>
      <c r="I694">
        <v>0</v>
      </c>
      <c r="J694">
        <v>2024</v>
      </c>
      <c r="K694">
        <v>3</v>
      </c>
      <c r="L694" t="str">
        <f>+VLOOKUP(A694,Sheet2!A:A,1,FALSE)</f>
        <v>MEGA BOCAGRANDE</v>
      </c>
    </row>
    <row r="695" spans="1:12" hidden="1" x14ac:dyDescent="0.25">
      <c r="A695" t="s">
        <v>144</v>
      </c>
      <c r="B695" t="s">
        <v>133</v>
      </c>
      <c r="C695" t="s">
        <v>844</v>
      </c>
      <c r="E695">
        <v>1929877</v>
      </c>
      <c r="F695">
        <v>302790</v>
      </c>
      <c r="G695">
        <v>-344030</v>
      </c>
      <c r="H695">
        <v>0</v>
      </c>
      <c r="I695">
        <v>0</v>
      </c>
      <c r="J695">
        <v>2024</v>
      </c>
      <c r="K695">
        <v>3</v>
      </c>
      <c r="L695" t="str">
        <f>+VLOOKUP(A695,Sheet2!A:A,1,FALSE)</f>
        <v>MEGA CRESPO</v>
      </c>
    </row>
    <row r="696" spans="1:12" hidden="1" x14ac:dyDescent="0.25">
      <c r="A696" t="s">
        <v>145</v>
      </c>
      <c r="B696" t="s">
        <v>133</v>
      </c>
      <c r="C696" t="s">
        <v>844</v>
      </c>
      <c r="E696">
        <v>4254762</v>
      </c>
      <c r="F696">
        <v>576522</v>
      </c>
      <c r="G696">
        <v>-191081</v>
      </c>
      <c r="H696">
        <v>0</v>
      </c>
      <c r="I696">
        <v>0</v>
      </c>
      <c r="J696">
        <v>2024</v>
      </c>
      <c r="K696">
        <v>3</v>
      </c>
      <c r="L696" t="str">
        <f>+VLOOKUP(A696,Sheet2!A:A,1,FALSE)</f>
        <v>MEGA EL CABRERO</v>
      </c>
    </row>
    <row r="697" spans="1:12" hidden="1" x14ac:dyDescent="0.25">
      <c r="A697" t="s">
        <v>146</v>
      </c>
      <c r="B697" t="s">
        <v>133</v>
      </c>
      <c r="C697" t="s">
        <v>844</v>
      </c>
      <c r="E697">
        <v>4247072</v>
      </c>
      <c r="F697">
        <v>2052330</v>
      </c>
      <c r="G697">
        <v>-160520</v>
      </c>
      <c r="H697">
        <v>0</v>
      </c>
      <c r="I697">
        <v>0</v>
      </c>
      <c r="J697">
        <v>2024</v>
      </c>
      <c r="K697">
        <v>3</v>
      </c>
      <c r="L697" t="str">
        <f>+VLOOKUP(A697,Sheet2!A:A,1,FALSE)</f>
        <v>MEGA EL CAMPESTRE</v>
      </c>
    </row>
    <row r="698" spans="1:12" hidden="1" x14ac:dyDescent="0.25">
      <c r="A698" t="s">
        <v>147</v>
      </c>
      <c r="B698" t="s">
        <v>133</v>
      </c>
      <c r="C698" t="s">
        <v>844</v>
      </c>
      <c r="E698">
        <v>4836986</v>
      </c>
      <c r="F698">
        <v>1456965</v>
      </c>
      <c r="G698">
        <v>-493996</v>
      </c>
      <c r="H698">
        <v>0</v>
      </c>
      <c r="I698">
        <v>0</v>
      </c>
      <c r="J698">
        <v>2024</v>
      </c>
      <c r="K698">
        <v>3</v>
      </c>
      <c r="L698" t="str">
        <f>+VLOOKUP(A698,Sheet2!A:A,1,FALSE)</f>
        <v>MEGA SOCORRO</v>
      </c>
    </row>
    <row r="699" spans="1:12" hidden="1" x14ac:dyDescent="0.25">
      <c r="A699" t="s">
        <v>148</v>
      </c>
      <c r="B699" t="s">
        <v>133</v>
      </c>
      <c r="C699" t="s">
        <v>844</v>
      </c>
      <c r="E699">
        <v>1466484</v>
      </c>
      <c r="F699">
        <v>742149</v>
      </c>
      <c r="G699">
        <v>-213545</v>
      </c>
      <c r="H699">
        <v>0</v>
      </c>
      <c r="I699">
        <v>0</v>
      </c>
      <c r="J699">
        <v>2024</v>
      </c>
      <c r="K699">
        <v>3</v>
      </c>
      <c r="L699" t="str">
        <f>+VLOOKUP(A699,Sheet2!A:A,1,FALSE)</f>
        <v>MEGA EXPRESS LA MARIA</v>
      </c>
    </row>
    <row r="700" spans="1:12" hidden="1" x14ac:dyDescent="0.25">
      <c r="A700" t="s">
        <v>149</v>
      </c>
      <c r="B700" t="s">
        <v>133</v>
      </c>
      <c r="C700" t="s">
        <v>844</v>
      </c>
      <c r="E700">
        <v>2042242</v>
      </c>
      <c r="F700">
        <v>2387082</v>
      </c>
      <c r="G700">
        <v>-56965</v>
      </c>
      <c r="H700">
        <v>0</v>
      </c>
      <c r="I700">
        <v>0</v>
      </c>
      <c r="J700">
        <v>2024</v>
      </c>
      <c r="K700">
        <v>3</v>
      </c>
      <c r="L700" t="str">
        <f>+VLOOKUP(A700,Sheet2!A:A,1,FALSE)</f>
        <v>MEGA OLAYA</v>
      </c>
    </row>
    <row r="701" spans="1:12" hidden="1" x14ac:dyDescent="0.25">
      <c r="A701" t="s">
        <v>150</v>
      </c>
      <c r="B701" t="s">
        <v>133</v>
      </c>
      <c r="C701" t="s">
        <v>844</v>
      </c>
      <c r="E701">
        <v>7964202</v>
      </c>
      <c r="F701">
        <v>3913265</v>
      </c>
      <c r="G701">
        <v>0</v>
      </c>
      <c r="H701">
        <v>0</v>
      </c>
      <c r="I701">
        <v>0</v>
      </c>
      <c r="J701">
        <v>2024</v>
      </c>
      <c r="K701">
        <v>3</v>
      </c>
      <c r="L701" t="str">
        <f>+VLOOKUP(A701,Sheet2!A:A,1,FALSE)</f>
        <v>MEGA MIO PLAZA</v>
      </c>
    </row>
    <row r="702" spans="1:12" hidden="1" x14ac:dyDescent="0.25">
      <c r="A702" t="s">
        <v>151</v>
      </c>
      <c r="B702" t="s">
        <v>133</v>
      </c>
      <c r="C702" t="s">
        <v>844</v>
      </c>
      <c r="E702">
        <v>3879205</v>
      </c>
      <c r="F702">
        <v>1276173</v>
      </c>
      <c r="G702">
        <v>-15447</v>
      </c>
      <c r="H702">
        <v>0</v>
      </c>
      <c r="I702">
        <v>0</v>
      </c>
      <c r="J702">
        <v>2024</v>
      </c>
      <c r="K702">
        <v>3</v>
      </c>
      <c r="L702" t="str">
        <f>+VLOOKUP(A702,Sheet2!A:A,1,FALSE)</f>
        <v>MEGA EXPRESS PEDRO DE HEREDIA</v>
      </c>
    </row>
    <row r="703" spans="1:12" hidden="1" x14ac:dyDescent="0.25">
      <c r="A703" t="s">
        <v>152</v>
      </c>
      <c r="B703" t="s">
        <v>133</v>
      </c>
      <c r="C703" t="s">
        <v>844</v>
      </c>
      <c r="E703">
        <v>11386711</v>
      </c>
      <c r="F703">
        <v>2519067</v>
      </c>
      <c r="G703">
        <v>-73281</v>
      </c>
      <c r="H703">
        <v>0</v>
      </c>
      <c r="I703">
        <v>0</v>
      </c>
      <c r="J703">
        <v>2024</v>
      </c>
      <c r="K703">
        <v>3</v>
      </c>
      <c r="L703" t="str">
        <f>+VLOOKUP(A703,Sheet2!A:A,1,FALSE)</f>
        <v>MEGA PRADO CARTAGENA</v>
      </c>
    </row>
    <row r="704" spans="1:12" hidden="1" x14ac:dyDescent="0.25">
      <c r="A704" t="s">
        <v>153</v>
      </c>
      <c r="B704" t="s">
        <v>133</v>
      </c>
      <c r="C704" t="s">
        <v>844</v>
      </c>
      <c r="E704">
        <v>7986622</v>
      </c>
      <c r="F704">
        <v>3532569</v>
      </c>
      <c r="G704">
        <v>0</v>
      </c>
      <c r="H704">
        <v>0</v>
      </c>
      <c r="I704">
        <v>0</v>
      </c>
      <c r="J704">
        <v>2024</v>
      </c>
      <c r="K704">
        <v>3</v>
      </c>
      <c r="L704" t="str">
        <f>+VLOOKUP(A704,Sheet2!A:A,1,FALSE)</f>
        <v>MEGA SAN FERNANDO CENTRO</v>
      </c>
    </row>
    <row r="705" spans="1:12" hidden="1" x14ac:dyDescent="0.25">
      <c r="A705" t="s">
        <v>154</v>
      </c>
      <c r="B705" t="s">
        <v>133</v>
      </c>
      <c r="C705" t="s">
        <v>844</v>
      </c>
      <c r="E705">
        <v>1473723</v>
      </c>
      <c r="F705">
        <v>1313678</v>
      </c>
      <c r="G705">
        <v>-172157</v>
      </c>
      <c r="H705">
        <v>0</v>
      </c>
      <c r="I705">
        <v>0</v>
      </c>
      <c r="J705">
        <v>2024</v>
      </c>
      <c r="K705">
        <v>3</v>
      </c>
      <c r="L705" t="str">
        <f>+VLOOKUP(A705,Sheet2!A:A,1,FALSE)</f>
        <v>MEGA LOS CAMPANOS</v>
      </c>
    </row>
    <row r="706" spans="1:12" hidden="1" x14ac:dyDescent="0.25">
      <c r="A706" t="s">
        <v>155</v>
      </c>
      <c r="B706" t="s">
        <v>133</v>
      </c>
      <c r="C706" t="s">
        <v>844</v>
      </c>
      <c r="E706">
        <v>3228895</v>
      </c>
      <c r="F706">
        <v>1273038</v>
      </c>
      <c r="G706">
        <v>-34424</v>
      </c>
      <c r="H706">
        <v>0</v>
      </c>
      <c r="I706">
        <v>0</v>
      </c>
      <c r="J706">
        <v>2024</v>
      </c>
      <c r="K706">
        <v>3</v>
      </c>
      <c r="L706" t="str">
        <f>+VLOOKUP(A706,Sheet2!A:A,1,FALSE)</f>
        <v>MEGA TORICES</v>
      </c>
    </row>
    <row r="707" spans="1:12" hidden="1" x14ac:dyDescent="0.25">
      <c r="A707" t="s">
        <v>156</v>
      </c>
      <c r="B707" t="s">
        <v>133</v>
      </c>
      <c r="C707" t="s">
        <v>844</v>
      </c>
      <c r="E707">
        <v>4463324</v>
      </c>
      <c r="F707">
        <v>1353945</v>
      </c>
      <c r="G707">
        <v>-222439</v>
      </c>
      <c r="H707">
        <v>0</v>
      </c>
      <c r="I707">
        <v>0</v>
      </c>
      <c r="J707">
        <v>2024</v>
      </c>
      <c r="K707">
        <v>3</v>
      </c>
      <c r="L707" t="str">
        <f>+VLOOKUP(A707,Sheet2!A:A,1,FALSE)</f>
        <v>MEGA TURBACO</v>
      </c>
    </row>
    <row r="708" spans="1:12" hidden="1" x14ac:dyDescent="0.25">
      <c r="A708" t="s">
        <v>157</v>
      </c>
      <c r="B708" t="s">
        <v>133</v>
      </c>
      <c r="C708" t="s">
        <v>844</v>
      </c>
      <c r="E708">
        <v>1322302</v>
      </c>
      <c r="F708">
        <v>574776</v>
      </c>
      <c r="G708">
        <v>0</v>
      </c>
      <c r="H708">
        <v>0</v>
      </c>
      <c r="I708">
        <v>0</v>
      </c>
      <c r="J708">
        <v>2024</v>
      </c>
      <c r="K708">
        <v>3</v>
      </c>
      <c r="L708" t="str">
        <f>+VLOOKUP(A708,Sheet2!A:A,1,FALSE)</f>
        <v>MEGA TURBACO2</v>
      </c>
    </row>
    <row r="709" spans="1:12" hidden="1" x14ac:dyDescent="0.25">
      <c r="A709" t="s">
        <v>158</v>
      </c>
      <c r="B709" t="s">
        <v>159</v>
      </c>
      <c r="C709" t="s">
        <v>849</v>
      </c>
      <c r="E709">
        <v>251352120</v>
      </c>
      <c r="F709">
        <v>0</v>
      </c>
      <c r="G709">
        <v>0</v>
      </c>
      <c r="H709">
        <v>0</v>
      </c>
      <c r="I709">
        <v>0</v>
      </c>
      <c r="J709">
        <v>2024</v>
      </c>
      <c r="K709">
        <v>3</v>
      </c>
      <c r="L709" t="e">
        <f>+VLOOKUP(A709,Sheet2!A:A,1,FALSE)</f>
        <v>#N/A</v>
      </c>
    </row>
    <row r="710" spans="1:12" hidden="1" x14ac:dyDescent="0.25">
      <c r="A710" t="s">
        <v>160</v>
      </c>
      <c r="B710" t="s">
        <v>159</v>
      </c>
      <c r="C710" t="s">
        <v>849</v>
      </c>
      <c r="E710">
        <v>74923440</v>
      </c>
      <c r="F710">
        <v>0</v>
      </c>
      <c r="G710">
        <v>0</v>
      </c>
      <c r="H710">
        <v>0</v>
      </c>
      <c r="I710">
        <v>0</v>
      </c>
      <c r="J710">
        <v>2024</v>
      </c>
      <c r="K710">
        <v>3</v>
      </c>
      <c r="L710" t="e">
        <f>+VLOOKUP(A710,Sheet2!A:A,1,FALSE)</f>
        <v>#N/A</v>
      </c>
    </row>
    <row r="711" spans="1:12" hidden="1" x14ac:dyDescent="0.25">
      <c r="A711" t="s">
        <v>161</v>
      </c>
      <c r="B711" t="s">
        <v>159</v>
      </c>
      <c r="C711" t="s">
        <v>849</v>
      </c>
      <c r="E711">
        <v>128200240</v>
      </c>
      <c r="F711">
        <v>0</v>
      </c>
      <c r="G711">
        <v>0</v>
      </c>
      <c r="H711">
        <v>0</v>
      </c>
      <c r="I711">
        <v>0</v>
      </c>
      <c r="J711">
        <v>2024</v>
      </c>
      <c r="K711">
        <v>3</v>
      </c>
      <c r="L711" t="e">
        <f>+VLOOKUP(A711,Sheet2!A:A,1,FALSE)</f>
        <v>#N/A</v>
      </c>
    </row>
    <row r="712" spans="1:12" hidden="1" x14ac:dyDescent="0.25">
      <c r="A712" t="s">
        <v>162</v>
      </c>
      <c r="B712" t="s">
        <v>159</v>
      </c>
      <c r="C712" t="s">
        <v>849</v>
      </c>
      <c r="E712">
        <v>112672560</v>
      </c>
      <c r="F712">
        <v>0</v>
      </c>
      <c r="G712">
        <v>0</v>
      </c>
      <c r="H712">
        <v>0</v>
      </c>
      <c r="I712">
        <v>0</v>
      </c>
      <c r="J712">
        <v>2024</v>
      </c>
      <c r="K712">
        <v>3</v>
      </c>
      <c r="L712" t="e">
        <f>+VLOOKUP(A712,Sheet2!A:A,1,FALSE)</f>
        <v>#N/A</v>
      </c>
    </row>
    <row r="713" spans="1:12" hidden="1" x14ac:dyDescent="0.25">
      <c r="A713" t="s">
        <v>163</v>
      </c>
      <c r="B713" t="s">
        <v>164</v>
      </c>
      <c r="C713" t="s">
        <v>842</v>
      </c>
      <c r="E713">
        <v>8899765</v>
      </c>
      <c r="F713">
        <v>0</v>
      </c>
      <c r="G713">
        <v>-519184</v>
      </c>
      <c r="H713">
        <v>0</v>
      </c>
      <c r="I713">
        <v>0</v>
      </c>
      <c r="J713">
        <v>2024</v>
      </c>
      <c r="K713">
        <v>3</v>
      </c>
      <c r="L713" t="str">
        <f>+VLOOKUP(A713,Sheet2!A:A,1,FALSE)</f>
        <v>MAKRO VILLA SANTOS</v>
      </c>
    </row>
    <row r="714" spans="1:12" hidden="1" x14ac:dyDescent="0.25">
      <c r="A714" t="s">
        <v>165</v>
      </c>
      <c r="B714" t="s">
        <v>164</v>
      </c>
      <c r="C714" t="s">
        <v>842</v>
      </c>
      <c r="E714">
        <v>4853711</v>
      </c>
      <c r="F714">
        <v>0</v>
      </c>
      <c r="G714">
        <v>-765840</v>
      </c>
      <c r="H714">
        <v>0</v>
      </c>
      <c r="I714">
        <v>0</v>
      </c>
      <c r="J714">
        <v>2024</v>
      </c>
      <c r="K714">
        <v>3</v>
      </c>
      <c r="L714" t="str">
        <f>+VLOOKUP(A714,Sheet2!A:A,1,FALSE)</f>
        <v>MAKRO SOLEDAD</v>
      </c>
    </row>
    <row r="715" spans="1:12" hidden="1" x14ac:dyDescent="0.25">
      <c r="A715" t="s">
        <v>166</v>
      </c>
      <c r="B715" t="s">
        <v>164</v>
      </c>
      <c r="C715" t="s">
        <v>842</v>
      </c>
      <c r="E715">
        <v>4708054</v>
      </c>
      <c r="F715">
        <v>0</v>
      </c>
      <c r="G715">
        <v>-923217</v>
      </c>
      <c r="H715">
        <v>0</v>
      </c>
      <c r="I715">
        <v>0</v>
      </c>
      <c r="J715">
        <v>2024</v>
      </c>
      <c r="K715">
        <v>3</v>
      </c>
      <c r="L715" t="str">
        <f>+VLOOKUP(A715,Sheet2!A:A,1,FALSE)</f>
        <v>MAKRO ALTO DE PRADO</v>
      </c>
    </row>
    <row r="716" spans="1:12" hidden="1" x14ac:dyDescent="0.25">
      <c r="A716" t="s">
        <v>167</v>
      </c>
      <c r="B716" t="s">
        <v>164</v>
      </c>
      <c r="C716" t="s">
        <v>844</v>
      </c>
      <c r="E716">
        <v>5978742</v>
      </c>
      <c r="F716">
        <v>0</v>
      </c>
      <c r="G716">
        <v>-889167</v>
      </c>
      <c r="H716">
        <v>0</v>
      </c>
      <c r="I716">
        <v>0</v>
      </c>
      <c r="J716">
        <v>2024</v>
      </c>
      <c r="K716">
        <v>3</v>
      </c>
      <c r="L716" t="str">
        <f>+VLOOKUP(A716,Sheet2!A:A,1,FALSE)</f>
        <v>MAKRO CARTAGENA</v>
      </c>
    </row>
    <row r="717" spans="1:12" hidden="1" x14ac:dyDescent="0.25">
      <c r="A717" t="s">
        <v>168</v>
      </c>
      <c r="B717" t="s">
        <v>164</v>
      </c>
      <c r="C717" t="s">
        <v>843</v>
      </c>
      <c r="E717">
        <v>6641105</v>
      </c>
      <c r="F717">
        <v>0</v>
      </c>
      <c r="G717">
        <v>-706874</v>
      </c>
      <c r="H717">
        <v>0</v>
      </c>
      <c r="I717">
        <v>0</v>
      </c>
      <c r="J717">
        <v>2024</v>
      </c>
      <c r="K717">
        <v>3</v>
      </c>
      <c r="L717" t="str">
        <f>+VLOOKUP(A717,Sheet2!A:A,1,FALSE)</f>
        <v>MAKRO MONTERIA</v>
      </c>
    </row>
    <row r="718" spans="1:12" hidden="1" x14ac:dyDescent="0.25">
      <c r="A718" t="s">
        <v>169</v>
      </c>
      <c r="B718" t="s">
        <v>164</v>
      </c>
      <c r="C718" t="s">
        <v>846</v>
      </c>
      <c r="E718">
        <v>8215134</v>
      </c>
      <c r="F718">
        <v>0</v>
      </c>
      <c r="G718">
        <v>-308844</v>
      </c>
      <c r="H718">
        <v>0</v>
      </c>
      <c r="I718">
        <v>0</v>
      </c>
      <c r="J718">
        <v>2024</v>
      </c>
      <c r="K718">
        <v>3</v>
      </c>
      <c r="L718" t="str">
        <f>+VLOOKUP(A718,Sheet2!A:A,1,FALSE)</f>
        <v>MAKRO SANTA MARTA</v>
      </c>
    </row>
    <row r="719" spans="1:12" hidden="1" x14ac:dyDescent="0.25">
      <c r="A719" t="s">
        <v>170</v>
      </c>
      <c r="B719" t="s">
        <v>164</v>
      </c>
      <c r="C719" t="s">
        <v>848</v>
      </c>
      <c r="E719">
        <v>7881171</v>
      </c>
      <c r="F719">
        <v>0</v>
      </c>
      <c r="G719">
        <v>-661821</v>
      </c>
      <c r="H719">
        <v>0</v>
      </c>
      <c r="I719">
        <v>0</v>
      </c>
      <c r="J719">
        <v>2024</v>
      </c>
      <c r="K719">
        <v>3</v>
      </c>
      <c r="L719" t="str">
        <f>+VLOOKUP(A719,Sheet2!A:A,1,FALSE)</f>
        <v>MAKRO VALLEDUPAR</v>
      </c>
    </row>
    <row r="720" spans="1:12" hidden="1" x14ac:dyDescent="0.25">
      <c r="A720" t="s">
        <v>171</v>
      </c>
      <c r="B720" t="s">
        <v>172</v>
      </c>
      <c r="C720" t="s">
        <v>846</v>
      </c>
      <c r="E720">
        <v>440782</v>
      </c>
      <c r="F720">
        <v>0</v>
      </c>
      <c r="G720">
        <v>0</v>
      </c>
      <c r="H720">
        <v>0</v>
      </c>
      <c r="I720">
        <v>66115</v>
      </c>
      <c r="J720">
        <v>2024</v>
      </c>
      <c r="K720">
        <v>3</v>
      </c>
      <c r="L720" t="str">
        <f>+VLOOKUP(A720,Sheet2!A:A,1,FALSE)</f>
        <v>RAPI MERCAR AV RIO</v>
      </c>
    </row>
    <row r="721" spans="1:12" hidden="1" x14ac:dyDescent="0.25">
      <c r="A721" t="s">
        <v>173</v>
      </c>
      <c r="B721" t="s">
        <v>172</v>
      </c>
      <c r="C721" t="s">
        <v>846</v>
      </c>
      <c r="E721">
        <v>970630</v>
      </c>
      <c r="F721">
        <v>0</v>
      </c>
      <c r="G721">
        <v>-43781</v>
      </c>
      <c r="H721">
        <v>0</v>
      </c>
      <c r="I721">
        <v>139029</v>
      </c>
      <c r="J721">
        <v>2024</v>
      </c>
      <c r="K721">
        <v>3</v>
      </c>
      <c r="L721" t="str">
        <f>+VLOOKUP(A721,Sheet2!A:A,1,FALSE)</f>
        <v>RAPI MERCAR BAVARIA</v>
      </c>
    </row>
    <row r="722" spans="1:12" hidden="1" x14ac:dyDescent="0.25">
      <c r="A722" t="s">
        <v>174</v>
      </c>
      <c r="B722" t="s">
        <v>172</v>
      </c>
      <c r="C722" t="s">
        <v>846</v>
      </c>
      <c r="E722">
        <v>673413</v>
      </c>
      <c r="F722">
        <v>0</v>
      </c>
      <c r="G722">
        <v>0</v>
      </c>
      <c r="H722">
        <v>0</v>
      </c>
      <c r="I722">
        <v>101009</v>
      </c>
      <c r="J722">
        <v>2024</v>
      </c>
      <c r="K722">
        <v>3</v>
      </c>
      <c r="L722" t="str">
        <f>+VLOOKUP(A722,Sheet2!A:A,1,FALSE)</f>
        <v>RAPI MERCAR LAURELES</v>
      </c>
    </row>
    <row r="723" spans="1:12" hidden="1" x14ac:dyDescent="0.25">
      <c r="A723" t="s">
        <v>175</v>
      </c>
      <c r="B723" t="s">
        <v>172</v>
      </c>
      <c r="C723" t="s">
        <v>846</v>
      </c>
      <c r="E723">
        <v>678452</v>
      </c>
      <c r="F723">
        <v>0</v>
      </c>
      <c r="G723">
        <v>-196375</v>
      </c>
      <c r="H723">
        <v>0</v>
      </c>
      <c r="I723">
        <v>72308</v>
      </c>
      <c r="J723">
        <v>2024</v>
      </c>
      <c r="K723">
        <v>3</v>
      </c>
      <c r="L723" t="str">
        <f>+VLOOKUP(A723,Sheet2!A:A,1,FALSE)</f>
        <v>RAPI MERCAR JARDINES</v>
      </c>
    </row>
    <row r="724" spans="1:12" hidden="1" x14ac:dyDescent="0.25">
      <c r="A724" t="s">
        <v>176</v>
      </c>
      <c r="B724" t="s">
        <v>172</v>
      </c>
      <c r="C724" t="s">
        <v>846</v>
      </c>
      <c r="E724">
        <v>4449174</v>
      </c>
      <c r="F724">
        <v>0</v>
      </c>
      <c r="G724">
        <v>-215988</v>
      </c>
      <c r="H724">
        <v>0</v>
      </c>
      <c r="I724">
        <v>634977</v>
      </c>
      <c r="J724">
        <v>2024</v>
      </c>
      <c r="K724">
        <v>3</v>
      </c>
      <c r="L724" t="str">
        <f>+VLOOKUP(A724,Sheet2!A:A,1,FALSE)</f>
        <v>RAPI MERCAR MERCADO</v>
      </c>
    </row>
    <row r="725" spans="1:12" hidden="1" x14ac:dyDescent="0.25">
      <c r="A725" t="s">
        <v>177</v>
      </c>
      <c r="B725" t="s">
        <v>172</v>
      </c>
      <c r="C725" t="s">
        <v>846</v>
      </c>
      <c r="E725">
        <v>567250</v>
      </c>
      <c r="F725">
        <v>0</v>
      </c>
      <c r="G725">
        <v>-152017</v>
      </c>
      <c r="H725">
        <v>0</v>
      </c>
      <c r="I725">
        <v>62285</v>
      </c>
      <c r="J725">
        <v>2024</v>
      </c>
      <c r="K725">
        <v>3</v>
      </c>
      <c r="L725" t="str">
        <f>+VLOOKUP(A725,Sheet2!A:A,1,FALSE)</f>
        <v>RAPI MERCAR MIO 11 DE NOVIEMBRE</v>
      </c>
    </row>
    <row r="726" spans="1:12" hidden="1" x14ac:dyDescent="0.25">
      <c r="A726" t="s">
        <v>178</v>
      </c>
      <c r="B726" t="s">
        <v>172</v>
      </c>
      <c r="C726" t="s">
        <v>846</v>
      </c>
      <c r="E726">
        <v>565980</v>
      </c>
      <c r="F726">
        <v>0</v>
      </c>
      <c r="G726">
        <v>0</v>
      </c>
      <c r="H726">
        <v>0</v>
      </c>
      <c r="I726">
        <v>84894</v>
      </c>
      <c r="J726">
        <v>2024</v>
      </c>
      <c r="K726">
        <v>3</v>
      </c>
      <c r="L726" t="str">
        <f>+VLOOKUP(A726,Sheet2!A:A,1,FALSE)</f>
        <v>RAPI MERCAR NOGALES</v>
      </c>
    </row>
    <row r="727" spans="1:12" hidden="1" x14ac:dyDescent="0.25">
      <c r="A727" t="s">
        <v>179</v>
      </c>
      <c r="B727" t="s">
        <v>172</v>
      </c>
      <c r="C727" t="s">
        <v>846</v>
      </c>
      <c r="E727">
        <v>3639679</v>
      </c>
      <c r="F727">
        <v>0</v>
      </c>
      <c r="G727">
        <v>-213926</v>
      </c>
      <c r="H727">
        <v>0</v>
      </c>
      <c r="I727">
        <v>516545</v>
      </c>
      <c r="J727">
        <v>2024</v>
      </c>
      <c r="K727">
        <v>3</v>
      </c>
      <c r="L727" t="str">
        <f>+VLOOKUP(A727,Sheet2!A:A,1,FALSE)</f>
        <v>RAPI MERCAR SANTA CRUZ</v>
      </c>
    </row>
    <row r="728" spans="1:12" hidden="1" x14ac:dyDescent="0.25">
      <c r="A728" t="s">
        <v>180</v>
      </c>
      <c r="B728" t="s">
        <v>172</v>
      </c>
      <c r="C728" t="s">
        <v>846</v>
      </c>
      <c r="E728">
        <v>5423297</v>
      </c>
      <c r="F728">
        <v>0</v>
      </c>
      <c r="G728">
        <v>-48750</v>
      </c>
      <c r="H728">
        <v>0</v>
      </c>
      <c r="I728">
        <v>806182</v>
      </c>
      <c r="J728">
        <v>2024</v>
      </c>
      <c r="K728">
        <v>3</v>
      </c>
      <c r="L728" t="str">
        <f>+VLOOKUP(A728,Sheet2!A:A,1,FALSE)</f>
        <v>RAPI MERCAR TRANSPORTE</v>
      </c>
    </row>
    <row r="729" spans="1:12" hidden="1" x14ac:dyDescent="0.25">
      <c r="A729" t="s">
        <v>181</v>
      </c>
      <c r="B729" t="s">
        <v>172</v>
      </c>
      <c r="C729" t="s">
        <v>846</v>
      </c>
      <c r="E729">
        <v>2730088</v>
      </c>
      <c r="F729">
        <v>0</v>
      </c>
      <c r="G729">
        <v>-133458</v>
      </c>
      <c r="H729">
        <v>0</v>
      </c>
      <c r="I729">
        <v>389494</v>
      </c>
      <c r="J729">
        <v>2024</v>
      </c>
      <c r="K729">
        <v>3</v>
      </c>
      <c r="L729" t="str">
        <f>+VLOOKUP(A729,Sheet2!A:A,1,FALSE)</f>
        <v>RAPI MERCAR RODADERO # 2</v>
      </c>
    </row>
    <row r="730" spans="1:12" hidden="1" x14ac:dyDescent="0.25">
      <c r="A730" t="s">
        <v>182</v>
      </c>
      <c r="B730" t="s">
        <v>183</v>
      </c>
      <c r="C730" t="s">
        <v>848</v>
      </c>
      <c r="E730">
        <v>489671</v>
      </c>
      <c r="F730">
        <v>0</v>
      </c>
      <c r="G730">
        <v>-41398</v>
      </c>
      <c r="H730">
        <v>0</v>
      </c>
      <c r="I730">
        <v>44825</v>
      </c>
      <c r="J730">
        <v>2024</v>
      </c>
      <c r="K730">
        <v>3</v>
      </c>
      <c r="L730" t="str">
        <f>+VLOOKUP(A730,Sheet2!A:A,1,FALSE)</f>
        <v>REYES LOPEZ SAS FUNDADORES</v>
      </c>
    </row>
    <row r="731" spans="1:12" hidden="1" x14ac:dyDescent="0.25">
      <c r="A731" t="s">
        <v>184</v>
      </c>
      <c r="B731" t="s">
        <v>183</v>
      </c>
      <c r="C731" t="s">
        <v>848</v>
      </c>
      <c r="E731">
        <v>725714</v>
      </c>
      <c r="F731">
        <v>0</v>
      </c>
      <c r="G731">
        <v>-71859</v>
      </c>
      <c r="H731">
        <v>0</v>
      </c>
      <c r="I731">
        <v>65384</v>
      </c>
      <c r="J731">
        <v>2024</v>
      </c>
      <c r="K731">
        <v>3</v>
      </c>
      <c r="L731" t="str">
        <f>+VLOOKUP(A731,Sheet2!A:A,1,FALSE)</f>
        <v>REYES LOPEZ SAS MI FUTURO GALERIA</v>
      </c>
    </row>
    <row r="732" spans="1:12" hidden="1" x14ac:dyDescent="0.25">
      <c r="A732" t="s">
        <v>185</v>
      </c>
      <c r="B732" t="s">
        <v>183</v>
      </c>
      <c r="C732" t="s">
        <v>848</v>
      </c>
      <c r="E732">
        <v>573521</v>
      </c>
      <c r="F732">
        <v>0</v>
      </c>
      <c r="G732">
        <v>-129491</v>
      </c>
      <c r="H732">
        <v>0</v>
      </c>
      <c r="I732">
        <v>44402</v>
      </c>
      <c r="J732">
        <v>2024</v>
      </c>
      <c r="K732">
        <v>3</v>
      </c>
      <c r="L732" t="str">
        <f>+VLOOKUP(A732,Sheet2!A:A,1,FALSE)</f>
        <v>REYES LOPEZ SAS LA PAZ</v>
      </c>
    </row>
    <row r="733" spans="1:12" hidden="1" x14ac:dyDescent="0.25">
      <c r="A733" t="s">
        <v>186</v>
      </c>
      <c r="B733" t="s">
        <v>183</v>
      </c>
      <c r="C733" t="s">
        <v>848</v>
      </c>
      <c r="E733">
        <v>2807702</v>
      </c>
      <c r="F733">
        <v>0</v>
      </c>
      <c r="G733">
        <v>-27197</v>
      </c>
      <c r="H733">
        <v>0</v>
      </c>
      <c r="I733">
        <v>278049</v>
      </c>
      <c r="J733">
        <v>2024</v>
      </c>
      <c r="K733">
        <v>3</v>
      </c>
      <c r="L733" t="str">
        <f>+VLOOKUP(A733,Sheet2!A:A,1,FALSE)</f>
        <v>REYES LOPEZ SAS MI FUTURO MERCADO</v>
      </c>
    </row>
    <row r="734" spans="1:12" hidden="1" x14ac:dyDescent="0.25">
      <c r="A734" t="s">
        <v>187</v>
      </c>
      <c r="B734" t="s">
        <v>183</v>
      </c>
      <c r="C734" t="s">
        <v>848</v>
      </c>
      <c r="E734">
        <v>1005513</v>
      </c>
      <c r="F734">
        <v>0</v>
      </c>
      <c r="G734">
        <v>-65504</v>
      </c>
      <c r="H734">
        <v>0</v>
      </c>
      <c r="I734">
        <v>94003</v>
      </c>
      <c r="J734">
        <v>2024</v>
      </c>
      <c r="K734">
        <v>3</v>
      </c>
      <c r="L734" t="str">
        <f>+VLOOKUP(A734,Sheet2!A:A,1,FALSE)</f>
        <v>REYES LOPEZ SAS NEVADA</v>
      </c>
    </row>
    <row r="735" spans="1:12" hidden="1" x14ac:dyDescent="0.25">
      <c r="A735" t="s">
        <v>188</v>
      </c>
      <c r="B735" t="s">
        <v>183</v>
      </c>
      <c r="C735" t="s">
        <v>848</v>
      </c>
      <c r="E735">
        <v>2757108</v>
      </c>
      <c r="F735">
        <v>0</v>
      </c>
      <c r="G735">
        <v>-86812</v>
      </c>
      <c r="H735">
        <v>0</v>
      </c>
      <c r="I735">
        <v>267030</v>
      </c>
      <c r="J735">
        <v>2024</v>
      </c>
      <c r="K735">
        <v>3</v>
      </c>
      <c r="L735" t="str">
        <f>+VLOOKUP(A735,Sheet2!A:A,1,FALSE)</f>
        <v>REYES LOPEZ SAS NOVALITO</v>
      </c>
    </row>
    <row r="736" spans="1:12" hidden="1" x14ac:dyDescent="0.25">
      <c r="A736" t="s">
        <v>189</v>
      </c>
      <c r="B736" t="s">
        <v>183</v>
      </c>
      <c r="C736" t="s">
        <v>848</v>
      </c>
      <c r="E736">
        <v>815907</v>
      </c>
      <c r="F736">
        <v>0</v>
      </c>
      <c r="G736">
        <v>-78191</v>
      </c>
      <c r="H736">
        <v>0</v>
      </c>
      <c r="I736">
        <v>73772</v>
      </c>
      <c r="J736">
        <v>2024</v>
      </c>
      <c r="K736">
        <v>3</v>
      </c>
      <c r="L736" t="str">
        <f>+VLOOKUP(A736,Sheet2!A:A,1,FALSE)</f>
        <v>REYES LOPEZ SAS SABANAS</v>
      </c>
    </row>
    <row r="737" spans="1:12" hidden="1" x14ac:dyDescent="0.25">
      <c r="A737" t="s">
        <v>190</v>
      </c>
      <c r="B737" t="s">
        <v>191</v>
      </c>
      <c r="C737" t="s">
        <v>842</v>
      </c>
      <c r="E737">
        <v>435970</v>
      </c>
      <c r="F737">
        <v>0</v>
      </c>
      <c r="G737">
        <v>0</v>
      </c>
      <c r="H737">
        <v>0</v>
      </c>
      <c r="I737">
        <v>0</v>
      </c>
      <c r="J737">
        <v>2024</v>
      </c>
      <c r="K737">
        <v>3</v>
      </c>
      <c r="L737" t="str">
        <f>+VLOOKUP(A737,Sheet2!A:A,1,FALSE)</f>
        <v>Sao 031 Hipodromo</v>
      </c>
    </row>
    <row r="738" spans="1:12" hidden="1" x14ac:dyDescent="0.25">
      <c r="A738" t="s">
        <v>193</v>
      </c>
      <c r="B738" t="s">
        <v>191</v>
      </c>
      <c r="C738" t="s">
        <v>842</v>
      </c>
      <c r="E738">
        <v>1216680</v>
      </c>
      <c r="F738">
        <v>0</v>
      </c>
      <c r="G738">
        <v>-167385</v>
      </c>
      <c r="H738">
        <v>0</v>
      </c>
      <c r="I738">
        <v>0</v>
      </c>
      <c r="J738">
        <v>2024</v>
      </c>
      <c r="K738">
        <v>3</v>
      </c>
      <c r="L738" t="str">
        <f>+VLOOKUP(A738,Sheet2!A:A,1,FALSE)</f>
        <v>Sao 053 Portal del Prado</v>
      </c>
    </row>
    <row r="739" spans="1:12" hidden="1" x14ac:dyDescent="0.25">
      <c r="A739" t="s">
        <v>778</v>
      </c>
      <c r="B739" t="s">
        <v>191</v>
      </c>
      <c r="C739" t="s">
        <v>842</v>
      </c>
      <c r="E739">
        <v>34122</v>
      </c>
      <c r="F739">
        <v>0</v>
      </c>
      <c r="G739">
        <v>-22748</v>
      </c>
      <c r="H739">
        <v>0</v>
      </c>
      <c r="I739">
        <v>0</v>
      </c>
      <c r="J739">
        <v>2024</v>
      </c>
      <c r="K739">
        <v>3</v>
      </c>
      <c r="L739" t="e">
        <f>+VLOOKUP(A739,Sheet2!A:A,1,FALSE)</f>
        <v>#N/A</v>
      </c>
    </row>
    <row r="740" spans="1:12" hidden="1" x14ac:dyDescent="0.25">
      <c r="A740" t="s">
        <v>194</v>
      </c>
      <c r="B740" t="s">
        <v>191</v>
      </c>
      <c r="C740" t="s">
        <v>842</v>
      </c>
      <c r="E740">
        <v>838024</v>
      </c>
      <c r="F740">
        <v>0</v>
      </c>
      <c r="G740">
        <v>-104075</v>
      </c>
      <c r="H740">
        <v>0</v>
      </c>
      <c r="I740">
        <v>0</v>
      </c>
      <c r="J740">
        <v>2024</v>
      </c>
      <c r="K740">
        <v>3</v>
      </c>
      <c r="L740" t="e">
        <f>+VLOOKUP(A740,Sheet2!A:A,1,FALSE)</f>
        <v>#N/A</v>
      </c>
    </row>
    <row r="741" spans="1:12" hidden="1" x14ac:dyDescent="0.25">
      <c r="A741" t="s">
        <v>195</v>
      </c>
      <c r="B741" t="s">
        <v>191</v>
      </c>
      <c r="C741" t="s">
        <v>842</v>
      </c>
      <c r="E741">
        <v>2376820</v>
      </c>
      <c r="F741">
        <v>0</v>
      </c>
      <c r="G741">
        <v>-65279</v>
      </c>
      <c r="H741">
        <v>0</v>
      </c>
      <c r="I741">
        <v>0</v>
      </c>
      <c r="J741">
        <v>2024</v>
      </c>
      <c r="K741">
        <v>3</v>
      </c>
      <c r="L741" t="e">
        <f>+VLOOKUP(A741,Sheet2!A:A,1,FALSE)</f>
        <v>#N/A</v>
      </c>
    </row>
    <row r="742" spans="1:12" hidden="1" x14ac:dyDescent="0.25">
      <c r="A742" t="s">
        <v>779</v>
      </c>
      <c r="B742" t="s">
        <v>191</v>
      </c>
      <c r="C742" t="s">
        <v>842</v>
      </c>
      <c r="E742">
        <v>290900</v>
      </c>
      <c r="F742">
        <v>0</v>
      </c>
      <c r="G742">
        <v>-55518</v>
      </c>
      <c r="H742">
        <v>0</v>
      </c>
      <c r="I742">
        <v>0</v>
      </c>
      <c r="J742">
        <v>2024</v>
      </c>
      <c r="K742">
        <v>3</v>
      </c>
      <c r="L742" t="e">
        <f>+VLOOKUP(A742,Sheet2!A:A,1,FALSE)</f>
        <v>#N/A</v>
      </c>
    </row>
    <row r="743" spans="1:12" hidden="1" x14ac:dyDescent="0.25">
      <c r="A743" t="s">
        <v>198</v>
      </c>
      <c r="B743" t="s">
        <v>191</v>
      </c>
      <c r="C743" t="s">
        <v>842</v>
      </c>
      <c r="E743">
        <v>281950</v>
      </c>
      <c r="F743">
        <v>0</v>
      </c>
      <c r="G743">
        <v>-41160</v>
      </c>
      <c r="H743">
        <v>0</v>
      </c>
      <c r="I743">
        <v>0</v>
      </c>
      <c r="J743">
        <v>2024</v>
      </c>
      <c r="K743">
        <v>3</v>
      </c>
      <c r="L743" t="str">
        <f>+VLOOKUP(A743,Sheet2!A:A,1,FALSE)</f>
        <v>Sdo 510 Calle 76</v>
      </c>
    </row>
    <row r="744" spans="1:12" hidden="1" x14ac:dyDescent="0.25">
      <c r="A744" t="s">
        <v>199</v>
      </c>
      <c r="B744" t="s">
        <v>191</v>
      </c>
      <c r="C744" t="s">
        <v>842</v>
      </c>
      <c r="E744">
        <v>0</v>
      </c>
      <c r="F744">
        <v>0</v>
      </c>
      <c r="G744">
        <v>-22989</v>
      </c>
      <c r="H744">
        <v>0</v>
      </c>
      <c r="I744">
        <v>0</v>
      </c>
      <c r="J744">
        <v>2024</v>
      </c>
      <c r="K744">
        <v>3</v>
      </c>
      <c r="L744" t="str">
        <f>+VLOOKUP(A744,Sheet2!A:A,1,FALSE)</f>
        <v>Sdo 514 Veinticuatro Horas</v>
      </c>
    </row>
    <row r="745" spans="1:12" hidden="1" x14ac:dyDescent="0.25">
      <c r="A745" t="s">
        <v>200</v>
      </c>
      <c r="B745" t="s">
        <v>191</v>
      </c>
      <c r="C745" t="s">
        <v>842</v>
      </c>
      <c r="E745">
        <v>2300911</v>
      </c>
      <c r="F745">
        <v>0</v>
      </c>
      <c r="G745">
        <v>0</v>
      </c>
      <c r="H745">
        <v>0</v>
      </c>
      <c r="I745">
        <v>0</v>
      </c>
      <c r="J745">
        <v>2024</v>
      </c>
      <c r="K745">
        <v>3</v>
      </c>
      <c r="L745" t="str">
        <f>+VLOOKUP(A745,Sheet2!A:A,1,FALSE)</f>
        <v>Sto 544 Gourmet</v>
      </c>
    </row>
    <row r="746" spans="1:12" hidden="1" x14ac:dyDescent="0.25">
      <c r="A746" t="s">
        <v>780</v>
      </c>
      <c r="B746" t="s">
        <v>191</v>
      </c>
      <c r="C746" t="s">
        <v>842</v>
      </c>
      <c r="E746">
        <v>305076</v>
      </c>
      <c r="F746">
        <v>0</v>
      </c>
      <c r="G746">
        <v>0</v>
      </c>
      <c r="H746">
        <v>0</v>
      </c>
      <c r="I746">
        <v>0</v>
      </c>
      <c r="J746">
        <v>2024</v>
      </c>
      <c r="K746">
        <v>3</v>
      </c>
      <c r="L746" t="e">
        <f>+VLOOKUP(A746,Sheet2!A:A,1,FALSE)</f>
        <v>#N/A</v>
      </c>
    </row>
    <row r="747" spans="1:12" hidden="1" x14ac:dyDescent="0.25">
      <c r="A747" t="s">
        <v>781</v>
      </c>
      <c r="B747" t="s">
        <v>191</v>
      </c>
      <c r="C747" t="s">
        <v>842</v>
      </c>
      <c r="E747">
        <v>0</v>
      </c>
      <c r="F747">
        <v>0</v>
      </c>
      <c r="G747">
        <v>-15880</v>
      </c>
      <c r="H747">
        <v>0</v>
      </c>
      <c r="I747">
        <v>0</v>
      </c>
      <c r="J747">
        <v>2024</v>
      </c>
      <c r="K747">
        <v>3</v>
      </c>
      <c r="L747" t="e">
        <f>+VLOOKUP(A747,Sheet2!A:A,1,FALSE)</f>
        <v>#N/A</v>
      </c>
    </row>
    <row r="748" spans="1:12" hidden="1" x14ac:dyDescent="0.25">
      <c r="A748" t="s">
        <v>782</v>
      </c>
      <c r="B748" t="s">
        <v>191</v>
      </c>
      <c r="C748" t="s">
        <v>842</v>
      </c>
      <c r="E748">
        <v>0</v>
      </c>
      <c r="F748">
        <v>0</v>
      </c>
      <c r="G748">
        <v>-5687</v>
      </c>
      <c r="H748">
        <v>0</v>
      </c>
      <c r="I748">
        <v>0</v>
      </c>
      <c r="J748">
        <v>2024</v>
      </c>
      <c r="K748">
        <v>3</v>
      </c>
      <c r="L748" t="e">
        <f>+VLOOKUP(A748,Sheet2!A:A,1,FALSE)</f>
        <v>#N/A</v>
      </c>
    </row>
    <row r="749" spans="1:12" hidden="1" x14ac:dyDescent="0.25">
      <c r="A749" t="s">
        <v>205</v>
      </c>
      <c r="B749" t="s">
        <v>191</v>
      </c>
      <c r="C749" t="s">
        <v>842</v>
      </c>
      <c r="E749">
        <v>0</v>
      </c>
      <c r="F749">
        <v>0</v>
      </c>
      <c r="G749">
        <v>-52917</v>
      </c>
      <c r="H749">
        <v>0</v>
      </c>
      <c r="I749">
        <v>0</v>
      </c>
      <c r="J749">
        <v>2024</v>
      </c>
      <c r="K749">
        <v>3</v>
      </c>
      <c r="L749" t="e">
        <f>+VLOOKUP(A749,Sheet2!A:A,1,FALSE)</f>
        <v>#N/A</v>
      </c>
    </row>
    <row r="750" spans="1:12" hidden="1" x14ac:dyDescent="0.25">
      <c r="A750" t="s">
        <v>206</v>
      </c>
      <c r="B750" t="s">
        <v>191</v>
      </c>
      <c r="C750" t="s">
        <v>842</v>
      </c>
      <c r="E750">
        <v>254080</v>
      </c>
      <c r="F750">
        <v>0</v>
      </c>
      <c r="G750">
        <v>0</v>
      </c>
      <c r="H750">
        <v>0</v>
      </c>
      <c r="I750">
        <v>0</v>
      </c>
      <c r="J750">
        <v>2024</v>
      </c>
      <c r="K750">
        <v>3</v>
      </c>
      <c r="L750" t="e">
        <f>+VLOOKUP(A750,Sheet2!A:A,1,FALSE)</f>
        <v>#N/A</v>
      </c>
    </row>
    <row r="751" spans="1:12" hidden="1" x14ac:dyDescent="0.25">
      <c r="A751" t="s">
        <v>783</v>
      </c>
      <c r="B751" t="s">
        <v>191</v>
      </c>
      <c r="C751" t="s">
        <v>842</v>
      </c>
      <c r="E751">
        <v>2278360</v>
      </c>
      <c r="F751">
        <v>0</v>
      </c>
      <c r="G751">
        <v>0</v>
      </c>
      <c r="H751">
        <v>0</v>
      </c>
      <c r="I751">
        <v>0</v>
      </c>
      <c r="J751">
        <v>2024</v>
      </c>
      <c r="K751">
        <v>3</v>
      </c>
      <c r="L751" t="e">
        <f>+VLOOKUP(A751,Sheet2!A:A,1,FALSE)</f>
        <v>#N/A</v>
      </c>
    </row>
    <row r="752" spans="1:12" hidden="1" x14ac:dyDescent="0.25">
      <c r="A752" t="s">
        <v>207</v>
      </c>
      <c r="B752" t="s">
        <v>191</v>
      </c>
      <c r="C752" t="s">
        <v>842</v>
      </c>
      <c r="E752">
        <v>1036280</v>
      </c>
      <c r="F752">
        <v>0</v>
      </c>
      <c r="G752">
        <v>0</v>
      </c>
      <c r="H752">
        <v>0</v>
      </c>
      <c r="I752">
        <v>0</v>
      </c>
      <c r="J752">
        <v>2024</v>
      </c>
      <c r="K752">
        <v>3</v>
      </c>
      <c r="L752" t="str">
        <f>+VLOOKUP(A752,Sheet2!A:A,1,FALSE)</f>
        <v>Sto 059 el Golf</v>
      </c>
    </row>
    <row r="753" spans="1:12" hidden="1" x14ac:dyDescent="0.25">
      <c r="A753" t="s">
        <v>208</v>
      </c>
      <c r="B753" t="s">
        <v>191</v>
      </c>
      <c r="C753" t="s">
        <v>842</v>
      </c>
      <c r="E753">
        <v>723400</v>
      </c>
      <c r="F753">
        <v>0</v>
      </c>
      <c r="G753">
        <v>0</v>
      </c>
      <c r="H753">
        <v>0</v>
      </c>
      <c r="I753">
        <v>0</v>
      </c>
      <c r="J753">
        <v>2024</v>
      </c>
      <c r="K753">
        <v>3</v>
      </c>
      <c r="L753" t="e">
        <f>+VLOOKUP(A753,Sheet2!A:A,1,FALSE)</f>
        <v>#N/A</v>
      </c>
    </row>
    <row r="754" spans="1:12" hidden="1" x14ac:dyDescent="0.25">
      <c r="A754" t="s">
        <v>209</v>
      </c>
      <c r="B754" t="s">
        <v>191</v>
      </c>
      <c r="C754" t="s">
        <v>842</v>
      </c>
      <c r="E754">
        <v>365240</v>
      </c>
      <c r="F754">
        <v>0</v>
      </c>
      <c r="G754">
        <v>-111715</v>
      </c>
      <c r="H754">
        <v>0</v>
      </c>
      <c r="I754">
        <v>0</v>
      </c>
      <c r="J754">
        <v>2024</v>
      </c>
      <c r="K754">
        <v>3</v>
      </c>
      <c r="L754" t="e">
        <f>+VLOOKUP(A754,Sheet2!A:A,1,FALSE)</f>
        <v>#N/A</v>
      </c>
    </row>
    <row r="755" spans="1:12" hidden="1" x14ac:dyDescent="0.25">
      <c r="A755" t="s">
        <v>210</v>
      </c>
      <c r="B755" t="s">
        <v>191</v>
      </c>
      <c r="C755" t="s">
        <v>842</v>
      </c>
      <c r="E755">
        <v>105840</v>
      </c>
      <c r="F755">
        <v>0</v>
      </c>
      <c r="G755">
        <v>0</v>
      </c>
      <c r="H755">
        <v>0</v>
      </c>
      <c r="I755">
        <v>0</v>
      </c>
      <c r="J755">
        <v>2024</v>
      </c>
      <c r="K755">
        <v>3</v>
      </c>
      <c r="L755" t="str">
        <f>+VLOOKUP(A755,Sheet2!A:A,1,FALSE)</f>
        <v>Sto 063 Terminal</v>
      </c>
    </row>
    <row r="756" spans="1:12" hidden="1" x14ac:dyDescent="0.25">
      <c r="A756" t="s">
        <v>211</v>
      </c>
      <c r="B756" t="s">
        <v>191</v>
      </c>
      <c r="C756" t="s">
        <v>842</v>
      </c>
      <c r="E756">
        <v>0</v>
      </c>
      <c r="F756">
        <v>0</v>
      </c>
      <c r="G756">
        <v>-61710</v>
      </c>
      <c r="H756">
        <v>0</v>
      </c>
      <c r="I756">
        <v>0</v>
      </c>
      <c r="J756">
        <v>2024</v>
      </c>
      <c r="K756">
        <v>3</v>
      </c>
      <c r="L756" t="str">
        <f>+VLOOKUP(A756,Sheet2!A:A,1,FALSE)</f>
        <v>Sto 065 Murillo Estadio</v>
      </c>
    </row>
    <row r="757" spans="1:12" hidden="1" x14ac:dyDescent="0.25">
      <c r="A757" t="s">
        <v>212</v>
      </c>
      <c r="B757" t="s">
        <v>191</v>
      </c>
      <c r="C757" t="s">
        <v>842</v>
      </c>
      <c r="E757">
        <v>419494</v>
      </c>
      <c r="F757">
        <v>0</v>
      </c>
      <c r="G757">
        <v>0</v>
      </c>
      <c r="H757">
        <v>0</v>
      </c>
      <c r="I757">
        <v>0</v>
      </c>
      <c r="J757">
        <v>2024</v>
      </c>
      <c r="K757">
        <v>3</v>
      </c>
      <c r="L757" t="str">
        <f>+VLOOKUP(A757,Sheet2!A:A,1,FALSE)</f>
        <v>Sao 067 Parque Alegra</v>
      </c>
    </row>
    <row r="758" spans="1:12" hidden="1" x14ac:dyDescent="0.25">
      <c r="A758" t="s">
        <v>213</v>
      </c>
      <c r="B758" t="s">
        <v>191</v>
      </c>
      <c r="C758" t="s">
        <v>842</v>
      </c>
      <c r="E758">
        <v>635200</v>
      </c>
      <c r="F758">
        <v>0</v>
      </c>
      <c r="G758">
        <v>0</v>
      </c>
      <c r="H758">
        <v>0</v>
      </c>
      <c r="I758">
        <v>0</v>
      </c>
      <c r="J758">
        <v>2024</v>
      </c>
      <c r="K758">
        <v>3</v>
      </c>
      <c r="L758" t="e">
        <f>+VLOOKUP(A758,Sheet2!A:A,1,FALSE)</f>
        <v>#N/A</v>
      </c>
    </row>
    <row r="759" spans="1:12" hidden="1" x14ac:dyDescent="0.25">
      <c r="A759" t="s">
        <v>784</v>
      </c>
      <c r="B759" t="s">
        <v>191</v>
      </c>
      <c r="C759" t="s">
        <v>842</v>
      </c>
      <c r="E759">
        <v>1683771</v>
      </c>
      <c r="F759">
        <v>0</v>
      </c>
      <c r="G759">
        <v>-232874</v>
      </c>
      <c r="H759">
        <v>0</v>
      </c>
      <c r="I759">
        <v>0</v>
      </c>
      <c r="J759">
        <v>2024</v>
      </c>
      <c r="K759">
        <v>3</v>
      </c>
      <c r="L759" t="e">
        <f>+VLOOKUP(A759,Sheet2!A:A,1,FALSE)</f>
        <v>#N/A</v>
      </c>
    </row>
    <row r="760" spans="1:12" hidden="1" x14ac:dyDescent="0.25">
      <c r="A760" t="s">
        <v>215</v>
      </c>
      <c r="B760" t="s">
        <v>191</v>
      </c>
      <c r="C760" t="s">
        <v>842</v>
      </c>
      <c r="E760">
        <v>2117200</v>
      </c>
      <c r="F760">
        <v>0</v>
      </c>
      <c r="G760">
        <v>-7228</v>
      </c>
      <c r="H760">
        <v>0</v>
      </c>
      <c r="I760">
        <v>0</v>
      </c>
      <c r="J760">
        <v>2024</v>
      </c>
      <c r="K760">
        <v>3</v>
      </c>
      <c r="L760" t="str">
        <f>+VLOOKUP(A760,Sheet2!A:A,1,FALSE)</f>
        <v>Sto 076 Prado Alto</v>
      </c>
    </row>
    <row r="761" spans="1:12" hidden="1" x14ac:dyDescent="0.25">
      <c r="A761" t="s">
        <v>216</v>
      </c>
      <c r="B761" t="s">
        <v>191</v>
      </c>
      <c r="C761" t="s">
        <v>842</v>
      </c>
      <c r="E761">
        <v>405800</v>
      </c>
      <c r="F761">
        <v>0</v>
      </c>
      <c r="G761">
        <v>0</v>
      </c>
      <c r="H761">
        <v>0</v>
      </c>
      <c r="I761">
        <v>0</v>
      </c>
      <c r="J761">
        <v>2024</v>
      </c>
      <c r="K761">
        <v>3</v>
      </c>
      <c r="L761" t="str">
        <f>+VLOOKUP(A761,Sheet2!A:A,1,FALSE)</f>
        <v>Sto 078 Ciudad Jardin</v>
      </c>
    </row>
    <row r="762" spans="1:12" hidden="1" x14ac:dyDescent="0.25">
      <c r="A762" t="s">
        <v>830</v>
      </c>
      <c r="B762" t="s">
        <v>191</v>
      </c>
      <c r="C762" t="s">
        <v>842</v>
      </c>
      <c r="E762">
        <v>1358600</v>
      </c>
      <c r="F762">
        <v>0</v>
      </c>
      <c r="G762">
        <v>0</v>
      </c>
      <c r="H762">
        <v>0</v>
      </c>
      <c r="I762">
        <v>0</v>
      </c>
      <c r="J762">
        <v>2024</v>
      </c>
      <c r="K762">
        <v>3</v>
      </c>
      <c r="L762" t="str">
        <f>+VLOOKUP(A762,Sheet2!A:A,1,FALSE)</f>
        <v>Sto 079 Villa Contry</v>
      </c>
    </row>
    <row r="763" spans="1:12" hidden="1" x14ac:dyDescent="0.25">
      <c r="A763" t="s">
        <v>217</v>
      </c>
      <c r="B763" t="s">
        <v>191</v>
      </c>
      <c r="C763" t="s">
        <v>842</v>
      </c>
      <c r="E763">
        <v>317600</v>
      </c>
      <c r="F763">
        <v>0</v>
      </c>
      <c r="G763">
        <v>-31626</v>
      </c>
      <c r="H763">
        <v>0</v>
      </c>
      <c r="I763">
        <v>0</v>
      </c>
      <c r="J763">
        <v>2024</v>
      </c>
      <c r="K763">
        <v>3</v>
      </c>
      <c r="L763" t="str">
        <f>+VLOOKUP(A763,Sheet2!A:A,1,FALSE)</f>
        <v>Sto 080 Granadillo</v>
      </c>
    </row>
    <row r="764" spans="1:12" hidden="1" x14ac:dyDescent="0.25">
      <c r="A764" t="s">
        <v>218</v>
      </c>
      <c r="B764" t="s">
        <v>191</v>
      </c>
      <c r="C764" t="s">
        <v>842</v>
      </c>
      <c r="E764">
        <v>970400</v>
      </c>
      <c r="F764">
        <v>0</v>
      </c>
      <c r="G764">
        <v>0</v>
      </c>
      <c r="H764">
        <v>0</v>
      </c>
      <c r="I764">
        <v>0</v>
      </c>
      <c r="J764">
        <v>2024</v>
      </c>
      <c r="K764">
        <v>3</v>
      </c>
      <c r="L764" t="str">
        <f>+VLOOKUP(A764,Sheet2!A:A,1,FALSE)</f>
        <v>Sto 082 Porvenir</v>
      </c>
    </row>
    <row r="765" spans="1:12" hidden="1" x14ac:dyDescent="0.25">
      <c r="A765" t="s">
        <v>219</v>
      </c>
      <c r="B765" t="s">
        <v>191</v>
      </c>
      <c r="C765" t="s">
        <v>842</v>
      </c>
      <c r="E765">
        <v>1585000</v>
      </c>
      <c r="F765">
        <v>0</v>
      </c>
      <c r="G765">
        <v>0</v>
      </c>
      <c r="H765">
        <v>0</v>
      </c>
      <c r="I765">
        <v>0</v>
      </c>
      <c r="J765">
        <v>2024</v>
      </c>
      <c r="K765">
        <v>3</v>
      </c>
      <c r="L765" t="str">
        <f>+VLOOKUP(A765,Sheet2!A:A,1,FALSE)</f>
        <v>Sto 084 Paraiso</v>
      </c>
    </row>
    <row r="766" spans="1:12" hidden="1" x14ac:dyDescent="0.25">
      <c r="A766" t="s">
        <v>220</v>
      </c>
      <c r="B766" t="s">
        <v>191</v>
      </c>
      <c r="C766" t="s">
        <v>842</v>
      </c>
      <c r="E766">
        <v>596360</v>
      </c>
      <c r="F766">
        <v>0</v>
      </c>
      <c r="G766">
        <v>0</v>
      </c>
      <c r="H766">
        <v>0</v>
      </c>
      <c r="I766">
        <v>0</v>
      </c>
      <c r="J766">
        <v>2024</v>
      </c>
      <c r="K766">
        <v>3</v>
      </c>
      <c r="L766" t="e">
        <f>+VLOOKUP(A766,Sheet2!A:A,1,FALSE)</f>
        <v>#N/A</v>
      </c>
    </row>
    <row r="767" spans="1:12" hidden="1" x14ac:dyDescent="0.25">
      <c r="A767" t="s">
        <v>221</v>
      </c>
      <c r="B767" t="s">
        <v>191</v>
      </c>
      <c r="C767" t="s">
        <v>842</v>
      </c>
      <c r="E767">
        <v>555800</v>
      </c>
      <c r="F767">
        <v>0</v>
      </c>
      <c r="G767">
        <v>0</v>
      </c>
      <c r="H767">
        <v>0</v>
      </c>
      <c r="I767">
        <v>0</v>
      </c>
      <c r="J767">
        <v>2024</v>
      </c>
      <c r="K767">
        <v>3</v>
      </c>
      <c r="L767" t="str">
        <f>+VLOOKUP(A767,Sheet2!A:A,1,FALSE)</f>
        <v>Sto 098 Buenavista</v>
      </c>
    </row>
    <row r="768" spans="1:12" hidden="1" x14ac:dyDescent="0.25">
      <c r="A768" t="s">
        <v>222</v>
      </c>
      <c r="B768" t="s">
        <v>191</v>
      </c>
      <c r="C768" t="s">
        <v>842</v>
      </c>
      <c r="E768">
        <v>56870</v>
      </c>
      <c r="F768">
        <v>0</v>
      </c>
      <c r="G768">
        <v>-15880</v>
      </c>
      <c r="H768">
        <v>0</v>
      </c>
      <c r="I768">
        <v>0</v>
      </c>
      <c r="J768">
        <v>2024</v>
      </c>
      <c r="K768">
        <v>3</v>
      </c>
      <c r="L768" t="str">
        <f>+VLOOKUP(A768,Sheet2!A:A,1,FALSE)</f>
        <v>Sto 089 Ciudad del Puerto</v>
      </c>
    </row>
    <row r="769" spans="1:12" hidden="1" x14ac:dyDescent="0.25">
      <c r="A769" t="s">
        <v>223</v>
      </c>
      <c r="B769" t="s">
        <v>191</v>
      </c>
      <c r="C769" t="s">
        <v>842</v>
      </c>
      <c r="E769">
        <v>984560</v>
      </c>
      <c r="F769">
        <v>0</v>
      </c>
      <c r="G769">
        <v>0</v>
      </c>
      <c r="H769">
        <v>0</v>
      </c>
      <c r="I769">
        <v>0</v>
      </c>
      <c r="J769">
        <v>2024</v>
      </c>
      <c r="K769">
        <v>3</v>
      </c>
      <c r="L769" t="e">
        <f>+VLOOKUP(A769,Sheet2!A:A,1,FALSE)</f>
        <v>#N/A</v>
      </c>
    </row>
    <row r="770" spans="1:12" hidden="1" x14ac:dyDescent="0.25">
      <c r="A770" t="s">
        <v>224</v>
      </c>
      <c r="B770" t="s">
        <v>191</v>
      </c>
      <c r="C770" t="s">
        <v>842</v>
      </c>
      <c r="E770">
        <v>653182</v>
      </c>
      <c r="F770">
        <v>0</v>
      </c>
      <c r="G770">
        <v>-205049</v>
      </c>
      <c r="H770">
        <v>0</v>
      </c>
      <c r="I770">
        <v>0</v>
      </c>
      <c r="J770">
        <v>2024</v>
      </c>
      <c r="K770">
        <v>3</v>
      </c>
      <c r="L770" t="e">
        <f>+VLOOKUP(A770,Sheet2!A:A,1,FALSE)</f>
        <v>#N/A</v>
      </c>
    </row>
    <row r="771" spans="1:12" hidden="1" x14ac:dyDescent="0.25">
      <c r="A771" t="s">
        <v>226</v>
      </c>
      <c r="B771" t="s">
        <v>191</v>
      </c>
      <c r="C771" t="s">
        <v>842</v>
      </c>
      <c r="E771">
        <v>645775</v>
      </c>
      <c r="F771">
        <v>0</v>
      </c>
      <c r="G771">
        <v>0</v>
      </c>
      <c r="H771">
        <v>0</v>
      </c>
      <c r="I771">
        <v>0</v>
      </c>
      <c r="J771">
        <v>2024</v>
      </c>
      <c r="K771">
        <v>3</v>
      </c>
      <c r="L771" t="str">
        <f>+VLOOKUP(A771,Sheet2!A:A,1,FALSE)</f>
        <v>Sto 515</v>
      </c>
    </row>
    <row r="772" spans="1:12" hidden="1" x14ac:dyDescent="0.25">
      <c r="A772" t="s">
        <v>227</v>
      </c>
      <c r="B772" t="s">
        <v>191</v>
      </c>
      <c r="C772" t="s">
        <v>844</v>
      </c>
      <c r="E772">
        <v>6718227</v>
      </c>
      <c r="F772">
        <v>0</v>
      </c>
      <c r="G772">
        <v>-116170</v>
      </c>
      <c r="H772">
        <v>0</v>
      </c>
      <c r="I772">
        <v>0</v>
      </c>
      <c r="J772">
        <v>2024</v>
      </c>
      <c r="K772">
        <v>3</v>
      </c>
      <c r="L772" t="e">
        <f>+VLOOKUP(A772,Sheet2!A:A,1,FALSE)</f>
        <v>#N/A</v>
      </c>
    </row>
    <row r="773" spans="1:12" hidden="1" x14ac:dyDescent="0.25">
      <c r="A773" t="s">
        <v>228</v>
      </c>
      <c r="B773" t="s">
        <v>191</v>
      </c>
      <c r="C773" t="s">
        <v>844</v>
      </c>
      <c r="E773">
        <v>2148900</v>
      </c>
      <c r="F773">
        <v>0</v>
      </c>
      <c r="G773">
        <v>-56924</v>
      </c>
      <c r="H773">
        <v>0</v>
      </c>
      <c r="I773">
        <v>0</v>
      </c>
      <c r="J773">
        <v>2024</v>
      </c>
      <c r="K773">
        <v>3</v>
      </c>
      <c r="L773" t="str">
        <f>+VLOOKUP(A773,Sheet2!A:A,1,FALSE)</f>
        <v>Sao 112 San Felipe</v>
      </c>
    </row>
    <row r="774" spans="1:12" hidden="1" x14ac:dyDescent="0.25">
      <c r="A774" t="s">
        <v>229</v>
      </c>
      <c r="B774" t="s">
        <v>191</v>
      </c>
      <c r="C774" t="s">
        <v>844</v>
      </c>
      <c r="E774">
        <v>945780</v>
      </c>
      <c r="F774">
        <v>0</v>
      </c>
      <c r="G774">
        <v>-109418</v>
      </c>
      <c r="H774">
        <v>0</v>
      </c>
      <c r="I774">
        <v>0</v>
      </c>
      <c r="J774">
        <v>2024</v>
      </c>
      <c r="K774">
        <v>3</v>
      </c>
      <c r="L774" t="str">
        <f>+VLOOKUP(A774,Sheet2!A:A,1,FALSE)</f>
        <v>Sdo 609 Bazurto</v>
      </c>
    </row>
    <row r="775" spans="1:12" hidden="1" x14ac:dyDescent="0.25">
      <c r="A775" t="s">
        <v>230</v>
      </c>
      <c r="B775" t="s">
        <v>191</v>
      </c>
      <c r="C775" t="s">
        <v>844</v>
      </c>
      <c r="E775">
        <v>1067561</v>
      </c>
      <c r="F775">
        <v>0</v>
      </c>
      <c r="G775">
        <v>-15238</v>
      </c>
      <c r="H775">
        <v>0</v>
      </c>
      <c r="I775">
        <v>0</v>
      </c>
      <c r="J775">
        <v>2024</v>
      </c>
      <c r="K775">
        <v>3</v>
      </c>
      <c r="L775" t="str">
        <f>+VLOOKUP(A775,Sheet2!A:A,1,FALSE)</f>
        <v>Sto 101 Badillo</v>
      </c>
    </row>
    <row r="776" spans="1:12" hidden="1" x14ac:dyDescent="0.25">
      <c r="A776" t="s">
        <v>231</v>
      </c>
      <c r="B776" t="s">
        <v>191</v>
      </c>
      <c r="C776" t="s">
        <v>844</v>
      </c>
      <c r="E776">
        <v>151190</v>
      </c>
      <c r="F776">
        <v>0</v>
      </c>
      <c r="G776">
        <v>0</v>
      </c>
      <c r="H776">
        <v>0</v>
      </c>
      <c r="I776">
        <v>0</v>
      </c>
      <c r="J776">
        <v>2024</v>
      </c>
      <c r="K776">
        <v>3</v>
      </c>
      <c r="L776" t="e">
        <f>+VLOOKUP(A776,Sheet2!A:A,1,FALSE)</f>
        <v>#N/A</v>
      </c>
    </row>
    <row r="777" spans="1:12" hidden="1" x14ac:dyDescent="0.25">
      <c r="A777" t="s">
        <v>232</v>
      </c>
      <c r="B777" t="s">
        <v>191</v>
      </c>
      <c r="C777" t="s">
        <v>844</v>
      </c>
      <c r="E777">
        <v>938100</v>
      </c>
      <c r="F777">
        <v>0</v>
      </c>
      <c r="G777">
        <v>0</v>
      </c>
      <c r="H777">
        <v>0</v>
      </c>
      <c r="I777">
        <v>0</v>
      </c>
      <c r="J777">
        <v>2024</v>
      </c>
      <c r="K777">
        <v>3</v>
      </c>
      <c r="L777" t="e">
        <f>+VLOOKUP(A777,Sheet2!A:A,1,FALSE)</f>
        <v>#N/A</v>
      </c>
    </row>
    <row r="778" spans="1:12" hidden="1" x14ac:dyDescent="0.25">
      <c r="A778" t="s">
        <v>233</v>
      </c>
      <c r="B778" t="s">
        <v>191</v>
      </c>
      <c r="C778" t="s">
        <v>844</v>
      </c>
      <c r="E778">
        <v>1035595</v>
      </c>
      <c r="F778">
        <v>0</v>
      </c>
      <c r="G778">
        <v>-89449</v>
      </c>
      <c r="H778">
        <v>0</v>
      </c>
      <c r="I778">
        <v>0</v>
      </c>
      <c r="J778">
        <v>2024</v>
      </c>
      <c r="K778">
        <v>3</v>
      </c>
      <c r="L778" t="str">
        <f>+VLOOKUP(A778,Sheet2!A:A,1,FALSE)</f>
        <v>Sto 104 los Ejecutivos</v>
      </c>
    </row>
    <row r="779" spans="1:12" hidden="1" x14ac:dyDescent="0.25">
      <c r="A779" t="s">
        <v>234</v>
      </c>
      <c r="B779" t="s">
        <v>191</v>
      </c>
      <c r="C779" t="s">
        <v>844</v>
      </c>
      <c r="E779">
        <v>1133199</v>
      </c>
      <c r="F779">
        <v>0</v>
      </c>
      <c r="G779">
        <v>-20133</v>
      </c>
      <c r="H779">
        <v>0</v>
      </c>
      <c r="I779">
        <v>0</v>
      </c>
      <c r="J779">
        <v>2024</v>
      </c>
      <c r="K779">
        <v>3</v>
      </c>
      <c r="L779" t="str">
        <f>+VLOOKUP(A779,Sheet2!A:A,1,FALSE)</f>
        <v>Sto 106 Torices</v>
      </c>
    </row>
    <row r="780" spans="1:12" hidden="1" x14ac:dyDescent="0.25">
      <c r="A780" t="s">
        <v>235</v>
      </c>
      <c r="B780" t="s">
        <v>191</v>
      </c>
      <c r="C780" t="s">
        <v>844</v>
      </c>
      <c r="E780">
        <v>-47590</v>
      </c>
      <c r="F780">
        <v>0</v>
      </c>
      <c r="G780">
        <v>-230620</v>
      </c>
      <c r="H780">
        <v>0</v>
      </c>
      <c r="I780">
        <v>0</v>
      </c>
      <c r="J780">
        <v>2024</v>
      </c>
      <c r="K780">
        <v>3</v>
      </c>
      <c r="L780" t="str">
        <f>+VLOOKUP(A780,Sheet2!A:A,1,FALSE)</f>
        <v>Sto 107 Pie de la Popa</v>
      </c>
    </row>
    <row r="781" spans="1:12" hidden="1" x14ac:dyDescent="0.25">
      <c r="A781" t="s">
        <v>236</v>
      </c>
      <c r="B781" t="s">
        <v>191</v>
      </c>
      <c r="C781" t="s">
        <v>844</v>
      </c>
      <c r="E781">
        <v>914254</v>
      </c>
      <c r="F781">
        <v>0</v>
      </c>
      <c r="G781">
        <v>0</v>
      </c>
      <c r="H781">
        <v>0</v>
      </c>
      <c r="I781">
        <v>0</v>
      </c>
      <c r="J781">
        <v>2024</v>
      </c>
      <c r="K781">
        <v>3</v>
      </c>
      <c r="L781" t="str">
        <f>+VLOOKUP(A781,Sheet2!A:A,1,FALSE)</f>
        <v>Sto 108 Crisanto Luque</v>
      </c>
    </row>
    <row r="782" spans="1:12" hidden="1" x14ac:dyDescent="0.25">
      <c r="A782" t="s">
        <v>237</v>
      </c>
      <c r="B782" t="s">
        <v>191</v>
      </c>
      <c r="C782" t="s">
        <v>844</v>
      </c>
      <c r="E782">
        <v>628504</v>
      </c>
      <c r="F782">
        <v>0</v>
      </c>
      <c r="G782">
        <v>-74302</v>
      </c>
      <c r="H782">
        <v>0</v>
      </c>
      <c r="I782">
        <v>0</v>
      </c>
      <c r="J782">
        <v>2024</v>
      </c>
      <c r="K782">
        <v>3</v>
      </c>
      <c r="L782" t="str">
        <f>+VLOOKUP(A782,Sheet2!A:A,1,FALSE)</f>
        <v>Sto 109 Buenos Aires</v>
      </c>
    </row>
    <row r="783" spans="1:12" hidden="1" x14ac:dyDescent="0.25">
      <c r="A783" t="s">
        <v>238</v>
      </c>
      <c r="B783" t="s">
        <v>191</v>
      </c>
      <c r="C783" t="s">
        <v>844</v>
      </c>
      <c r="E783">
        <v>143714</v>
      </c>
      <c r="F783">
        <v>0</v>
      </c>
      <c r="G783">
        <v>0</v>
      </c>
      <c r="H783">
        <v>0</v>
      </c>
      <c r="I783">
        <v>0</v>
      </c>
      <c r="J783">
        <v>2024</v>
      </c>
      <c r="K783">
        <v>3</v>
      </c>
      <c r="L783" t="str">
        <f>+VLOOKUP(A783,Sheet2!A:A,1,FALSE)</f>
        <v>Sto 110 Blas de Lezo</v>
      </c>
    </row>
    <row r="784" spans="1:12" hidden="1" x14ac:dyDescent="0.25">
      <c r="A784" t="s">
        <v>239</v>
      </c>
      <c r="B784" t="s">
        <v>191</v>
      </c>
      <c r="C784" t="s">
        <v>844</v>
      </c>
      <c r="E784">
        <v>482270</v>
      </c>
      <c r="F784">
        <v>0</v>
      </c>
      <c r="G784">
        <v>-78851</v>
      </c>
      <c r="H784">
        <v>0</v>
      </c>
      <c r="I784">
        <v>0</v>
      </c>
      <c r="J784">
        <v>2024</v>
      </c>
      <c r="K784">
        <v>3</v>
      </c>
      <c r="L784" t="str">
        <f>+VLOOKUP(A784,Sheet2!A:A,1,FALSE)</f>
        <v>Sto 113 Trece de Junio</v>
      </c>
    </row>
    <row r="785" spans="1:12" hidden="1" x14ac:dyDescent="0.25">
      <c r="A785" t="s">
        <v>240</v>
      </c>
      <c r="B785" t="s">
        <v>191</v>
      </c>
      <c r="C785" t="s">
        <v>844</v>
      </c>
      <c r="E785">
        <v>860296</v>
      </c>
      <c r="F785">
        <v>0</v>
      </c>
      <c r="G785">
        <v>-14938</v>
      </c>
      <c r="H785">
        <v>0</v>
      </c>
      <c r="I785">
        <v>0</v>
      </c>
      <c r="J785">
        <v>2024</v>
      </c>
      <c r="K785">
        <v>3</v>
      </c>
      <c r="L785" t="str">
        <f>+VLOOKUP(A785,Sheet2!A:A,1,FALSE)</f>
        <v>Sto 114 Villa Candelaria</v>
      </c>
    </row>
    <row r="786" spans="1:12" hidden="1" x14ac:dyDescent="0.25">
      <c r="A786" t="s">
        <v>829</v>
      </c>
      <c r="B786" t="s">
        <v>191</v>
      </c>
      <c r="C786" t="s">
        <v>844</v>
      </c>
      <c r="E786">
        <v>1294316</v>
      </c>
      <c r="F786">
        <v>0</v>
      </c>
      <c r="G786">
        <v>0</v>
      </c>
      <c r="H786">
        <v>0</v>
      </c>
      <c r="I786">
        <v>0</v>
      </c>
      <c r="J786">
        <v>2024</v>
      </c>
      <c r="K786">
        <v>3</v>
      </c>
      <c r="L786" t="str">
        <f>+VLOOKUP(A786,Sheet2!A:A,1,FALSE)</f>
        <v>STO 115 Outlet el Bosque</v>
      </c>
    </row>
    <row r="787" spans="1:12" hidden="1" x14ac:dyDescent="0.25">
      <c r="A787" t="s">
        <v>241</v>
      </c>
      <c r="B787" t="s">
        <v>191</v>
      </c>
      <c r="C787" t="s">
        <v>844</v>
      </c>
      <c r="E787">
        <v>707382</v>
      </c>
      <c r="F787">
        <v>0</v>
      </c>
      <c r="G787">
        <v>-188962</v>
      </c>
      <c r="H787">
        <v>0</v>
      </c>
      <c r="I787">
        <v>0</v>
      </c>
      <c r="J787">
        <v>2024</v>
      </c>
      <c r="K787">
        <v>3</v>
      </c>
      <c r="L787" t="str">
        <f>+VLOOKUP(A787,Sheet2!A:A,1,FALSE)</f>
        <v>Sto 116 Arjona</v>
      </c>
    </row>
    <row r="788" spans="1:12" hidden="1" x14ac:dyDescent="0.25">
      <c r="A788" t="s">
        <v>242</v>
      </c>
      <c r="B788" t="s">
        <v>191</v>
      </c>
      <c r="C788" t="s">
        <v>844</v>
      </c>
      <c r="E788">
        <v>526755</v>
      </c>
      <c r="F788">
        <v>0</v>
      </c>
      <c r="G788">
        <v>-106622</v>
      </c>
      <c r="H788">
        <v>0</v>
      </c>
      <c r="I788">
        <v>0</v>
      </c>
      <c r="J788">
        <v>2024</v>
      </c>
      <c r="K788">
        <v>3</v>
      </c>
      <c r="L788" t="str">
        <f>+VLOOKUP(A788,Sheet2!A:A,1,FALSE)</f>
        <v>Sto 117 Turbaco</v>
      </c>
    </row>
    <row r="789" spans="1:12" hidden="1" x14ac:dyDescent="0.25">
      <c r="A789" t="s">
        <v>243</v>
      </c>
      <c r="B789" t="s">
        <v>191</v>
      </c>
      <c r="C789" t="s">
        <v>844</v>
      </c>
      <c r="E789">
        <v>512694</v>
      </c>
      <c r="F789">
        <v>0</v>
      </c>
      <c r="G789">
        <v>0</v>
      </c>
      <c r="H789">
        <v>0</v>
      </c>
      <c r="I789">
        <v>0</v>
      </c>
      <c r="J789">
        <v>2024</v>
      </c>
      <c r="K789">
        <v>3</v>
      </c>
      <c r="L789" t="str">
        <f>+VLOOKUP(A789,Sheet2!A:A,1,FALSE)</f>
        <v>Sto 118 AV. Pedro de Heredia</v>
      </c>
    </row>
    <row r="790" spans="1:12" hidden="1" x14ac:dyDescent="0.25">
      <c r="A790" t="s">
        <v>244</v>
      </c>
      <c r="B790" t="s">
        <v>191</v>
      </c>
      <c r="C790" t="s">
        <v>844</v>
      </c>
      <c r="E790">
        <v>992035</v>
      </c>
      <c r="F790">
        <v>0</v>
      </c>
      <c r="G790">
        <v>-40164</v>
      </c>
      <c r="H790">
        <v>0</v>
      </c>
      <c r="I790">
        <v>0</v>
      </c>
      <c r="J790">
        <v>2024</v>
      </c>
      <c r="K790">
        <v>3</v>
      </c>
      <c r="L790" t="str">
        <f>+VLOOKUP(A790,Sheet2!A:A,1,FALSE)</f>
        <v>Sto 119 los Campanos</v>
      </c>
    </row>
    <row r="791" spans="1:12" hidden="1" x14ac:dyDescent="0.25">
      <c r="A791" t="s">
        <v>245</v>
      </c>
      <c r="B791" t="s">
        <v>191</v>
      </c>
      <c r="C791" t="s">
        <v>844</v>
      </c>
      <c r="E791">
        <v>1017960</v>
      </c>
      <c r="F791">
        <v>0</v>
      </c>
      <c r="G791">
        <v>-73110</v>
      </c>
      <c r="H791">
        <v>0</v>
      </c>
      <c r="I791">
        <v>0</v>
      </c>
      <c r="J791">
        <v>2024</v>
      </c>
      <c r="K791">
        <v>3</v>
      </c>
      <c r="L791" t="e">
        <f>+VLOOKUP(A791,Sheet2!A:A,1,FALSE)</f>
        <v>#N/A</v>
      </c>
    </row>
    <row r="792" spans="1:12" hidden="1" x14ac:dyDescent="0.25">
      <c r="A792" t="s">
        <v>246</v>
      </c>
      <c r="B792" t="s">
        <v>191</v>
      </c>
      <c r="C792" t="s">
        <v>844</v>
      </c>
      <c r="E792">
        <v>391134</v>
      </c>
      <c r="F792">
        <v>0</v>
      </c>
      <c r="G792">
        <v>-62934</v>
      </c>
      <c r="H792">
        <v>0</v>
      </c>
      <c r="I792">
        <v>0</v>
      </c>
      <c r="J792">
        <v>2024</v>
      </c>
      <c r="K792">
        <v>3</v>
      </c>
      <c r="L792" t="e">
        <f>+VLOOKUP(A792,Sheet2!A:A,1,FALSE)</f>
        <v>#N/A</v>
      </c>
    </row>
    <row r="793" spans="1:12" hidden="1" x14ac:dyDescent="0.25">
      <c r="A793" t="s">
        <v>247</v>
      </c>
      <c r="B793" t="s">
        <v>191</v>
      </c>
      <c r="C793" t="s">
        <v>844</v>
      </c>
      <c r="E793">
        <v>768364</v>
      </c>
      <c r="F793">
        <v>0</v>
      </c>
      <c r="G793">
        <v>-41312</v>
      </c>
      <c r="H793">
        <v>0</v>
      </c>
      <c r="I793">
        <v>0</v>
      </c>
      <c r="J793">
        <v>2024</v>
      </c>
      <c r="K793">
        <v>3</v>
      </c>
      <c r="L793" t="str">
        <f>+VLOOKUP(A793,Sheet2!A:A,1,FALSE)</f>
        <v>Sto 123 Campestre</v>
      </c>
    </row>
    <row r="794" spans="1:12" hidden="1" x14ac:dyDescent="0.25">
      <c r="A794" t="s">
        <v>248</v>
      </c>
      <c r="B794" t="s">
        <v>191</v>
      </c>
      <c r="C794" t="s">
        <v>844</v>
      </c>
      <c r="E794">
        <v>1053380</v>
      </c>
      <c r="F794">
        <v>0</v>
      </c>
      <c r="G794">
        <v>-34678</v>
      </c>
      <c r="H794">
        <v>0</v>
      </c>
      <c r="I794">
        <v>0</v>
      </c>
      <c r="J794">
        <v>2024</v>
      </c>
      <c r="K794">
        <v>3</v>
      </c>
      <c r="L794" t="str">
        <f>+VLOOKUP(A794,Sheet2!A:A,1,FALSE)</f>
        <v>Sto 124 Castellana Mall</v>
      </c>
    </row>
    <row r="795" spans="1:12" hidden="1" x14ac:dyDescent="0.25">
      <c r="A795" t="s">
        <v>785</v>
      </c>
      <c r="B795" t="s">
        <v>191</v>
      </c>
      <c r="C795" t="s">
        <v>844</v>
      </c>
      <c r="E795">
        <v>274143</v>
      </c>
      <c r="F795">
        <v>0</v>
      </c>
      <c r="G795">
        <v>-90484</v>
      </c>
      <c r="H795">
        <v>0</v>
      </c>
      <c r="I795">
        <v>0</v>
      </c>
      <c r="J795">
        <v>2024</v>
      </c>
      <c r="K795">
        <v>3</v>
      </c>
      <c r="L795" t="e">
        <f>+VLOOKUP(A795,Sheet2!A:A,1,FALSE)</f>
        <v>#N/A</v>
      </c>
    </row>
    <row r="796" spans="1:12" hidden="1" x14ac:dyDescent="0.25">
      <c r="A796" t="s">
        <v>249</v>
      </c>
      <c r="B796" t="s">
        <v>191</v>
      </c>
      <c r="C796" t="s">
        <v>844</v>
      </c>
      <c r="E796">
        <v>1661490</v>
      </c>
      <c r="F796">
        <v>0</v>
      </c>
      <c r="G796">
        <v>-38621</v>
      </c>
      <c r="H796">
        <v>0</v>
      </c>
      <c r="I796">
        <v>0</v>
      </c>
      <c r="J796">
        <v>2024</v>
      </c>
      <c r="K796">
        <v>3</v>
      </c>
      <c r="L796" t="str">
        <f>+VLOOKUP(A796,Sheet2!A:A,1,FALSE)</f>
        <v>Sto 126 Parque Heredia</v>
      </c>
    </row>
    <row r="797" spans="1:12" hidden="1" x14ac:dyDescent="0.25">
      <c r="A797" t="s">
        <v>250</v>
      </c>
      <c r="B797" t="s">
        <v>191</v>
      </c>
      <c r="C797" t="s">
        <v>844</v>
      </c>
      <c r="E797">
        <v>698214</v>
      </c>
      <c r="F797">
        <v>0</v>
      </c>
      <c r="G797">
        <v>-40613</v>
      </c>
      <c r="H797">
        <v>0</v>
      </c>
      <c r="I797">
        <v>0</v>
      </c>
      <c r="J797">
        <v>2024</v>
      </c>
      <c r="K797">
        <v>3</v>
      </c>
      <c r="L797" t="str">
        <f>+VLOOKUP(A797,Sheet2!A:A,1,FALSE)</f>
        <v>Sto 128 Turbaco</v>
      </c>
    </row>
    <row r="798" spans="1:12" hidden="1" x14ac:dyDescent="0.25">
      <c r="A798" t="s">
        <v>251</v>
      </c>
      <c r="B798" t="s">
        <v>191</v>
      </c>
      <c r="C798" t="s">
        <v>844</v>
      </c>
      <c r="E798">
        <v>815810</v>
      </c>
      <c r="F798">
        <v>0</v>
      </c>
      <c r="G798">
        <v>-30402</v>
      </c>
      <c r="H798">
        <v>0</v>
      </c>
      <c r="I798">
        <v>0</v>
      </c>
      <c r="J798">
        <v>2024</v>
      </c>
      <c r="K798">
        <v>3</v>
      </c>
      <c r="L798" t="str">
        <f>+VLOOKUP(A798,Sheet2!A:A,1,FALSE)</f>
        <v>Sto 610 24 Horas</v>
      </c>
    </row>
    <row r="799" spans="1:12" hidden="1" x14ac:dyDescent="0.25">
      <c r="A799" t="s">
        <v>252</v>
      </c>
      <c r="B799" t="s">
        <v>191</v>
      </c>
      <c r="C799" t="s">
        <v>844</v>
      </c>
      <c r="E799">
        <v>-979884</v>
      </c>
      <c r="F799">
        <v>0</v>
      </c>
      <c r="G799">
        <v>-31131</v>
      </c>
      <c r="H799">
        <v>0</v>
      </c>
      <c r="I799">
        <v>0</v>
      </c>
      <c r="J799">
        <v>2024</v>
      </c>
      <c r="K799">
        <v>3</v>
      </c>
      <c r="L799" t="str">
        <f>+VLOOKUP(A799,Sheet2!A:A,1,FALSE)</f>
        <v>Bodega 945 Cedi Cartagena</v>
      </c>
    </row>
    <row r="800" spans="1:12" hidden="1" x14ac:dyDescent="0.25">
      <c r="A800" t="s">
        <v>253</v>
      </c>
      <c r="B800" t="s">
        <v>191</v>
      </c>
      <c r="C800" t="s">
        <v>844</v>
      </c>
      <c r="E800">
        <v>776532</v>
      </c>
      <c r="F800">
        <v>0</v>
      </c>
      <c r="G800">
        <v>-9494</v>
      </c>
      <c r="H800">
        <v>0</v>
      </c>
      <c r="I800">
        <v>0</v>
      </c>
      <c r="J800">
        <v>2024</v>
      </c>
      <c r="K800">
        <v>3</v>
      </c>
      <c r="L800" t="str">
        <f>+VLOOKUP(A800,Sheet2!A:A,1,FALSE)</f>
        <v>Sdo la Plazuela 613</v>
      </c>
    </row>
    <row r="801" spans="1:12" hidden="1" x14ac:dyDescent="0.25">
      <c r="A801" t="s">
        <v>254</v>
      </c>
      <c r="B801" t="s">
        <v>191</v>
      </c>
      <c r="C801" t="s">
        <v>843</v>
      </c>
      <c r="E801">
        <v>205428</v>
      </c>
      <c r="F801">
        <v>0</v>
      </c>
      <c r="G801">
        <v>-239964</v>
      </c>
      <c r="H801">
        <v>0</v>
      </c>
      <c r="I801">
        <v>0</v>
      </c>
      <c r="J801">
        <v>2024</v>
      </c>
      <c r="K801">
        <v>3</v>
      </c>
      <c r="L801" t="str">
        <f>+VLOOKUP(A801,Sheet2!A:A,1,FALSE)</f>
        <v>Sao 310 Buenavista Monteria</v>
      </c>
    </row>
    <row r="802" spans="1:12" hidden="1" x14ac:dyDescent="0.25">
      <c r="A802" t="s">
        <v>255</v>
      </c>
      <c r="B802" t="s">
        <v>191</v>
      </c>
      <c r="C802" t="s">
        <v>843</v>
      </c>
      <c r="E802">
        <v>334177</v>
      </c>
      <c r="F802">
        <v>0</v>
      </c>
      <c r="G802">
        <v>0</v>
      </c>
      <c r="H802">
        <v>0</v>
      </c>
      <c r="I802">
        <v>0</v>
      </c>
      <c r="J802">
        <v>2024</v>
      </c>
      <c r="K802">
        <v>3</v>
      </c>
      <c r="L802" t="str">
        <f>+VLOOKUP(A802,Sheet2!A:A,1,FALSE)</f>
        <v>Sto 313 Cienaga de Oro</v>
      </c>
    </row>
    <row r="803" spans="1:12" hidden="1" x14ac:dyDescent="0.25">
      <c r="A803" t="s">
        <v>256</v>
      </c>
      <c r="B803" t="s">
        <v>191</v>
      </c>
      <c r="C803" t="s">
        <v>843</v>
      </c>
      <c r="E803">
        <v>539943</v>
      </c>
      <c r="F803">
        <v>0</v>
      </c>
      <c r="G803">
        <v>-93380</v>
      </c>
      <c r="H803">
        <v>0</v>
      </c>
      <c r="I803">
        <v>0</v>
      </c>
      <c r="J803">
        <v>2024</v>
      </c>
      <c r="K803">
        <v>3</v>
      </c>
      <c r="L803" t="e">
        <f>+VLOOKUP(A803,Sheet2!A:A,1,FALSE)</f>
        <v>#N/A</v>
      </c>
    </row>
    <row r="804" spans="1:12" hidden="1" x14ac:dyDescent="0.25">
      <c r="A804" t="s">
        <v>257</v>
      </c>
      <c r="B804" t="s">
        <v>191</v>
      </c>
      <c r="C804" t="s">
        <v>843</v>
      </c>
      <c r="E804">
        <v>1425533</v>
      </c>
      <c r="F804">
        <v>0</v>
      </c>
      <c r="G804">
        <v>-112420</v>
      </c>
      <c r="H804">
        <v>0</v>
      </c>
      <c r="I804">
        <v>0</v>
      </c>
      <c r="J804">
        <v>2024</v>
      </c>
      <c r="K804">
        <v>3</v>
      </c>
      <c r="L804" t="str">
        <f>+VLOOKUP(A804,Sheet2!A:A,1,FALSE)</f>
        <v>Sao 302 Circunvalar  Monteria</v>
      </c>
    </row>
    <row r="805" spans="1:12" hidden="1" x14ac:dyDescent="0.25">
      <c r="A805" t="s">
        <v>258</v>
      </c>
      <c r="B805" t="s">
        <v>191</v>
      </c>
      <c r="C805" t="s">
        <v>843</v>
      </c>
      <c r="E805">
        <v>190338</v>
      </c>
      <c r="F805">
        <v>0</v>
      </c>
      <c r="G805">
        <v>-121947</v>
      </c>
      <c r="H805">
        <v>0</v>
      </c>
      <c r="I805">
        <v>0</v>
      </c>
      <c r="J805">
        <v>2024</v>
      </c>
      <c r="K805">
        <v>3</v>
      </c>
      <c r="L805" t="str">
        <f>+VLOOKUP(A805,Sheet2!A:A,1,FALSE)</f>
        <v>Sto 303 Sur</v>
      </c>
    </row>
    <row r="806" spans="1:12" hidden="1" x14ac:dyDescent="0.25">
      <c r="A806" t="s">
        <v>259</v>
      </c>
      <c r="B806" t="s">
        <v>191</v>
      </c>
      <c r="C806" t="s">
        <v>843</v>
      </c>
      <c r="E806">
        <v>134702</v>
      </c>
      <c r="F806">
        <v>0</v>
      </c>
      <c r="G806">
        <v>0</v>
      </c>
      <c r="H806">
        <v>0</v>
      </c>
      <c r="I806">
        <v>0</v>
      </c>
      <c r="J806">
        <v>2024</v>
      </c>
      <c r="K806">
        <v>3</v>
      </c>
      <c r="L806" t="str">
        <f>+VLOOKUP(A806,Sheet2!A:A,1,FALSE)</f>
        <v>Sto 304 Caucasia</v>
      </c>
    </row>
    <row r="807" spans="1:12" hidden="1" x14ac:dyDescent="0.25">
      <c r="A807" t="s">
        <v>260</v>
      </c>
      <c r="B807" t="s">
        <v>191</v>
      </c>
      <c r="C807" t="s">
        <v>843</v>
      </c>
      <c r="E807">
        <v>474438</v>
      </c>
      <c r="F807">
        <v>0</v>
      </c>
      <c r="G807">
        <v>-152715</v>
      </c>
      <c r="H807">
        <v>0</v>
      </c>
      <c r="I807">
        <v>0</v>
      </c>
      <c r="J807">
        <v>2024</v>
      </c>
      <c r="K807">
        <v>3</v>
      </c>
      <c r="L807" t="str">
        <f>+VLOOKUP(A807,Sheet2!A:A,1,FALSE)</f>
        <v>Sto 305 Lorica</v>
      </c>
    </row>
    <row r="808" spans="1:12" hidden="1" x14ac:dyDescent="0.25">
      <c r="A808" t="s">
        <v>261</v>
      </c>
      <c r="B808" t="s">
        <v>191</v>
      </c>
      <c r="C808" t="s">
        <v>843</v>
      </c>
      <c r="E808">
        <v>838533</v>
      </c>
      <c r="F808">
        <v>0</v>
      </c>
      <c r="G808">
        <v>-57953</v>
      </c>
      <c r="H808">
        <v>0</v>
      </c>
      <c r="I808">
        <v>0</v>
      </c>
      <c r="J808">
        <v>2024</v>
      </c>
      <c r="K808">
        <v>3</v>
      </c>
      <c r="L808" t="e">
        <f>+VLOOKUP(A808,Sheet2!A:A,1,FALSE)</f>
        <v>#N/A</v>
      </c>
    </row>
    <row r="809" spans="1:12" hidden="1" x14ac:dyDescent="0.25">
      <c r="A809" t="s">
        <v>262</v>
      </c>
      <c r="B809" t="s">
        <v>191</v>
      </c>
      <c r="C809" t="s">
        <v>843</v>
      </c>
      <c r="E809">
        <v>871907</v>
      </c>
      <c r="F809">
        <v>0</v>
      </c>
      <c r="G809">
        <v>-66838</v>
      </c>
      <c r="H809">
        <v>0</v>
      </c>
      <c r="I809">
        <v>0</v>
      </c>
      <c r="J809">
        <v>2024</v>
      </c>
      <c r="K809">
        <v>3</v>
      </c>
      <c r="L809" t="str">
        <f>+VLOOKUP(A809,Sheet2!A:A,1,FALSE)</f>
        <v>Sto 314 Margen Izquierdo</v>
      </c>
    </row>
    <row r="810" spans="1:12" hidden="1" x14ac:dyDescent="0.25">
      <c r="A810" t="s">
        <v>263</v>
      </c>
      <c r="B810" t="s">
        <v>191</v>
      </c>
      <c r="C810" t="s">
        <v>843</v>
      </c>
      <c r="E810">
        <v>190722</v>
      </c>
      <c r="F810">
        <v>0</v>
      </c>
      <c r="G810">
        <v>-55460</v>
      </c>
      <c r="H810">
        <v>0</v>
      </c>
      <c r="I810">
        <v>0</v>
      </c>
      <c r="J810">
        <v>2024</v>
      </c>
      <c r="K810">
        <v>3</v>
      </c>
      <c r="L810" t="str">
        <f>+VLOOKUP(A810,Sheet2!A:A,1,FALSE)</f>
        <v>Sto 315 Monteverde</v>
      </c>
    </row>
    <row r="811" spans="1:12" hidden="1" x14ac:dyDescent="0.25">
      <c r="A811" t="s">
        <v>265</v>
      </c>
      <c r="B811" t="s">
        <v>191</v>
      </c>
      <c r="C811" t="s">
        <v>843</v>
      </c>
      <c r="E811">
        <v>0</v>
      </c>
      <c r="F811">
        <v>0</v>
      </c>
      <c r="G811">
        <v>-25238</v>
      </c>
      <c r="H811">
        <v>0</v>
      </c>
      <c r="I811">
        <v>0</v>
      </c>
      <c r="J811">
        <v>2024</v>
      </c>
      <c r="K811">
        <v>3</v>
      </c>
      <c r="L811" t="str">
        <f>+VLOOKUP(A811,Sheet2!A:A,1,FALSE)</f>
        <v>Sto 291 Santa Elena</v>
      </c>
    </row>
    <row r="812" spans="1:12" hidden="1" x14ac:dyDescent="0.25">
      <c r="A812" t="s">
        <v>266</v>
      </c>
      <c r="B812" t="s">
        <v>191</v>
      </c>
      <c r="C812" t="s">
        <v>843</v>
      </c>
      <c r="E812">
        <v>648060</v>
      </c>
      <c r="F812">
        <v>0</v>
      </c>
      <c r="G812">
        <v>-79382</v>
      </c>
      <c r="H812">
        <v>0</v>
      </c>
      <c r="I812">
        <v>0</v>
      </c>
      <c r="J812">
        <v>2024</v>
      </c>
      <c r="K812">
        <v>3</v>
      </c>
      <c r="L812" t="str">
        <f>+VLOOKUP(A812,Sheet2!A:A,1,FALSE)</f>
        <v>Sto 325 Tolu</v>
      </c>
    </row>
    <row r="813" spans="1:12" hidden="1" x14ac:dyDescent="0.25">
      <c r="A813" t="s">
        <v>267</v>
      </c>
      <c r="B813" t="s">
        <v>191</v>
      </c>
      <c r="C813" t="s">
        <v>845</v>
      </c>
      <c r="E813">
        <v>1725970</v>
      </c>
      <c r="F813">
        <v>0</v>
      </c>
      <c r="G813">
        <v>0</v>
      </c>
      <c r="H813">
        <v>0</v>
      </c>
      <c r="I813">
        <v>0</v>
      </c>
      <c r="J813">
        <v>2024</v>
      </c>
      <c r="K813">
        <v>3</v>
      </c>
      <c r="L813" t="str">
        <f>+VLOOKUP(A813,Sheet2!A:A,1,FALSE)</f>
        <v>Sto 221 Riohacha</v>
      </c>
    </row>
    <row r="814" spans="1:12" hidden="1" x14ac:dyDescent="0.25">
      <c r="A814" t="s">
        <v>268</v>
      </c>
      <c r="B814" t="s">
        <v>191</v>
      </c>
      <c r="C814" t="s">
        <v>845</v>
      </c>
      <c r="E814">
        <v>1587655</v>
      </c>
      <c r="F814">
        <v>0</v>
      </c>
      <c r="G814">
        <v>0</v>
      </c>
      <c r="H814">
        <v>0</v>
      </c>
      <c r="I814">
        <v>0</v>
      </c>
      <c r="J814">
        <v>2024</v>
      </c>
      <c r="K814">
        <v>3</v>
      </c>
      <c r="L814" t="e">
        <f>+VLOOKUP(A814,Sheet2!A:A,1,FALSE)</f>
        <v>#N/A</v>
      </c>
    </row>
    <row r="815" spans="1:12" hidden="1" x14ac:dyDescent="0.25">
      <c r="A815" t="s">
        <v>270</v>
      </c>
      <c r="B815" t="s">
        <v>191</v>
      </c>
      <c r="C815" t="s">
        <v>845</v>
      </c>
      <c r="E815">
        <v>907590</v>
      </c>
      <c r="F815">
        <v>0</v>
      </c>
      <c r="G815">
        <v>0</v>
      </c>
      <c r="H815">
        <v>0</v>
      </c>
      <c r="I815">
        <v>0</v>
      </c>
      <c r="J815">
        <v>2024</v>
      </c>
      <c r="K815">
        <v>3</v>
      </c>
      <c r="L815" t="str">
        <f>+VLOOKUP(A815,Sheet2!A:A,1,FALSE)</f>
        <v>Sto 226 Maicao Mezquita</v>
      </c>
    </row>
    <row r="816" spans="1:12" hidden="1" x14ac:dyDescent="0.25">
      <c r="A816" t="s">
        <v>271</v>
      </c>
      <c r="B816" t="s">
        <v>191</v>
      </c>
      <c r="C816" t="s">
        <v>845</v>
      </c>
      <c r="E816">
        <v>889174</v>
      </c>
      <c r="F816">
        <v>0</v>
      </c>
      <c r="G816">
        <v>0</v>
      </c>
      <c r="H816">
        <v>0</v>
      </c>
      <c r="I816">
        <v>0</v>
      </c>
      <c r="J816">
        <v>2024</v>
      </c>
      <c r="K816">
        <v>3</v>
      </c>
      <c r="L816" t="str">
        <f>+VLOOKUP(A816,Sheet2!A:A,1,FALSE)</f>
        <v>Sto 229 Uribia</v>
      </c>
    </row>
    <row r="817" spans="1:12" hidden="1" x14ac:dyDescent="0.25">
      <c r="A817" t="s">
        <v>272</v>
      </c>
      <c r="B817" t="s">
        <v>191</v>
      </c>
      <c r="C817" t="s">
        <v>845</v>
      </c>
      <c r="E817">
        <v>3691235</v>
      </c>
      <c r="F817">
        <v>0</v>
      </c>
      <c r="G817">
        <v>0</v>
      </c>
      <c r="H817">
        <v>0</v>
      </c>
      <c r="I817">
        <v>0</v>
      </c>
      <c r="J817">
        <v>2024</v>
      </c>
      <c r="K817">
        <v>3</v>
      </c>
      <c r="L817" t="str">
        <f>+VLOOKUP(A817,Sheet2!A:A,1,FALSE)</f>
        <v>Sao 212 Riohacha</v>
      </c>
    </row>
    <row r="818" spans="1:12" hidden="1" x14ac:dyDescent="0.25">
      <c r="A818" t="s">
        <v>273</v>
      </c>
      <c r="B818" t="s">
        <v>191</v>
      </c>
      <c r="C818" t="s">
        <v>846</v>
      </c>
      <c r="E818">
        <v>1609745</v>
      </c>
      <c r="F818">
        <v>0</v>
      </c>
      <c r="G818">
        <v>0</v>
      </c>
      <c r="H818">
        <v>0</v>
      </c>
      <c r="I818">
        <v>0</v>
      </c>
      <c r="J818">
        <v>2024</v>
      </c>
      <c r="K818">
        <v>3</v>
      </c>
      <c r="L818" t="str">
        <f>+VLOOKUP(A818,Sheet2!A:A,1,FALSE)</f>
        <v>Sao 203 Santamarta</v>
      </c>
    </row>
    <row r="819" spans="1:12" hidden="1" x14ac:dyDescent="0.25">
      <c r="A819" t="s">
        <v>274</v>
      </c>
      <c r="B819" t="s">
        <v>191</v>
      </c>
      <c r="C819" t="s">
        <v>846</v>
      </c>
      <c r="E819">
        <v>575200</v>
      </c>
      <c r="F819">
        <v>0</v>
      </c>
      <c r="G819">
        <v>-107271</v>
      </c>
      <c r="H819">
        <v>0</v>
      </c>
      <c r="I819">
        <v>0</v>
      </c>
      <c r="J819">
        <v>2024</v>
      </c>
      <c r="K819">
        <v>3</v>
      </c>
      <c r="L819" t="str">
        <f>+VLOOKUP(A819,Sheet2!A:A,1,FALSE)</f>
        <v>Sto 202 Rodadero</v>
      </c>
    </row>
    <row r="820" spans="1:12" hidden="1" x14ac:dyDescent="0.25">
      <c r="A820" t="s">
        <v>275</v>
      </c>
      <c r="B820" t="s">
        <v>191</v>
      </c>
      <c r="C820" t="s">
        <v>846</v>
      </c>
      <c r="E820">
        <v>256668</v>
      </c>
      <c r="F820">
        <v>0</v>
      </c>
      <c r="G820">
        <v>-28918</v>
      </c>
      <c r="H820">
        <v>0</v>
      </c>
      <c r="I820">
        <v>0</v>
      </c>
      <c r="J820">
        <v>2024</v>
      </c>
      <c r="K820">
        <v>3</v>
      </c>
      <c r="L820" t="str">
        <f>+VLOOKUP(A820,Sheet2!A:A,1,FALSE)</f>
        <v>Sto 208 Terminal</v>
      </c>
    </row>
    <row r="821" spans="1:12" hidden="1" x14ac:dyDescent="0.25">
      <c r="A821" t="s">
        <v>276</v>
      </c>
      <c r="B821" t="s">
        <v>191</v>
      </c>
      <c r="C821" t="s">
        <v>846</v>
      </c>
      <c r="E821">
        <v>383603</v>
      </c>
      <c r="F821">
        <v>0</v>
      </c>
      <c r="G821">
        <v>-208873</v>
      </c>
      <c r="H821">
        <v>0</v>
      </c>
      <c r="I821">
        <v>0</v>
      </c>
      <c r="J821">
        <v>2024</v>
      </c>
      <c r="K821">
        <v>3</v>
      </c>
      <c r="L821" t="str">
        <f>+VLOOKUP(A821,Sheet2!A:A,1,FALSE)</f>
        <v>Sto 209 Gaira</v>
      </c>
    </row>
    <row r="822" spans="1:12" hidden="1" x14ac:dyDescent="0.25">
      <c r="A822" t="s">
        <v>277</v>
      </c>
      <c r="B822" t="s">
        <v>191</v>
      </c>
      <c r="C822" t="s">
        <v>846</v>
      </c>
      <c r="E822">
        <v>162843</v>
      </c>
      <c r="F822">
        <v>0</v>
      </c>
      <c r="G822">
        <v>-136348</v>
      </c>
      <c r="H822">
        <v>0</v>
      </c>
      <c r="I822">
        <v>0</v>
      </c>
      <c r="J822">
        <v>2024</v>
      </c>
      <c r="K822">
        <v>3</v>
      </c>
      <c r="L822" t="str">
        <f>+VLOOKUP(A822,Sheet2!A:A,1,FALSE)</f>
        <v>Sto 216 Minca</v>
      </c>
    </row>
    <row r="823" spans="1:12" hidden="1" x14ac:dyDescent="0.25">
      <c r="A823" t="s">
        <v>278</v>
      </c>
      <c r="B823" t="s">
        <v>191</v>
      </c>
      <c r="C823" t="s">
        <v>846</v>
      </c>
      <c r="E823">
        <v>364208</v>
      </c>
      <c r="F823">
        <v>0</v>
      </c>
      <c r="G823">
        <v>-189830</v>
      </c>
      <c r="H823">
        <v>0</v>
      </c>
      <c r="I823">
        <v>0</v>
      </c>
      <c r="J823">
        <v>2024</v>
      </c>
      <c r="K823">
        <v>3</v>
      </c>
      <c r="L823" t="str">
        <f>+VLOOKUP(A823,Sheet2!A:A,1,FALSE)</f>
        <v>Sto 217 la Bonga</v>
      </c>
    </row>
    <row r="824" spans="1:12" hidden="1" x14ac:dyDescent="0.25">
      <c r="A824" t="s">
        <v>279</v>
      </c>
      <c r="B824" t="s">
        <v>191</v>
      </c>
      <c r="C824" t="s">
        <v>846</v>
      </c>
      <c r="E824">
        <v>421704</v>
      </c>
      <c r="F824">
        <v>0</v>
      </c>
      <c r="G824">
        <v>-111275</v>
      </c>
      <c r="H824">
        <v>0</v>
      </c>
      <c r="I824">
        <v>0</v>
      </c>
      <c r="J824">
        <v>2024</v>
      </c>
      <c r="K824">
        <v>3</v>
      </c>
      <c r="L824" t="str">
        <f>+VLOOKUP(A824,Sheet2!A:A,1,FALSE)</f>
        <v>Sto 219 el Banco</v>
      </c>
    </row>
    <row r="825" spans="1:12" hidden="1" x14ac:dyDescent="0.25">
      <c r="A825" t="s">
        <v>280</v>
      </c>
      <c r="B825" t="s">
        <v>191</v>
      </c>
      <c r="C825" t="s">
        <v>846</v>
      </c>
      <c r="E825">
        <v>116060</v>
      </c>
      <c r="F825">
        <v>0</v>
      </c>
      <c r="G825">
        <v>-155909</v>
      </c>
      <c r="H825">
        <v>0</v>
      </c>
      <c r="I825">
        <v>0</v>
      </c>
      <c r="J825">
        <v>2024</v>
      </c>
      <c r="K825">
        <v>3</v>
      </c>
      <c r="L825" t="str">
        <f>+VLOOKUP(A825,Sheet2!A:A,1,FALSE)</f>
        <v>Sto 222 Bello Horizonte</v>
      </c>
    </row>
    <row r="826" spans="1:12" hidden="1" x14ac:dyDescent="0.25">
      <c r="A826" t="s">
        <v>786</v>
      </c>
      <c r="B826" t="s">
        <v>191</v>
      </c>
      <c r="C826" t="s">
        <v>846</v>
      </c>
      <c r="E826">
        <v>38750</v>
      </c>
      <c r="F826">
        <v>0</v>
      </c>
      <c r="G826">
        <v>0</v>
      </c>
      <c r="H826">
        <v>0</v>
      </c>
      <c r="I826">
        <v>0</v>
      </c>
      <c r="J826">
        <v>2024</v>
      </c>
      <c r="K826">
        <v>3</v>
      </c>
      <c r="L826" t="e">
        <f>+VLOOKUP(A826,Sheet2!A:A,1,FALSE)</f>
        <v>#N/A</v>
      </c>
    </row>
    <row r="827" spans="1:12" hidden="1" x14ac:dyDescent="0.25">
      <c r="A827" t="s">
        <v>831</v>
      </c>
      <c r="B827" t="s">
        <v>191</v>
      </c>
      <c r="C827" t="s">
        <v>846</v>
      </c>
      <c r="E827">
        <v>366760</v>
      </c>
      <c r="F827">
        <v>0</v>
      </c>
      <c r="G827">
        <v>0</v>
      </c>
      <c r="H827">
        <v>0</v>
      </c>
      <c r="I827">
        <v>0</v>
      </c>
      <c r="J827">
        <v>2024</v>
      </c>
      <c r="K827">
        <v>3</v>
      </c>
      <c r="L827" t="str">
        <f>+VLOOKUP(A827,Sheet2!A:A,1,FALSE)</f>
        <v>Sto 701 Cienaga Magdalena</v>
      </c>
    </row>
    <row r="828" spans="1:12" hidden="1" x14ac:dyDescent="0.25">
      <c r="A828" t="s">
        <v>282</v>
      </c>
      <c r="B828" t="s">
        <v>191</v>
      </c>
      <c r="C828" t="s">
        <v>846</v>
      </c>
      <c r="E828">
        <v>82092</v>
      </c>
      <c r="F828">
        <v>0</v>
      </c>
      <c r="G828">
        <v>-149403</v>
      </c>
      <c r="H828">
        <v>0</v>
      </c>
      <c r="I828">
        <v>0</v>
      </c>
      <c r="J828">
        <v>2024</v>
      </c>
      <c r="K828">
        <v>3</v>
      </c>
      <c r="L828" t="str">
        <f>+VLOOKUP(A828,Sheet2!A:A,1,FALSE)</f>
        <v>Sto 702 Clinica mar Caribe</v>
      </c>
    </row>
    <row r="829" spans="1:12" hidden="1" x14ac:dyDescent="0.25">
      <c r="A829" t="s">
        <v>285</v>
      </c>
      <c r="B829" t="s">
        <v>191</v>
      </c>
      <c r="C829" t="s">
        <v>847</v>
      </c>
      <c r="E829">
        <v>6386864</v>
      </c>
      <c r="F829">
        <v>0</v>
      </c>
      <c r="G829">
        <v>-357962</v>
      </c>
      <c r="H829">
        <v>0</v>
      </c>
      <c r="I829">
        <v>0</v>
      </c>
      <c r="J829">
        <v>2024</v>
      </c>
      <c r="K829">
        <v>3</v>
      </c>
      <c r="L829" t="str">
        <f>+VLOOKUP(A829,Sheet2!A:A,1,FALSE)</f>
        <v>Sao 320 Guacari</v>
      </c>
    </row>
    <row r="830" spans="1:12" hidden="1" x14ac:dyDescent="0.25">
      <c r="A830" t="s">
        <v>286</v>
      </c>
      <c r="B830" t="s">
        <v>191</v>
      </c>
      <c r="C830" t="s">
        <v>847</v>
      </c>
      <c r="E830">
        <v>2307568</v>
      </c>
      <c r="F830">
        <v>0</v>
      </c>
      <c r="G830">
        <v>-159741</v>
      </c>
      <c r="H830">
        <v>0</v>
      </c>
      <c r="I830">
        <v>0</v>
      </c>
      <c r="J830">
        <v>2024</v>
      </c>
      <c r="K830">
        <v>3</v>
      </c>
      <c r="L830" t="str">
        <f>+VLOOKUP(A830,Sheet2!A:A,1,FALSE)</f>
        <v>Sao 321 Sincelejo</v>
      </c>
    </row>
    <row r="831" spans="1:12" hidden="1" x14ac:dyDescent="0.25">
      <c r="A831" t="s">
        <v>287</v>
      </c>
      <c r="B831" t="s">
        <v>191</v>
      </c>
      <c r="C831" t="s">
        <v>847</v>
      </c>
      <c r="E831">
        <v>1420303</v>
      </c>
      <c r="F831">
        <v>0</v>
      </c>
      <c r="G831">
        <v>-280279</v>
      </c>
      <c r="H831">
        <v>0</v>
      </c>
      <c r="I831">
        <v>0</v>
      </c>
      <c r="J831">
        <v>2024</v>
      </c>
      <c r="K831">
        <v>3</v>
      </c>
      <c r="L831" t="str">
        <f>+VLOOKUP(A831,Sheet2!A:A,1,FALSE)</f>
        <v>Sto 322 Corozal</v>
      </c>
    </row>
    <row r="832" spans="1:12" hidden="1" x14ac:dyDescent="0.25">
      <c r="A832" t="s">
        <v>288</v>
      </c>
      <c r="B832" t="s">
        <v>191</v>
      </c>
      <c r="C832" t="s">
        <v>847</v>
      </c>
      <c r="E832">
        <v>1002281</v>
      </c>
      <c r="F832">
        <v>0</v>
      </c>
      <c r="G832">
        <v>-143158</v>
      </c>
      <c r="H832">
        <v>0</v>
      </c>
      <c r="I832">
        <v>0</v>
      </c>
      <c r="J832">
        <v>2024</v>
      </c>
      <c r="K832">
        <v>3</v>
      </c>
      <c r="L832" t="str">
        <f>+VLOOKUP(A832,Sheet2!A:A,1,FALSE)</f>
        <v>Sto 323 Euro</v>
      </c>
    </row>
    <row r="833" spans="1:12" hidden="1" x14ac:dyDescent="0.25">
      <c r="A833" t="s">
        <v>289</v>
      </c>
      <c r="B833" t="s">
        <v>191</v>
      </c>
      <c r="C833" t="s">
        <v>847</v>
      </c>
      <c r="E833">
        <v>547488</v>
      </c>
      <c r="F833">
        <v>0</v>
      </c>
      <c r="G833">
        <v>-519287</v>
      </c>
      <c r="H833">
        <v>0</v>
      </c>
      <c r="I833">
        <v>0</v>
      </c>
      <c r="J833">
        <v>2024</v>
      </c>
      <c r="K833">
        <v>3</v>
      </c>
      <c r="L833" t="str">
        <f>+VLOOKUP(A833,Sheet2!A:A,1,FALSE)</f>
        <v>Sto 326 San Carlos</v>
      </c>
    </row>
    <row r="834" spans="1:12" hidden="1" x14ac:dyDescent="0.25">
      <c r="A834" t="s">
        <v>290</v>
      </c>
      <c r="B834" t="s">
        <v>191</v>
      </c>
      <c r="C834" t="s">
        <v>847</v>
      </c>
      <c r="E834">
        <v>674990</v>
      </c>
      <c r="F834">
        <v>0</v>
      </c>
      <c r="G834">
        <v>-115434</v>
      </c>
      <c r="H834">
        <v>0</v>
      </c>
      <c r="I834">
        <v>0</v>
      </c>
      <c r="J834">
        <v>2024</v>
      </c>
      <c r="K834">
        <v>3</v>
      </c>
      <c r="L834" t="str">
        <f>+VLOOKUP(A834,Sheet2!A:A,1,FALSE)</f>
        <v>Sto 327 Argelia</v>
      </c>
    </row>
    <row r="835" spans="1:12" hidden="1" x14ac:dyDescent="0.25">
      <c r="A835" t="s">
        <v>291</v>
      </c>
      <c r="B835" t="s">
        <v>191</v>
      </c>
      <c r="C835" t="s">
        <v>847</v>
      </c>
      <c r="E835">
        <v>421744</v>
      </c>
      <c r="F835">
        <v>0</v>
      </c>
      <c r="G835">
        <v>-52164</v>
      </c>
      <c r="H835">
        <v>0</v>
      </c>
      <c r="I835">
        <v>0</v>
      </c>
      <c r="J835">
        <v>2024</v>
      </c>
      <c r="K835">
        <v>3</v>
      </c>
      <c r="L835" t="str">
        <f>+VLOOKUP(A835,Sheet2!A:A,1,FALSE)</f>
        <v>Sto 328 San Marcos</v>
      </c>
    </row>
    <row r="836" spans="1:12" hidden="1" x14ac:dyDescent="0.25">
      <c r="A836" t="s">
        <v>292</v>
      </c>
      <c r="B836" t="s">
        <v>191</v>
      </c>
      <c r="C836" t="s">
        <v>847</v>
      </c>
      <c r="E836">
        <v>407790</v>
      </c>
      <c r="F836">
        <v>0</v>
      </c>
      <c r="G836">
        <v>-109892</v>
      </c>
      <c r="H836">
        <v>0</v>
      </c>
      <c r="I836">
        <v>0</v>
      </c>
      <c r="J836">
        <v>2024</v>
      </c>
      <c r="K836">
        <v>3</v>
      </c>
      <c r="L836" t="str">
        <f>+VLOOKUP(A836,Sheet2!A:A,1,FALSE)</f>
        <v>Sto 331 Sanjuan Nepomuceno</v>
      </c>
    </row>
    <row r="837" spans="1:12" hidden="1" x14ac:dyDescent="0.25">
      <c r="A837" t="s">
        <v>293</v>
      </c>
      <c r="B837" t="s">
        <v>191</v>
      </c>
      <c r="C837" t="s">
        <v>847</v>
      </c>
      <c r="E837">
        <v>368327</v>
      </c>
      <c r="F837">
        <v>0</v>
      </c>
      <c r="G837">
        <v>0</v>
      </c>
      <c r="H837">
        <v>0</v>
      </c>
      <c r="I837">
        <v>0</v>
      </c>
      <c r="J837">
        <v>2024</v>
      </c>
      <c r="K837">
        <v>3</v>
      </c>
      <c r="L837" t="e">
        <f>+VLOOKUP(A837,Sheet2!A:A,1,FALSE)</f>
        <v>#N/A</v>
      </c>
    </row>
    <row r="838" spans="1:12" hidden="1" x14ac:dyDescent="0.25">
      <c r="A838" t="s">
        <v>294</v>
      </c>
      <c r="B838" t="s">
        <v>191</v>
      </c>
      <c r="C838" t="s">
        <v>847</v>
      </c>
      <c r="E838">
        <v>614364</v>
      </c>
      <c r="F838">
        <v>0</v>
      </c>
      <c r="G838">
        <v>-281789</v>
      </c>
      <c r="H838">
        <v>0</v>
      </c>
      <c r="I838">
        <v>0</v>
      </c>
      <c r="J838">
        <v>2024</v>
      </c>
      <c r="K838">
        <v>3</v>
      </c>
      <c r="L838" t="str">
        <f>+VLOOKUP(A838,Sheet2!A:A,1,FALSE)</f>
        <v>Sto 787 la Ford</v>
      </c>
    </row>
    <row r="839" spans="1:12" hidden="1" x14ac:dyDescent="0.25">
      <c r="A839" t="s">
        <v>295</v>
      </c>
      <c r="B839" t="s">
        <v>191</v>
      </c>
      <c r="C839" t="s">
        <v>847</v>
      </c>
      <c r="E839">
        <v>884696</v>
      </c>
      <c r="F839">
        <v>0</v>
      </c>
      <c r="G839">
        <v>-114714</v>
      </c>
      <c r="H839">
        <v>0</v>
      </c>
      <c r="I839">
        <v>0</v>
      </c>
      <c r="J839">
        <v>2024</v>
      </c>
      <c r="K839">
        <v>3</v>
      </c>
      <c r="L839" t="str">
        <f>+VLOOKUP(A839,Sheet2!A:A,1,FALSE)</f>
        <v>Sto 788 San Miguel</v>
      </c>
    </row>
    <row r="840" spans="1:12" hidden="1" x14ac:dyDescent="0.25">
      <c r="A840" t="s">
        <v>296</v>
      </c>
      <c r="B840" t="s">
        <v>191</v>
      </c>
      <c r="C840" t="s">
        <v>847</v>
      </c>
      <c r="E840">
        <v>446404</v>
      </c>
      <c r="F840">
        <v>0</v>
      </c>
      <c r="G840">
        <v>-202547</v>
      </c>
      <c r="H840">
        <v>0</v>
      </c>
      <c r="I840">
        <v>0</v>
      </c>
      <c r="J840">
        <v>2024</v>
      </c>
      <c r="K840">
        <v>3</v>
      </c>
      <c r="L840" t="str">
        <f>+VLOOKUP(A840,Sheet2!A:A,1,FALSE)</f>
        <v>Sto 790</v>
      </c>
    </row>
    <row r="841" spans="1:12" hidden="1" x14ac:dyDescent="0.25">
      <c r="A841" t="s">
        <v>297</v>
      </c>
      <c r="B841" t="s">
        <v>191</v>
      </c>
      <c r="C841" t="s">
        <v>847</v>
      </c>
      <c r="E841">
        <v>872379</v>
      </c>
      <c r="F841">
        <v>0</v>
      </c>
      <c r="G841">
        <v>-147309</v>
      </c>
      <c r="H841">
        <v>0</v>
      </c>
      <c r="I841">
        <v>0</v>
      </c>
      <c r="J841">
        <v>2024</v>
      </c>
      <c r="K841">
        <v>3</v>
      </c>
      <c r="L841" t="str">
        <f>+VLOOKUP(A841,Sheet2!A:A,1,FALSE)</f>
        <v>Sto 794</v>
      </c>
    </row>
    <row r="842" spans="1:12" hidden="1" x14ac:dyDescent="0.25">
      <c r="A842" t="s">
        <v>298</v>
      </c>
      <c r="B842" t="s">
        <v>191</v>
      </c>
      <c r="C842" t="s">
        <v>847</v>
      </c>
      <c r="E842">
        <v>600016</v>
      </c>
      <c r="F842">
        <v>0</v>
      </c>
      <c r="G842">
        <v>-9180</v>
      </c>
      <c r="H842">
        <v>0</v>
      </c>
      <c r="I842">
        <v>0</v>
      </c>
      <c r="J842">
        <v>2024</v>
      </c>
      <c r="K842">
        <v>3</v>
      </c>
      <c r="L842" t="str">
        <f>+VLOOKUP(A842,Sheet2!A:A,1,FALSE)</f>
        <v>Sto 798 Carmen de Bolivar</v>
      </c>
    </row>
    <row r="843" spans="1:12" hidden="1" x14ac:dyDescent="0.25">
      <c r="A843" t="s">
        <v>299</v>
      </c>
      <c r="B843" t="s">
        <v>191</v>
      </c>
      <c r="C843" t="s">
        <v>848</v>
      </c>
      <c r="E843">
        <v>324580</v>
      </c>
      <c r="F843">
        <v>0</v>
      </c>
      <c r="G843">
        <v>-62861</v>
      </c>
      <c r="H843">
        <v>0</v>
      </c>
      <c r="I843">
        <v>0</v>
      </c>
      <c r="J843">
        <v>2024</v>
      </c>
      <c r="K843">
        <v>3</v>
      </c>
      <c r="L843" t="str">
        <f>+VLOOKUP(A843,Sheet2!A:A,1,FALSE)</f>
        <v>Sdo 760 Petromil</v>
      </c>
    </row>
    <row r="844" spans="1:12" hidden="1" x14ac:dyDescent="0.25">
      <c r="A844" t="s">
        <v>300</v>
      </c>
      <c r="B844" t="s">
        <v>191</v>
      </c>
      <c r="C844" t="s">
        <v>848</v>
      </c>
      <c r="E844">
        <v>1211388</v>
      </c>
      <c r="F844">
        <v>0</v>
      </c>
      <c r="G844">
        <v>0</v>
      </c>
      <c r="H844">
        <v>0</v>
      </c>
      <c r="I844">
        <v>0</v>
      </c>
      <c r="J844">
        <v>2024</v>
      </c>
      <c r="K844">
        <v>3</v>
      </c>
      <c r="L844" t="str">
        <f>+VLOOKUP(A844,Sheet2!A:A,1,FALSE)</f>
        <v>Sto 224 Fonseca</v>
      </c>
    </row>
    <row r="845" spans="1:12" hidden="1" x14ac:dyDescent="0.25">
      <c r="A845" t="s">
        <v>301</v>
      </c>
      <c r="B845" t="s">
        <v>191</v>
      </c>
      <c r="C845" t="s">
        <v>848</v>
      </c>
      <c r="E845">
        <v>3196922</v>
      </c>
      <c r="F845">
        <v>0</v>
      </c>
      <c r="G845">
        <v>-140596</v>
      </c>
      <c r="H845">
        <v>0</v>
      </c>
      <c r="I845">
        <v>0</v>
      </c>
      <c r="J845">
        <v>2024</v>
      </c>
      <c r="K845">
        <v>3</v>
      </c>
      <c r="L845" t="str">
        <f>+VLOOKUP(A845,Sheet2!A:A,1,FALSE)</f>
        <v>Sao 251 la Ceiba</v>
      </c>
    </row>
    <row r="846" spans="1:12" hidden="1" x14ac:dyDescent="0.25">
      <c r="A846" t="s">
        <v>302</v>
      </c>
      <c r="B846" t="s">
        <v>191</v>
      </c>
      <c r="C846" t="s">
        <v>848</v>
      </c>
      <c r="E846">
        <v>1922927</v>
      </c>
      <c r="F846">
        <v>0</v>
      </c>
      <c r="G846">
        <v>0</v>
      </c>
      <c r="H846">
        <v>0</v>
      </c>
      <c r="I846">
        <v>0</v>
      </c>
      <c r="J846">
        <v>2024</v>
      </c>
      <c r="K846">
        <v>3</v>
      </c>
      <c r="L846" t="str">
        <f>+VLOOKUP(A846,Sheet2!A:A,1,FALSE)</f>
        <v>Sto 252 Cortijo</v>
      </c>
    </row>
    <row r="847" spans="1:12" hidden="1" x14ac:dyDescent="0.25">
      <c r="A847" t="s">
        <v>303</v>
      </c>
      <c r="B847" t="s">
        <v>191</v>
      </c>
      <c r="C847" t="s">
        <v>848</v>
      </c>
      <c r="E847">
        <v>1502972</v>
      </c>
      <c r="F847">
        <v>0</v>
      </c>
      <c r="G847">
        <v>0</v>
      </c>
      <c r="H847">
        <v>0</v>
      </c>
      <c r="I847">
        <v>0</v>
      </c>
      <c r="J847">
        <v>2024</v>
      </c>
      <c r="K847">
        <v>3</v>
      </c>
      <c r="L847" t="e">
        <f>+VLOOKUP(A847,Sheet2!A:A,1,FALSE)</f>
        <v>#N/A</v>
      </c>
    </row>
    <row r="848" spans="1:12" hidden="1" x14ac:dyDescent="0.25">
      <c r="A848" t="s">
        <v>304</v>
      </c>
      <c r="B848" t="s">
        <v>191</v>
      </c>
      <c r="C848" t="s">
        <v>848</v>
      </c>
      <c r="E848">
        <v>856740</v>
      </c>
      <c r="F848">
        <v>0</v>
      </c>
      <c r="G848">
        <v>0</v>
      </c>
      <c r="H848">
        <v>0</v>
      </c>
      <c r="I848">
        <v>0</v>
      </c>
      <c r="J848">
        <v>2024</v>
      </c>
      <c r="K848">
        <v>3</v>
      </c>
      <c r="L848" t="str">
        <f>+VLOOKUP(A848,Sheet2!A:A,1,FALSE)</f>
        <v>Sto 254 San juan del Cesar</v>
      </c>
    </row>
    <row r="849" spans="1:12" hidden="1" x14ac:dyDescent="0.25">
      <c r="A849" t="s">
        <v>305</v>
      </c>
      <c r="B849" t="s">
        <v>191</v>
      </c>
      <c r="C849" t="s">
        <v>848</v>
      </c>
      <c r="E849">
        <v>2068216</v>
      </c>
      <c r="F849">
        <v>0</v>
      </c>
      <c r="G849">
        <v>0</v>
      </c>
      <c r="H849">
        <v>0</v>
      </c>
      <c r="I849">
        <v>0</v>
      </c>
      <c r="J849">
        <v>2024</v>
      </c>
      <c r="K849">
        <v>3</v>
      </c>
      <c r="L849" t="str">
        <f>+VLOOKUP(A849,Sheet2!A:A,1,FALSE)</f>
        <v>Sto 255 Sierra Nevada</v>
      </c>
    </row>
    <row r="850" spans="1:12" hidden="1" x14ac:dyDescent="0.25">
      <c r="A850" t="s">
        <v>306</v>
      </c>
      <c r="B850" t="s">
        <v>191</v>
      </c>
      <c r="C850" t="s">
        <v>848</v>
      </c>
      <c r="E850">
        <v>853497</v>
      </c>
      <c r="F850">
        <v>0</v>
      </c>
      <c r="G850">
        <v>0</v>
      </c>
      <c r="H850">
        <v>0</v>
      </c>
      <c r="I850">
        <v>0</v>
      </c>
      <c r="J850">
        <v>2024</v>
      </c>
      <c r="K850">
        <v>3</v>
      </c>
      <c r="L850" t="str">
        <f>+VLOOKUP(A850,Sheet2!A:A,1,FALSE)</f>
        <v>Sto 257 Bosconia</v>
      </c>
    </row>
    <row r="851" spans="1:12" hidden="1" x14ac:dyDescent="0.25">
      <c r="A851" t="s">
        <v>307</v>
      </c>
      <c r="B851" t="s">
        <v>191</v>
      </c>
      <c r="C851" t="s">
        <v>848</v>
      </c>
      <c r="E851">
        <v>733755</v>
      </c>
      <c r="F851">
        <v>0</v>
      </c>
      <c r="G851">
        <v>-28622</v>
      </c>
      <c r="H851">
        <v>0</v>
      </c>
      <c r="I851">
        <v>0</v>
      </c>
      <c r="J851">
        <v>2024</v>
      </c>
      <c r="K851">
        <v>3</v>
      </c>
      <c r="L851" t="str">
        <f>+VLOOKUP(A851,Sheet2!A:A,1,FALSE)</f>
        <v>Sdo 258 Mayales</v>
      </c>
    </row>
    <row r="852" spans="1:12" hidden="1" x14ac:dyDescent="0.25">
      <c r="A852" t="s">
        <v>308</v>
      </c>
      <c r="B852" t="s">
        <v>191</v>
      </c>
      <c r="C852" t="s">
        <v>848</v>
      </c>
      <c r="E852">
        <v>1293914</v>
      </c>
      <c r="F852">
        <v>0</v>
      </c>
      <c r="G852">
        <v>0</v>
      </c>
      <c r="H852">
        <v>0</v>
      </c>
      <c r="I852">
        <v>0</v>
      </c>
      <c r="J852">
        <v>2024</v>
      </c>
      <c r="K852">
        <v>3</v>
      </c>
      <c r="L852" t="str">
        <f>+VLOOKUP(A852,Sheet2!A:A,1,FALSE)</f>
        <v>Sto 259 Curumani</v>
      </c>
    </row>
    <row r="853" spans="1:12" hidden="1" x14ac:dyDescent="0.25">
      <c r="A853" t="s">
        <v>309</v>
      </c>
      <c r="B853" t="s">
        <v>191</v>
      </c>
      <c r="C853" t="s">
        <v>848</v>
      </c>
      <c r="E853">
        <v>1022119</v>
      </c>
      <c r="F853">
        <v>0</v>
      </c>
      <c r="G853">
        <v>-421920</v>
      </c>
      <c r="H853">
        <v>0</v>
      </c>
      <c r="I853">
        <v>0</v>
      </c>
      <c r="J853">
        <v>2024</v>
      </c>
      <c r="K853">
        <v>3</v>
      </c>
      <c r="L853" t="str">
        <f>+VLOOKUP(A853,Sheet2!A:A,1,FALSE)</f>
        <v>Sao 260 Megamall</v>
      </c>
    </row>
    <row r="854" spans="1:12" hidden="1" x14ac:dyDescent="0.25">
      <c r="A854" t="s">
        <v>310</v>
      </c>
      <c r="B854" t="s">
        <v>191</v>
      </c>
      <c r="C854" t="s">
        <v>848</v>
      </c>
      <c r="E854">
        <v>753743</v>
      </c>
      <c r="F854">
        <v>0</v>
      </c>
      <c r="G854">
        <v>-10204</v>
      </c>
      <c r="H854">
        <v>0</v>
      </c>
      <c r="I854">
        <v>0</v>
      </c>
      <c r="J854">
        <v>2024</v>
      </c>
      <c r="K854">
        <v>3</v>
      </c>
      <c r="L854" t="e">
        <f>+VLOOKUP(A854,Sheet2!A:A,1,FALSE)</f>
        <v>#N/A</v>
      </c>
    </row>
    <row r="855" spans="1:12" hidden="1" x14ac:dyDescent="0.25">
      <c r="A855" t="s">
        <v>311</v>
      </c>
      <c r="B855" t="s">
        <v>191</v>
      </c>
      <c r="C855" t="s">
        <v>848</v>
      </c>
      <c r="E855">
        <v>497132</v>
      </c>
      <c r="F855">
        <v>0</v>
      </c>
      <c r="G855">
        <v>0</v>
      </c>
      <c r="H855">
        <v>0</v>
      </c>
      <c r="I855">
        <v>0</v>
      </c>
      <c r="J855">
        <v>2024</v>
      </c>
      <c r="K855">
        <v>3</v>
      </c>
      <c r="L855" t="str">
        <f>+VLOOKUP(A855,Sheet2!A:A,1,FALSE)</f>
        <v>Sto 752</v>
      </c>
    </row>
    <row r="856" spans="1:12" hidden="1" x14ac:dyDescent="0.25">
      <c r="A856" t="s">
        <v>312</v>
      </c>
      <c r="B856" t="s">
        <v>191</v>
      </c>
      <c r="C856" t="s">
        <v>848</v>
      </c>
      <c r="E856">
        <v>2488480</v>
      </c>
      <c r="F856">
        <v>0</v>
      </c>
      <c r="G856">
        <v>0</v>
      </c>
      <c r="H856">
        <v>0</v>
      </c>
      <c r="I856">
        <v>0</v>
      </c>
      <c r="J856">
        <v>2024</v>
      </c>
      <c r="K856">
        <v>3</v>
      </c>
      <c r="L856" t="str">
        <f>+VLOOKUP(A856,Sheet2!A:A,1,FALSE)</f>
        <v>Sto 263 Unicentro Valledupar</v>
      </c>
    </row>
    <row r="857" spans="1:12" hidden="1" x14ac:dyDescent="0.25">
      <c r="A857" t="s">
        <v>313</v>
      </c>
      <c r="B857" t="s">
        <v>191</v>
      </c>
      <c r="C857" t="s">
        <v>848</v>
      </c>
      <c r="E857">
        <v>922132</v>
      </c>
      <c r="F857">
        <v>0</v>
      </c>
      <c r="G857">
        <v>-724093</v>
      </c>
      <c r="H857">
        <v>0</v>
      </c>
      <c r="I857">
        <v>0</v>
      </c>
      <c r="J857">
        <v>2024</v>
      </c>
      <c r="K857">
        <v>3</v>
      </c>
      <c r="L857" t="str">
        <f>+VLOOKUP(A857,Sheet2!A:A,1,FALSE)</f>
        <v>Sto 264 El Copey</v>
      </c>
    </row>
    <row r="858" spans="1:12" hidden="1" x14ac:dyDescent="0.25">
      <c r="A858" t="s">
        <v>314</v>
      </c>
      <c r="B858" t="s">
        <v>191</v>
      </c>
      <c r="C858" t="s">
        <v>848</v>
      </c>
      <c r="E858">
        <v>455353</v>
      </c>
      <c r="F858">
        <v>0</v>
      </c>
      <c r="G858">
        <v>-187231</v>
      </c>
      <c r="H858">
        <v>0</v>
      </c>
      <c r="I858">
        <v>0</v>
      </c>
      <c r="J858">
        <v>2024</v>
      </c>
      <c r="K858">
        <v>3</v>
      </c>
      <c r="L858" t="str">
        <f>+VLOOKUP(A858,Sheet2!A:A,1,FALSE)</f>
        <v>STO 262 La Jagua de Ibiirco</v>
      </c>
    </row>
    <row r="859" spans="1:12" hidden="1" x14ac:dyDescent="0.25">
      <c r="A859" t="s">
        <v>315</v>
      </c>
      <c r="B859" t="s">
        <v>191</v>
      </c>
      <c r="C859" t="s">
        <v>848</v>
      </c>
      <c r="E859">
        <v>723603</v>
      </c>
      <c r="F859">
        <v>0</v>
      </c>
      <c r="G859">
        <v>0</v>
      </c>
      <c r="H859">
        <v>0</v>
      </c>
      <c r="I859">
        <v>0</v>
      </c>
      <c r="J859">
        <v>2024</v>
      </c>
      <c r="K859">
        <v>3</v>
      </c>
      <c r="L859" t="str">
        <f>+VLOOKUP(A859,Sheet2!A:A,1,FALSE)</f>
        <v>Sto 267 Villanueva Guajira</v>
      </c>
    </row>
    <row r="860" spans="1:12" hidden="1" x14ac:dyDescent="0.25">
      <c r="A860" t="s">
        <v>316</v>
      </c>
      <c r="B860" t="s">
        <v>317</v>
      </c>
      <c r="C860" t="s">
        <v>842</v>
      </c>
      <c r="E860">
        <v>1321360</v>
      </c>
      <c r="F860">
        <v>0</v>
      </c>
      <c r="G860">
        <v>-30520</v>
      </c>
      <c r="H860">
        <v>0</v>
      </c>
      <c r="I860">
        <v>0</v>
      </c>
      <c r="J860">
        <v>2024</v>
      </c>
      <c r="K860">
        <v>3</v>
      </c>
      <c r="L860" t="str">
        <f>+VLOOKUP(A860,Sheet2!A:A,1,FALSE)</f>
        <v>EURO SUPERMERCADO CARNAVAL</v>
      </c>
    </row>
    <row r="861" spans="1:12" hidden="1" x14ac:dyDescent="0.25">
      <c r="A861" t="s">
        <v>318</v>
      </c>
      <c r="B861" t="s">
        <v>317</v>
      </c>
      <c r="C861" t="s">
        <v>842</v>
      </c>
      <c r="E861">
        <v>1050495</v>
      </c>
      <c r="F861">
        <v>0</v>
      </c>
      <c r="G861">
        <v>-43750</v>
      </c>
      <c r="H861">
        <v>0</v>
      </c>
      <c r="I861">
        <v>0</v>
      </c>
      <c r="J861">
        <v>2024</v>
      </c>
      <c r="K861">
        <v>3</v>
      </c>
      <c r="L861" t="str">
        <f>+VLOOKUP(A861,Sheet2!A:A,1,FALSE)</f>
        <v>INVERSIONES EURO ROSALES</v>
      </c>
    </row>
    <row r="862" spans="1:12" hidden="1" x14ac:dyDescent="0.25">
      <c r="A862" t="s">
        <v>319</v>
      </c>
      <c r="B862" t="s">
        <v>317</v>
      </c>
      <c r="C862" t="s">
        <v>843</v>
      </c>
      <c r="E862">
        <v>1348508</v>
      </c>
      <c r="F862">
        <v>0</v>
      </c>
      <c r="G862">
        <v>-256540</v>
      </c>
      <c r="H862">
        <v>0</v>
      </c>
      <c r="I862">
        <v>0</v>
      </c>
      <c r="J862">
        <v>2024</v>
      </c>
      <c r="K862">
        <v>3</v>
      </c>
      <c r="L862" t="str">
        <f>+VLOOKUP(A862,Sheet2!A:A,1,FALSE)</f>
        <v>EURO SUPERMERCADO PLACE</v>
      </c>
    </row>
    <row r="863" spans="1:12" hidden="1" x14ac:dyDescent="0.25">
      <c r="A863" t="s">
        <v>320</v>
      </c>
      <c r="B863" t="s">
        <v>317</v>
      </c>
      <c r="C863" t="s">
        <v>843</v>
      </c>
      <c r="E863">
        <v>1671010</v>
      </c>
      <c r="F863">
        <v>0</v>
      </c>
      <c r="G863">
        <v>-435404</v>
      </c>
      <c r="H863">
        <v>0</v>
      </c>
      <c r="I863">
        <v>0</v>
      </c>
      <c r="J863">
        <v>2024</v>
      </c>
      <c r="K863">
        <v>3</v>
      </c>
      <c r="L863" t="str">
        <f>+VLOOKUP(A863,Sheet2!A:A,1,FALSE)</f>
        <v>INVERSIONES EURO NUESTRO S.A.</v>
      </c>
    </row>
    <row r="864" spans="1:12" hidden="1" x14ac:dyDescent="0.25">
      <c r="A864" t="s">
        <v>834</v>
      </c>
      <c r="B864" t="s">
        <v>853</v>
      </c>
      <c r="C864" t="s">
        <v>842</v>
      </c>
      <c r="E864">
        <v>202600</v>
      </c>
      <c r="F864">
        <v>0</v>
      </c>
      <c r="G864">
        <v>0</v>
      </c>
      <c r="H864">
        <v>0</v>
      </c>
      <c r="I864">
        <v>0</v>
      </c>
      <c r="J864">
        <v>2024</v>
      </c>
      <c r="K864">
        <v>3</v>
      </c>
      <c r="L864" t="str">
        <f>+VLOOKUP(A864,Sheet2!A:A,1,FALSE)</f>
        <v>OXXO DISTRITO 90</v>
      </c>
    </row>
    <row r="865" spans="1:12" hidden="1" x14ac:dyDescent="0.25">
      <c r="A865" t="s">
        <v>836</v>
      </c>
      <c r="B865" t="s">
        <v>853</v>
      </c>
      <c r="C865" t="s">
        <v>842</v>
      </c>
      <c r="E865">
        <v>202600</v>
      </c>
      <c r="F865">
        <v>0</v>
      </c>
      <c r="G865">
        <v>0</v>
      </c>
      <c r="H865">
        <v>0</v>
      </c>
      <c r="I865">
        <v>0</v>
      </c>
      <c r="J865">
        <v>2024</v>
      </c>
      <c r="K865">
        <v>3</v>
      </c>
      <c r="L865" t="str">
        <f>+VLOOKUP(A865,Sheet2!A:A,1,FALSE)</f>
        <v>OXXO EDS SAN ANTONIO</v>
      </c>
    </row>
    <row r="866" spans="1:12" hidden="1" x14ac:dyDescent="0.25">
      <c r="A866" t="s">
        <v>837</v>
      </c>
      <c r="B866" t="s">
        <v>853</v>
      </c>
      <c r="C866" t="s">
        <v>842</v>
      </c>
      <c r="E866">
        <v>202600</v>
      </c>
      <c r="F866">
        <v>0</v>
      </c>
      <c r="G866">
        <v>0</v>
      </c>
      <c r="H866">
        <v>0</v>
      </c>
      <c r="I866">
        <v>0</v>
      </c>
      <c r="J866">
        <v>2024</v>
      </c>
      <c r="K866">
        <v>3</v>
      </c>
      <c r="L866" t="str">
        <f>+VLOOKUP(A866,Sheet2!A:A,1,FALSE)</f>
        <v>OXXO METROPOLIS</v>
      </c>
    </row>
    <row r="867" spans="1:12" hidden="1" x14ac:dyDescent="0.25">
      <c r="A867" t="s">
        <v>838</v>
      </c>
      <c r="B867" t="s">
        <v>853</v>
      </c>
      <c r="C867" t="s">
        <v>842</v>
      </c>
      <c r="E867">
        <v>233200</v>
      </c>
      <c r="F867">
        <v>0</v>
      </c>
      <c r="G867">
        <v>0</v>
      </c>
      <c r="H867">
        <v>0</v>
      </c>
      <c r="I867">
        <v>0</v>
      </c>
      <c r="J867">
        <v>2024</v>
      </c>
      <c r="K867">
        <v>3</v>
      </c>
      <c r="L867" t="str">
        <f>+VLOOKUP(A867,Sheet2!A:A,1,FALSE)</f>
        <v>OXXO SERVICAMPESTRE</v>
      </c>
    </row>
    <row r="868" spans="1:12" x14ac:dyDescent="0.25">
      <c r="A868" t="s">
        <v>7</v>
      </c>
      <c r="B868" t="s">
        <v>8</v>
      </c>
      <c r="C868" t="s">
        <v>842</v>
      </c>
      <c r="E868">
        <v>0</v>
      </c>
      <c r="F868">
        <v>439812</v>
      </c>
      <c r="G868">
        <v>0</v>
      </c>
      <c r="H868">
        <v>0</v>
      </c>
      <c r="I868">
        <v>0</v>
      </c>
      <c r="J868">
        <v>2024</v>
      </c>
      <c r="K868">
        <v>4</v>
      </c>
      <c r="L868" t="str">
        <f>+VLOOKUP(A868,Sheet2!A:A,1,FALSE)</f>
        <v>Cedi 190 San Andrés</v>
      </c>
    </row>
    <row r="869" spans="1:12" hidden="1" x14ac:dyDescent="0.25">
      <c r="A869" t="s">
        <v>9</v>
      </c>
      <c r="B869" t="s">
        <v>8</v>
      </c>
      <c r="C869" t="s">
        <v>842</v>
      </c>
      <c r="E869">
        <v>424660</v>
      </c>
      <c r="F869">
        <v>0</v>
      </c>
      <c r="G869">
        <v>0</v>
      </c>
      <c r="H869">
        <v>0</v>
      </c>
      <c r="I869">
        <v>0</v>
      </c>
      <c r="J869">
        <v>2024</v>
      </c>
      <c r="K869">
        <v>4</v>
      </c>
      <c r="L869" t="str">
        <f>+VLOOKUP(A869,Sheet2!A:A,1,FALSE)</f>
        <v>Carulla 599 La 82</v>
      </c>
    </row>
    <row r="870" spans="1:12" hidden="1" x14ac:dyDescent="0.25">
      <c r="A870" t="s">
        <v>10</v>
      </c>
      <c r="B870" t="s">
        <v>8</v>
      </c>
      <c r="C870" t="s">
        <v>842</v>
      </c>
      <c r="E870">
        <v>331900</v>
      </c>
      <c r="F870">
        <v>0</v>
      </c>
      <c r="G870">
        <v>0</v>
      </c>
      <c r="H870">
        <v>0</v>
      </c>
      <c r="I870">
        <v>0</v>
      </c>
      <c r="J870">
        <v>2024</v>
      </c>
      <c r="K870">
        <v>4</v>
      </c>
      <c r="L870" t="str">
        <f>+VLOOKUP(A870,Sheet2!A:A,1,FALSE)</f>
        <v>Carulla 534 La 86</v>
      </c>
    </row>
    <row r="871" spans="1:12" hidden="1" x14ac:dyDescent="0.25">
      <c r="A871" t="s">
        <v>11</v>
      </c>
      <c r="B871" t="s">
        <v>8</v>
      </c>
      <c r="C871" t="s">
        <v>842</v>
      </c>
      <c r="E871">
        <v>88060</v>
      </c>
      <c r="F871">
        <v>0</v>
      </c>
      <c r="G871">
        <v>0</v>
      </c>
      <c r="H871">
        <v>0</v>
      </c>
      <c r="I871">
        <v>0</v>
      </c>
      <c r="J871">
        <v>2024</v>
      </c>
      <c r="K871">
        <v>4</v>
      </c>
      <c r="L871" t="str">
        <f>+VLOOKUP(A871,Sheet2!A:A,1,FALSE)</f>
        <v>Carulla 4800 Ciudad Del Mar</v>
      </c>
    </row>
    <row r="872" spans="1:12" hidden="1" x14ac:dyDescent="0.25">
      <c r="A872" t="s">
        <v>12</v>
      </c>
      <c r="B872" t="s">
        <v>8</v>
      </c>
      <c r="C872" t="s">
        <v>842</v>
      </c>
      <c r="E872">
        <v>238020</v>
      </c>
      <c r="F872">
        <v>0</v>
      </c>
      <c r="G872">
        <v>0</v>
      </c>
      <c r="H872">
        <v>0</v>
      </c>
      <c r="I872">
        <v>0</v>
      </c>
      <c r="J872">
        <v>2024</v>
      </c>
      <c r="K872">
        <v>4</v>
      </c>
      <c r="L872" t="str">
        <f>+VLOOKUP(A872,Sheet2!A:A,1,FALSE)</f>
        <v>Carulla 4816 Mall Plaza Buena Vista</v>
      </c>
    </row>
    <row r="873" spans="1:12" hidden="1" x14ac:dyDescent="0.25">
      <c r="A873" t="s">
        <v>13</v>
      </c>
      <c r="B873" t="s">
        <v>8</v>
      </c>
      <c r="C873" t="s">
        <v>842</v>
      </c>
      <c r="E873">
        <v>106400</v>
      </c>
      <c r="F873">
        <v>0</v>
      </c>
      <c r="G873">
        <v>0</v>
      </c>
      <c r="H873">
        <v>0</v>
      </c>
      <c r="I873">
        <v>0</v>
      </c>
      <c r="J873">
        <v>2024</v>
      </c>
      <c r="K873">
        <v>4</v>
      </c>
      <c r="L873" t="str">
        <f>+VLOOKUP(A873,Sheet2!A:A,1,FALSE)</f>
        <v>Carulla 280 Villa Contry</v>
      </c>
    </row>
    <row r="874" spans="1:12" hidden="1" x14ac:dyDescent="0.25">
      <c r="A874" t="s">
        <v>14</v>
      </c>
      <c r="B874" t="s">
        <v>8</v>
      </c>
      <c r="C874" t="s">
        <v>842</v>
      </c>
      <c r="E874">
        <v>2533356</v>
      </c>
      <c r="F874">
        <v>785073</v>
      </c>
      <c r="G874">
        <v>0</v>
      </c>
      <c r="H874">
        <v>0</v>
      </c>
      <c r="I874">
        <v>0</v>
      </c>
      <c r="J874">
        <v>2024</v>
      </c>
      <c r="K874">
        <v>4</v>
      </c>
      <c r="L874" t="str">
        <f>+VLOOKUP(A874,Sheet2!A:A,1,FALSE)</f>
        <v>Exito 362 Buena Vista Bella</v>
      </c>
    </row>
    <row r="875" spans="1:12" hidden="1" x14ac:dyDescent="0.25">
      <c r="A875" t="s">
        <v>15</v>
      </c>
      <c r="B875" t="s">
        <v>8</v>
      </c>
      <c r="C875" t="s">
        <v>842</v>
      </c>
      <c r="E875">
        <v>1077967</v>
      </c>
      <c r="F875">
        <v>739356</v>
      </c>
      <c r="G875">
        <v>0</v>
      </c>
      <c r="H875">
        <v>0</v>
      </c>
      <c r="I875">
        <v>0</v>
      </c>
      <c r="J875">
        <v>2024</v>
      </c>
      <c r="K875">
        <v>4</v>
      </c>
      <c r="L875" t="str">
        <f>+VLOOKUP(A875,Sheet2!A:A,1,FALSE)</f>
        <v>Exito 364 La 77</v>
      </c>
    </row>
    <row r="876" spans="1:12" hidden="1" x14ac:dyDescent="0.25">
      <c r="A876" t="s">
        <v>16</v>
      </c>
      <c r="B876" t="s">
        <v>8</v>
      </c>
      <c r="C876" t="s">
        <v>842</v>
      </c>
      <c r="E876">
        <v>2336755</v>
      </c>
      <c r="F876">
        <v>2381793</v>
      </c>
      <c r="G876">
        <v>0</v>
      </c>
      <c r="H876">
        <v>0</v>
      </c>
      <c r="I876">
        <v>0</v>
      </c>
      <c r="J876">
        <v>2024</v>
      </c>
      <c r="K876">
        <v>4</v>
      </c>
      <c r="L876" t="str">
        <f>+VLOOKUP(A876,Sheet2!A:A,1,FALSE)</f>
        <v>Exito Cedi Malambo</v>
      </c>
    </row>
    <row r="877" spans="1:12" hidden="1" x14ac:dyDescent="0.25">
      <c r="A877" t="s">
        <v>17</v>
      </c>
      <c r="B877" t="s">
        <v>8</v>
      </c>
      <c r="C877" t="s">
        <v>842</v>
      </c>
      <c r="E877">
        <v>9045296</v>
      </c>
      <c r="F877">
        <v>757161</v>
      </c>
      <c r="G877">
        <v>0</v>
      </c>
      <c r="H877">
        <v>0</v>
      </c>
      <c r="I877">
        <v>0</v>
      </c>
      <c r="J877">
        <v>2024</v>
      </c>
      <c r="K877">
        <v>4</v>
      </c>
      <c r="L877" t="str">
        <f>+VLOOKUP(A877,Sheet2!A:A,1,FALSE)</f>
        <v>Exito 47 Metropolitano</v>
      </c>
    </row>
    <row r="878" spans="1:12" hidden="1" x14ac:dyDescent="0.25">
      <c r="A878" t="s">
        <v>18</v>
      </c>
      <c r="B878" t="s">
        <v>8</v>
      </c>
      <c r="C878" t="s">
        <v>842</v>
      </c>
      <c r="E878">
        <v>3581467</v>
      </c>
      <c r="F878">
        <v>1155063</v>
      </c>
      <c r="G878">
        <v>0</v>
      </c>
      <c r="H878">
        <v>0</v>
      </c>
      <c r="I878">
        <v>0</v>
      </c>
      <c r="J878">
        <v>2024</v>
      </c>
      <c r="K878">
        <v>4</v>
      </c>
      <c r="L878" t="str">
        <f>+VLOOKUP(A878,Sheet2!A:A,1,FALSE)</f>
        <v>Exito 366 Murillo</v>
      </c>
    </row>
    <row r="879" spans="1:12" hidden="1" x14ac:dyDescent="0.25">
      <c r="A879" t="s">
        <v>19</v>
      </c>
      <c r="B879" t="s">
        <v>8</v>
      </c>
      <c r="C879" t="s">
        <v>842</v>
      </c>
      <c r="E879">
        <v>3985165</v>
      </c>
      <c r="F879">
        <v>2045598</v>
      </c>
      <c r="G879">
        <v>0</v>
      </c>
      <c r="H879">
        <v>0</v>
      </c>
      <c r="I879">
        <v>0</v>
      </c>
      <c r="J879">
        <v>2024</v>
      </c>
      <c r="K879">
        <v>4</v>
      </c>
      <c r="L879" t="str">
        <f>+VLOOKUP(A879,Sheet2!A:A,1,FALSE)</f>
        <v>Exito 41 Barranquilla Viva</v>
      </c>
    </row>
    <row r="880" spans="1:12" hidden="1" x14ac:dyDescent="0.25">
      <c r="A880" t="s">
        <v>20</v>
      </c>
      <c r="B880" t="s">
        <v>8</v>
      </c>
      <c r="C880" t="s">
        <v>842</v>
      </c>
      <c r="E880">
        <v>3288119</v>
      </c>
      <c r="F880">
        <v>1397214</v>
      </c>
      <c r="G880">
        <v>0</v>
      </c>
      <c r="H880">
        <v>0</v>
      </c>
      <c r="I880">
        <v>0</v>
      </c>
      <c r="J880">
        <v>2024</v>
      </c>
      <c r="K880">
        <v>4</v>
      </c>
      <c r="L880" t="str">
        <f>+VLOOKUP(A880,Sheet2!A:A,1,FALSE)</f>
        <v>Exito 369 Panorama</v>
      </c>
    </row>
    <row r="881" spans="1:12" hidden="1" x14ac:dyDescent="0.25">
      <c r="A881" t="s">
        <v>21</v>
      </c>
      <c r="B881" t="s">
        <v>8</v>
      </c>
      <c r="C881" t="s">
        <v>842</v>
      </c>
      <c r="E881">
        <v>1980336</v>
      </c>
      <c r="F881">
        <v>526281</v>
      </c>
      <c r="G881">
        <v>0</v>
      </c>
      <c r="H881">
        <v>0</v>
      </c>
      <c r="I881">
        <v>0</v>
      </c>
      <c r="J881">
        <v>2024</v>
      </c>
      <c r="K881">
        <v>4</v>
      </c>
      <c r="L881" t="str">
        <f>+VLOOKUP(A881,Sheet2!A:A,1,FALSE)</f>
        <v>Exito 4036 Sabanalarga</v>
      </c>
    </row>
    <row r="882" spans="1:12" hidden="1" x14ac:dyDescent="0.25">
      <c r="A882" t="s">
        <v>22</v>
      </c>
      <c r="B882" t="s">
        <v>8</v>
      </c>
      <c r="C882" t="s">
        <v>842</v>
      </c>
      <c r="E882">
        <v>1574236</v>
      </c>
      <c r="F882">
        <v>530229</v>
      </c>
      <c r="G882">
        <v>0</v>
      </c>
      <c r="H882">
        <v>0</v>
      </c>
      <c r="I882">
        <v>0</v>
      </c>
      <c r="J882">
        <v>2024</v>
      </c>
      <c r="K882">
        <v>4</v>
      </c>
      <c r="L882" t="str">
        <f>+VLOOKUP(A882,Sheet2!A:A,1,FALSE)</f>
        <v>Exito 250 San Blass</v>
      </c>
    </row>
    <row r="883" spans="1:12" hidden="1" x14ac:dyDescent="0.25">
      <c r="A883" t="s">
        <v>23</v>
      </c>
      <c r="B883" t="s">
        <v>8</v>
      </c>
      <c r="C883" t="s">
        <v>842</v>
      </c>
      <c r="E883">
        <v>2732963</v>
      </c>
      <c r="F883">
        <v>1084902</v>
      </c>
      <c r="G883">
        <v>0</v>
      </c>
      <c r="H883">
        <v>0</v>
      </c>
      <c r="I883">
        <v>0</v>
      </c>
      <c r="J883">
        <v>2024</v>
      </c>
      <c r="K883">
        <v>4</v>
      </c>
      <c r="L883" t="str">
        <f>+VLOOKUP(A883,Sheet2!A:A,1,FALSE)</f>
        <v>Exito 368 San Francisco</v>
      </c>
    </row>
    <row r="884" spans="1:12" hidden="1" x14ac:dyDescent="0.25">
      <c r="A884" t="s">
        <v>24</v>
      </c>
      <c r="B884" t="s">
        <v>8</v>
      </c>
      <c r="C884" t="s">
        <v>842</v>
      </c>
      <c r="E884">
        <v>2382068</v>
      </c>
      <c r="F884">
        <v>1782918</v>
      </c>
      <c r="G884">
        <v>0</v>
      </c>
      <c r="H884">
        <v>0</v>
      </c>
      <c r="I884">
        <v>0</v>
      </c>
      <c r="J884">
        <v>2024</v>
      </c>
      <c r="K884">
        <v>4</v>
      </c>
      <c r="L884" t="str">
        <f>+VLOOKUP(A884,Sheet2!A:A,1,FALSE)</f>
        <v>Exito 171 Soledad</v>
      </c>
    </row>
    <row r="885" spans="1:12" hidden="1" x14ac:dyDescent="0.25">
      <c r="A885" t="s">
        <v>26</v>
      </c>
      <c r="B885" t="s">
        <v>8</v>
      </c>
      <c r="C885" t="s">
        <v>842</v>
      </c>
      <c r="E885">
        <v>2751897</v>
      </c>
      <c r="F885">
        <v>0</v>
      </c>
      <c r="G885">
        <v>0</v>
      </c>
      <c r="H885">
        <v>0</v>
      </c>
      <c r="I885">
        <v>0</v>
      </c>
      <c r="J885">
        <v>2024</v>
      </c>
      <c r="K885">
        <v>4</v>
      </c>
      <c r="L885" t="str">
        <f>+VLOOKUP(A885,Sheet2!A:A,1,FALSE)</f>
        <v>Surti Mayorista Macarena</v>
      </c>
    </row>
    <row r="886" spans="1:12" hidden="1" x14ac:dyDescent="0.25">
      <c r="A886" t="s">
        <v>27</v>
      </c>
      <c r="B886" t="s">
        <v>8</v>
      </c>
      <c r="C886" t="s">
        <v>842</v>
      </c>
      <c r="E886">
        <v>1181611</v>
      </c>
      <c r="F886">
        <v>0</v>
      </c>
      <c r="G886">
        <v>-6710</v>
      </c>
      <c r="H886">
        <v>0</v>
      </c>
      <c r="I886">
        <v>0</v>
      </c>
      <c r="J886">
        <v>2024</v>
      </c>
      <c r="K886">
        <v>4</v>
      </c>
      <c r="L886" t="str">
        <f>+VLOOKUP(A886,Sheet2!A:A,1,FALSE)</f>
        <v>Surti Mayorista La Pradera</v>
      </c>
    </row>
    <row r="887" spans="1:12" hidden="1" x14ac:dyDescent="0.25">
      <c r="A887" t="s">
        <v>28</v>
      </c>
      <c r="B887" t="s">
        <v>8</v>
      </c>
      <c r="C887" t="s">
        <v>842</v>
      </c>
      <c r="E887">
        <v>1786712</v>
      </c>
      <c r="F887">
        <v>0</v>
      </c>
      <c r="G887">
        <v>0</v>
      </c>
      <c r="H887">
        <v>0</v>
      </c>
      <c r="I887">
        <v>0</v>
      </c>
      <c r="J887">
        <v>2024</v>
      </c>
      <c r="K887">
        <v>4</v>
      </c>
      <c r="L887" t="str">
        <f>+VLOOKUP(A887,Sheet2!A:A,1,FALSE)</f>
        <v>Surti  Mayorista Malambo</v>
      </c>
    </row>
    <row r="888" spans="1:12" hidden="1" x14ac:dyDescent="0.25">
      <c r="A888" t="s">
        <v>858</v>
      </c>
      <c r="B888" t="s">
        <v>8</v>
      </c>
      <c r="C888" t="s">
        <v>842</v>
      </c>
      <c r="E888">
        <v>0</v>
      </c>
      <c r="F888">
        <v>321956</v>
      </c>
      <c r="G888">
        <v>0</v>
      </c>
      <c r="H888">
        <v>0</v>
      </c>
      <c r="I888">
        <v>0</v>
      </c>
      <c r="J888">
        <v>2024</v>
      </c>
      <c r="K888">
        <v>4</v>
      </c>
      <c r="L888" t="e">
        <f>+VLOOKUP(A888,Sheet2!A:A,1,FALSE)</f>
        <v>#N/A</v>
      </c>
    </row>
    <row r="889" spans="1:12" hidden="1" x14ac:dyDescent="0.25">
      <c r="A889" t="s">
        <v>833</v>
      </c>
      <c r="B889" t="s">
        <v>8</v>
      </c>
      <c r="C889" t="s">
        <v>842</v>
      </c>
      <c r="E889">
        <v>127680</v>
      </c>
      <c r="F889">
        <v>0</v>
      </c>
      <c r="G889">
        <v>0</v>
      </c>
      <c r="H889">
        <v>0</v>
      </c>
      <c r="I889">
        <v>0</v>
      </c>
      <c r="J889">
        <v>2024</v>
      </c>
      <c r="K889">
        <v>4</v>
      </c>
      <c r="L889" t="str">
        <f>+VLOOKUP(A889,Sheet2!A:A,1,FALSE)</f>
        <v>Carulla 4576 Bavaria</v>
      </c>
    </row>
    <row r="890" spans="1:12" hidden="1" x14ac:dyDescent="0.25">
      <c r="A890" t="s">
        <v>30</v>
      </c>
      <c r="B890" t="s">
        <v>8</v>
      </c>
      <c r="C890" t="s">
        <v>843</v>
      </c>
      <c r="E890">
        <v>127680</v>
      </c>
      <c r="F890">
        <v>0</v>
      </c>
      <c r="G890">
        <v>0</v>
      </c>
      <c r="H890">
        <v>0</v>
      </c>
      <c r="I890">
        <v>0</v>
      </c>
      <c r="J890">
        <v>2024</v>
      </c>
      <c r="K890">
        <v>4</v>
      </c>
      <c r="L890" t="str">
        <f>+VLOOKUP(A890,Sheet2!A:A,1,FALSE)</f>
        <v>Carulla 4472 Bocagrande</v>
      </c>
    </row>
    <row r="891" spans="1:12" hidden="1" x14ac:dyDescent="0.25">
      <c r="A891" t="s">
        <v>31</v>
      </c>
      <c r="B891" t="s">
        <v>8</v>
      </c>
      <c r="C891" t="s">
        <v>844</v>
      </c>
      <c r="E891">
        <v>339540</v>
      </c>
      <c r="F891">
        <v>0</v>
      </c>
      <c r="G891">
        <v>0</v>
      </c>
      <c r="H891">
        <v>0</v>
      </c>
      <c r="I891">
        <v>0</v>
      </c>
      <c r="J891">
        <v>2024</v>
      </c>
      <c r="K891">
        <v>4</v>
      </c>
      <c r="L891" t="str">
        <f>+VLOOKUP(A891,Sheet2!A:A,1,FALSE)</f>
        <v>Carulla 634 Castillo Grande</v>
      </c>
    </row>
    <row r="892" spans="1:12" hidden="1" x14ac:dyDescent="0.25">
      <c r="A892" t="s">
        <v>32</v>
      </c>
      <c r="B892" t="s">
        <v>8</v>
      </c>
      <c r="C892" t="s">
        <v>844</v>
      </c>
      <c r="E892">
        <v>282520</v>
      </c>
      <c r="F892">
        <v>0</v>
      </c>
      <c r="G892">
        <v>0</v>
      </c>
      <c r="H892">
        <v>0</v>
      </c>
      <c r="I892">
        <v>0</v>
      </c>
      <c r="J892">
        <v>2024</v>
      </c>
      <c r="K892">
        <v>4</v>
      </c>
      <c r="L892" t="str">
        <f>+VLOOKUP(A892,Sheet2!A:A,1,FALSE)</f>
        <v>Carulla 647 Ramblas</v>
      </c>
    </row>
    <row r="893" spans="1:12" hidden="1" x14ac:dyDescent="0.25">
      <c r="A893" t="s">
        <v>33</v>
      </c>
      <c r="B893" t="s">
        <v>8</v>
      </c>
      <c r="C893" t="s">
        <v>844</v>
      </c>
      <c r="E893">
        <v>1297380</v>
      </c>
      <c r="F893">
        <v>0</v>
      </c>
      <c r="G893">
        <v>0</v>
      </c>
      <c r="H893">
        <v>0</v>
      </c>
      <c r="I893">
        <v>0</v>
      </c>
      <c r="J893">
        <v>2024</v>
      </c>
      <c r="K893">
        <v>4</v>
      </c>
      <c r="L893" t="str">
        <f>+VLOOKUP(A893,Sheet2!A:A,1,FALSE)</f>
        <v>Carulla 538 Santa Lucia</v>
      </c>
    </row>
    <row r="894" spans="1:12" hidden="1" x14ac:dyDescent="0.25">
      <c r="A894" t="s">
        <v>34</v>
      </c>
      <c r="B894" t="s">
        <v>8</v>
      </c>
      <c r="C894" t="s">
        <v>844</v>
      </c>
      <c r="E894">
        <v>566980</v>
      </c>
      <c r="F894">
        <v>0</v>
      </c>
      <c r="G894">
        <v>0</v>
      </c>
      <c r="H894">
        <v>0</v>
      </c>
      <c r="I894">
        <v>0</v>
      </c>
      <c r="J894">
        <v>2024</v>
      </c>
      <c r="K894">
        <v>4</v>
      </c>
      <c r="L894" t="str">
        <f>+VLOOKUP(A894,Sheet2!A:A,1,FALSE)</f>
        <v>Carulla 539 Villa Susana</v>
      </c>
    </row>
    <row r="895" spans="1:12" hidden="1" x14ac:dyDescent="0.25">
      <c r="A895" t="s">
        <v>35</v>
      </c>
      <c r="B895" t="s">
        <v>8</v>
      </c>
      <c r="C895" t="s">
        <v>844</v>
      </c>
      <c r="E895">
        <v>42560</v>
      </c>
      <c r="F895">
        <v>0</v>
      </c>
      <c r="G895">
        <v>0</v>
      </c>
      <c r="H895">
        <v>0</v>
      </c>
      <c r="I895">
        <v>0</v>
      </c>
      <c r="J895">
        <v>2024</v>
      </c>
      <c r="K895">
        <v>4</v>
      </c>
      <c r="L895" t="str">
        <f>+VLOOKUP(A895,Sheet2!A:A,1,FALSE)</f>
        <v>Carulla 670 Calle Roman</v>
      </c>
    </row>
    <row r="896" spans="1:12" hidden="1" x14ac:dyDescent="0.25">
      <c r="A896" t="s">
        <v>36</v>
      </c>
      <c r="B896" t="s">
        <v>8</v>
      </c>
      <c r="C896" t="s">
        <v>844</v>
      </c>
      <c r="E896">
        <v>148960</v>
      </c>
      <c r="F896">
        <v>0</v>
      </c>
      <c r="G896">
        <v>0</v>
      </c>
      <c r="H896">
        <v>0</v>
      </c>
      <c r="I896">
        <v>0</v>
      </c>
      <c r="J896">
        <v>2024</v>
      </c>
      <c r="K896">
        <v>4</v>
      </c>
      <c r="L896" t="str">
        <f>+VLOOKUP(A896,Sheet2!A:A,1,FALSE)</f>
        <v>Carulla 533 Express Manga</v>
      </c>
    </row>
    <row r="897" spans="1:12" hidden="1" x14ac:dyDescent="0.25">
      <c r="A897" t="s">
        <v>832</v>
      </c>
      <c r="B897" t="s">
        <v>8</v>
      </c>
      <c r="C897" t="s">
        <v>844</v>
      </c>
      <c r="E897">
        <v>42560</v>
      </c>
      <c r="F897">
        <v>0</v>
      </c>
      <c r="G897">
        <v>0</v>
      </c>
      <c r="H897">
        <v>0</v>
      </c>
      <c r="I897">
        <v>0</v>
      </c>
      <c r="J897">
        <v>2024</v>
      </c>
      <c r="K897">
        <v>4</v>
      </c>
      <c r="L897" t="str">
        <f>+VLOOKUP(A897,Sheet2!A:A,1,FALSE)</f>
        <v>Carulla 661 Express San Martin</v>
      </c>
    </row>
    <row r="898" spans="1:12" hidden="1" x14ac:dyDescent="0.25">
      <c r="A898" t="s">
        <v>37</v>
      </c>
      <c r="B898" t="s">
        <v>8</v>
      </c>
      <c r="C898" t="s">
        <v>844</v>
      </c>
      <c r="E898">
        <v>42560</v>
      </c>
      <c r="F898">
        <v>0</v>
      </c>
      <c r="G898">
        <v>0</v>
      </c>
      <c r="H898">
        <v>0</v>
      </c>
      <c r="I898">
        <v>0</v>
      </c>
      <c r="J898">
        <v>2024</v>
      </c>
      <c r="K898">
        <v>4</v>
      </c>
      <c r="L898" t="str">
        <f>+VLOOKUP(A898,Sheet2!A:A,1,FALSE)</f>
        <v>Carulla 4821 Expres calle moneda</v>
      </c>
    </row>
    <row r="899" spans="1:12" hidden="1" x14ac:dyDescent="0.25">
      <c r="A899" t="s">
        <v>38</v>
      </c>
      <c r="B899" t="s">
        <v>8</v>
      </c>
      <c r="C899" t="s">
        <v>844</v>
      </c>
      <c r="E899">
        <v>2322954</v>
      </c>
      <c r="F899">
        <v>4959237</v>
      </c>
      <c r="G899">
        <v>0</v>
      </c>
      <c r="H899">
        <v>0</v>
      </c>
      <c r="I899">
        <v>0</v>
      </c>
      <c r="J899">
        <v>2024</v>
      </c>
      <c r="K899">
        <v>4</v>
      </c>
      <c r="L899" t="str">
        <f>+VLOOKUP(A899,Sheet2!A:A,1,FALSE)</f>
        <v>Exito 44 Cartagena</v>
      </c>
    </row>
    <row r="900" spans="1:12" hidden="1" x14ac:dyDescent="0.25">
      <c r="A900" t="s">
        <v>39</v>
      </c>
      <c r="B900" t="s">
        <v>8</v>
      </c>
      <c r="C900" t="s">
        <v>844</v>
      </c>
      <c r="E900">
        <v>2991396</v>
      </c>
      <c r="F900">
        <v>3443148</v>
      </c>
      <c r="G900">
        <v>0</v>
      </c>
      <c r="H900">
        <v>0</v>
      </c>
      <c r="I900">
        <v>0</v>
      </c>
      <c r="J900">
        <v>2024</v>
      </c>
      <c r="K900">
        <v>4</v>
      </c>
      <c r="L900" t="str">
        <f>+VLOOKUP(A900,Sheet2!A:A,1,FALSE)</f>
        <v>Exito 257 Ejecutivo</v>
      </c>
    </row>
    <row r="901" spans="1:12" hidden="1" x14ac:dyDescent="0.25">
      <c r="A901" t="s">
        <v>40</v>
      </c>
      <c r="B901" t="s">
        <v>8</v>
      </c>
      <c r="C901" t="s">
        <v>844</v>
      </c>
      <c r="E901">
        <v>4058459</v>
      </c>
      <c r="F901">
        <v>5906697</v>
      </c>
      <c r="G901">
        <v>0</v>
      </c>
      <c r="H901">
        <v>0</v>
      </c>
      <c r="I901">
        <v>0</v>
      </c>
      <c r="J901">
        <v>2024</v>
      </c>
      <c r="K901">
        <v>4</v>
      </c>
      <c r="L901" t="str">
        <f>+VLOOKUP(A901,Sheet2!A:A,1,FALSE)</f>
        <v>Exito 370 Castellana Cartagena</v>
      </c>
    </row>
    <row r="902" spans="1:12" hidden="1" x14ac:dyDescent="0.25">
      <c r="A902" t="s">
        <v>41</v>
      </c>
      <c r="B902" t="s">
        <v>8</v>
      </c>
      <c r="C902" t="s">
        <v>844</v>
      </c>
      <c r="E902">
        <v>2063011</v>
      </c>
      <c r="F902">
        <v>1380390</v>
      </c>
      <c r="G902">
        <v>0</v>
      </c>
      <c r="H902">
        <v>0</v>
      </c>
      <c r="I902">
        <v>0</v>
      </c>
      <c r="J902">
        <v>2024</v>
      </c>
      <c r="K902">
        <v>4</v>
      </c>
      <c r="L902" t="str">
        <f>+VLOOKUP(A902,Sheet2!A:A,1,FALSE)</f>
        <v>Exito 371 Matuna Cartagena</v>
      </c>
    </row>
    <row r="903" spans="1:12" hidden="1" x14ac:dyDescent="0.25">
      <c r="A903" t="s">
        <v>42</v>
      </c>
      <c r="B903" t="s">
        <v>8</v>
      </c>
      <c r="C903" t="s">
        <v>844</v>
      </c>
      <c r="E903">
        <v>2296764</v>
      </c>
      <c r="F903">
        <v>728349</v>
      </c>
      <c r="G903">
        <v>0</v>
      </c>
      <c r="H903">
        <v>0</v>
      </c>
      <c r="I903">
        <v>0</v>
      </c>
      <c r="J903">
        <v>2024</v>
      </c>
      <c r="K903">
        <v>4</v>
      </c>
      <c r="L903" t="str">
        <f>+VLOOKUP(A903,Sheet2!A:A,1,FALSE)</f>
        <v>Exito 367 San Diego</v>
      </c>
    </row>
    <row r="904" spans="1:12" hidden="1" x14ac:dyDescent="0.25">
      <c r="A904" t="s">
        <v>43</v>
      </c>
      <c r="B904" t="s">
        <v>8</v>
      </c>
      <c r="C904" t="s">
        <v>844</v>
      </c>
      <c r="E904">
        <v>106400</v>
      </c>
      <c r="F904">
        <v>0</v>
      </c>
      <c r="G904">
        <v>0</v>
      </c>
      <c r="H904">
        <v>0</v>
      </c>
      <c r="I904">
        <v>0</v>
      </c>
      <c r="J904">
        <v>2024</v>
      </c>
      <c r="K904">
        <v>4</v>
      </c>
      <c r="L904" t="str">
        <f>+VLOOKUP(A904,Sheet2!A:A,1,FALSE)</f>
        <v>Exito 636 Las Americas</v>
      </c>
    </row>
    <row r="905" spans="1:12" hidden="1" x14ac:dyDescent="0.25">
      <c r="A905" t="s">
        <v>44</v>
      </c>
      <c r="B905" t="s">
        <v>8</v>
      </c>
      <c r="C905" t="s">
        <v>844</v>
      </c>
      <c r="E905">
        <v>42560</v>
      </c>
      <c r="F905">
        <v>0</v>
      </c>
      <c r="G905">
        <v>0</v>
      </c>
      <c r="H905">
        <v>0</v>
      </c>
      <c r="I905">
        <v>0</v>
      </c>
      <c r="J905">
        <v>2024</v>
      </c>
      <c r="K905">
        <v>4</v>
      </c>
      <c r="L905" t="str">
        <f>+VLOOKUP(A905,Sheet2!A:A,1,FALSE)</f>
        <v>Carulla 4830 Express San Agustin</v>
      </c>
    </row>
    <row r="906" spans="1:12" hidden="1" x14ac:dyDescent="0.25">
      <c r="A906" t="s">
        <v>45</v>
      </c>
      <c r="B906" t="s">
        <v>8</v>
      </c>
      <c r="C906" t="s">
        <v>844</v>
      </c>
      <c r="E906">
        <v>199630</v>
      </c>
      <c r="F906">
        <v>0</v>
      </c>
      <c r="G906">
        <v>0</v>
      </c>
      <c r="H906">
        <v>0</v>
      </c>
      <c r="I906">
        <v>0</v>
      </c>
      <c r="J906">
        <v>2024</v>
      </c>
      <c r="K906">
        <v>4</v>
      </c>
      <c r="L906" t="str">
        <f>+VLOOKUP(A906,Sheet2!A:A,1,FALSE)</f>
        <v>Carulla 4832 Express Calle 4ta</v>
      </c>
    </row>
    <row r="907" spans="1:12" hidden="1" x14ac:dyDescent="0.25">
      <c r="A907" t="s">
        <v>46</v>
      </c>
      <c r="B907" t="s">
        <v>8</v>
      </c>
      <c r="C907" t="s">
        <v>844</v>
      </c>
      <c r="E907">
        <v>532000</v>
      </c>
      <c r="F907">
        <v>42990</v>
      </c>
      <c r="G907">
        <v>0</v>
      </c>
      <c r="H907">
        <v>0</v>
      </c>
      <c r="I907">
        <v>0</v>
      </c>
      <c r="J907">
        <v>2024</v>
      </c>
      <c r="K907">
        <v>4</v>
      </c>
      <c r="L907" t="str">
        <f>+VLOOKUP(A907,Sheet2!A:A,1,FALSE)</f>
        <v>Exito 4057 Crespo</v>
      </c>
    </row>
    <row r="908" spans="1:12" hidden="1" x14ac:dyDescent="0.25">
      <c r="A908" t="s">
        <v>47</v>
      </c>
      <c r="B908" t="s">
        <v>8</v>
      </c>
      <c r="C908" t="s">
        <v>844</v>
      </c>
      <c r="E908">
        <v>1206690</v>
      </c>
      <c r="F908">
        <v>0</v>
      </c>
      <c r="G908">
        <v>0</v>
      </c>
      <c r="H908">
        <v>0</v>
      </c>
      <c r="I908">
        <v>0</v>
      </c>
      <c r="J908">
        <v>2024</v>
      </c>
      <c r="K908">
        <v>4</v>
      </c>
      <c r="L908" t="str">
        <f>+VLOOKUP(A908,Sheet2!A:A,1,FALSE)</f>
        <v>Surti Mayorista Turbaco</v>
      </c>
    </row>
    <row r="909" spans="1:12" hidden="1" x14ac:dyDescent="0.25">
      <c r="A909" t="s">
        <v>48</v>
      </c>
      <c r="B909" t="s">
        <v>8</v>
      </c>
      <c r="C909" t="s">
        <v>844</v>
      </c>
      <c r="E909">
        <v>1678581</v>
      </c>
      <c r="F909">
        <v>0</v>
      </c>
      <c r="G909">
        <v>0</v>
      </c>
      <c r="H909">
        <v>0</v>
      </c>
      <c r="I909">
        <v>0</v>
      </c>
      <c r="J909">
        <v>2024</v>
      </c>
      <c r="K909">
        <v>4</v>
      </c>
      <c r="L909" t="str">
        <f>+VLOOKUP(A909,Sheet2!A:A,1,FALSE)</f>
        <v>Surti Mayorista Olaya Fredonia</v>
      </c>
    </row>
    <row r="910" spans="1:12" hidden="1" x14ac:dyDescent="0.25">
      <c r="A910" t="s">
        <v>49</v>
      </c>
      <c r="B910" t="s">
        <v>8</v>
      </c>
      <c r="C910" t="s">
        <v>844</v>
      </c>
      <c r="E910">
        <v>149960</v>
      </c>
      <c r="F910">
        <v>0</v>
      </c>
      <c r="G910">
        <v>0</v>
      </c>
      <c r="H910">
        <v>0</v>
      </c>
      <c r="I910">
        <v>0</v>
      </c>
      <c r="J910">
        <v>2024</v>
      </c>
      <c r="K910">
        <v>4</v>
      </c>
      <c r="L910" t="str">
        <f>+VLOOKUP(A910,Sheet2!A:A,1,FALSE)</f>
        <v>Carulla 541 Boca Grande</v>
      </c>
    </row>
    <row r="911" spans="1:12" hidden="1" x14ac:dyDescent="0.25">
      <c r="A911" t="s">
        <v>50</v>
      </c>
      <c r="B911" t="s">
        <v>8</v>
      </c>
      <c r="C911" t="s">
        <v>844</v>
      </c>
      <c r="E911">
        <v>106400</v>
      </c>
      <c r="F911">
        <v>0</v>
      </c>
      <c r="G911">
        <v>0</v>
      </c>
      <c r="H911">
        <v>0</v>
      </c>
      <c r="I911">
        <v>0</v>
      </c>
      <c r="J911">
        <v>2024</v>
      </c>
      <c r="K911">
        <v>4</v>
      </c>
      <c r="L911" t="str">
        <f>+VLOOKUP(A911,Sheet2!A:A,1,FALSE)</f>
        <v>Carulla 4826 Express Las Velas</v>
      </c>
    </row>
    <row r="912" spans="1:12" hidden="1" x14ac:dyDescent="0.25">
      <c r="A912" t="s">
        <v>859</v>
      </c>
      <c r="B912" t="s">
        <v>8</v>
      </c>
      <c r="C912" t="s">
        <v>844</v>
      </c>
      <c r="E912">
        <v>0</v>
      </c>
      <c r="F912">
        <v>188336</v>
      </c>
      <c r="G912">
        <v>0</v>
      </c>
      <c r="H912">
        <v>0</v>
      </c>
      <c r="I912">
        <v>0</v>
      </c>
      <c r="J912">
        <v>2024</v>
      </c>
      <c r="K912">
        <v>4</v>
      </c>
      <c r="L912" t="e">
        <f>+VLOOKUP(A912,Sheet2!A:A,1,FALSE)</f>
        <v>#N/A</v>
      </c>
    </row>
    <row r="913" spans="1:12" hidden="1" x14ac:dyDescent="0.25">
      <c r="A913" t="s">
        <v>860</v>
      </c>
      <c r="B913" t="s">
        <v>8</v>
      </c>
      <c r="C913" t="s">
        <v>844</v>
      </c>
      <c r="E913">
        <v>0</v>
      </c>
      <c r="F913">
        <v>204368</v>
      </c>
      <c r="G913">
        <v>0</v>
      </c>
      <c r="H913">
        <v>0</v>
      </c>
      <c r="I913">
        <v>0</v>
      </c>
      <c r="J913">
        <v>2024</v>
      </c>
      <c r="K913">
        <v>4</v>
      </c>
      <c r="L913" t="e">
        <f>+VLOOKUP(A913,Sheet2!A:A,1,FALSE)</f>
        <v>#N/A</v>
      </c>
    </row>
    <row r="914" spans="1:12" hidden="1" x14ac:dyDescent="0.25">
      <c r="A914" t="s">
        <v>51</v>
      </c>
      <c r="B914" t="s">
        <v>8</v>
      </c>
      <c r="C914" t="s">
        <v>843</v>
      </c>
      <c r="E914">
        <v>3077809</v>
      </c>
      <c r="F914">
        <v>3580677</v>
      </c>
      <c r="G914">
        <v>0</v>
      </c>
      <c r="H914">
        <v>0</v>
      </c>
      <c r="I914">
        <v>0</v>
      </c>
      <c r="J914">
        <v>2024</v>
      </c>
      <c r="K914">
        <v>4</v>
      </c>
      <c r="L914" t="str">
        <f>+VLOOKUP(A914,Sheet2!A:A,1,FALSE)</f>
        <v>Exito 357 Almeda Monteria</v>
      </c>
    </row>
    <row r="915" spans="1:12" hidden="1" x14ac:dyDescent="0.25">
      <c r="A915" t="s">
        <v>53</v>
      </c>
      <c r="B915" t="s">
        <v>8</v>
      </c>
      <c r="C915" t="s">
        <v>843</v>
      </c>
      <c r="E915">
        <v>996756</v>
      </c>
      <c r="F915">
        <v>417369</v>
      </c>
      <c r="G915">
        <v>0</v>
      </c>
      <c r="H915">
        <v>0</v>
      </c>
      <c r="I915">
        <v>0</v>
      </c>
      <c r="J915">
        <v>2024</v>
      </c>
      <c r="K915">
        <v>4</v>
      </c>
      <c r="L915" t="str">
        <f>+VLOOKUP(A915,Sheet2!A:A,1,FALSE)</f>
        <v>Almacenes 4033 Lorica</v>
      </c>
    </row>
    <row r="916" spans="1:12" hidden="1" x14ac:dyDescent="0.25">
      <c r="A916" t="s">
        <v>54</v>
      </c>
      <c r="B916" t="s">
        <v>8</v>
      </c>
      <c r="C916" t="s">
        <v>843</v>
      </c>
      <c r="E916">
        <v>770681</v>
      </c>
      <c r="F916">
        <v>1219089</v>
      </c>
      <c r="G916">
        <v>0</v>
      </c>
      <c r="H916">
        <v>0</v>
      </c>
      <c r="I916">
        <v>0</v>
      </c>
      <c r="J916">
        <v>2024</v>
      </c>
      <c r="K916">
        <v>4</v>
      </c>
      <c r="L916" t="str">
        <f>+VLOOKUP(A916,Sheet2!A:A,1,FALSE)</f>
        <v>Exito 262 Norte Monteria</v>
      </c>
    </row>
    <row r="917" spans="1:12" hidden="1" x14ac:dyDescent="0.25">
      <c r="A917" t="s">
        <v>55</v>
      </c>
      <c r="B917" t="s">
        <v>8</v>
      </c>
      <c r="C917" t="s">
        <v>843</v>
      </c>
      <c r="E917">
        <v>574560</v>
      </c>
      <c r="F917">
        <v>0</v>
      </c>
      <c r="G917">
        <v>0</v>
      </c>
      <c r="H917">
        <v>0</v>
      </c>
      <c r="I917">
        <v>0</v>
      </c>
      <c r="J917">
        <v>2024</v>
      </c>
      <c r="K917">
        <v>4</v>
      </c>
      <c r="L917" t="str">
        <f>+VLOOKUP(A917,Sheet2!A:A,1,FALSE)</f>
        <v>Carulla 4437 La Castellana</v>
      </c>
    </row>
    <row r="918" spans="1:12" hidden="1" x14ac:dyDescent="0.25">
      <c r="A918" t="s">
        <v>56</v>
      </c>
      <c r="B918" t="s">
        <v>8</v>
      </c>
      <c r="C918" t="s">
        <v>843</v>
      </c>
      <c r="E918">
        <v>234080</v>
      </c>
      <c r="F918">
        <v>0</v>
      </c>
      <c r="G918">
        <v>0</v>
      </c>
      <c r="H918">
        <v>0</v>
      </c>
      <c r="I918">
        <v>0</v>
      </c>
      <c r="J918">
        <v>2024</v>
      </c>
      <c r="K918">
        <v>4</v>
      </c>
      <c r="L918" t="str">
        <f>+VLOOKUP(A918,Sheet2!A:A,1,FALSE)</f>
        <v>Carulla 4442 Mar Norte</v>
      </c>
    </row>
    <row r="919" spans="1:12" hidden="1" x14ac:dyDescent="0.25">
      <c r="A919" t="s">
        <v>57</v>
      </c>
      <c r="B919" t="s">
        <v>8</v>
      </c>
      <c r="C919" t="s">
        <v>843</v>
      </c>
      <c r="E919">
        <v>936320</v>
      </c>
      <c r="F919">
        <v>0</v>
      </c>
      <c r="G919">
        <v>0</v>
      </c>
      <c r="H919">
        <v>0</v>
      </c>
      <c r="I919">
        <v>0</v>
      </c>
      <c r="J919">
        <v>2024</v>
      </c>
      <c r="K919">
        <v>4</v>
      </c>
      <c r="L919" t="str">
        <f>+VLOOKUP(A919,Sheet2!A:A,1,FALSE)</f>
        <v>Carulla 4475 Poblado</v>
      </c>
    </row>
    <row r="920" spans="1:12" hidden="1" x14ac:dyDescent="0.25">
      <c r="A920" t="s">
        <v>58</v>
      </c>
      <c r="B920" t="s">
        <v>8</v>
      </c>
      <c r="C920" t="s">
        <v>843</v>
      </c>
      <c r="E920">
        <v>574560</v>
      </c>
      <c r="F920">
        <v>0</v>
      </c>
      <c r="G920">
        <v>0</v>
      </c>
      <c r="H920">
        <v>0</v>
      </c>
      <c r="I920">
        <v>0</v>
      </c>
      <c r="J920">
        <v>2024</v>
      </c>
      <c r="K920">
        <v>4</v>
      </c>
      <c r="L920" t="str">
        <f>+VLOOKUP(A920,Sheet2!A:A,1,FALSE)</f>
        <v>Carulla 4476 El Prado</v>
      </c>
    </row>
    <row r="921" spans="1:12" hidden="1" x14ac:dyDescent="0.25">
      <c r="A921" t="s">
        <v>59</v>
      </c>
      <c r="B921" t="s">
        <v>8</v>
      </c>
      <c r="C921" t="s">
        <v>843</v>
      </c>
      <c r="E921">
        <v>510720</v>
      </c>
      <c r="F921">
        <v>0</v>
      </c>
      <c r="G921">
        <v>0</v>
      </c>
      <c r="H921">
        <v>0</v>
      </c>
      <c r="I921">
        <v>0</v>
      </c>
      <c r="J921">
        <v>2024</v>
      </c>
      <c r="K921">
        <v>4</v>
      </c>
      <c r="L921" t="str">
        <f>+VLOOKUP(A921,Sheet2!A:A,1,FALSE)</f>
        <v>Carulla 4486 La Colina</v>
      </c>
    </row>
    <row r="922" spans="1:12" hidden="1" x14ac:dyDescent="0.25">
      <c r="A922" t="s">
        <v>60</v>
      </c>
      <c r="B922" t="s">
        <v>8</v>
      </c>
      <c r="C922" t="s">
        <v>843</v>
      </c>
      <c r="E922">
        <v>361760</v>
      </c>
      <c r="F922">
        <v>0</v>
      </c>
      <c r="G922">
        <v>0</v>
      </c>
      <c r="H922">
        <v>0</v>
      </c>
      <c r="I922">
        <v>0</v>
      </c>
      <c r="J922">
        <v>2024</v>
      </c>
      <c r="K922">
        <v>4</v>
      </c>
      <c r="L922" t="str">
        <f>+VLOOKUP(A922,Sheet2!A:A,1,FALSE)</f>
        <v>Carulla 4489 Manga</v>
      </c>
    </row>
    <row r="923" spans="1:12" hidden="1" x14ac:dyDescent="0.25">
      <c r="A923" t="s">
        <v>61</v>
      </c>
      <c r="B923" t="s">
        <v>8</v>
      </c>
      <c r="C923" t="s">
        <v>843</v>
      </c>
      <c r="E923">
        <v>553280</v>
      </c>
      <c r="F923">
        <v>0</v>
      </c>
      <c r="G923">
        <v>0</v>
      </c>
      <c r="H923">
        <v>0</v>
      </c>
      <c r="I923">
        <v>0</v>
      </c>
      <c r="J923">
        <v>2024</v>
      </c>
      <c r="K923">
        <v>4</v>
      </c>
      <c r="L923" t="str">
        <f>+VLOOKUP(A923,Sheet2!A:A,1,FALSE)</f>
        <v>Carulla 4496 De Andalucia</v>
      </c>
    </row>
    <row r="924" spans="1:12" hidden="1" x14ac:dyDescent="0.25">
      <c r="A924" t="s">
        <v>62</v>
      </c>
      <c r="B924" t="s">
        <v>8</v>
      </c>
      <c r="C924" t="s">
        <v>843</v>
      </c>
      <c r="E924">
        <v>106400</v>
      </c>
      <c r="F924">
        <v>0</v>
      </c>
      <c r="G924">
        <v>0</v>
      </c>
      <c r="H924">
        <v>0</v>
      </c>
      <c r="I924">
        <v>0</v>
      </c>
      <c r="J924">
        <v>2024</v>
      </c>
      <c r="K924">
        <v>4</v>
      </c>
      <c r="L924" t="str">
        <f>+VLOOKUP(A924,Sheet2!A:A,1,FALSE)</f>
        <v>Exito 4175 Express Costa Azul</v>
      </c>
    </row>
    <row r="925" spans="1:12" hidden="1" x14ac:dyDescent="0.25">
      <c r="A925" t="s">
        <v>63</v>
      </c>
      <c r="B925" t="s">
        <v>8</v>
      </c>
      <c r="C925" t="s">
        <v>843</v>
      </c>
      <c r="E925">
        <v>148960</v>
      </c>
      <c r="F925">
        <v>0</v>
      </c>
      <c r="G925">
        <v>0</v>
      </c>
      <c r="H925">
        <v>0</v>
      </c>
      <c r="I925">
        <v>0</v>
      </c>
      <c r="J925">
        <v>2024</v>
      </c>
      <c r="K925">
        <v>4</v>
      </c>
      <c r="L925" t="str">
        <f>+VLOOKUP(A925,Sheet2!A:A,1,FALSE)</f>
        <v>Carulla 4573 Alameda</v>
      </c>
    </row>
    <row r="926" spans="1:12" hidden="1" x14ac:dyDescent="0.25">
      <c r="A926" t="s">
        <v>64</v>
      </c>
      <c r="B926" t="s">
        <v>8</v>
      </c>
      <c r="C926" t="s">
        <v>845</v>
      </c>
      <c r="E926">
        <v>183760</v>
      </c>
      <c r="F926">
        <v>0</v>
      </c>
      <c r="G926">
        <v>0</v>
      </c>
      <c r="H926">
        <v>0</v>
      </c>
      <c r="I926">
        <v>0</v>
      </c>
      <c r="J926">
        <v>2024</v>
      </c>
      <c r="K926">
        <v>4</v>
      </c>
      <c r="L926" t="str">
        <f>+VLOOKUP(A926,Sheet2!A:A,1,FALSE)</f>
        <v>Carulla 535 La Mina</v>
      </c>
    </row>
    <row r="927" spans="1:12" hidden="1" x14ac:dyDescent="0.25">
      <c r="A927" t="s">
        <v>65</v>
      </c>
      <c r="B927" t="s">
        <v>8</v>
      </c>
      <c r="C927" t="s">
        <v>845</v>
      </c>
      <c r="E927">
        <v>11759884</v>
      </c>
      <c r="F927">
        <v>636645</v>
      </c>
      <c r="G927">
        <v>0</v>
      </c>
      <c r="H927">
        <v>0</v>
      </c>
      <c r="I927">
        <v>0</v>
      </c>
      <c r="J927">
        <v>2024</v>
      </c>
      <c r="K927">
        <v>4</v>
      </c>
      <c r="L927" t="str">
        <f>+VLOOKUP(A927,Sheet2!A:A,1,FALSE)</f>
        <v>Exito 385 Edual Riohacha</v>
      </c>
    </row>
    <row r="928" spans="1:12" hidden="1" x14ac:dyDescent="0.25">
      <c r="A928" t="s">
        <v>66</v>
      </c>
      <c r="B928" t="s">
        <v>8</v>
      </c>
      <c r="C928" t="s">
        <v>846</v>
      </c>
      <c r="E928">
        <v>251480</v>
      </c>
      <c r="F928">
        <v>0</v>
      </c>
      <c r="G928">
        <v>0</v>
      </c>
      <c r="H928">
        <v>0</v>
      </c>
      <c r="I928">
        <v>0</v>
      </c>
      <c r="J928">
        <v>2024</v>
      </c>
      <c r="K928">
        <v>4</v>
      </c>
      <c r="L928" t="str">
        <f>+VLOOKUP(A928,Sheet2!A:A,1,FALSE)</f>
        <v>Carulla 629 Arrecife</v>
      </c>
    </row>
    <row r="929" spans="1:12" hidden="1" x14ac:dyDescent="0.25">
      <c r="A929" t="s">
        <v>67</v>
      </c>
      <c r="B929" t="s">
        <v>8</v>
      </c>
      <c r="C929" t="s">
        <v>846</v>
      </c>
      <c r="E929">
        <v>218680</v>
      </c>
      <c r="F929">
        <v>0</v>
      </c>
      <c r="G929">
        <v>0</v>
      </c>
      <c r="H929">
        <v>0</v>
      </c>
      <c r="I929">
        <v>0</v>
      </c>
      <c r="J929">
        <v>2024</v>
      </c>
      <c r="K929">
        <v>4</v>
      </c>
      <c r="L929" t="str">
        <f>+VLOOKUP(A929,Sheet2!A:A,1,FALSE)</f>
        <v>Carulla 4804 Bellavista</v>
      </c>
    </row>
    <row r="930" spans="1:12" hidden="1" x14ac:dyDescent="0.25">
      <c r="A930" t="s">
        <v>69</v>
      </c>
      <c r="B930" t="s">
        <v>8</v>
      </c>
      <c r="C930" t="s">
        <v>846</v>
      </c>
      <c r="E930">
        <v>3901045</v>
      </c>
      <c r="F930">
        <v>1347606</v>
      </c>
      <c r="G930">
        <v>0</v>
      </c>
      <c r="H930">
        <v>0</v>
      </c>
      <c r="I930">
        <v>0</v>
      </c>
      <c r="J930">
        <v>2024</v>
      </c>
      <c r="K930">
        <v>4</v>
      </c>
      <c r="L930" t="str">
        <f>+VLOOKUP(A930,Sheet2!A:A,1,FALSE)</f>
        <v>Exito 363 Buena Vista Santa Marta</v>
      </c>
    </row>
    <row r="931" spans="1:12" hidden="1" x14ac:dyDescent="0.25">
      <c r="A931" t="s">
        <v>70</v>
      </c>
      <c r="B931" t="s">
        <v>8</v>
      </c>
      <c r="C931" t="s">
        <v>846</v>
      </c>
      <c r="E931">
        <v>2334188</v>
      </c>
      <c r="F931">
        <v>778410</v>
      </c>
      <c r="G931">
        <v>0</v>
      </c>
      <c r="H931">
        <v>0</v>
      </c>
      <c r="I931">
        <v>0</v>
      </c>
      <c r="J931">
        <v>2024</v>
      </c>
      <c r="K931">
        <v>4</v>
      </c>
      <c r="L931" t="str">
        <f>+VLOOKUP(A931,Sheet2!A:A,1,FALSE)</f>
        <v>Exito 258 Centro Santa Marta</v>
      </c>
    </row>
    <row r="932" spans="1:12" hidden="1" x14ac:dyDescent="0.25">
      <c r="A932" t="s">
        <v>71</v>
      </c>
      <c r="B932" t="s">
        <v>8</v>
      </c>
      <c r="C932" t="s">
        <v>846</v>
      </c>
      <c r="E932">
        <v>1355154</v>
      </c>
      <c r="F932">
        <v>811845</v>
      </c>
      <c r="G932">
        <v>0</v>
      </c>
      <c r="H932">
        <v>0</v>
      </c>
      <c r="I932">
        <v>0</v>
      </c>
      <c r="J932">
        <v>2024</v>
      </c>
      <c r="K932">
        <v>4</v>
      </c>
      <c r="L932" t="str">
        <f>+VLOOKUP(A932,Sheet2!A:A,1,FALSE)</f>
        <v>Exito 259 Libertador</v>
      </c>
    </row>
    <row r="933" spans="1:12" hidden="1" x14ac:dyDescent="0.25">
      <c r="A933" t="s">
        <v>72</v>
      </c>
      <c r="B933" t="s">
        <v>8</v>
      </c>
      <c r="C933" t="s">
        <v>846</v>
      </c>
      <c r="E933">
        <v>42560</v>
      </c>
      <c r="F933">
        <v>0</v>
      </c>
      <c r="G933">
        <v>0</v>
      </c>
      <c r="H933">
        <v>0</v>
      </c>
      <c r="I933">
        <v>0</v>
      </c>
      <c r="J933">
        <v>2024</v>
      </c>
      <c r="K933">
        <v>4</v>
      </c>
      <c r="L933" t="str">
        <f>+VLOOKUP(A933,Sheet2!A:A,1,FALSE)</f>
        <v>Carulla 4827 Express Presente Santa Mart</v>
      </c>
    </row>
    <row r="934" spans="1:12" hidden="1" x14ac:dyDescent="0.25">
      <c r="A934" t="s">
        <v>73</v>
      </c>
      <c r="B934" t="s">
        <v>8</v>
      </c>
      <c r="C934" t="s">
        <v>846</v>
      </c>
      <c r="E934">
        <v>135790</v>
      </c>
      <c r="F934">
        <v>0</v>
      </c>
      <c r="G934">
        <v>0</v>
      </c>
      <c r="H934">
        <v>0</v>
      </c>
      <c r="I934">
        <v>0</v>
      </c>
      <c r="J934">
        <v>2024</v>
      </c>
      <c r="K934">
        <v>4</v>
      </c>
      <c r="L934" t="str">
        <f>+VLOOKUP(A934,Sheet2!A:A,1,FALSE)</f>
        <v>Carulla 4833 Express Rodadero Sur</v>
      </c>
    </row>
    <row r="935" spans="1:12" hidden="1" x14ac:dyDescent="0.25">
      <c r="A935" t="s">
        <v>74</v>
      </c>
      <c r="B935" t="s">
        <v>8</v>
      </c>
      <c r="C935" t="s">
        <v>847</v>
      </c>
      <c r="E935">
        <v>1690381</v>
      </c>
      <c r="F935">
        <v>738648</v>
      </c>
      <c r="G935">
        <v>0</v>
      </c>
      <c r="H935">
        <v>0</v>
      </c>
      <c r="I935">
        <v>0</v>
      </c>
      <c r="J935">
        <v>2024</v>
      </c>
      <c r="K935">
        <v>4</v>
      </c>
      <c r="L935" t="str">
        <f>+VLOOKUP(A935,Sheet2!A:A,1,FALSE)</f>
        <v>Exito 264 Centro Sicelejo</v>
      </c>
    </row>
    <row r="936" spans="1:12" hidden="1" x14ac:dyDescent="0.25">
      <c r="A936" t="s">
        <v>75</v>
      </c>
      <c r="B936" t="s">
        <v>8</v>
      </c>
      <c r="C936" t="s">
        <v>847</v>
      </c>
      <c r="E936">
        <v>2305517</v>
      </c>
      <c r="F936">
        <v>2344920</v>
      </c>
      <c r="G936">
        <v>0</v>
      </c>
      <c r="H936">
        <v>0</v>
      </c>
      <c r="I936">
        <v>0</v>
      </c>
      <c r="J936">
        <v>2024</v>
      </c>
      <c r="K936">
        <v>4</v>
      </c>
      <c r="L936" t="str">
        <f>+VLOOKUP(A936,Sheet2!A:A,1,FALSE)</f>
        <v>Exito 43 Sincelejo</v>
      </c>
    </row>
    <row r="937" spans="1:12" hidden="1" x14ac:dyDescent="0.25">
      <c r="A937" t="s">
        <v>76</v>
      </c>
      <c r="B937" t="s">
        <v>8</v>
      </c>
      <c r="C937" t="s">
        <v>847</v>
      </c>
      <c r="E937">
        <v>3625484</v>
      </c>
      <c r="F937">
        <v>373803</v>
      </c>
      <c r="G937">
        <v>0</v>
      </c>
      <c r="H937">
        <v>0</v>
      </c>
      <c r="I937">
        <v>0</v>
      </c>
      <c r="J937">
        <v>2024</v>
      </c>
      <c r="K937">
        <v>4</v>
      </c>
      <c r="L937" t="str">
        <f>+VLOOKUP(A937,Sheet2!A:A,1,FALSE)</f>
        <v>Exito 172 Magangue</v>
      </c>
    </row>
    <row r="938" spans="1:12" hidden="1" x14ac:dyDescent="0.25">
      <c r="A938" t="s">
        <v>77</v>
      </c>
      <c r="B938" t="s">
        <v>8</v>
      </c>
      <c r="C938" t="s">
        <v>847</v>
      </c>
      <c r="E938">
        <v>1147811</v>
      </c>
      <c r="F938">
        <v>526278</v>
      </c>
      <c r="G938">
        <v>0</v>
      </c>
      <c r="H938">
        <v>0</v>
      </c>
      <c r="I938">
        <v>0</v>
      </c>
      <c r="J938">
        <v>2024</v>
      </c>
      <c r="K938">
        <v>4</v>
      </c>
      <c r="L938" t="str">
        <f>+VLOOKUP(A938,Sheet2!A:A,1,FALSE)</f>
        <v>Exito 68 Tolu</v>
      </c>
    </row>
    <row r="939" spans="1:12" hidden="1" x14ac:dyDescent="0.25">
      <c r="A939" t="s">
        <v>78</v>
      </c>
      <c r="B939" t="s">
        <v>8</v>
      </c>
      <c r="C939" t="s">
        <v>848</v>
      </c>
      <c r="E939">
        <v>6170542</v>
      </c>
      <c r="F939">
        <v>499902</v>
      </c>
      <c r="G939">
        <v>0</v>
      </c>
      <c r="H939">
        <v>0</v>
      </c>
      <c r="I939">
        <v>0</v>
      </c>
      <c r="J939">
        <v>2024</v>
      </c>
      <c r="K939">
        <v>4</v>
      </c>
      <c r="L939" t="str">
        <f>+VLOOKUP(A939,Sheet2!A:A,1,FALSE)</f>
        <v>Exito 266 Centro Valledupar</v>
      </c>
    </row>
    <row r="940" spans="1:12" hidden="1" x14ac:dyDescent="0.25">
      <c r="A940" t="s">
        <v>79</v>
      </c>
      <c r="B940" t="s">
        <v>8</v>
      </c>
      <c r="C940" t="s">
        <v>848</v>
      </c>
      <c r="E940">
        <v>8076590</v>
      </c>
      <c r="F940">
        <v>2693163</v>
      </c>
      <c r="G940">
        <v>0</v>
      </c>
      <c r="H940">
        <v>0</v>
      </c>
      <c r="I940">
        <v>0</v>
      </c>
      <c r="J940">
        <v>2024</v>
      </c>
      <c r="K940">
        <v>4</v>
      </c>
      <c r="L940" t="str">
        <f>+VLOOKUP(A940,Sheet2!A:A,1,FALSE)</f>
        <v>Exito 354 Las Flores</v>
      </c>
    </row>
    <row r="941" spans="1:12" hidden="1" x14ac:dyDescent="0.25">
      <c r="A941" t="s">
        <v>80</v>
      </c>
      <c r="B941" t="s">
        <v>8</v>
      </c>
      <c r="C941" t="s">
        <v>848</v>
      </c>
      <c r="E941">
        <v>594695</v>
      </c>
      <c r="F941">
        <v>0</v>
      </c>
      <c r="G941">
        <v>0</v>
      </c>
      <c r="H941">
        <v>0</v>
      </c>
      <c r="I941">
        <v>0</v>
      </c>
      <c r="J941">
        <v>2024</v>
      </c>
      <c r="K941">
        <v>4</v>
      </c>
      <c r="L941" t="str">
        <f>+VLOOKUP(A941,Sheet2!A:A,1,FALSE)</f>
        <v>Surti Mayorista La Fontana</v>
      </c>
    </row>
    <row r="942" spans="1:12" hidden="1" x14ac:dyDescent="0.25">
      <c r="A942" t="s">
        <v>81</v>
      </c>
      <c r="B942" t="s">
        <v>8</v>
      </c>
      <c r="C942" t="s">
        <v>848</v>
      </c>
      <c r="E942">
        <v>710467</v>
      </c>
      <c r="F942">
        <v>0</v>
      </c>
      <c r="G942">
        <v>0</v>
      </c>
      <c r="H942">
        <v>0</v>
      </c>
      <c r="I942">
        <v>0</v>
      </c>
      <c r="J942">
        <v>2024</v>
      </c>
      <c r="K942">
        <v>4</v>
      </c>
      <c r="L942" t="str">
        <f>+VLOOKUP(A942,Sheet2!A:A,1,FALSE)</f>
        <v>Surti Mayorista Nevada</v>
      </c>
    </row>
    <row r="943" spans="1:12" hidden="1" x14ac:dyDescent="0.25">
      <c r="A943" t="s">
        <v>82</v>
      </c>
      <c r="B943" t="s">
        <v>83</v>
      </c>
      <c r="C943" t="s">
        <v>842</v>
      </c>
      <c r="E943">
        <v>-1171674</v>
      </c>
      <c r="F943">
        <v>0</v>
      </c>
      <c r="G943">
        <v>-825998</v>
      </c>
      <c r="H943">
        <v>0</v>
      </c>
      <c r="I943">
        <v>0</v>
      </c>
      <c r="J943">
        <v>2024</v>
      </c>
      <c r="K943">
        <v>4</v>
      </c>
      <c r="L943" t="str">
        <f>+VLOOKUP(A943,Sheet2!A:A,1,FALSE)</f>
        <v>CD 900 Cross Doking Costa</v>
      </c>
    </row>
    <row r="944" spans="1:12" hidden="1" x14ac:dyDescent="0.25">
      <c r="A944" t="s">
        <v>84</v>
      </c>
      <c r="B944" t="s">
        <v>83</v>
      </c>
      <c r="C944" t="s">
        <v>842</v>
      </c>
      <c r="E944">
        <v>1740849</v>
      </c>
      <c r="F944">
        <v>443400</v>
      </c>
      <c r="G944">
        <v>-103233</v>
      </c>
      <c r="H944">
        <v>0</v>
      </c>
      <c r="I944">
        <v>0</v>
      </c>
      <c r="J944">
        <v>2024</v>
      </c>
      <c r="K944">
        <v>4</v>
      </c>
      <c r="L944" t="str">
        <f>+VLOOKUP(A944,Sheet2!A:A,1,FALSE)</f>
        <v>CENCOSUD AMERICANO BARRANQUILLA</v>
      </c>
    </row>
    <row r="945" spans="1:12" hidden="1" x14ac:dyDescent="0.25">
      <c r="A945" t="s">
        <v>85</v>
      </c>
      <c r="B945" t="s">
        <v>83</v>
      </c>
      <c r="C945" t="s">
        <v>842</v>
      </c>
      <c r="E945">
        <v>2037737</v>
      </c>
      <c r="F945">
        <v>384280</v>
      </c>
      <c r="G945">
        <v>-350680</v>
      </c>
      <c r="H945">
        <v>0</v>
      </c>
      <c r="I945">
        <v>0</v>
      </c>
      <c r="J945">
        <v>2024</v>
      </c>
      <c r="K945">
        <v>4</v>
      </c>
      <c r="L945" t="str">
        <f>+VLOOKUP(A945,Sheet2!A:A,1,FALSE)</f>
        <v>CENCOSUD BUENAVISTA BARRANQUILLA</v>
      </c>
    </row>
    <row r="946" spans="1:12" hidden="1" x14ac:dyDescent="0.25">
      <c r="A946" t="s">
        <v>86</v>
      </c>
      <c r="B946" t="s">
        <v>83</v>
      </c>
      <c r="C946" t="s">
        <v>842</v>
      </c>
      <c r="E946">
        <v>1405042</v>
      </c>
      <c r="F946">
        <v>147800</v>
      </c>
      <c r="G946">
        <v>-534482</v>
      </c>
      <c r="H946">
        <v>0</v>
      </c>
      <c r="I946">
        <v>0</v>
      </c>
      <c r="J946">
        <v>2024</v>
      </c>
      <c r="K946">
        <v>4</v>
      </c>
      <c r="L946" t="str">
        <f>+VLOOKUP(A946,Sheet2!A:A,1,FALSE)</f>
        <v>CENCOSUD PRADO BARRANQUILLA</v>
      </c>
    </row>
    <row r="947" spans="1:12" hidden="1" x14ac:dyDescent="0.25">
      <c r="A947" t="s">
        <v>87</v>
      </c>
      <c r="B947" t="s">
        <v>83</v>
      </c>
      <c r="C947" t="s">
        <v>842</v>
      </c>
      <c r="E947">
        <v>586488</v>
      </c>
      <c r="F947">
        <v>295600</v>
      </c>
      <c r="G947">
        <v>-238526</v>
      </c>
      <c r="H947">
        <v>0</v>
      </c>
      <c r="I947">
        <v>0</v>
      </c>
      <c r="J947">
        <v>2024</v>
      </c>
      <c r="K947">
        <v>4</v>
      </c>
      <c r="L947" t="str">
        <f>+VLOOKUP(A947,Sheet2!A:A,1,FALSE)</f>
        <v>CENCOSUD CALLE 30 BARRANQUILLA</v>
      </c>
    </row>
    <row r="948" spans="1:12" hidden="1" x14ac:dyDescent="0.25">
      <c r="A948" t="s">
        <v>88</v>
      </c>
      <c r="B948" t="s">
        <v>83</v>
      </c>
      <c r="C948" t="s">
        <v>844</v>
      </c>
      <c r="E948">
        <v>2970936</v>
      </c>
      <c r="F948">
        <v>709440</v>
      </c>
      <c r="G948">
        <v>-163749</v>
      </c>
      <c r="H948">
        <v>0</v>
      </c>
      <c r="I948">
        <v>0</v>
      </c>
      <c r="J948">
        <v>2024</v>
      </c>
      <c r="K948">
        <v>4</v>
      </c>
      <c r="L948" t="str">
        <f>+VLOOKUP(A948,Sheet2!A:A,1,FALSE)</f>
        <v>CENCOSUD CASTILLO SAN FELIPE</v>
      </c>
    </row>
    <row r="949" spans="1:12" hidden="1" x14ac:dyDescent="0.25">
      <c r="A949" t="s">
        <v>89</v>
      </c>
      <c r="B949" t="s">
        <v>83</v>
      </c>
      <c r="C949" t="s">
        <v>844</v>
      </c>
      <c r="E949">
        <v>2367806</v>
      </c>
      <c r="F949">
        <v>413840</v>
      </c>
      <c r="G949">
        <v>-123351</v>
      </c>
      <c r="H949">
        <v>0</v>
      </c>
      <c r="I949">
        <v>0</v>
      </c>
      <c r="J949">
        <v>2024</v>
      </c>
      <c r="K949">
        <v>4</v>
      </c>
      <c r="L949" t="str">
        <f>+VLOOKUP(A949,Sheet2!A:A,1,FALSE)</f>
        <v>CENCOSUD EL LAGO CARTAGENA</v>
      </c>
    </row>
    <row r="950" spans="1:12" hidden="1" x14ac:dyDescent="0.25">
      <c r="A950" t="s">
        <v>90</v>
      </c>
      <c r="B950" t="s">
        <v>83</v>
      </c>
      <c r="C950" t="s">
        <v>843</v>
      </c>
      <c r="E950">
        <v>2766898</v>
      </c>
      <c r="F950">
        <v>1152840</v>
      </c>
      <c r="G950">
        <v>-505032</v>
      </c>
      <c r="H950">
        <v>0</v>
      </c>
      <c r="I950">
        <v>0</v>
      </c>
      <c r="J950">
        <v>2024</v>
      </c>
      <c r="K950">
        <v>4</v>
      </c>
      <c r="L950" t="str">
        <f>+VLOOKUP(A950,Sheet2!A:A,1,FALSE)</f>
        <v>CENCOSUD MONTERIA</v>
      </c>
    </row>
    <row r="951" spans="1:12" hidden="1" x14ac:dyDescent="0.25">
      <c r="A951" t="s">
        <v>91</v>
      </c>
      <c r="B951" t="s">
        <v>83</v>
      </c>
      <c r="C951" t="s">
        <v>845</v>
      </c>
      <c r="E951">
        <v>4737798</v>
      </c>
      <c r="F951">
        <v>2601280</v>
      </c>
      <c r="G951">
        <v>-1238244</v>
      </c>
      <c r="H951">
        <v>0</v>
      </c>
      <c r="I951">
        <v>0</v>
      </c>
      <c r="J951">
        <v>2024</v>
      </c>
      <c r="K951">
        <v>4</v>
      </c>
      <c r="L951" t="str">
        <f>+VLOOKUP(A951,Sheet2!A:A,1,FALSE)</f>
        <v>CENCOSUD RIOHACHA</v>
      </c>
    </row>
    <row r="952" spans="1:12" hidden="1" x14ac:dyDescent="0.25">
      <c r="A952" t="s">
        <v>92</v>
      </c>
      <c r="B952" t="s">
        <v>83</v>
      </c>
      <c r="C952" t="s">
        <v>846</v>
      </c>
      <c r="E952">
        <v>2354466</v>
      </c>
      <c r="F952">
        <v>502520</v>
      </c>
      <c r="G952">
        <v>-227794</v>
      </c>
      <c r="H952">
        <v>0</v>
      </c>
      <c r="I952">
        <v>0</v>
      </c>
      <c r="J952">
        <v>2024</v>
      </c>
      <c r="K952">
        <v>4</v>
      </c>
      <c r="L952" t="str">
        <f>+VLOOKUP(A952,Sheet2!A:A,1,FALSE)</f>
        <v>CENCOSUD SANTA MARTA</v>
      </c>
    </row>
    <row r="953" spans="1:12" hidden="1" x14ac:dyDescent="0.25">
      <c r="A953" t="s">
        <v>93</v>
      </c>
      <c r="B953" t="s">
        <v>83</v>
      </c>
      <c r="C953" t="s">
        <v>848</v>
      </c>
      <c r="E953">
        <v>9276509</v>
      </c>
      <c r="F953">
        <v>295600</v>
      </c>
      <c r="G953">
        <v>-244130</v>
      </c>
      <c r="H953">
        <v>0</v>
      </c>
      <c r="I953">
        <v>0</v>
      </c>
      <c r="J953">
        <v>2024</v>
      </c>
      <c r="K953">
        <v>4</v>
      </c>
      <c r="L953" t="str">
        <f>+VLOOKUP(A953,Sheet2!A:A,1,FALSE)</f>
        <v>CENCOSUD VALLEDUPAR</v>
      </c>
    </row>
    <row r="954" spans="1:12" hidden="1" x14ac:dyDescent="0.25">
      <c r="A954" t="s">
        <v>94</v>
      </c>
      <c r="B954" t="s">
        <v>83</v>
      </c>
      <c r="C954" t="s">
        <v>848</v>
      </c>
      <c r="E954">
        <v>3514170</v>
      </c>
      <c r="F954">
        <v>2394360</v>
      </c>
      <c r="G954">
        <v>-201631</v>
      </c>
      <c r="H954">
        <v>0</v>
      </c>
      <c r="I954">
        <v>0</v>
      </c>
      <c r="J954">
        <v>2024</v>
      </c>
      <c r="K954">
        <v>4</v>
      </c>
      <c r="L954" t="str">
        <f>+VLOOKUP(A954,Sheet2!A:A,1,FALSE)</f>
        <v>CENCOSUD-METRO LA 7 MAYALES</v>
      </c>
    </row>
    <row r="955" spans="1:12" hidden="1" x14ac:dyDescent="0.25">
      <c r="A955" t="s">
        <v>95</v>
      </c>
      <c r="B955" t="s">
        <v>96</v>
      </c>
      <c r="C955" t="s">
        <v>844</v>
      </c>
      <c r="E955">
        <v>462490</v>
      </c>
      <c r="F955">
        <v>0</v>
      </c>
      <c r="G955">
        <v>-45668</v>
      </c>
      <c r="H955">
        <v>0</v>
      </c>
      <c r="I955">
        <v>41681</v>
      </c>
      <c r="J955">
        <v>2024</v>
      </c>
      <c r="K955">
        <v>4</v>
      </c>
      <c r="L955" t="str">
        <f>+VLOOKUP(A955,Sheet2!A:A,1,FALSE)</f>
        <v>PLUS 1 CARTAGENA</v>
      </c>
    </row>
    <row r="956" spans="1:12" hidden="1" x14ac:dyDescent="0.25">
      <c r="A956" t="s">
        <v>97</v>
      </c>
      <c r="B956" t="s">
        <v>96</v>
      </c>
      <c r="C956" t="s">
        <v>844</v>
      </c>
      <c r="E956">
        <v>393045</v>
      </c>
      <c r="F956">
        <v>0</v>
      </c>
      <c r="G956">
        <v>-9490</v>
      </c>
      <c r="H956">
        <v>0</v>
      </c>
      <c r="I956">
        <v>38355</v>
      </c>
      <c r="J956">
        <v>2024</v>
      </c>
      <c r="K956">
        <v>4</v>
      </c>
      <c r="L956" t="str">
        <f>+VLOOKUP(A956,Sheet2!A:A,1,FALSE)</f>
        <v>PLUS 2 CARTAGENA</v>
      </c>
    </row>
    <row r="957" spans="1:12" hidden="1" x14ac:dyDescent="0.25">
      <c r="A957" t="s">
        <v>98</v>
      </c>
      <c r="B957" t="s">
        <v>96</v>
      </c>
      <c r="C957" t="s">
        <v>844</v>
      </c>
      <c r="E957">
        <v>277905</v>
      </c>
      <c r="F957">
        <v>0</v>
      </c>
      <c r="G957">
        <v>-5980</v>
      </c>
      <c r="H957">
        <v>0</v>
      </c>
      <c r="I957">
        <v>27194</v>
      </c>
      <c r="J957">
        <v>2024</v>
      </c>
      <c r="K957">
        <v>4</v>
      </c>
      <c r="L957" t="str">
        <f>+VLOOKUP(A957,Sheet2!A:A,1,FALSE)</f>
        <v>PLUS 3 CARTAGENA</v>
      </c>
    </row>
    <row r="958" spans="1:12" hidden="1" x14ac:dyDescent="0.25">
      <c r="A958" t="s">
        <v>99</v>
      </c>
      <c r="B958" t="s">
        <v>96</v>
      </c>
      <c r="C958" t="s">
        <v>844</v>
      </c>
      <c r="E958">
        <v>766872</v>
      </c>
      <c r="F958">
        <v>0</v>
      </c>
      <c r="G958">
        <v>0</v>
      </c>
      <c r="H958">
        <v>0</v>
      </c>
      <c r="I958">
        <v>76689</v>
      </c>
      <c r="J958">
        <v>2024</v>
      </c>
      <c r="K958">
        <v>4</v>
      </c>
      <c r="L958" t="str">
        <f>+VLOOKUP(A958,Sheet2!A:A,1,FALSE)</f>
        <v>PLUS 4 CARTAGENA</v>
      </c>
    </row>
    <row r="959" spans="1:12" hidden="1" x14ac:dyDescent="0.25">
      <c r="A959" t="s">
        <v>100</v>
      </c>
      <c r="B959" t="s">
        <v>96</v>
      </c>
      <c r="C959" t="s">
        <v>844</v>
      </c>
      <c r="E959">
        <v>1199430</v>
      </c>
      <c r="F959">
        <v>0</v>
      </c>
      <c r="G959">
        <v>0</v>
      </c>
      <c r="H959">
        <v>0</v>
      </c>
      <c r="I959">
        <v>119944</v>
      </c>
      <c r="J959">
        <v>2024</v>
      </c>
      <c r="K959">
        <v>4</v>
      </c>
      <c r="L959" t="str">
        <f>+VLOOKUP(A959,Sheet2!A:A,1,FALSE)</f>
        <v>PLUS 5 CARTAGENA</v>
      </c>
    </row>
    <row r="960" spans="1:12" hidden="1" x14ac:dyDescent="0.25">
      <c r="A960" t="s">
        <v>101</v>
      </c>
      <c r="B960" t="s">
        <v>96</v>
      </c>
      <c r="C960" t="s">
        <v>844</v>
      </c>
      <c r="E960">
        <v>461468</v>
      </c>
      <c r="F960">
        <v>0</v>
      </c>
      <c r="G960">
        <v>-4706</v>
      </c>
      <c r="H960">
        <v>0</v>
      </c>
      <c r="I960">
        <v>45676</v>
      </c>
      <c r="J960">
        <v>2024</v>
      </c>
      <c r="K960">
        <v>4</v>
      </c>
      <c r="L960" t="str">
        <f>+VLOOKUP(A960,Sheet2!A:A,1,FALSE)</f>
        <v>PLUS 6 CARTAGENA</v>
      </c>
    </row>
    <row r="961" spans="1:12" hidden="1" x14ac:dyDescent="0.25">
      <c r="A961" t="s">
        <v>102</v>
      </c>
      <c r="B961" t="s">
        <v>96</v>
      </c>
      <c r="C961" t="s">
        <v>844</v>
      </c>
      <c r="E961">
        <v>646843</v>
      </c>
      <c r="F961">
        <v>0</v>
      </c>
      <c r="G961">
        <v>0</v>
      </c>
      <c r="H961">
        <v>0</v>
      </c>
      <c r="I961">
        <v>64684</v>
      </c>
      <c r="J961">
        <v>2024</v>
      </c>
      <c r="K961">
        <v>4</v>
      </c>
      <c r="L961" t="str">
        <f>+VLOOKUP(A961,Sheet2!A:A,1,FALSE)</f>
        <v>PLUS 7 CARTAGENA</v>
      </c>
    </row>
    <row r="962" spans="1:12" hidden="1" x14ac:dyDescent="0.25">
      <c r="A962" t="s">
        <v>103</v>
      </c>
      <c r="B962" t="s">
        <v>96</v>
      </c>
      <c r="C962" t="s">
        <v>844</v>
      </c>
      <c r="E962">
        <v>343388</v>
      </c>
      <c r="F962">
        <v>0</v>
      </c>
      <c r="G962">
        <v>-12418</v>
      </c>
      <c r="H962">
        <v>0</v>
      </c>
      <c r="I962">
        <v>33096</v>
      </c>
      <c r="J962">
        <v>2024</v>
      </c>
      <c r="K962">
        <v>4</v>
      </c>
      <c r="L962" t="str">
        <f>+VLOOKUP(A962,Sheet2!A:A,1,FALSE)</f>
        <v>PLUS 8 CARTAGENA</v>
      </c>
    </row>
    <row r="963" spans="1:12" hidden="1" x14ac:dyDescent="0.25">
      <c r="A963" t="s">
        <v>104</v>
      </c>
      <c r="B963" t="s">
        <v>96</v>
      </c>
      <c r="C963" t="s">
        <v>844</v>
      </c>
      <c r="E963">
        <v>443726</v>
      </c>
      <c r="F963">
        <v>0</v>
      </c>
      <c r="G963">
        <v>-14263</v>
      </c>
      <c r="H963">
        <v>0</v>
      </c>
      <c r="I963">
        <v>42947</v>
      </c>
      <c r="J963">
        <v>2024</v>
      </c>
      <c r="K963">
        <v>4</v>
      </c>
      <c r="L963" t="str">
        <f>+VLOOKUP(A963,Sheet2!A:A,1,FALSE)</f>
        <v>PLUS 9 CARTAGENA</v>
      </c>
    </row>
    <row r="964" spans="1:12" hidden="1" x14ac:dyDescent="0.25">
      <c r="A964" t="s">
        <v>105</v>
      </c>
      <c r="B964" t="s">
        <v>96</v>
      </c>
      <c r="C964" t="s">
        <v>844</v>
      </c>
      <c r="E964">
        <v>783519</v>
      </c>
      <c r="F964">
        <v>0</v>
      </c>
      <c r="G964">
        <v>-19626</v>
      </c>
      <c r="H964">
        <v>0</v>
      </c>
      <c r="I964">
        <v>76387</v>
      </c>
      <c r="J964">
        <v>2024</v>
      </c>
      <c r="K964">
        <v>4</v>
      </c>
      <c r="L964" t="str">
        <f>+VLOOKUP(A964,Sheet2!A:A,1,FALSE)</f>
        <v>PLUS 10 CARTAGENA</v>
      </c>
    </row>
    <row r="965" spans="1:12" hidden="1" x14ac:dyDescent="0.25">
      <c r="A965" t="s">
        <v>106</v>
      </c>
      <c r="B965" t="s">
        <v>96</v>
      </c>
      <c r="C965" t="s">
        <v>844</v>
      </c>
      <c r="E965">
        <v>606099</v>
      </c>
      <c r="F965">
        <v>0</v>
      </c>
      <c r="G965">
        <v>-38821</v>
      </c>
      <c r="H965">
        <v>0</v>
      </c>
      <c r="I965">
        <v>56728</v>
      </c>
      <c r="J965">
        <v>2024</v>
      </c>
      <c r="K965">
        <v>4</v>
      </c>
      <c r="L965" t="str">
        <f>+VLOOKUP(A965,Sheet2!A:A,1,FALSE)</f>
        <v>PLUS 11 CARTAGENA</v>
      </c>
    </row>
    <row r="966" spans="1:12" hidden="1" x14ac:dyDescent="0.25">
      <c r="A966" t="s">
        <v>107</v>
      </c>
      <c r="B966" t="s">
        <v>96</v>
      </c>
      <c r="C966" t="s">
        <v>844</v>
      </c>
      <c r="E966">
        <v>344102</v>
      </c>
      <c r="F966">
        <v>0</v>
      </c>
      <c r="G966">
        <v>-16151</v>
      </c>
      <c r="H966">
        <v>0</v>
      </c>
      <c r="I966">
        <v>32794</v>
      </c>
      <c r="J966">
        <v>2024</v>
      </c>
      <c r="K966">
        <v>4</v>
      </c>
      <c r="L966" t="str">
        <f>+VLOOKUP(A966,Sheet2!A:A,1,FALSE)</f>
        <v>PLUS 12 CARTAGENA</v>
      </c>
    </row>
    <row r="967" spans="1:12" hidden="1" x14ac:dyDescent="0.25">
      <c r="A967" t="s">
        <v>108</v>
      </c>
      <c r="B967" t="s">
        <v>96</v>
      </c>
      <c r="C967" t="s">
        <v>844</v>
      </c>
      <c r="E967">
        <v>265323</v>
      </c>
      <c r="F967">
        <v>0</v>
      </c>
      <c r="G967">
        <v>-59507</v>
      </c>
      <c r="H967">
        <v>0</v>
      </c>
      <c r="I967">
        <v>20581</v>
      </c>
      <c r="J967">
        <v>2024</v>
      </c>
      <c r="K967">
        <v>4</v>
      </c>
      <c r="L967" t="str">
        <f>+VLOOKUP(A967,Sheet2!A:A,1,FALSE)</f>
        <v>PLUS 13 CARTAGENA</v>
      </c>
    </row>
    <row r="968" spans="1:12" hidden="1" x14ac:dyDescent="0.25">
      <c r="A968" t="s">
        <v>109</v>
      </c>
      <c r="B968" t="s">
        <v>96</v>
      </c>
      <c r="C968" t="s">
        <v>844</v>
      </c>
      <c r="E968">
        <v>156928</v>
      </c>
      <c r="F968">
        <v>0</v>
      </c>
      <c r="G968">
        <v>-25284</v>
      </c>
      <c r="H968">
        <v>0</v>
      </c>
      <c r="I968">
        <v>13163</v>
      </c>
      <c r="J968">
        <v>2024</v>
      </c>
      <c r="K968">
        <v>4</v>
      </c>
      <c r="L968" t="str">
        <f>+VLOOKUP(A968,Sheet2!A:A,1,FALSE)</f>
        <v>PLUS 014</v>
      </c>
    </row>
    <row r="969" spans="1:12" hidden="1" x14ac:dyDescent="0.25">
      <c r="A969" t="s">
        <v>110</v>
      </c>
      <c r="B969" t="s">
        <v>96</v>
      </c>
      <c r="C969" t="s">
        <v>844</v>
      </c>
      <c r="E969">
        <v>385256</v>
      </c>
      <c r="F969">
        <v>0</v>
      </c>
      <c r="G969">
        <v>-16744</v>
      </c>
      <c r="H969">
        <v>0</v>
      </c>
      <c r="I969">
        <v>36852</v>
      </c>
      <c r="J969">
        <v>2024</v>
      </c>
      <c r="K969">
        <v>4</v>
      </c>
      <c r="L969" t="str">
        <f>+VLOOKUP(A969,Sheet2!A:A,1,FALSE)</f>
        <v>PLUS 015</v>
      </c>
    </row>
    <row r="970" spans="1:12" hidden="1" x14ac:dyDescent="0.25">
      <c r="A970" t="s">
        <v>111</v>
      </c>
      <c r="B970" t="s">
        <v>96</v>
      </c>
      <c r="C970" t="s">
        <v>844</v>
      </c>
      <c r="E970">
        <v>241544</v>
      </c>
      <c r="F970">
        <v>0</v>
      </c>
      <c r="G970">
        <v>-2990</v>
      </c>
      <c r="H970">
        <v>0</v>
      </c>
      <c r="I970">
        <v>23854</v>
      </c>
      <c r="J970">
        <v>2024</v>
      </c>
      <c r="K970">
        <v>4</v>
      </c>
      <c r="L970" t="str">
        <f>+VLOOKUP(A970,Sheet2!A:A,1,FALSE)</f>
        <v>PLUS 16 CARTAGENA</v>
      </c>
    </row>
    <row r="971" spans="1:12" hidden="1" x14ac:dyDescent="0.25">
      <c r="A971" t="s">
        <v>112</v>
      </c>
      <c r="B971" t="s">
        <v>96</v>
      </c>
      <c r="C971" t="s">
        <v>844</v>
      </c>
      <c r="E971">
        <v>403729</v>
      </c>
      <c r="F971">
        <v>0</v>
      </c>
      <c r="G971">
        <v>-33642</v>
      </c>
      <c r="H971">
        <v>0</v>
      </c>
      <c r="I971">
        <v>37008</v>
      </c>
      <c r="J971">
        <v>2024</v>
      </c>
      <c r="K971">
        <v>4</v>
      </c>
      <c r="L971" t="str">
        <f>+VLOOKUP(A971,Sheet2!A:A,1,FALSE)</f>
        <v>PLUS 017</v>
      </c>
    </row>
    <row r="972" spans="1:12" hidden="1" x14ac:dyDescent="0.25">
      <c r="A972" t="s">
        <v>113</v>
      </c>
      <c r="B972" t="s">
        <v>96</v>
      </c>
      <c r="C972" t="s">
        <v>844</v>
      </c>
      <c r="E972">
        <v>297895</v>
      </c>
      <c r="F972">
        <v>0</v>
      </c>
      <c r="G972">
        <v>-58602</v>
      </c>
      <c r="H972">
        <v>0</v>
      </c>
      <c r="I972">
        <v>23929</v>
      </c>
      <c r="J972">
        <v>2024</v>
      </c>
      <c r="K972">
        <v>4</v>
      </c>
      <c r="L972" t="str">
        <f>+VLOOKUP(A972,Sheet2!A:A,1,FALSE)</f>
        <v>PLUS 18 CARTAGENA</v>
      </c>
    </row>
    <row r="973" spans="1:12" hidden="1" x14ac:dyDescent="0.25">
      <c r="A973" t="s">
        <v>114</v>
      </c>
      <c r="B973" t="s">
        <v>96</v>
      </c>
      <c r="C973" t="s">
        <v>844</v>
      </c>
      <c r="E973">
        <v>351859</v>
      </c>
      <c r="F973">
        <v>0</v>
      </c>
      <c r="G973">
        <v>-26593</v>
      </c>
      <c r="H973">
        <v>0</v>
      </c>
      <c r="I973">
        <v>32526</v>
      </c>
      <c r="J973">
        <v>2024</v>
      </c>
      <c r="K973">
        <v>4</v>
      </c>
      <c r="L973" t="str">
        <f>+VLOOKUP(A973,Sheet2!A:A,1,FALSE)</f>
        <v>PLUS 19 BOCAGRANDE-CARTAGENA</v>
      </c>
    </row>
    <row r="974" spans="1:12" hidden="1" x14ac:dyDescent="0.25">
      <c r="A974" t="s">
        <v>115</v>
      </c>
      <c r="B974" t="s">
        <v>96</v>
      </c>
      <c r="C974" t="s">
        <v>844</v>
      </c>
      <c r="E974">
        <v>341512</v>
      </c>
      <c r="F974">
        <v>0</v>
      </c>
      <c r="G974">
        <v>-15260</v>
      </c>
      <c r="H974">
        <v>0</v>
      </c>
      <c r="I974">
        <v>32623</v>
      </c>
      <c r="J974">
        <v>2024</v>
      </c>
      <c r="K974">
        <v>4</v>
      </c>
      <c r="L974" t="str">
        <f>+VLOOKUP(A974,Sheet2!A:A,1,FALSE)</f>
        <v>PLUS 20 CARTAGENA LOS CORALES</v>
      </c>
    </row>
    <row r="975" spans="1:12" hidden="1" x14ac:dyDescent="0.25">
      <c r="A975" t="s">
        <v>840</v>
      </c>
      <c r="B975" t="s">
        <v>96</v>
      </c>
      <c r="C975" t="s">
        <v>844</v>
      </c>
      <c r="E975">
        <v>86114</v>
      </c>
      <c r="F975">
        <v>0</v>
      </c>
      <c r="G975">
        <v>0</v>
      </c>
      <c r="H975">
        <v>0</v>
      </c>
      <c r="I975">
        <v>8610</v>
      </c>
      <c r="J975">
        <v>2024</v>
      </c>
      <c r="K975">
        <v>4</v>
      </c>
      <c r="L975" t="str">
        <f>+VLOOKUP(A975,Sheet2!A:A,1,FALSE)</f>
        <v>PLUS 22  CARTAGENA</v>
      </c>
    </row>
    <row r="976" spans="1:12" hidden="1" x14ac:dyDescent="0.25">
      <c r="A976" t="s">
        <v>116</v>
      </c>
      <c r="B976" t="s">
        <v>96</v>
      </c>
      <c r="C976" t="s">
        <v>844</v>
      </c>
      <c r="E976">
        <v>151795</v>
      </c>
      <c r="F976">
        <v>0</v>
      </c>
      <c r="G976">
        <v>-60831</v>
      </c>
      <c r="H976">
        <v>0</v>
      </c>
      <c r="I976">
        <v>9095</v>
      </c>
      <c r="J976">
        <v>2024</v>
      </c>
      <c r="K976">
        <v>4</v>
      </c>
      <c r="L976" t="str">
        <f>+VLOOKUP(A976,Sheet2!A:A,1,FALSE)</f>
        <v>PLUS 24  PEDRO DE HEREDIA</v>
      </c>
    </row>
    <row r="977" spans="1:12" hidden="1" x14ac:dyDescent="0.25">
      <c r="A977" t="s">
        <v>117</v>
      </c>
      <c r="B977" t="s">
        <v>96</v>
      </c>
      <c r="C977" t="s">
        <v>844</v>
      </c>
      <c r="E977">
        <v>153638</v>
      </c>
      <c r="F977">
        <v>0</v>
      </c>
      <c r="G977">
        <v>-36632</v>
      </c>
      <c r="H977">
        <v>0</v>
      </c>
      <c r="I977">
        <v>11699</v>
      </c>
      <c r="J977">
        <v>2024</v>
      </c>
      <c r="K977">
        <v>4</v>
      </c>
      <c r="L977" t="str">
        <f>+VLOOKUP(A977,Sheet2!A:A,1,FALSE)</f>
        <v>PLUS 26  VILLA ROSITA</v>
      </c>
    </row>
    <row r="978" spans="1:12" hidden="1" x14ac:dyDescent="0.25">
      <c r="A978" t="s">
        <v>118</v>
      </c>
      <c r="B978" t="s">
        <v>96</v>
      </c>
      <c r="C978" t="s">
        <v>844</v>
      </c>
      <c r="E978">
        <v>393396</v>
      </c>
      <c r="F978">
        <v>0</v>
      </c>
      <c r="G978">
        <v>-25055</v>
      </c>
      <c r="H978">
        <v>0</v>
      </c>
      <c r="I978">
        <v>36835</v>
      </c>
      <c r="J978">
        <v>2024</v>
      </c>
      <c r="K978">
        <v>4</v>
      </c>
      <c r="L978" t="str">
        <f>+VLOOKUP(A978,Sheet2!A:A,1,FALSE)</f>
        <v>PLUS 27 CARTAGENA</v>
      </c>
    </row>
    <row r="979" spans="1:12" hidden="1" x14ac:dyDescent="0.25">
      <c r="A979" t="s">
        <v>119</v>
      </c>
      <c r="B979" t="s">
        <v>96</v>
      </c>
      <c r="C979" t="s">
        <v>844</v>
      </c>
      <c r="E979">
        <v>438755</v>
      </c>
      <c r="F979">
        <v>0</v>
      </c>
      <c r="G979">
        <v>-31248</v>
      </c>
      <c r="H979">
        <v>0</v>
      </c>
      <c r="I979">
        <v>40749</v>
      </c>
      <c r="J979">
        <v>2024</v>
      </c>
      <c r="K979">
        <v>4</v>
      </c>
      <c r="L979" t="str">
        <f>+VLOOKUP(A979,Sheet2!A:A,1,FALSE)</f>
        <v>PLUS 38 CARTAGENA EL BOSQUE</v>
      </c>
    </row>
    <row r="980" spans="1:12" hidden="1" x14ac:dyDescent="0.25">
      <c r="A980" t="s">
        <v>120</v>
      </c>
      <c r="B980" t="s">
        <v>96</v>
      </c>
      <c r="C980" t="s">
        <v>844</v>
      </c>
      <c r="E980">
        <v>133265</v>
      </c>
      <c r="F980">
        <v>0</v>
      </c>
      <c r="G980">
        <v>-7630</v>
      </c>
      <c r="H980">
        <v>0</v>
      </c>
      <c r="I980">
        <v>12561</v>
      </c>
      <c r="J980">
        <v>2024</v>
      </c>
      <c r="K980">
        <v>4</v>
      </c>
      <c r="L980" t="str">
        <f>+VLOOKUP(A980,Sheet2!A:A,1,FALSE)</f>
        <v>PLUS 1 TURBACO</v>
      </c>
    </row>
    <row r="981" spans="1:12" hidden="1" x14ac:dyDescent="0.25">
      <c r="A981" t="s">
        <v>121</v>
      </c>
      <c r="B981" t="s">
        <v>96</v>
      </c>
      <c r="C981" t="s">
        <v>844</v>
      </c>
      <c r="E981">
        <v>222612</v>
      </c>
      <c r="F981">
        <v>0</v>
      </c>
      <c r="G981">
        <v>-20822</v>
      </c>
      <c r="H981">
        <v>0</v>
      </c>
      <c r="I981">
        <v>20176</v>
      </c>
      <c r="J981">
        <v>2024</v>
      </c>
      <c r="K981">
        <v>4</v>
      </c>
      <c r="L981" t="str">
        <f>+VLOOKUP(A981,Sheet2!A:A,1,FALSE)</f>
        <v>PLUS 40 CARTAGENA BOCAGRANDE</v>
      </c>
    </row>
    <row r="982" spans="1:12" hidden="1" x14ac:dyDescent="0.25">
      <c r="A982" t="s">
        <v>122</v>
      </c>
      <c r="B982" t="s">
        <v>96</v>
      </c>
      <c r="C982" t="s">
        <v>844</v>
      </c>
      <c r="E982">
        <v>479699</v>
      </c>
      <c r="F982">
        <v>0</v>
      </c>
      <c r="G982">
        <v>-9490</v>
      </c>
      <c r="H982">
        <v>0</v>
      </c>
      <c r="I982">
        <v>47019</v>
      </c>
      <c r="J982">
        <v>2024</v>
      </c>
      <c r="K982">
        <v>4</v>
      </c>
      <c r="L982" t="str">
        <f>+VLOOKUP(A982,Sheet2!A:A,1,FALSE)</f>
        <v>PLUS 42 CARTAGENA</v>
      </c>
    </row>
    <row r="983" spans="1:12" hidden="1" x14ac:dyDescent="0.25">
      <c r="A983" t="s">
        <v>777</v>
      </c>
      <c r="B983" t="s">
        <v>96</v>
      </c>
      <c r="C983" t="s">
        <v>846</v>
      </c>
      <c r="E983">
        <v>139387</v>
      </c>
      <c r="F983">
        <v>0</v>
      </c>
      <c r="G983">
        <v>-21271</v>
      </c>
      <c r="H983">
        <v>0</v>
      </c>
      <c r="I983">
        <v>11811</v>
      </c>
      <c r="J983">
        <v>2024</v>
      </c>
      <c r="K983">
        <v>4</v>
      </c>
      <c r="L983" t="e">
        <f>+VLOOKUP(A983,Sheet2!A:A,1,FALSE)</f>
        <v>#N/A</v>
      </c>
    </row>
    <row r="984" spans="1:12" hidden="1" x14ac:dyDescent="0.25">
      <c r="A984" t="s">
        <v>123</v>
      </c>
      <c r="B984" t="s">
        <v>96</v>
      </c>
      <c r="C984" t="s">
        <v>846</v>
      </c>
      <c r="E984">
        <v>143803</v>
      </c>
      <c r="F984">
        <v>0</v>
      </c>
      <c r="G984">
        <v>0</v>
      </c>
      <c r="H984">
        <v>0</v>
      </c>
      <c r="I984">
        <v>14380</v>
      </c>
      <c r="J984">
        <v>2024</v>
      </c>
      <c r="K984">
        <v>4</v>
      </c>
      <c r="L984" t="str">
        <f>+VLOOKUP(A984,Sheet2!A:A,1,FALSE)</f>
        <v>PLUS 2 SANTA MARTA</v>
      </c>
    </row>
    <row r="985" spans="1:12" hidden="1" x14ac:dyDescent="0.25">
      <c r="A985" t="s">
        <v>124</v>
      </c>
      <c r="B985" t="s">
        <v>96</v>
      </c>
      <c r="C985" t="s">
        <v>848</v>
      </c>
      <c r="E985">
        <v>297756</v>
      </c>
      <c r="F985">
        <v>0</v>
      </c>
      <c r="G985">
        <v>0</v>
      </c>
      <c r="H985">
        <v>0</v>
      </c>
      <c r="I985">
        <v>29775</v>
      </c>
      <c r="J985">
        <v>2024</v>
      </c>
      <c r="K985">
        <v>4</v>
      </c>
      <c r="L985" t="str">
        <f>+VLOOKUP(A985,Sheet2!A:A,1,FALSE)</f>
        <v>PLUS 1 VALLEDUPAR</v>
      </c>
    </row>
    <row r="986" spans="1:12" hidden="1" x14ac:dyDescent="0.25">
      <c r="A986" t="s">
        <v>125</v>
      </c>
      <c r="B986" t="s">
        <v>96</v>
      </c>
      <c r="C986" t="s">
        <v>848</v>
      </c>
      <c r="E986">
        <v>94440</v>
      </c>
      <c r="F986">
        <v>0</v>
      </c>
      <c r="G986">
        <v>0</v>
      </c>
      <c r="H986">
        <v>0</v>
      </c>
      <c r="I986">
        <v>9444</v>
      </c>
      <c r="J986">
        <v>2024</v>
      </c>
      <c r="K986">
        <v>4</v>
      </c>
      <c r="L986" t="str">
        <f>+VLOOKUP(A986,Sheet2!A:A,1,FALSE)</f>
        <v>PLUS 2 VALLEDUPAR</v>
      </c>
    </row>
    <row r="987" spans="1:12" hidden="1" x14ac:dyDescent="0.25">
      <c r="A987" t="s">
        <v>126</v>
      </c>
      <c r="B987" t="s">
        <v>96</v>
      </c>
      <c r="C987" t="s">
        <v>848</v>
      </c>
      <c r="E987">
        <v>108048</v>
      </c>
      <c r="F987">
        <v>0</v>
      </c>
      <c r="G987">
        <v>0</v>
      </c>
      <c r="H987">
        <v>0</v>
      </c>
      <c r="I987">
        <v>10803</v>
      </c>
      <c r="J987">
        <v>2024</v>
      </c>
      <c r="K987">
        <v>4</v>
      </c>
      <c r="L987" t="str">
        <f>+VLOOKUP(A987,Sheet2!A:A,1,FALSE)</f>
        <v>PLUS 4  VALLEDUPAR</v>
      </c>
    </row>
    <row r="988" spans="1:12" hidden="1" x14ac:dyDescent="0.25">
      <c r="A988" t="s">
        <v>127</v>
      </c>
      <c r="B988" t="s">
        <v>96</v>
      </c>
      <c r="C988" t="s">
        <v>848</v>
      </c>
      <c r="E988">
        <v>303525</v>
      </c>
      <c r="F988">
        <v>0</v>
      </c>
      <c r="G988">
        <v>0</v>
      </c>
      <c r="H988">
        <v>0</v>
      </c>
      <c r="I988">
        <v>30352</v>
      </c>
      <c r="J988">
        <v>2024</v>
      </c>
      <c r="K988">
        <v>4</v>
      </c>
      <c r="L988" t="str">
        <f>+VLOOKUP(A988,Sheet2!A:A,1,FALSE)</f>
        <v>PLUS 6 AV SIERRA NEVADA</v>
      </c>
    </row>
    <row r="989" spans="1:12" hidden="1" x14ac:dyDescent="0.25">
      <c r="A989" t="s">
        <v>128</v>
      </c>
      <c r="B989" t="s">
        <v>129</v>
      </c>
      <c r="C989" t="s">
        <v>849</v>
      </c>
      <c r="E989">
        <v>235002000</v>
      </c>
      <c r="F989">
        <v>0</v>
      </c>
      <c r="G989">
        <v>0</v>
      </c>
      <c r="H989">
        <v>0</v>
      </c>
      <c r="I989">
        <v>0</v>
      </c>
      <c r="J989">
        <v>2024</v>
      </c>
      <c r="K989">
        <v>4</v>
      </c>
      <c r="L989" t="e">
        <f>+VLOOKUP(A989,Sheet2!A:A,1,FALSE)</f>
        <v>#N/A</v>
      </c>
    </row>
    <row r="990" spans="1:12" hidden="1" x14ac:dyDescent="0.25">
      <c r="A990" t="s">
        <v>130</v>
      </c>
      <c r="B990" t="s">
        <v>129</v>
      </c>
      <c r="C990" t="s">
        <v>849</v>
      </c>
      <c r="E990">
        <v>603331800</v>
      </c>
      <c r="F990">
        <v>0</v>
      </c>
      <c r="G990">
        <v>0</v>
      </c>
      <c r="H990">
        <v>0</v>
      </c>
      <c r="I990">
        <v>0</v>
      </c>
      <c r="J990">
        <v>2024</v>
      </c>
      <c r="K990">
        <v>4</v>
      </c>
      <c r="L990" t="e">
        <f>+VLOOKUP(A990,Sheet2!A:A,1,FALSE)</f>
        <v>#N/A</v>
      </c>
    </row>
    <row r="991" spans="1:12" hidden="1" x14ac:dyDescent="0.25">
      <c r="A991" t="s">
        <v>131</v>
      </c>
      <c r="B991" t="s">
        <v>129</v>
      </c>
      <c r="C991" t="s">
        <v>849</v>
      </c>
      <c r="E991">
        <v>5824800</v>
      </c>
      <c r="F991">
        <v>0</v>
      </c>
      <c r="G991">
        <v>0</v>
      </c>
      <c r="H991">
        <v>0</v>
      </c>
      <c r="I991">
        <v>0</v>
      </c>
      <c r="J991">
        <v>2024</v>
      </c>
      <c r="K991">
        <v>4</v>
      </c>
      <c r="L991" t="e">
        <f>+VLOOKUP(A991,Sheet2!A:A,1,FALSE)</f>
        <v>#N/A</v>
      </c>
    </row>
    <row r="992" spans="1:12" hidden="1" x14ac:dyDescent="0.25">
      <c r="A992" t="s">
        <v>132</v>
      </c>
      <c r="B992" t="s">
        <v>133</v>
      </c>
      <c r="C992" t="s">
        <v>842</v>
      </c>
      <c r="E992">
        <v>5314363</v>
      </c>
      <c r="F992">
        <v>451035</v>
      </c>
      <c r="G992">
        <v>-473524</v>
      </c>
      <c r="H992">
        <v>0</v>
      </c>
      <c r="I992">
        <v>0</v>
      </c>
      <c r="J992">
        <v>2024</v>
      </c>
      <c r="K992">
        <v>4</v>
      </c>
      <c r="L992" t="str">
        <f>+VLOOKUP(A992,Sheet2!A:A,1,FALSE)</f>
        <v>MEGA ALKARAWI</v>
      </c>
    </row>
    <row r="993" spans="1:12" hidden="1" x14ac:dyDescent="0.25">
      <c r="A993" t="s">
        <v>134</v>
      </c>
      <c r="B993" t="s">
        <v>133</v>
      </c>
      <c r="C993" t="s">
        <v>842</v>
      </c>
      <c r="E993">
        <v>2929849</v>
      </c>
      <c r="F993">
        <v>382485</v>
      </c>
      <c r="G993">
        <v>-495456</v>
      </c>
      <c r="H993">
        <v>0</v>
      </c>
      <c r="I993">
        <v>0</v>
      </c>
      <c r="J993">
        <v>2024</v>
      </c>
      <c r="K993">
        <v>4</v>
      </c>
      <c r="L993" t="str">
        <f>+VLOOKUP(A993,Sheet2!A:A,1,FALSE)</f>
        <v>MEGA BLUE GARDENS</v>
      </c>
    </row>
    <row r="994" spans="1:12" hidden="1" x14ac:dyDescent="0.25">
      <c r="A994" t="s">
        <v>135</v>
      </c>
      <c r="B994" t="s">
        <v>133</v>
      </c>
      <c r="C994" t="s">
        <v>842</v>
      </c>
      <c r="E994">
        <v>5064319</v>
      </c>
      <c r="F994">
        <v>567420</v>
      </c>
      <c r="G994">
        <v>-224085</v>
      </c>
      <c r="H994">
        <v>0</v>
      </c>
      <c r="I994">
        <v>0</v>
      </c>
      <c r="J994">
        <v>2024</v>
      </c>
      <c r="K994">
        <v>4</v>
      </c>
      <c r="L994" t="str">
        <f>+VLOOKUP(A994,Sheet2!A:A,1,FALSE)</f>
        <v>MEGA BOSTON</v>
      </c>
    </row>
    <row r="995" spans="1:12" hidden="1" x14ac:dyDescent="0.25">
      <c r="A995" t="s">
        <v>136</v>
      </c>
      <c r="B995" t="s">
        <v>133</v>
      </c>
      <c r="C995" t="s">
        <v>842</v>
      </c>
      <c r="E995">
        <v>3767925</v>
      </c>
      <c r="F995">
        <v>689715</v>
      </c>
      <c r="G995">
        <v>-883471</v>
      </c>
      <c r="H995">
        <v>0</v>
      </c>
      <c r="I995">
        <v>0</v>
      </c>
      <c r="J995">
        <v>2024</v>
      </c>
      <c r="K995">
        <v>4</v>
      </c>
      <c r="L995" t="str">
        <f>+VLOOKUP(A995,Sheet2!A:A,1,FALSE)</f>
        <v>MEGA CALLE 30 BARRANQUILLA</v>
      </c>
    </row>
    <row r="996" spans="1:12" hidden="1" x14ac:dyDescent="0.25">
      <c r="A996" t="s">
        <v>137</v>
      </c>
      <c r="B996" t="s">
        <v>133</v>
      </c>
      <c r="C996" t="s">
        <v>842</v>
      </c>
      <c r="E996">
        <v>12789122</v>
      </c>
      <c r="F996">
        <v>660960</v>
      </c>
      <c r="G996">
        <v>-409698</v>
      </c>
      <c r="H996">
        <v>0</v>
      </c>
      <c r="I996">
        <v>0</v>
      </c>
      <c r="J996">
        <v>2024</v>
      </c>
      <c r="K996">
        <v>4</v>
      </c>
      <c r="L996" t="str">
        <f>+VLOOKUP(A996,Sheet2!A:A,1,FALSE)</f>
        <v>MEGA UNICO BARRANQUILLA</v>
      </c>
    </row>
    <row r="997" spans="1:12" hidden="1" x14ac:dyDescent="0.25">
      <c r="A997" t="s">
        <v>138</v>
      </c>
      <c r="B997" t="s">
        <v>133</v>
      </c>
      <c r="C997" t="s">
        <v>842</v>
      </c>
      <c r="E997">
        <v>6206036</v>
      </c>
      <c r="F997">
        <v>1912440</v>
      </c>
      <c r="G997">
        <v>-778464</v>
      </c>
      <c r="H997">
        <v>0</v>
      </c>
      <c r="I997">
        <v>0</v>
      </c>
      <c r="J997">
        <v>2024</v>
      </c>
      <c r="K997">
        <v>4</v>
      </c>
      <c r="L997" t="str">
        <f>+VLOOKUP(A997,Sheet2!A:A,1,FALSE)</f>
        <v>MEGA NUESTRO ATLANTICO</v>
      </c>
    </row>
    <row r="998" spans="1:12" hidden="1" x14ac:dyDescent="0.25">
      <c r="A998" t="s">
        <v>139</v>
      </c>
      <c r="B998" t="s">
        <v>133</v>
      </c>
      <c r="C998" t="s">
        <v>842</v>
      </c>
      <c r="E998">
        <v>2311091</v>
      </c>
      <c r="F998">
        <v>542955</v>
      </c>
      <c r="G998">
        <v>-427606</v>
      </c>
      <c r="H998">
        <v>0</v>
      </c>
      <c r="I998">
        <v>0</v>
      </c>
      <c r="J998">
        <v>2024</v>
      </c>
      <c r="K998">
        <v>4</v>
      </c>
      <c r="L998" t="str">
        <f>+VLOOKUP(A998,Sheet2!A:A,1,FALSE)</f>
        <v>MEGA SANTO TOMAS</v>
      </c>
    </row>
    <row r="999" spans="1:12" hidden="1" x14ac:dyDescent="0.25">
      <c r="A999" t="s">
        <v>140</v>
      </c>
      <c r="B999" t="s">
        <v>133</v>
      </c>
      <c r="C999" t="s">
        <v>842</v>
      </c>
      <c r="E999">
        <v>2489483</v>
      </c>
      <c r="F999">
        <v>673050</v>
      </c>
      <c r="G999">
        <v>-139562</v>
      </c>
      <c r="H999">
        <v>0</v>
      </c>
      <c r="I999">
        <v>0</v>
      </c>
      <c r="J999">
        <v>2024</v>
      </c>
      <c r="K999">
        <v>4</v>
      </c>
      <c r="L999" t="str">
        <f>+VLOOKUP(A999,Sheet2!A:A,1,FALSE)</f>
        <v>MEGA EXPRES SOLEDAD</v>
      </c>
    </row>
    <row r="1000" spans="1:12" hidden="1" x14ac:dyDescent="0.25">
      <c r="A1000" t="s">
        <v>141</v>
      </c>
      <c r="B1000" t="s">
        <v>133</v>
      </c>
      <c r="C1000" t="s">
        <v>844</v>
      </c>
      <c r="E1000">
        <v>1924266</v>
      </c>
      <c r="F1000">
        <v>290565</v>
      </c>
      <c r="G1000">
        <v>-578134</v>
      </c>
      <c r="H1000">
        <v>0</v>
      </c>
      <c r="I1000">
        <v>0</v>
      </c>
      <c r="J1000">
        <v>2024</v>
      </c>
      <c r="K1000">
        <v>4</v>
      </c>
      <c r="L1000" t="str">
        <f>+VLOOKUP(A1000,Sheet2!A:A,1,FALSE)</f>
        <v>MEGA ARJONA</v>
      </c>
    </row>
    <row r="1001" spans="1:12" hidden="1" x14ac:dyDescent="0.25">
      <c r="A1001" t="s">
        <v>142</v>
      </c>
      <c r="B1001" t="s">
        <v>133</v>
      </c>
      <c r="C1001" t="s">
        <v>844</v>
      </c>
      <c r="E1001">
        <v>2433354</v>
      </c>
      <c r="F1001">
        <v>963099</v>
      </c>
      <c r="G1001">
        <v>-293112</v>
      </c>
      <c r="H1001">
        <v>0</v>
      </c>
      <c r="I1001">
        <v>0</v>
      </c>
      <c r="J1001">
        <v>2024</v>
      </c>
      <c r="K1001">
        <v>4</v>
      </c>
      <c r="L1001" t="str">
        <f>+VLOOKUP(A1001,Sheet2!A:A,1,FALSE)</f>
        <v>MEGA BAZURTO LOS ANDES</v>
      </c>
    </row>
    <row r="1002" spans="1:12" hidden="1" x14ac:dyDescent="0.25">
      <c r="A1002" t="s">
        <v>143</v>
      </c>
      <c r="B1002" t="s">
        <v>133</v>
      </c>
      <c r="C1002" t="s">
        <v>844</v>
      </c>
      <c r="E1002">
        <v>8515179</v>
      </c>
      <c r="F1002">
        <v>429048</v>
      </c>
      <c r="G1002">
        <v>-316309</v>
      </c>
      <c r="H1002">
        <v>0</v>
      </c>
      <c r="I1002">
        <v>0</v>
      </c>
      <c r="J1002">
        <v>2024</v>
      </c>
      <c r="K1002">
        <v>4</v>
      </c>
      <c r="L1002" t="str">
        <f>+VLOOKUP(A1002,Sheet2!A:A,1,FALSE)</f>
        <v>MEGA BOCAGRANDE</v>
      </c>
    </row>
    <row r="1003" spans="1:12" hidden="1" x14ac:dyDescent="0.25">
      <c r="A1003" t="s">
        <v>144</v>
      </c>
      <c r="B1003" t="s">
        <v>133</v>
      </c>
      <c r="C1003" t="s">
        <v>844</v>
      </c>
      <c r="E1003">
        <v>2944837</v>
      </c>
      <c r="F1003">
        <v>344595</v>
      </c>
      <c r="G1003">
        <v>-418715</v>
      </c>
      <c r="H1003">
        <v>0</v>
      </c>
      <c r="I1003">
        <v>0</v>
      </c>
      <c r="J1003">
        <v>2024</v>
      </c>
      <c r="K1003">
        <v>4</v>
      </c>
      <c r="L1003" t="str">
        <f>+VLOOKUP(A1003,Sheet2!A:A,1,FALSE)</f>
        <v>MEGA CRESPO</v>
      </c>
    </row>
    <row r="1004" spans="1:12" hidden="1" x14ac:dyDescent="0.25">
      <c r="A1004" t="s">
        <v>145</v>
      </c>
      <c r="B1004" t="s">
        <v>133</v>
      </c>
      <c r="C1004" t="s">
        <v>844</v>
      </c>
      <c r="E1004">
        <v>7818259</v>
      </c>
      <c r="F1004">
        <v>345930</v>
      </c>
      <c r="G1004">
        <v>-228343</v>
      </c>
      <c r="H1004">
        <v>0</v>
      </c>
      <c r="I1004">
        <v>0</v>
      </c>
      <c r="J1004">
        <v>2024</v>
      </c>
      <c r="K1004">
        <v>4</v>
      </c>
      <c r="L1004" t="str">
        <f>+VLOOKUP(A1004,Sheet2!A:A,1,FALSE)</f>
        <v>MEGA EL CABRERO</v>
      </c>
    </row>
    <row r="1005" spans="1:12" hidden="1" x14ac:dyDescent="0.25">
      <c r="A1005" t="s">
        <v>146</v>
      </c>
      <c r="B1005" t="s">
        <v>133</v>
      </c>
      <c r="C1005" t="s">
        <v>844</v>
      </c>
      <c r="E1005">
        <v>6519254</v>
      </c>
      <c r="F1005">
        <v>585420</v>
      </c>
      <c r="G1005">
        <v>-483475</v>
      </c>
      <c r="H1005">
        <v>0</v>
      </c>
      <c r="I1005">
        <v>0</v>
      </c>
      <c r="J1005">
        <v>2024</v>
      </c>
      <c r="K1005">
        <v>4</v>
      </c>
      <c r="L1005" t="str">
        <f>+VLOOKUP(A1005,Sheet2!A:A,1,FALSE)</f>
        <v>MEGA EL CAMPESTRE</v>
      </c>
    </row>
    <row r="1006" spans="1:12" hidden="1" x14ac:dyDescent="0.25">
      <c r="A1006" t="s">
        <v>147</v>
      </c>
      <c r="B1006" t="s">
        <v>133</v>
      </c>
      <c r="C1006" t="s">
        <v>844</v>
      </c>
      <c r="E1006">
        <v>7099010</v>
      </c>
      <c r="F1006">
        <v>506400</v>
      </c>
      <c r="G1006">
        <v>-615400</v>
      </c>
      <c r="H1006">
        <v>0</v>
      </c>
      <c r="I1006">
        <v>0</v>
      </c>
      <c r="J1006">
        <v>2024</v>
      </c>
      <c r="K1006">
        <v>4</v>
      </c>
      <c r="L1006" t="str">
        <f>+VLOOKUP(A1006,Sheet2!A:A,1,FALSE)</f>
        <v>MEGA SOCORRO</v>
      </c>
    </row>
    <row r="1007" spans="1:12" hidden="1" x14ac:dyDescent="0.25">
      <c r="A1007" t="s">
        <v>148</v>
      </c>
      <c r="B1007" t="s">
        <v>133</v>
      </c>
      <c r="C1007" t="s">
        <v>844</v>
      </c>
      <c r="E1007">
        <v>2035699</v>
      </c>
      <c r="F1007">
        <v>425760</v>
      </c>
      <c r="G1007">
        <v>-358706</v>
      </c>
      <c r="H1007">
        <v>0</v>
      </c>
      <c r="I1007">
        <v>0</v>
      </c>
      <c r="J1007">
        <v>2024</v>
      </c>
      <c r="K1007">
        <v>4</v>
      </c>
      <c r="L1007" t="str">
        <f>+VLOOKUP(A1007,Sheet2!A:A,1,FALSE)</f>
        <v>MEGA EXPRESS LA MARIA</v>
      </c>
    </row>
    <row r="1008" spans="1:12" hidden="1" x14ac:dyDescent="0.25">
      <c r="A1008" t="s">
        <v>149</v>
      </c>
      <c r="B1008" t="s">
        <v>133</v>
      </c>
      <c r="C1008" t="s">
        <v>844</v>
      </c>
      <c r="E1008">
        <v>3756524</v>
      </c>
      <c r="F1008">
        <v>1100955</v>
      </c>
      <c r="G1008">
        <v>-156664</v>
      </c>
      <c r="H1008">
        <v>0</v>
      </c>
      <c r="I1008">
        <v>0</v>
      </c>
      <c r="J1008">
        <v>2024</v>
      </c>
      <c r="K1008">
        <v>4</v>
      </c>
      <c r="L1008" t="str">
        <f>+VLOOKUP(A1008,Sheet2!A:A,1,FALSE)</f>
        <v>MEGA OLAYA</v>
      </c>
    </row>
    <row r="1009" spans="1:12" hidden="1" x14ac:dyDescent="0.25">
      <c r="A1009" t="s">
        <v>150</v>
      </c>
      <c r="B1009" t="s">
        <v>133</v>
      </c>
      <c r="C1009" t="s">
        <v>844</v>
      </c>
      <c r="E1009">
        <v>8758875</v>
      </c>
      <c r="F1009">
        <v>1301220</v>
      </c>
      <c r="G1009">
        <v>-354088</v>
      </c>
      <c r="H1009">
        <v>0</v>
      </c>
      <c r="I1009">
        <v>0</v>
      </c>
      <c r="J1009">
        <v>2024</v>
      </c>
      <c r="K1009">
        <v>4</v>
      </c>
      <c r="L1009" t="str">
        <f>+VLOOKUP(A1009,Sheet2!A:A,1,FALSE)</f>
        <v>MEGA MIO PLAZA</v>
      </c>
    </row>
    <row r="1010" spans="1:12" hidden="1" x14ac:dyDescent="0.25">
      <c r="A1010" t="s">
        <v>151</v>
      </c>
      <c r="B1010" t="s">
        <v>133</v>
      </c>
      <c r="C1010" t="s">
        <v>844</v>
      </c>
      <c r="E1010">
        <v>6110657</v>
      </c>
      <c r="F1010">
        <v>783255</v>
      </c>
      <c r="G1010">
        <v>-22455</v>
      </c>
      <c r="H1010">
        <v>0</v>
      </c>
      <c r="I1010">
        <v>0</v>
      </c>
      <c r="J1010">
        <v>2024</v>
      </c>
      <c r="K1010">
        <v>4</v>
      </c>
      <c r="L1010" t="str">
        <f>+VLOOKUP(A1010,Sheet2!A:A,1,FALSE)</f>
        <v>MEGA EXPRESS PEDRO DE HEREDIA</v>
      </c>
    </row>
    <row r="1011" spans="1:12" hidden="1" x14ac:dyDescent="0.25">
      <c r="A1011" t="s">
        <v>152</v>
      </c>
      <c r="B1011" t="s">
        <v>133</v>
      </c>
      <c r="C1011" t="s">
        <v>844</v>
      </c>
      <c r="E1011">
        <v>13307172</v>
      </c>
      <c r="F1011">
        <v>1231860</v>
      </c>
      <c r="G1011">
        <v>-499881</v>
      </c>
      <c r="H1011">
        <v>0</v>
      </c>
      <c r="I1011">
        <v>0</v>
      </c>
      <c r="J1011">
        <v>2024</v>
      </c>
      <c r="K1011">
        <v>4</v>
      </c>
      <c r="L1011" t="str">
        <f>+VLOOKUP(A1011,Sheet2!A:A,1,FALSE)</f>
        <v>MEGA PRADO CARTAGENA</v>
      </c>
    </row>
    <row r="1012" spans="1:12" hidden="1" x14ac:dyDescent="0.25">
      <c r="A1012" t="s">
        <v>153</v>
      </c>
      <c r="B1012" t="s">
        <v>133</v>
      </c>
      <c r="C1012" t="s">
        <v>844</v>
      </c>
      <c r="E1012">
        <v>10193454</v>
      </c>
      <c r="F1012">
        <v>927060</v>
      </c>
      <c r="G1012">
        <v>-438524</v>
      </c>
      <c r="H1012">
        <v>0</v>
      </c>
      <c r="I1012">
        <v>0</v>
      </c>
      <c r="J1012">
        <v>2024</v>
      </c>
      <c r="K1012">
        <v>4</v>
      </c>
      <c r="L1012" t="str">
        <f>+VLOOKUP(A1012,Sheet2!A:A,1,FALSE)</f>
        <v>MEGA SAN FERNANDO CENTRO</v>
      </c>
    </row>
    <row r="1013" spans="1:12" hidden="1" x14ac:dyDescent="0.25">
      <c r="A1013" t="s">
        <v>154</v>
      </c>
      <c r="B1013" t="s">
        <v>133</v>
      </c>
      <c r="C1013" t="s">
        <v>844</v>
      </c>
      <c r="E1013">
        <v>2316139</v>
      </c>
      <c r="F1013">
        <v>440168</v>
      </c>
      <c r="G1013">
        <v>-440679</v>
      </c>
      <c r="H1013">
        <v>0</v>
      </c>
      <c r="I1013">
        <v>0</v>
      </c>
      <c r="J1013">
        <v>2024</v>
      </c>
      <c r="K1013">
        <v>4</v>
      </c>
      <c r="L1013" t="str">
        <f>+VLOOKUP(A1013,Sheet2!A:A,1,FALSE)</f>
        <v>MEGA LOS CAMPANOS</v>
      </c>
    </row>
    <row r="1014" spans="1:12" hidden="1" x14ac:dyDescent="0.25">
      <c r="A1014" t="s">
        <v>155</v>
      </c>
      <c r="B1014" t="s">
        <v>133</v>
      </c>
      <c r="C1014" t="s">
        <v>844</v>
      </c>
      <c r="E1014">
        <v>3753216</v>
      </c>
      <c r="F1014">
        <v>727080</v>
      </c>
      <c r="G1014">
        <v>-85325</v>
      </c>
      <c r="H1014">
        <v>0</v>
      </c>
      <c r="I1014">
        <v>0</v>
      </c>
      <c r="J1014">
        <v>2024</v>
      </c>
      <c r="K1014">
        <v>4</v>
      </c>
      <c r="L1014" t="str">
        <f>+VLOOKUP(A1014,Sheet2!A:A,1,FALSE)</f>
        <v>MEGA TORICES</v>
      </c>
    </row>
    <row r="1015" spans="1:12" hidden="1" x14ac:dyDescent="0.25">
      <c r="A1015" t="s">
        <v>156</v>
      </c>
      <c r="B1015" t="s">
        <v>133</v>
      </c>
      <c r="C1015" t="s">
        <v>844</v>
      </c>
      <c r="E1015">
        <v>5347674</v>
      </c>
      <c r="F1015">
        <v>343785</v>
      </c>
      <c r="G1015">
        <v>-353939</v>
      </c>
      <c r="H1015">
        <v>0</v>
      </c>
      <c r="I1015">
        <v>0</v>
      </c>
      <c r="J1015">
        <v>2024</v>
      </c>
      <c r="K1015">
        <v>4</v>
      </c>
      <c r="L1015" t="str">
        <f>+VLOOKUP(A1015,Sheet2!A:A,1,FALSE)</f>
        <v>MEGA TURBACO</v>
      </c>
    </row>
    <row r="1016" spans="1:12" hidden="1" x14ac:dyDescent="0.25">
      <c r="A1016" t="s">
        <v>157</v>
      </c>
      <c r="B1016" t="s">
        <v>133</v>
      </c>
      <c r="C1016" t="s">
        <v>844</v>
      </c>
      <c r="E1016">
        <v>765120</v>
      </c>
      <c r="F1016">
        <v>159660</v>
      </c>
      <c r="G1016">
        <v>-184611</v>
      </c>
      <c r="H1016">
        <v>0</v>
      </c>
      <c r="I1016">
        <v>0</v>
      </c>
      <c r="J1016">
        <v>2024</v>
      </c>
      <c r="K1016">
        <v>4</v>
      </c>
      <c r="L1016" t="str">
        <f>+VLOOKUP(A1016,Sheet2!A:A,1,FALSE)</f>
        <v>MEGA TURBACO2</v>
      </c>
    </row>
    <row r="1017" spans="1:12" hidden="1" x14ac:dyDescent="0.25">
      <c r="A1017" t="s">
        <v>158</v>
      </c>
      <c r="B1017" t="s">
        <v>159</v>
      </c>
      <c r="C1017" t="s">
        <v>849</v>
      </c>
      <c r="E1017">
        <v>293433400</v>
      </c>
      <c r="F1017">
        <v>0</v>
      </c>
      <c r="G1017">
        <v>0</v>
      </c>
      <c r="H1017">
        <v>0</v>
      </c>
      <c r="I1017">
        <v>0</v>
      </c>
      <c r="J1017">
        <v>2024</v>
      </c>
      <c r="K1017">
        <v>4</v>
      </c>
      <c r="L1017" t="e">
        <f>+VLOOKUP(A1017,Sheet2!A:A,1,FALSE)</f>
        <v>#N/A</v>
      </c>
    </row>
    <row r="1018" spans="1:12" hidden="1" x14ac:dyDescent="0.25">
      <c r="A1018" t="s">
        <v>160</v>
      </c>
      <c r="B1018" t="s">
        <v>159</v>
      </c>
      <c r="C1018" t="s">
        <v>849</v>
      </c>
      <c r="E1018">
        <v>71877400</v>
      </c>
      <c r="F1018">
        <v>0</v>
      </c>
      <c r="G1018">
        <v>0</v>
      </c>
      <c r="H1018">
        <v>0</v>
      </c>
      <c r="I1018">
        <v>0</v>
      </c>
      <c r="J1018">
        <v>2024</v>
      </c>
      <c r="K1018">
        <v>4</v>
      </c>
      <c r="L1018" t="e">
        <f>+VLOOKUP(A1018,Sheet2!A:A,1,FALSE)</f>
        <v>#N/A</v>
      </c>
    </row>
    <row r="1019" spans="1:12" hidden="1" x14ac:dyDescent="0.25">
      <c r="A1019" t="s">
        <v>161</v>
      </c>
      <c r="B1019" t="s">
        <v>159</v>
      </c>
      <c r="C1019" t="s">
        <v>849</v>
      </c>
      <c r="E1019">
        <v>132575080</v>
      </c>
      <c r="F1019">
        <v>0</v>
      </c>
      <c r="G1019">
        <v>0</v>
      </c>
      <c r="H1019">
        <v>0</v>
      </c>
      <c r="I1019">
        <v>0</v>
      </c>
      <c r="J1019">
        <v>2024</v>
      </c>
      <c r="K1019">
        <v>4</v>
      </c>
      <c r="L1019" t="e">
        <f>+VLOOKUP(A1019,Sheet2!A:A,1,FALSE)</f>
        <v>#N/A</v>
      </c>
    </row>
    <row r="1020" spans="1:12" hidden="1" x14ac:dyDescent="0.25">
      <c r="A1020" t="s">
        <v>162</v>
      </c>
      <c r="B1020" t="s">
        <v>159</v>
      </c>
      <c r="C1020" t="s">
        <v>849</v>
      </c>
      <c r="E1020">
        <v>147265720</v>
      </c>
      <c r="F1020">
        <v>0</v>
      </c>
      <c r="G1020">
        <v>0</v>
      </c>
      <c r="H1020">
        <v>0</v>
      </c>
      <c r="I1020">
        <v>0</v>
      </c>
      <c r="J1020">
        <v>2024</v>
      </c>
      <c r="K1020">
        <v>4</v>
      </c>
      <c r="L1020" t="e">
        <f>+VLOOKUP(A1020,Sheet2!A:A,1,FALSE)</f>
        <v>#N/A</v>
      </c>
    </row>
    <row r="1021" spans="1:12" hidden="1" x14ac:dyDescent="0.25">
      <c r="A1021" t="s">
        <v>163</v>
      </c>
      <c r="B1021" t="s">
        <v>164</v>
      </c>
      <c r="C1021" t="s">
        <v>842</v>
      </c>
      <c r="E1021">
        <v>9469837</v>
      </c>
      <c r="F1021">
        <v>0</v>
      </c>
      <c r="G1021">
        <v>-261426</v>
      </c>
      <c r="H1021">
        <v>0</v>
      </c>
      <c r="I1021">
        <v>0</v>
      </c>
      <c r="J1021">
        <v>2024</v>
      </c>
      <c r="K1021">
        <v>4</v>
      </c>
      <c r="L1021" t="str">
        <f>+VLOOKUP(A1021,Sheet2!A:A,1,FALSE)</f>
        <v>MAKRO VILLA SANTOS</v>
      </c>
    </row>
    <row r="1022" spans="1:12" hidden="1" x14ac:dyDescent="0.25">
      <c r="A1022" t="s">
        <v>165</v>
      </c>
      <c r="B1022" t="s">
        <v>164</v>
      </c>
      <c r="C1022" t="s">
        <v>842</v>
      </c>
      <c r="E1022">
        <v>4193883</v>
      </c>
      <c r="F1022">
        <v>0</v>
      </c>
      <c r="G1022">
        <v>-1027935</v>
      </c>
      <c r="H1022">
        <v>0</v>
      </c>
      <c r="I1022">
        <v>0</v>
      </c>
      <c r="J1022">
        <v>2024</v>
      </c>
      <c r="K1022">
        <v>4</v>
      </c>
      <c r="L1022" t="str">
        <f>+VLOOKUP(A1022,Sheet2!A:A,1,FALSE)</f>
        <v>MAKRO SOLEDAD</v>
      </c>
    </row>
    <row r="1023" spans="1:12" hidden="1" x14ac:dyDescent="0.25">
      <c r="A1023" t="s">
        <v>166</v>
      </c>
      <c r="B1023" t="s">
        <v>164</v>
      </c>
      <c r="C1023" t="s">
        <v>842</v>
      </c>
      <c r="E1023">
        <v>7579438</v>
      </c>
      <c r="F1023">
        <v>0</v>
      </c>
      <c r="G1023">
        <v>-529713</v>
      </c>
      <c r="H1023">
        <v>0</v>
      </c>
      <c r="I1023">
        <v>0</v>
      </c>
      <c r="J1023">
        <v>2024</v>
      </c>
      <c r="K1023">
        <v>4</v>
      </c>
      <c r="L1023" t="str">
        <f>+VLOOKUP(A1023,Sheet2!A:A,1,FALSE)</f>
        <v>MAKRO ALTO DE PRADO</v>
      </c>
    </row>
    <row r="1024" spans="1:12" hidden="1" x14ac:dyDescent="0.25">
      <c r="A1024" t="s">
        <v>167</v>
      </c>
      <c r="B1024" t="s">
        <v>164</v>
      </c>
      <c r="C1024" t="s">
        <v>844</v>
      </c>
      <c r="E1024">
        <v>9618758</v>
      </c>
      <c r="F1024">
        <v>0</v>
      </c>
      <c r="G1024">
        <v>-2349036</v>
      </c>
      <c r="H1024">
        <v>0</v>
      </c>
      <c r="I1024">
        <v>0</v>
      </c>
      <c r="J1024">
        <v>2024</v>
      </c>
      <c r="K1024">
        <v>4</v>
      </c>
      <c r="L1024" t="str">
        <f>+VLOOKUP(A1024,Sheet2!A:A,1,FALSE)</f>
        <v>MAKRO CARTAGENA</v>
      </c>
    </row>
    <row r="1025" spans="1:12" hidden="1" x14ac:dyDescent="0.25">
      <c r="A1025" t="s">
        <v>168</v>
      </c>
      <c r="B1025" t="s">
        <v>164</v>
      </c>
      <c r="C1025" t="s">
        <v>843</v>
      </c>
      <c r="E1025">
        <v>7190232</v>
      </c>
      <c r="F1025">
        <v>0</v>
      </c>
      <c r="G1025">
        <v>-641773</v>
      </c>
      <c r="H1025">
        <v>0</v>
      </c>
      <c r="I1025">
        <v>0</v>
      </c>
      <c r="J1025">
        <v>2024</v>
      </c>
      <c r="K1025">
        <v>4</v>
      </c>
      <c r="L1025" t="str">
        <f>+VLOOKUP(A1025,Sheet2!A:A,1,FALSE)</f>
        <v>MAKRO MONTERIA</v>
      </c>
    </row>
    <row r="1026" spans="1:12" hidden="1" x14ac:dyDescent="0.25">
      <c r="A1026" t="s">
        <v>169</v>
      </c>
      <c r="B1026" t="s">
        <v>164</v>
      </c>
      <c r="C1026" t="s">
        <v>846</v>
      </c>
      <c r="E1026">
        <v>7618201</v>
      </c>
      <c r="F1026">
        <v>0</v>
      </c>
      <c r="G1026">
        <v>-317646</v>
      </c>
      <c r="H1026">
        <v>0</v>
      </c>
      <c r="I1026">
        <v>0</v>
      </c>
      <c r="J1026">
        <v>2024</v>
      </c>
      <c r="K1026">
        <v>4</v>
      </c>
      <c r="L1026" t="str">
        <f>+VLOOKUP(A1026,Sheet2!A:A,1,FALSE)</f>
        <v>MAKRO SANTA MARTA</v>
      </c>
    </row>
    <row r="1027" spans="1:12" hidden="1" x14ac:dyDescent="0.25">
      <c r="A1027" t="s">
        <v>170</v>
      </c>
      <c r="B1027" t="s">
        <v>164</v>
      </c>
      <c r="C1027" t="s">
        <v>848</v>
      </c>
      <c r="E1027">
        <v>6984081</v>
      </c>
      <c r="F1027">
        <v>0</v>
      </c>
      <c r="G1027">
        <v>-703705</v>
      </c>
      <c r="H1027">
        <v>0</v>
      </c>
      <c r="I1027">
        <v>0</v>
      </c>
      <c r="J1027">
        <v>2024</v>
      </c>
      <c r="K1027">
        <v>4</v>
      </c>
      <c r="L1027" t="str">
        <f>+VLOOKUP(A1027,Sheet2!A:A,1,FALSE)</f>
        <v>MAKRO VALLEDUPAR</v>
      </c>
    </row>
    <row r="1028" spans="1:12" hidden="1" x14ac:dyDescent="0.25">
      <c r="A1028" t="s">
        <v>171</v>
      </c>
      <c r="B1028" t="s">
        <v>172</v>
      </c>
      <c r="C1028" t="s">
        <v>846</v>
      </c>
      <c r="E1028">
        <v>422400</v>
      </c>
      <c r="F1028">
        <v>0</v>
      </c>
      <c r="G1028">
        <v>-44997</v>
      </c>
      <c r="H1028">
        <v>0</v>
      </c>
      <c r="I1028">
        <v>56609</v>
      </c>
      <c r="J1028">
        <v>2024</v>
      </c>
      <c r="K1028">
        <v>4</v>
      </c>
      <c r="L1028" t="str">
        <f>+VLOOKUP(A1028,Sheet2!A:A,1,FALSE)</f>
        <v>RAPI MERCAR AV RIO</v>
      </c>
    </row>
    <row r="1029" spans="1:12" hidden="1" x14ac:dyDescent="0.25">
      <c r="A1029" t="s">
        <v>173</v>
      </c>
      <c r="B1029" t="s">
        <v>172</v>
      </c>
      <c r="C1029" t="s">
        <v>846</v>
      </c>
      <c r="E1029">
        <v>3294519</v>
      </c>
      <c r="F1029">
        <v>0</v>
      </c>
      <c r="G1029">
        <v>-78701</v>
      </c>
      <c r="H1029">
        <v>0</v>
      </c>
      <c r="I1029">
        <v>482373</v>
      </c>
      <c r="J1029">
        <v>2024</v>
      </c>
      <c r="K1029">
        <v>4</v>
      </c>
      <c r="L1029" t="str">
        <f>+VLOOKUP(A1029,Sheet2!A:A,1,FALSE)</f>
        <v>RAPI MERCAR BAVARIA</v>
      </c>
    </row>
    <row r="1030" spans="1:12" hidden="1" x14ac:dyDescent="0.25">
      <c r="A1030" t="s">
        <v>174</v>
      </c>
      <c r="B1030" t="s">
        <v>172</v>
      </c>
      <c r="C1030" t="s">
        <v>846</v>
      </c>
      <c r="E1030">
        <v>489145</v>
      </c>
      <c r="F1030">
        <v>0</v>
      </c>
      <c r="G1030">
        <v>-47715</v>
      </c>
      <c r="H1030">
        <v>0</v>
      </c>
      <c r="I1030">
        <v>66214</v>
      </c>
      <c r="J1030">
        <v>2024</v>
      </c>
      <c r="K1030">
        <v>4</v>
      </c>
      <c r="L1030" t="str">
        <f>+VLOOKUP(A1030,Sheet2!A:A,1,FALSE)</f>
        <v>RAPI MERCAR LAURELES</v>
      </c>
    </row>
    <row r="1031" spans="1:12" hidden="1" x14ac:dyDescent="0.25">
      <c r="A1031" t="s">
        <v>175</v>
      </c>
      <c r="B1031" t="s">
        <v>172</v>
      </c>
      <c r="C1031" t="s">
        <v>846</v>
      </c>
      <c r="E1031">
        <v>1358410</v>
      </c>
      <c r="F1031">
        <v>0</v>
      </c>
      <c r="G1031">
        <v>-97364</v>
      </c>
      <c r="H1031">
        <v>0</v>
      </c>
      <c r="I1031">
        <v>189156</v>
      </c>
      <c r="J1031">
        <v>2024</v>
      </c>
      <c r="K1031">
        <v>4</v>
      </c>
      <c r="L1031" t="str">
        <f>+VLOOKUP(A1031,Sheet2!A:A,1,FALSE)</f>
        <v>RAPI MERCAR JARDINES</v>
      </c>
    </row>
    <row r="1032" spans="1:12" hidden="1" x14ac:dyDescent="0.25">
      <c r="A1032" t="s">
        <v>176</v>
      </c>
      <c r="B1032" t="s">
        <v>172</v>
      </c>
      <c r="C1032" t="s">
        <v>846</v>
      </c>
      <c r="E1032">
        <v>4282794</v>
      </c>
      <c r="F1032">
        <v>0</v>
      </c>
      <c r="G1032">
        <v>-223319</v>
      </c>
      <c r="H1032">
        <v>0</v>
      </c>
      <c r="I1032">
        <v>608921</v>
      </c>
      <c r="J1032">
        <v>2024</v>
      </c>
      <c r="K1032">
        <v>4</v>
      </c>
      <c r="L1032" t="str">
        <f>+VLOOKUP(A1032,Sheet2!A:A,1,FALSE)</f>
        <v>RAPI MERCAR MERCADO</v>
      </c>
    </row>
    <row r="1033" spans="1:12" hidden="1" x14ac:dyDescent="0.25">
      <c r="A1033" t="s">
        <v>177</v>
      </c>
      <c r="B1033" t="s">
        <v>172</v>
      </c>
      <c r="C1033" t="s">
        <v>846</v>
      </c>
      <c r="E1033">
        <v>522194</v>
      </c>
      <c r="F1033">
        <v>0</v>
      </c>
      <c r="G1033">
        <v>0</v>
      </c>
      <c r="H1033">
        <v>0</v>
      </c>
      <c r="I1033">
        <v>78329</v>
      </c>
      <c r="J1033">
        <v>2024</v>
      </c>
      <c r="K1033">
        <v>4</v>
      </c>
      <c r="L1033" t="str">
        <f>+VLOOKUP(A1033,Sheet2!A:A,1,FALSE)</f>
        <v>RAPI MERCAR MIO 11 DE NOVIEMBRE</v>
      </c>
    </row>
    <row r="1034" spans="1:12" hidden="1" x14ac:dyDescent="0.25">
      <c r="A1034" t="s">
        <v>178</v>
      </c>
      <c r="B1034" t="s">
        <v>172</v>
      </c>
      <c r="C1034" t="s">
        <v>846</v>
      </c>
      <c r="E1034">
        <v>422400</v>
      </c>
      <c r="F1034">
        <v>0</v>
      </c>
      <c r="G1034">
        <v>0</v>
      </c>
      <c r="H1034">
        <v>0</v>
      </c>
      <c r="I1034">
        <v>63358</v>
      </c>
      <c r="J1034">
        <v>2024</v>
      </c>
      <c r="K1034">
        <v>4</v>
      </c>
      <c r="L1034" t="str">
        <f>+VLOOKUP(A1034,Sheet2!A:A,1,FALSE)</f>
        <v>RAPI MERCAR NOGALES</v>
      </c>
    </row>
    <row r="1035" spans="1:12" hidden="1" x14ac:dyDescent="0.25">
      <c r="A1035" t="s">
        <v>179</v>
      </c>
      <c r="B1035" t="s">
        <v>172</v>
      </c>
      <c r="C1035" t="s">
        <v>846</v>
      </c>
      <c r="E1035">
        <v>2983006</v>
      </c>
      <c r="F1035">
        <v>0</v>
      </c>
      <c r="G1035">
        <v>-62942</v>
      </c>
      <c r="H1035">
        <v>0</v>
      </c>
      <c r="I1035">
        <v>443372</v>
      </c>
      <c r="J1035">
        <v>2024</v>
      </c>
      <c r="K1035">
        <v>4</v>
      </c>
      <c r="L1035" t="str">
        <f>+VLOOKUP(A1035,Sheet2!A:A,1,FALSE)</f>
        <v>RAPI MERCAR SANTA CRUZ</v>
      </c>
    </row>
    <row r="1036" spans="1:12" hidden="1" x14ac:dyDescent="0.25">
      <c r="A1036" t="s">
        <v>180</v>
      </c>
      <c r="B1036" t="s">
        <v>172</v>
      </c>
      <c r="C1036" t="s">
        <v>846</v>
      </c>
      <c r="E1036">
        <v>4306305</v>
      </c>
      <c r="F1036">
        <v>0</v>
      </c>
      <c r="G1036">
        <v>-202694</v>
      </c>
      <c r="H1036">
        <v>0</v>
      </c>
      <c r="I1036">
        <v>615539</v>
      </c>
      <c r="J1036">
        <v>2024</v>
      </c>
      <c r="K1036">
        <v>4</v>
      </c>
      <c r="L1036" t="str">
        <f>+VLOOKUP(A1036,Sheet2!A:A,1,FALSE)</f>
        <v>RAPI MERCAR TRANSPORTE</v>
      </c>
    </row>
    <row r="1037" spans="1:12" hidden="1" x14ac:dyDescent="0.25">
      <c r="A1037" t="s">
        <v>181</v>
      </c>
      <c r="B1037" t="s">
        <v>172</v>
      </c>
      <c r="C1037" t="s">
        <v>846</v>
      </c>
      <c r="E1037">
        <v>2492720</v>
      </c>
      <c r="F1037">
        <v>0</v>
      </c>
      <c r="G1037">
        <v>-99177</v>
      </c>
      <c r="H1037">
        <v>0</v>
      </c>
      <c r="I1037">
        <v>359030</v>
      </c>
      <c r="J1037">
        <v>2024</v>
      </c>
      <c r="K1037">
        <v>4</v>
      </c>
      <c r="L1037" t="str">
        <f>+VLOOKUP(A1037,Sheet2!A:A,1,FALSE)</f>
        <v>RAPI MERCAR RODADERO # 2</v>
      </c>
    </row>
    <row r="1038" spans="1:12" hidden="1" x14ac:dyDescent="0.25">
      <c r="A1038" t="s">
        <v>182</v>
      </c>
      <c r="B1038" t="s">
        <v>183</v>
      </c>
      <c r="C1038" t="s">
        <v>848</v>
      </c>
      <c r="E1038">
        <v>487607</v>
      </c>
      <c r="F1038">
        <v>0</v>
      </c>
      <c r="G1038">
        <v>-95480</v>
      </c>
      <c r="H1038">
        <v>0</v>
      </c>
      <c r="I1038">
        <v>39213</v>
      </c>
      <c r="J1038">
        <v>2024</v>
      </c>
      <c r="K1038">
        <v>4</v>
      </c>
      <c r="L1038" t="str">
        <f>+VLOOKUP(A1038,Sheet2!A:A,1,FALSE)</f>
        <v>REYES LOPEZ SAS FUNDADORES</v>
      </c>
    </row>
    <row r="1039" spans="1:12" hidden="1" x14ac:dyDescent="0.25">
      <c r="A1039" t="s">
        <v>184</v>
      </c>
      <c r="B1039" t="s">
        <v>183</v>
      </c>
      <c r="C1039" t="s">
        <v>848</v>
      </c>
      <c r="E1039">
        <v>889861</v>
      </c>
      <c r="F1039">
        <v>0</v>
      </c>
      <c r="G1039">
        <v>-33469</v>
      </c>
      <c r="H1039">
        <v>0</v>
      </c>
      <c r="I1039">
        <v>85640</v>
      </c>
      <c r="J1039">
        <v>2024</v>
      </c>
      <c r="K1039">
        <v>4</v>
      </c>
      <c r="L1039" t="str">
        <f>+VLOOKUP(A1039,Sheet2!A:A,1,FALSE)</f>
        <v>REYES LOPEZ SAS MI FUTURO GALERIA</v>
      </c>
    </row>
    <row r="1040" spans="1:12" hidden="1" x14ac:dyDescent="0.25">
      <c r="A1040" t="s">
        <v>185</v>
      </c>
      <c r="B1040" t="s">
        <v>183</v>
      </c>
      <c r="C1040" t="s">
        <v>848</v>
      </c>
      <c r="E1040">
        <v>1127062</v>
      </c>
      <c r="F1040">
        <v>0</v>
      </c>
      <c r="G1040">
        <v>-30385</v>
      </c>
      <c r="H1040">
        <v>0</v>
      </c>
      <c r="I1040">
        <v>109666</v>
      </c>
      <c r="J1040">
        <v>2024</v>
      </c>
      <c r="K1040">
        <v>4</v>
      </c>
      <c r="L1040" t="str">
        <f>+VLOOKUP(A1040,Sheet2!A:A,1,FALSE)</f>
        <v>REYES LOPEZ SAS LA PAZ</v>
      </c>
    </row>
    <row r="1041" spans="1:12" hidden="1" x14ac:dyDescent="0.25">
      <c r="A1041" t="s">
        <v>186</v>
      </c>
      <c r="B1041" t="s">
        <v>183</v>
      </c>
      <c r="C1041" t="s">
        <v>848</v>
      </c>
      <c r="E1041">
        <v>4257188</v>
      </c>
      <c r="F1041">
        <v>0</v>
      </c>
      <c r="G1041">
        <v>-52077</v>
      </c>
      <c r="H1041">
        <v>0</v>
      </c>
      <c r="I1041">
        <v>420509</v>
      </c>
      <c r="J1041">
        <v>2024</v>
      </c>
      <c r="K1041">
        <v>4</v>
      </c>
      <c r="L1041" t="str">
        <f>+VLOOKUP(A1041,Sheet2!A:A,1,FALSE)</f>
        <v>REYES LOPEZ SAS MI FUTURO MERCADO</v>
      </c>
    </row>
    <row r="1042" spans="1:12" hidden="1" x14ac:dyDescent="0.25">
      <c r="A1042" t="s">
        <v>187</v>
      </c>
      <c r="B1042" t="s">
        <v>183</v>
      </c>
      <c r="C1042" t="s">
        <v>848</v>
      </c>
      <c r="E1042">
        <v>1287244</v>
      </c>
      <c r="F1042">
        <v>0</v>
      </c>
      <c r="G1042">
        <v>-25826</v>
      </c>
      <c r="H1042">
        <v>0</v>
      </c>
      <c r="I1042">
        <v>125155</v>
      </c>
      <c r="J1042">
        <v>2024</v>
      </c>
      <c r="K1042">
        <v>4</v>
      </c>
      <c r="L1042" t="str">
        <f>+VLOOKUP(A1042,Sheet2!A:A,1,FALSE)</f>
        <v>REYES LOPEZ SAS NEVADA</v>
      </c>
    </row>
    <row r="1043" spans="1:12" hidden="1" x14ac:dyDescent="0.25">
      <c r="A1043" t="s">
        <v>188</v>
      </c>
      <c r="B1043" t="s">
        <v>183</v>
      </c>
      <c r="C1043" t="s">
        <v>848</v>
      </c>
      <c r="E1043">
        <v>4151420</v>
      </c>
      <c r="F1043">
        <v>0</v>
      </c>
      <c r="G1043">
        <v>-87886</v>
      </c>
      <c r="H1043">
        <v>0</v>
      </c>
      <c r="I1043">
        <v>406350</v>
      </c>
      <c r="J1043">
        <v>2024</v>
      </c>
      <c r="K1043">
        <v>4</v>
      </c>
      <c r="L1043" t="str">
        <f>+VLOOKUP(A1043,Sheet2!A:A,1,FALSE)</f>
        <v>REYES LOPEZ SAS NOVALITO</v>
      </c>
    </row>
    <row r="1044" spans="1:12" hidden="1" x14ac:dyDescent="0.25">
      <c r="A1044" t="s">
        <v>189</v>
      </c>
      <c r="B1044" t="s">
        <v>183</v>
      </c>
      <c r="C1044" t="s">
        <v>848</v>
      </c>
      <c r="E1044">
        <v>983772</v>
      </c>
      <c r="F1044">
        <v>0</v>
      </c>
      <c r="G1044">
        <v>-57287</v>
      </c>
      <c r="H1044">
        <v>0</v>
      </c>
      <c r="I1044">
        <v>92648</v>
      </c>
      <c r="J1044">
        <v>2024</v>
      </c>
      <c r="K1044">
        <v>4</v>
      </c>
      <c r="L1044" t="str">
        <f>+VLOOKUP(A1044,Sheet2!A:A,1,FALSE)</f>
        <v>REYES LOPEZ SAS SABANAS</v>
      </c>
    </row>
    <row r="1045" spans="1:12" hidden="1" x14ac:dyDescent="0.25">
      <c r="A1045" t="s">
        <v>190</v>
      </c>
      <c r="B1045" t="s">
        <v>191</v>
      </c>
      <c r="C1045" t="s">
        <v>842</v>
      </c>
      <c r="E1045">
        <v>347780</v>
      </c>
      <c r="F1045">
        <v>0</v>
      </c>
      <c r="G1045">
        <v>-17639</v>
      </c>
      <c r="H1045">
        <v>0</v>
      </c>
      <c r="I1045">
        <v>0</v>
      </c>
      <c r="J1045">
        <v>2024</v>
      </c>
      <c r="K1045">
        <v>4</v>
      </c>
      <c r="L1045" t="str">
        <f>+VLOOKUP(A1045,Sheet2!A:A,1,FALSE)</f>
        <v>Sao 031 Hipodromo</v>
      </c>
    </row>
    <row r="1046" spans="1:12" hidden="1" x14ac:dyDescent="0.25">
      <c r="A1046" t="s">
        <v>192</v>
      </c>
      <c r="B1046" t="s">
        <v>191</v>
      </c>
      <c r="C1046" t="s">
        <v>842</v>
      </c>
      <c r="E1046">
        <v>384312</v>
      </c>
      <c r="F1046">
        <v>0</v>
      </c>
      <c r="G1046">
        <v>0</v>
      </c>
      <c r="H1046">
        <v>0</v>
      </c>
      <c r="I1046">
        <v>0</v>
      </c>
      <c r="J1046">
        <v>2024</v>
      </c>
      <c r="K1046">
        <v>4</v>
      </c>
      <c r="L1046" t="e">
        <f>+VLOOKUP(A1046,Sheet2!A:A,1,FALSE)</f>
        <v>#N/A</v>
      </c>
    </row>
    <row r="1047" spans="1:12" hidden="1" x14ac:dyDescent="0.25">
      <c r="A1047" t="s">
        <v>822</v>
      </c>
      <c r="B1047" t="s">
        <v>191</v>
      </c>
      <c r="C1047" t="s">
        <v>842</v>
      </c>
      <c r="E1047">
        <v>194040</v>
      </c>
      <c r="F1047">
        <v>0</v>
      </c>
      <c r="G1047">
        <v>-105199</v>
      </c>
      <c r="H1047">
        <v>0</v>
      </c>
      <c r="I1047">
        <v>0</v>
      </c>
      <c r="J1047">
        <v>2024</v>
      </c>
      <c r="K1047">
        <v>4</v>
      </c>
      <c r="L1047" t="e">
        <f>+VLOOKUP(A1047,Sheet2!A:A,1,FALSE)</f>
        <v>#N/A</v>
      </c>
    </row>
    <row r="1048" spans="1:12" hidden="1" x14ac:dyDescent="0.25">
      <c r="A1048" t="s">
        <v>193</v>
      </c>
      <c r="B1048" t="s">
        <v>191</v>
      </c>
      <c r="C1048" t="s">
        <v>842</v>
      </c>
      <c r="E1048">
        <v>1231385</v>
      </c>
      <c r="F1048">
        <v>0</v>
      </c>
      <c r="G1048">
        <v>-227597</v>
      </c>
      <c r="H1048">
        <v>0</v>
      </c>
      <c r="I1048">
        <v>0</v>
      </c>
      <c r="J1048">
        <v>2024</v>
      </c>
      <c r="K1048">
        <v>4</v>
      </c>
      <c r="L1048" t="str">
        <f>+VLOOKUP(A1048,Sheet2!A:A,1,FALSE)</f>
        <v>Sao 053 Portal del Prado</v>
      </c>
    </row>
    <row r="1049" spans="1:12" hidden="1" x14ac:dyDescent="0.25">
      <c r="A1049" t="s">
        <v>778</v>
      </c>
      <c r="B1049" t="s">
        <v>191</v>
      </c>
      <c r="C1049" t="s">
        <v>842</v>
      </c>
      <c r="E1049">
        <v>56870</v>
      </c>
      <c r="F1049">
        <v>0</v>
      </c>
      <c r="G1049">
        <v>0</v>
      </c>
      <c r="H1049">
        <v>0</v>
      </c>
      <c r="I1049">
        <v>0</v>
      </c>
      <c r="J1049">
        <v>2024</v>
      </c>
      <c r="K1049">
        <v>4</v>
      </c>
      <c r="L1049" t="e">
        <f>+VLOOKUP(A1049,Sheet2!A:A,1,FALSE)</f>
        <v>#N/A</v>
      </c>
    </row>
    <row r="1050" spans="1:12" hidden="1" x14ac:dyDescent="0.25">
      <c r="A1050" t="s">
        <v>194</v>
      </c>
      <c r="B1050" t="s">
        <v>191</v>
      </c>
      <c r="C1050" t="s">
        <v>842</v>
      </c>
      <c r="E1050">
        <v>1372494</v>
      </c>
      <c r="F1050">
        <v>0</v>
      </c>
      <c r="G1050">
        <v>-91644</v>
      </c>
      <c r="H1050">
        <v>0</v>
      </c>
      <c r="I1050">
        <v>0</v>
      </c>
      <c r="J1050">
        <v>2024</v>
      </c>
      <c r="K1050">
        <v>4</v>
      </c>
      <c r="L1050" t="e">
        <f>+VLOOKUP(A1050,Sheet2!A:A,1,FALSE)</f>
        <v>#N/A</v>
      </c>
    </row>
    <row r="1051" spans="1:12" hidden="1" x14ac:dyDescent="0.25">
      <c r="A1051" t="s">
        <v>195</v>
      </c>
      <c r="B1051" t="s">
        <v>191</v>
      </c>
      <c r="C1051" t="s">
        <v>842</v>
      </c>
      <c r="E1051">
        <v>2307048</v>
      </c>
      <c r="F1051">
        <v>0</v>
      </c>
      <c r="G1051">
        <v>0</v>
      </c>
      <c r="H1051">
        <v>0</v>
      </c>
      <c r="I1051">
        <v>0</v>
      </c>
      <c r="J1051">
        <v>2024</v>
      </c>
      <c r="K1051">
        <v>4</v>
      </c>
      <c r="L1051" t="e">
        <f>+VLOOKUP(A1051,Sheet2!A:A,1,FALSE)</f>
        <v>#N/A</v>
      </c>
    </row>
    <row r="1052" spans="1:12" hidden="1" x14ac:dyDescent="0.25">
      <c r="A1052" t="s">
        <v>779</v>
      </c>
      <c r="B1052" t="s">
        <v>191</v>
      </c>
      <c r="C1052" t="s">
        <v>842</v>
      </c>
      <c r="E1052">
        <v>88200</v>
      </c>
      <c r="F1052">
        <v>0</v>
      </c>
      <c r="G1052">
        <v>-26457</v>
      </c>
      <c r="H1052">
        <v>0</v>
      </c>
      <c r="I1052">
        <v>0</v>
      </c>
      <c r="J1052">
        <v>2024</v>
      </c>
      <c r="K1052">
        <v>4</v>
      </c>
      <c r="L1052" t="e">
        <f>+VLOOKUP(A1052,Sheet2!A:A,1,FALSE)</f>
        <v>#N/A</v>
      </c>
    </row>
    <row r="1053" spans="1:12" hidden="1" x14ac:dyDescent="0.25">
      <c r="A1053" t="s">
        <v>196</v>
      </c>
      <c r="B1053" t="s">
        <v>191</v>
      </c>
      <c r="C1053" t="s">
        <v>842</v>
      </c>
      <c r="E1053">
        <v>402000</v>
      </c>
      <c r="F1053">
        <v>0</v>
      </c>
      <c r="G1053">
        <v>-19375</v>
      </c>
      <c r="H1053">
        <v>0</v>
      </c>
      <c r="I1053">
        <v>0</v>
      </c>
      <c r="J1053">
        <v>2024</v>
      </c>
      <c r="K1053">
        <v>4</v>
      </c>
      <c r="L1053" t="str">
        <f>+VLOOKUP(A1053,Sheet2!A:A,1,FALSE)</f>
        <v>Sdo 058 Catalunya</v>
      </c>
    </row>
    <row r="1054" spans="1:12" hidden="1" x14ac:dyDescent="0.25">
      <c r="A1054" t="s">
        <v>854</v>
      </c>
      <c r="B1054" t="s">
        <v>191</v>
      </c>
      <c r="C1054" t="s">
        <v>842</v>
      </c>
      <c r="E1054">
        <v>0</v>
      </c>
      <c r="F1054">
        <v>0</v>
      </c>
      <c r="G1054">
        <v>-74005</v>
      </c>
      <c r="H1054">
        <v>0</v>
      </c>
      <c r="I1054">
        <v>0</v>
      </c>
      <c r="J1054">
        <v>2024</v>
      </c>
      <c r="K1054">
        <v>4</v>
      </c>
      <c r="L1054" t="e">
        <f>+VLOOKUP(A1054,Sheet2!A:A,1,FALSE)</f>
        <v>#N/A</v>
      </c>
    </row>
    <row r="1055" spans="1:12" hidden="1" x14ac:dyDescent="0.25">
      <c r="A1055" t="s">
        <v>198</v>
      </c>
      <c r="B1055" t="s">
        <v>191</v>
      </c>
      <c r="C1055" t="s">
        <v>842</v>
      </c>
      <c r="E1055">
        <v>170610</v>
      </c>
      <c r="F1055">
        <v>0</v>
      </c>
      <c r="G1055">
        <v>0</v>
      </c>
      <c r="H1055">
        <v>0</v>
      </c>
      <c r="I1055">
        <v>0</v>
      </c>
      <c r="J1055">
        <v>2024</v>
      </c>
      <c r="K1055">
        <v>4</v>
      </c>
      <c r="L1055" t="str">
        <f>+VLOOKUP(A1055,Sheet2!A:A,1,FALSE)</f>
        <v>Sdo 510 Calle 76</v>
      </c>
    </row>
    <row r="1056" spans="1:12" hidden="1" x14ac:dyDescent="0.25">
      <c r="A1056" t="s">
        <v>199</v>
      </c>
      <c r="B1056" t="s">
        <v>191</v>
      </c>
      <c r="C1056" t="s">
        <v>842</v>
      </c>
      <c r="E1056">
        <v>1248639</v>
      </c>
      <c r="F1056">
        <v>0</v>
      </c>
      <c r="G1056">
        <v>-63161</v>
      </c>
      <c r="H1056">
        <v>0</v>
      </c>
      <c r="I1056">
        <v>0</v>
      </c>
      <c r="J1056">
        <v>2024</v>
      </c>
      <c r="K1056">
        <v>4</v>
      </c>
      <c r="L1056" t="str">
        <f>+VLOOKUP(A1056,Sheet2!A:A,1,FALSE)</f>
        <v>Sdo 514 Veinticuatro Horas</v>
      </c>
    </row>
    <row r="1057" spans="1:12" hidden="1" x14ac:dyDescent="0.25">
      <c r="A1057" t="s">
        <v>200</v>
      </c>
      <c r="B1057" t="s">
        <v>191</v>
      </c>
      <c r="C1057" t="s">
        <v>842</v>
      </c>
      <c r="E1057">
        <v>2166125</v>
      </c>
      <c r="F1057">
        <v>0</v>
      </c>
      <c r="G1057">
        <v>-54653</v>
      </c>
      <c r="H1057">
        <v>0</v>
      </c>
      <c r="I1057">
        <v>0</v>
      </c>
      <c r="J1057">
        <v>2024</v>
      </c>
      <c r="K1057">
        <v>4</v>
      </c>
      <c r="L1057" t="str">
        <f>+VLOOKUP(A1057,Sheet2!A:A,1,FALSE)</f>
        <v>Sto 544 Gourmet</v>
      </c>
    </row>
    <row r="1058" spans="1:12" hidden="1" x14ac:dyDescent="0.25">
      <c r="A1058" t="s">
        <v>201</v>
      </c>
      <c r="B1058" t="s">
        <v>191</v>
      </c>
      <c r="C1058" t="s">
        <v>842</v>
      </c>
      <c r="E1058">
        <v>88200</v>
      </c>
      <c r="F1058">
        <v>0</v>
      </c>
      <c r="G1058">
        <v>-43782</v>
      </c>
      <c r="H1058">
        <v>0</v>
      </c>
      <c r="I1058">
        <v>0</v>
      </c>
      <c r="J1058">
        <v>2024</v>
      </c>
      <c r="K1058">
        <v>4</v>
      </c>
      <c r="L1058" t="str">
        <f>+VLOOKUP(A1058,Sheet2!A:A,1,FALSE)</f>
        <v>Sto 004 Villa Olimpica</v>
      </c>
    </row>
    <row r="1059" spans="1:12" hidden="1" x14ac:dyDescent="0.25">
      <c r="A1059" t="s">
        <v>202</v>
      </c>
      <c r="B1059" t="s">
        <v>191</v>
      </c>
      <c r="C1059" t="s">
        <v>842</v>
      </c>
      <c r="E1059">
        <v>194040</v>
      </c>
      <c r="F1059">
        <v>0</v>
      </c>
      <c r="G1059">
        <v>0</v>
      </c>
      <c r="H1059">
        <v>0</v>
      </c>
      <c r="I1059">
        <v>0</v>
      </c>
      <c r="J1059">
        <v>2024</v>
      </c>
      <c r="K1059">
        <v>4</v>
      </c>
      <c r="L1059" t="str">
        <f>+VLOOKUP(A1059,Sheet2!A:A,1,FALSE)</f>
        <v>Sto 008 Cra 8</v>
      </c>
    </row>
    <row r="1060" spans="1:12" hidden="1" x14ac:dyDescent="0.25">
      <c r="A1060" t="s">
        <v>855</v>
      </c>
      <c r="B1060" t="s">
        <v>191</v>
      </c>
      <c r="C1060" t="s">
        <v>842</v>
      </c>
      <c r="E1060">
        <v>194040</v>
      </c>
      <c r="F1060">
        <v>0</v>
      </c>
      <c r="G1060">
        <v>0</v>
      </c>
      <c r="H1060">
        <v>0</v>
      </c>
      <c r="I1060">
        <v>0</v>
      </c>
      <c r="J1060">
        <v>2024</v>
      </c>
      <c r="K1060">
        <v>4</v>
      </c>
      <c r="L1060" t="e">
        <f>+VLOOKUP(A1060,Sheet2!A:A,1,FALSE)</f>
        <v>#N/A</v>
      </c>
    </row>
    <row r="1061" spans="1:12" hidden="1" x14ac:dyDescent="0.25">
      <c r="A1061" t="s">
        <v>203</v>
      </c>
      <c r="B1061" t="s">
        <v>191</v>
      </c>
      <c r="C1061" t="s">
        <v>842</v>
      </c>
      <c r="E1061">
        <v>194040</v>
      </c>
      <c r="F1061">
        <v>0</v>
      </c>
      <c r="G1061">
        <v>0</v>
      </c>
      <c r="H1061">
        <v>0</v>
      </c>
      <c r="I1061">
        <v>0</v>
      </c>
      <c r="J1061">
        <v>2024</v>
      </c>
      <c r="K1061">
        <v>4</v>
      </c>
      <c r="L1061" t="str">
        <f>+VLOOKUP(A1061,Sheet2!A:A,1,FALSE)</f>
        <v>Sto 015 la Paz</v>
      </c>
    </row>
    <row r="1062" spans="1:12" hidden="1" x14ac:dyDescent="0.25">
      <c r="A1062" t="s">
        <v>823</v>
      </c>
      <c r="B1062" t="s">
        <v>191</v>
      </c>
      <c r="C1062" t="s">
        <v>842</v>
      </c>
      <c r="E1062">
        <v>250910</v>
      </c>
      <c r="F1062">
        <v>0</v>
      </c>
      <c r="G1062">
        <v>0</v>
      </c>
      <c r="H1062">
        <v>0</v>
      </c>
      <c r="I1062">
        <v>0</v>
      </c>
      <c r="J1062">
        <v>2024</v>
      </c>
      <c r="K1062">
        <v>4</v>
      </c>
      <c r="L1062" t="e">
        <f>+VLOOKUP(A1062,Sheet2!A:A,1,FALSE)</f>
        <v>#N/A</v>
      </c>
    </row>
    <row r="1063" spans="1:12" hidden="1" x14ac:dyDescent="0.25">
      <c r="A1063" t="s">
        <v>824</v>
      </c>
      <c r="B1063" t="s">
        <v>191</v>
      </c>
      <c r="C1063" t="s">
        <v>842</v>
      </c>
      <c r="E1063">
        <v>145070</v>
      </c>
      <c r="F1063">
        <v>0</v>
      </c>
      <c r="G1063">
        <v>-17061</v>
      </c>
      <c r="H1063">
        <v>0</v>
      </c>
      <c r="I1063">
        <v>0</v>
      </c>
      <c r="J1063">
        <v>2024</v>
      </c>
      <c r="K1063">
        <v>4</v>
      </c>
      <c r="L1063" t="e">
        <f>+VLOOKUP(A1063,Sheet2!A:A,1,FALSE)</f>
        <v>#N/A</v>
      </c>
    </row>
    <row r="1064" spans="1:12" hidden="1" x14ac:dyDescent="0.25">
      <c r="A1064" t="s">
        <v>861</v>
      </c>
      <c r="B1064" t="s">
        <v>191</v>
      </c>
      <c r="C1064" t="s">
        <v>842</v>
      </c>
      <c r="E1064">
        <v>194040</v>
      </c>
      <c r="F1064">
        <v>0</v>
      </c>
      <c r="G1064">
        <v>-49361</v>
      </c>
      <c r="H1064">
        <v>0</v>
      </c>
      <c r="I1064">
        <v>0</v>
      </c>
      <c r="J1064">
        <v>2024</v>
      </c>
      <c r="K1064">
        <v>4</v>
      </c>
      <c r="L1064" t="e">
        <f>+VLOOKUP(A1064,Sheet2!A:A,1,FALSE)</f>
        <v>#N/A</v>
      </c>
    </row>
    <row r="1065" spans="1:12" hidden="1" x14ac:dyDescent="0.25">
      <c r="A1065" t="s">
        <v>825</v>
      </c>
      <c r="B1065" t="s">
        <v>191</v>
      </c>
      <c r="C1065" t="s">
        <v>842</v>
      </c>
      <c r="E1065">
        <v>197990</v>
      </c>
      <c r="F1065">
        <v>0</v>
      </c>
      <c r="G1065">
        <v>0</v>
      </c>
      <c r="H1065">
        <v>0</v>
      </c>
      <c r="I1065">
        <v>0</v>
      </c>
      <c r="J1065">
        <v>2024</v>
      </c>
      <c r="K1065">
        <v>4</v>
      </c>
      <c r="L1065" t="e">
        <f>+VLOOKUP(A1065,Sheet2!A:A,1,FALSE)</f>
        <v>#N/A</v>
      </c>
    </row>
    <row r="1066" spans="1:12" hidden="1" x14ac:dyDescent="0.25">
      <c r="A1066" t="s">
        <v>862</v>
      </c>
      <c r="B1066" t="s">
        <v>191</v>
      </c>
      <c r="C1066" t="s">
        <v>842</v>
      </c>
      <c r="E1066">
        <v>88200</v>
      </c>
      <c r="F1066">
        <v>0</v>
      </c>
      <c r="G1066">
        <v>0</v>
      </c>
      <c r="H1066">
        <v>0</v>
      </c>
      <c r="I1066">
        <v>0</v>
      </c>
      <c r="J1066">
        <v>2024</v>
      </c>
      <c r="K1066">
        <v>4</v>
      </c>
      <c r="L1066" t="e">
        <f>+VLOOKUP(A1066,Sheet2!A:A,1,FALSE)</f>
        <v>#N/A</v>
      </c>
    </row>
    <row r="1067" spans="1:12" hidden="1" x14ac:dyDescent="0.25">
      <c r="A1067" t="s">
        <v>863</v>
      </c>
      <c r="B1067" t="s">
        <v>191</v>
      </c>
      <c r="C1067" t="s">
        <v>842</v>
      </c>
      <c r="E1067">
        <v>194040</v>
      </c>
      <c r="F1067">
        <v>0</v>
      </c>
      <c r="G1067">
        <v>0</v>
      </c>
      <c r="H1067">
        <v>0</v>
      </c>
      <c r="I1067">
        <v>0</v>
      </c>
      <c r="J1067">
        <v>2024</v>
      </c>
      <c r="K1067">
        <v>4</v>
      </c>
      <c r="L1067" t="e">
        <f>+VLOOKUP(A1067,Sheet2!A:A,1,FALSE)</f>
        <v>#N/A</v>
      </c>
    </row>
    <row r="1068" spans="1:12" hidden="1" x14ac:dyDescent="0.25">
      <c r="A1068" t="s">
        <v>780</v>
      </c>
      <c r="B1068" t="s">
        <v>191</v>
      </c>
      <c r="C1068" t="s">
        <v>842</v>
      </c>
      <c r="E1068">
        <v>105840</v>
      </c>
      <c r="F1068">
        <v>0</v>
      </c>
      <c r="G1068">
        <v>0</v>
      </c>
      <c r="H1068">
        <v>0</v>
      </c>
      <c r="I1068">
        <v>0</v>
      </c>
      <c r="J1068">
        <v>2024</v>
      </c>
      <c r="K1068">
        <v>4</v>
      </c>
      <c r="L1068" t="e">
        <f>+VLOOKUP(A1068,Sheet2!A:A,1,FALSE)</f>
        <v>#N/A</v>
      </c>
    </row>
    <row r="1069" spans="1:12" hidden="1" x14ac:dyDescent="0.25">
      <c r="A1069" t="s">
        <v>864</v>
      </c>
      <c r="B1069" t="s">
        <v>191</v>
      </c>
      <c r="C1069" t="s">
        <v>842</v>
      </c>
      <c r="E1069">
        <v>194040</v>
      </c>
      <c r="F1069">
        <v>0</v>
      </c>
      <c r="G1069">
        <v>0</v>
      </c>
      <c r="H1069">
        <v>0</v>
      </c>
      <c r="I1069">
        <v>0</v>
      </c>
      <c r="J1069">
        <v>2024</v>
      </c>
      <c r="K1069">
        <v>4</v>
      </c>
      <c r="L1069" t="e">
        <f>+VLOOKUP(A1069,Sheet2!A:A,1,FALSE)</f>
        <v>#N/A</v>
      </c>
    </row>
    <row r="1070" spans="1:12" hidden="1" x14ac:dyDescent="0.25">
      <c r="A1070" t="s">
        <v>781</v>
      </c>
      <c r="B1070" t="s">
        <v>191</v>
      </c>
      <c r="C1070" t="s">
        <v>842</v>
      </c>
      <c r="E1070">
        <v>543112</v>
      </c>
      <c r="F1070">
        <v>0</v>
      </c>
      <c r="G1070">
        <v>0</v>
      </c>
      <c r="H1070">
        <v>0</v>
      </c>
      <c r="I1070">
        <v>0</v>
      </c>
      <c r="J1070">
        <v>2024</v>
      </c>
      <c r="K1070">
        <v>4</v>
      </c>
      <c r="L1070" t="e">
        <f>+VLOOKUP(A1070,Sheet2!A:A,1,FALSE)</f>
        <v>#N/A</v>
      </c>
    </row>
    <row r="1071" spans="1:12" hidden="1" x14ac:dyDescent="0.25">
      <c r="A1071" t="s">
        <v>782</v>
      </c>
      <c r="B1071" t="s">
        <v>191</v>
      </c>
      <c r="C1071" t="s">
        <v>842</v>
      </c>
      <c r="E1071">
        <v>194040</v>
      </c>
      <c r="F1071">
        <v>0</v>
      </c>
      <c r="G1071">
        <v>0</v>
      </c>
      <c r="H1071">
        <v>0</v>
      </c>
      <c r="I1071">
        <v>0</v>
      </c>
      <c r="J1071">
        <v>2024</v>
      </c>
      <c r="K1071">
        <v>4</v>
      </c>
      <c r="L1071" t="e">
        <f>+VLOOKUP(A1071,Sheet2!A:A,1,FALSE)</f>
        <v>#N/A</v>
      </c>
    </row>
    <row r="1072" spans="1:12" hidden="1" x14ac:dyDescent="0.25">
      <c r="A1072" t="s">
        <v>856</v>
      </c>
      <c r="B1072" t="s">
        <v>191</v>
      </c>
      <c r="C1072" t="s">
        <v>842</v>
      </c>
      <c r="E1072">
        <v>194040</v>
      </c>
      <c r="F1072">
        <v>0</v>
      </c>
      <c r="G1072">
        <v>0</v>
      </c>
      <c r="H1072">
        <v>0</v>
      </c>
      <c r="I1072">
        <v>0</v>
      </c>
      <c r="J1072">
        <v>2024</v>
      </c>
      <c r="K1072">
        <v>4</v>
      </c>
      <c r="L1072" t="e">
        <f>+VLOOKUP(A1072,Sheet2!A:A,1,FALSE)</f>
        <v>#N/A</v>
      </c>
    </row>
    <row r="1073" spans="1:12" hidden="1" x14ac:dyDescent="0.25">
      <c r="A1073" t="s">
        <v>204</v>
      </c>
      <c r="B1073" t="s">
        <v>191</v>
      </c>
      <c r="C1073" t="s">
        <v>842</v>
      </c>
      <c r="E1073">
        <v>88200</v>
      </c>
      <c r="F1073">
        <v>0</v>
      </c>
      <c r="G1073">
        <v>-35276</v>
      </c>
      <c r="H1073">
        <v>0</v>
      </c>
      <c r="I1073">
        <v>0</v>
      </c>
      <c r="J1073">
        <v>2024</v>
      </c>
      <c r="K1073">
        <v>4</v>
      </c>
      <c r="L1073" t="str">
        <f>+VLOOKUP(A1073,Sheet2!A:A,1,FALSE)</f>
        <v>Sto 045 Ciudadela 20 de Julio</v>
      </c>
    </row>
    <row r="1074" spans="1:12" hidden="1" x14ac:dyDescent="0.25">
      <c r="A1074" t="s">
        <v>826</v>
      </c>
      <c r="B1074" t="s">
        <v>191</v>
      </c>
      <c r="C1074" t="s">
        <v>842</v>
      </c>
      <c r="E1074">
        <v>194040</v>
      </c>
      <c r="F1074">
        <v>0</v>
      </c>
      <c r="G1074">
        <v>-71397</v>
      </c>
      <c r="H1074">
        <v>0</v>
      </c>
      <c r="I1074">
        <v>0</v>
      </c>
      <c r="J1074">
        <v>2024</v>
      </c>
      <c r="K1074">
        <v>4</v>
      </c>
      <c r="L1074" t="e">
        <f>+VLOOKUP(A1074,Sheet2!A:A,1,FALSE)</f>
        <v>#N/A</v>
      </c>
    </row>
    <row r="1075" spans="1:12" hidden="1" x14ac:dyDescent="0.25">
      <c r="A1075" t="s">
        <v>205</v>
      </c>
      <c r="B1075" t="s">
        <v>191</v>
      </c>
      <c r="C1075" t="s">
        <v>842</v>
      </c>
      <c r="E1075">
        <v>88200</v>
      </c>
      <c r="F1075">
        <v>0</v>
      </c>
      <c r="G1075">
        <v>-32941</v>
      </c>
      <c r="H1075">
        <v>0</v>
      </c>
      <c r="I1075">
        <v>0</v>
      </c>
      <c r="J1075">
        <v>2024</v>
      </c>
      <c r="K1075">
        <v>4</v>
      </c>
      <c r="L1075" t="e">
        <f>+VLOOKUP(A1075,Sheet2!A:A,1,FALSE)</f>
        <v>#N/A</v>
      </c>
    </row>
    <row r="1076" spans="1:12" hidden="1" x14ac:dyDescent="0.25">
      <c r="A1076" t="s">
        <v>206</v>
      </c>
      <c r="B1076" t="s">
        <v>191</v>
      </c>
      <c r="C1076" t="s">
        <v>842</v>
      </c>
      <c r="E1076">
        <v>543112</v>
      </c>
      <c r="F1076">
        <v>0</v>
      </c>
      <c r="G1076">
        <v>0</v>
      </c>
      <c r="H1076">
        <v>0</v>
      </c>
      <c r="I1076">
        <v>0</v>
      </c>
      <c r="J1076">
        <v>2024</v>
      </c>
      <c r="K1076">
        <v>4</v>
      </c>
      <c r="L1076" t="e">
        <f>+VLOOKUP(A1076,Sheet2!A:A,1,FALSE)</f>
        <v>#N/A</v>
      </c>
    </row>
    <row r="1077" spans="1:12" hidden="1" x14ac:dyDescent="0.25">
      <c r="A1077" t="s">
        <v>783</v>
      </c>
      <c r="B1077" t="s">
        <v>191</v>
      </c>
      <c r="C1077" t="s">
        <v>842</v>
      </c>
      <c r="E1077">
        <v>557000</v>
      </c>
      <c r="F1077">
        <v>0</v>
      </c>
      <c r="G1077">
        <v>-56389</v>
      </c>
      <c r="H1077">
        <v>0</v>
      </c>
      <c r="I1077">
        <v>0</v>
      </c>
      <c r="J1077">
        <v>2024</v>
      </c>
      <c r="K1077">
        <v>4</v>
      </c>
      <c r="L1077" t="e">
        <f>+VLOOKUP(A1077,Sheet2!A:A,1,FALSE)</f>
        <v>#N/A</v>
      </c>
    </row>
    <row r="1078" spans="1:12" hidden="1" x14ac:dyDescent="0.25">
      <c r="A1078" t="s">
        <v>865</v>
      </c>
      <c r="B1078" t="s">
        <v>191</v>
      </c>
      <c r="C1078" t="s">
        <v>842</v>
      </c>
      <c r="E1078">
        <v>194040</v>
      </c>
      <c r="F1078">
        <v>0</v>
      </c>
      <c r="G1078">
        <v>0</v>
      </c>
      <c r="H1078">
        <v>0</v>
      </c>
      <c r="I1078">
        <v>0</v>
      </c>
      <c r="J1078">
        <v>2024</v>
      </c>
      <c r="K1078">
        <v>4</v>
      </c>
      <c r="L1078" t="e">
        <f>+VLOOKUP(A1078,Sheet2!A:A,1,FALSE)</f>
        <v>#N/A</v>
      </c>
    </row>
    <row r="1079" spans="1:12" hidden="1" x14ac:dyDescent="0.25">
      <c r="A1079" t="s">
        <v>207</v>
      </c>
      <c r="B1079" t="s">
        <v>191</v>
      </c>
      <c r="C1079" t="s">
        <v>842</v>
      </c>
      <c r="E1079">
        <v>1961344</v>
      </c>
      <c r="F1079">
        <v>0</v>
      </c>
      <c r="G1079">
        <v>0</v>
      </c>
      <c r="H1079">
        <v>0</v>
      </c>
      <c r="I1079">
        <v>0</v>
      </c>
      <c r="J1079">
        <v>2024</v>
      </c>
      <c r="K1079">
        <v>4</v>
      </c>
      <c r="L1079" t="str">
        <f>+VLOOKUP(A1079,Sheet2!A:A,1,FALSE)</f>
        <v>Sto 059 el Golf</v>
      </c>
    </row>
    <row r="1080" spans="1:12" hidden="1" x14ac:dyDescent="0.25">
      <c r="A1080" t="s">
        <v>208</v>
      </c>
      <c r="B1080" t="s">
        <v>191</v>
      </c>
      <c r="C1080" t="s">
        <v>842</v>
      </c>
      <c r="E1080">
        <v>384312</v>
      </c>
      <c r="F1080">
        <v>0</v>
      </c>
      <c r="G1080">
        <v>0</v>
      </c>
      <c r="H1080">
        <v>0</v>
      </c>
      <c r="I1080">
        <v>0</v>
      </c>
      <c r="J1080">
        <v>2024</v>
      </c>
      <c r="K1080">
        <v>4</v>
      </c>
      <c r="L1080" t="e">
        <f>+VLOOKUP(A1080,Sheet2!A:A,1,FALSE)</f>
        <v>#N/A</v>
      </c>
    </row>
    <row r="1081" spans="1:12" hidden="1" x14ac:dyDescent="0.25">
      <c r="A1081" t="s">
        <v>209</v>
      </c>
      <c r="B1081" t="s">
        <v>191</v>
      </c>
      <c r="C1081" t="s">
        <v>842</v>
      </c>
      <c r="E1081">
        <v>693117</v>
      </c>
      <c r="F1081">
        <v>0</v>
      </c>
      <c r="G1081">
        <v>0</v>
      </c>
      <c r="H1081">
        <v>0</v>
      </c>
      <c r="I1081">
        <v>0</v>
      </c>
      <c r="J1081">
        <v>2024</v>
      </c>
      <c r="K1081">
        <v>4</v>
      </c>
      <c r="L1081" t="e">
        <f>+VLOOKUP(A1081,Sheet2!A:A,1,FALSE)</f>
        <v>#N/A</v>
      </c>
    </row>
    <row r="1082" spans="1:12" hidden="1" x14ac:dyDescent="0.25">
      <c r="A1082" t="s">
        <v>210</v>
      </c>
      <c r="B1082" t="s">
        <v>191</v>
      </c>
      <c r="C1082" t="s">
        <v>842</v>
      </c>
      <c r="E1082">
        <v>88200</v>
      </c>
      <c r="F1082">
        <v>0</v>
      </c>
      <c r="G1082">
        <v>0</v>
      </c>
      <c r="H1082">
        <v>0</v>
      </c>
      <c r="I1082">
        <v>0</v>
      </c>
      <c r="J1082">
        <v>2024</v>
      </c>
      <c r="K1082">
        <v>4</v>
      </c>
      <c r="L1082" t="str">
        <f>+VLOOKUP(A1082,Sheet2!A:A,1,FALSE)</f>
        <v>Sto 063 Terminal</v>
      </c>
    </row>
    <row r="1083" spans="1:12" hidden="1" x14ac:dyDescent="0.25">
      <c r="A1083" t="s">
        <v>211</v>
      </c>
      <c r="B1083" t="s">
        <v>191</v>
      </c>
      <c r="C1083" t="s">
        <v>842</v>
      </c>
      <c r="E1083">
        <v>0</v>
      </c>
      <c r="F1083">
        <v>0</v>
      </c>
      <c r="G1083">
        <v>-46699</v>
      </c>
      <c r="H1083">
        <v>0</v>
      </c>
      <c r="I1083">
        <v>0</v>
      </c>
      <c r="J1083">
        <v>2024</v>
      </c>
      <c r="K1083">
        <v>4</v>
      </c>
      <c r="L1083" t="str">
        <f>+VLOOKUP(A1083,Sheet2!A:A,1,FALSE)</f>
        <v>Sto 065 Murillo Estadio</v>
      </c>
    </row>
    <row r="1084" spans="1:12" hidden="1" x14ac:dyDescent="0.25">
      <c r="A1084" t="s">
        <v>866</v>
      </c>
      <c r="B1084" t="s">
        <v>191</v>
      </c>
      <c r="C1084" t="s">
        <v>842</v>
      </c>
      <c r="E1084">
        <v>194040</v>
      </c>
      <c r="F1084">
        <v>0</v>
      </c>
      <c r="G1084">
        <v>0</v>
      </c>
      <c r="H1084">
        <v>0</v>
      </c>
      <c r="I1084">
        <v>0</v>
      </c>
      <c r="J1084">
        <v>2024</v>
      </c>
      <c r="K1084">
        <v>4</v>
      </c>
      <c r="L1084" t="e">
        <f>+VLOOKUP(A1084,Sheet2!A:A,1,FALSE)</f>
        <v>#N/A</v>
      </c>
    </row>
    <row r="1085" spans="1:12" hidden="1" x14ac:dyDescent="0.25">
      <c r="A1085" t="s">
        <v>212</v>
      </c>
      <c r="B1085" t="s">
        <v>191</v>
      </c>
      <c r="C1085" t="s">
        <v>842</v>
      </c>
      <c r="E1085">
        <v>202710</v>
      </c>
      <c r="F1085">
        <v>0</v>
      </c>
      <c r="G1085">
        <v>-10584</v>
      </c>
      <c r="H1085">
        <v>0</v>
      </c>
      <c r="I1085">
        <v>0</v>
      </c>
      <c r="J1085">
        <v>2024</v>
      </c>
      <c r="K1085">
        <v>4</v>
      </c>
      <c r="L1085" t="str">
        <f>+VLOOKUP(A1085,Sheet2!A:A,1,FALSE)</f>
        <v>Sao 067 Parque Alegra</v>
      </c>
    </row>
    <row r="1086" spans="1:12" hidden="1" x14ac:dyDescent="0.25">
      <c r="A1086" t="s">
        <v>213</v>
      </c>
      <c r="B1086" t="s">
        <v>191</v>
      </c>
      <c r="C1086" t="s">
        <v>842</v>
      </c>
      <c r="E1086">
        <v>599840</v>
      </c>
      <c r="F1086">
        <v>0</v>
      </c>
      <c r="G1086">
        <v>0</v>
      </c>
      <c r="H1086">
        <v>0</v>
      </c>
      <c r="I1086">
        <v>0</v>
      </c>
      <c r="J1086">
        <v>2024</v>
      </c>
      <c r="K1086">
        <v>4</v>
      </c>
      <c r="L1086" t="e">
        <f>+VLOOKUP(A1086,Sheet2!A:A,1,FALSE)</f>
        <v>#N/A</v>
      </c>
    </row>
    <row r="1087" spans="1:12" hidden="1" x14ac:dyDescent="0.25">
      <c r="A1087" t="s">
        <v>214</v>
      </c>
      <c r="B1087" t="s">
        <v>191</v>
      </c>
      <c r="C1087" t="s">
        <v>842</v>
      </c>
      <c r="E1087">
        <v>804272</v>
      </c>
      <c r="F1087">
        <v>0</v>
      </c>
      <c r="G1087">
        <v>-76437</v>
      </c>
      <c r="H1087">
        <v>0</v>
      </c>
      <c r="I1087">
        <v>0</v>
      </c>
      <c r="J1087">
        <v>2024</v>
      </c>
      <c r="K1087">
        <v>4</v>
      </c>
      <c r="L1087" t="e">
        <f>+VLOOKUP(A1087,Sheet2!A:A,1,FALSE)</f>
        <v>#N/A</v>
      </c>
    </row>
    <row r="1088" spans="1:12" hidden="1" x14ac:dyDescent="0.25">
      <c r="A1088" t="s">
        <v>784</v>
      </c>
      <c r="B1088" t="s">
        <v>191</v>
      </c>
      <c r="C1088" t="s">
        <v>842</v>
      </c>
      <c r="E1088">
        <v>2385981</v>
      </c>
      <c r="F1088">
        <v>0</v>
      </c>
      <c r="G1088">
        <v>-141112</v>
      </c>
      <c r="H1088">
        <v>0</v>
      </c>
      <c r="I1088">
        <v>0</v>
      </c>
      <c r="J1088">
        <v>2024</v>
      </c>
      <c r="K1088">
        <v>4</v>
      </c>
      <c r="L1088" t="e">
        <f>+VLOOKUP(A1088,Sheet2!A:A,1,FALSE)</f>
        <v>#N/A</v>
      </c>
    </row>
    <row r="1089" spans="1:12" hidden="1" x14ac:dyDescent="0.25">
      <c r="A1089" t="s">
        <v>215</v>
      </c>
      <c r="B1089" t="s">
        <v>191</v>
      </c>
      <c r="C1089" t="s">
        <v>842</v>
      </c>
      <c r="E1089">
        <v>1333224</v>
      </c>
      <c r="F1089">
        <v>0</v>
      </c>
      <c r="G1089">
        <v>0</v>
      </c>
      <c r="H1089">
        <v>0</v>
      </c>
      <c r="I1089">
        <v>0</v>
      </c>
      <c r="J1089">
        <v>2024</v>
      </c>
      <c r="K1089">
        <v>4</v>
      </c>
      <c r="L1089" t="str">
        <f>+VLOOKUP(A1089,Sheet2!A:A,1,FALSE)</f>
        <v>Sto 076 Prado Alto</v>
      </c>
    </row>
    <row r="1090" spans="1:12" hidden="1" x14ac:dyDescent="0.25">
      <c r="A1090" t="s">
        <v>216</v>
      </c>
      <c r="B1090" t="s">
        <v>191</v>
      </c>
      <c r="C1090" t="s">
        <v>842</v>
      </c>
      <c r="E1090">
        <v>384312</v>
      </c>
      <c r="F1090">
        <v>0</v>
      </c>
      <c r="G1090">
        <v>-5687</v>
      </c>
      <c r="H1090">
        <v>0</v>
      </c>
      <c r="I1090">
        <v>0</v>
      </c>
      <c r="J1090">
        <v>2024</v>
      </c>
      <c r="K1090">
        <v>4</v>
      </c>
      <c r="L1090" t="str">
        <f>+VLOOKUP(A1090,Sheet2!A:A,1,FALSE)</f>
        <v>Sto 078 Ciudad Jardin</v>
      </c>
    </row>
    <row r="1091" spans="1:12" hidden="1" x14ac:dyDescent="0.25">
      <c r="A1091" t="s">
        <v>830</v>
      </c>
      <c r="B1091" t="s">
        <v>191</v>
      </c>
      <c r="C1091" t="s">
        <v>842</v>
      </c>
      <c r="E1091">
        <v>1425312</v>
      </c>
      <c r="F1091">
        <v>0</v>
      </c>
      <c r="G1091">
        <v>-98798</v>
      </c>
      <c r="H1091">
        <v>0</v>
      </c>
      <c r="I1091">
        <v>0</v>
      </c>
      <c r="J1091">
        <v>2024</v>
      </c>
      <c r="K1091">
        <v>4</v>
      </c>
      <c r="L1091" t="str">
        <f>+VLOOKUP(A1091,Sheet2!A:A,1,FALSE)</f>
        <v>Sto 079 Villa Contry</v>
      </c>
    </row>
    <row r="1092" spans="1:12" hidden="1" x14ac:dyDescent="0.25">
      <c r="A1092" t="s">
        <v>217</v>
      </c>
      <c r="B1092" t="s">
        <v>191</v>
      </c>
      <c r="C1092" t="s">
        <v>842</v>
      </c>
      <c r="E1092">
        <v>543112</v>
      </c>
      <c r="F1092">
        <v>0</v>
      </c>
      <c r="G1092">
        <v>-35280</v>
      </c>
      <c r="H1092">
        <v>0</v>
      </c>
      <c r="I1092">
        <v>0</v>
      </c>
      <c r="J1092">
        <v>2024</v>
      </c>
      <c r="K1092">
        <v>4</v>
      </c>
      <c r="L1092" t="str">
        <f>+VLOOKUP(A1092,Sheet2!A:A,1,FALSE)</f>
        <v>Sto 080 Granadillo</v>
      </c>
    </row>
    <row r="1093" spans="1:12" hidden="1" x14ac:dyDescent="0.25">
      <c r="A1093" t="s">
        <v>218</v>
      </c>
      <c r="B1093" t="s">
        <v>191</v>
      </c>
      <c r="C1093" t="s">
        <v>842</v>
      </c>
      <c r="E1093">
        <v>940112</v>
      </c>
      <c r="F1093">
        <v>0</v>
      </c>
      <c r="G1093">
        <v>-49400</v>
      </c>
      <c r="H1093">
        <v>0</v>
      </c>
      <c r="I1093">
        <v>0</v>
      </c>
      <c r="J1093">
        <v>2024</v>
      </c>
      <c r="K1093">
        <v>4</v>
      </c>
      <c r="L1093" t="str">
        <f>+VLOOKUP(A1093,Sheet2!A:A,1,FALSE)</f>
        <v>Sto 082 Porvenir</v>
      </c>
    </row>
    <row r="1094" spans="1:12" hidden="1" x14ac:dyDescent="0.25">
      <c r="A1094" t="s">
        <v>219</v>
      </c>
      <c r="B1094" t="s">
        <v>191</v>
      </c>
      <c r="C1094" t="s">
        <v>842</v>
      </c>
      <c r="E1094">
        <v>922424</v>
      </c>
      <c r="F1094">
        <v>0</v>
      </c>
      <c r="G1094">
        <v>0</v>
      </c>
      <c r="H1094">
        <v>0</v>
      </c>
      <c r="I1094">
        <v>0</v>
      </c>
      <c r="J1094">
        <v>2024</v>
      </c>
      <c r="K1094">
        <v>4</v>
      </c>
      <c r="L1094" t="str">
        <f>+VLOOKUP(A1094,Sheet2!A:A,1,FALSE)</f>
        <v>Sto 084 Paraiso</v>
      </c>
    </row>
    <row r="1095" spans="1:12" hidden="1" x14ac:dyDescent="0.25">
      <c r="A1095" t="s">
        <v>220</v>
      </c>
      <c r="B1095" t="s">
        <v>191</v>
      </c>
      <c r="C1095" t="s">
        <v>842</v>
      </c>
      <c r="E1095">
        <v>543112</v>
      </c>
      <c r="F1095">
        <v>0</v>
      </c>
      <c r="G1095">
        <v>0</v>
      </c>
      <c r="H1095">
        <v>0</v>
      </c>
      <c r="I1095">
        <v>0</v>
      </c>
      <c r="J1095">
        <v>2024</v>
      </c>
      <c r="K1095">
        <v>4</v>
      </c>
      <c r="L1095" t="e">
        <f>+VLOOKUP(A1095,Sheet2!A:A,1,FALSE)</f>
        <v>#N/A</v>
      </c>
    </row>
    <row r="1096" spans="1:12" hidden="1" x14ac:dyDescent="0.25">
      <c r="A1096" t="s">
        <v>221</v>
      </c>
      <c r="B1096" t="s">
        <v>191</v>
      </c>
      <c r="C1096" t="s">
        <v>842</v>
      </c>
      <c r="E1096">
        <v>1194744</v>
      </c>
      <c r="F1096">
        <v>0</v>
      </c>
      <c r="G1096">
        <v>0</v>
      </c>
      <c r="H1096">
        <v>0</v>
      </c>
      <c r="I1096">
        <v>0</v>
      </c>
      <c r="J1096">
        <v>2024</v>
      </c>
      <c r="K1096">
        <v>4</v>
      </c>
      <c r="L1096" t="str">
        <f>+VLOOKUP(A1096,Sheet2!A:A,1,FALSE)</f>
        <v>Sto 098 Buenavista</v>
      </c>
    </row>
    <row r="1097" spans="1:12" hidden="1" x14ac:dyDescent="0.25">
      <c r="A1097" t="s">
        <v>222</v>
      </c>
      <c r="B1097" t="s">
        <v>191</v>
      </c>
      <c r="C1097" t="s">
        <v>842</v>
      </c>
      <c r="E1097">
        <v>236832</v>
      </c>
      <c r="F1097">
        <v>0</v>
      </c>
      <c r="G1097">
        <v>-26855</v>
      </c>
      <c r="H1097">
        <v>0</v>
      </c>
      <c r="I1097">
        <v>0</v>
      </c>
      <c r="J1097">
        <v>2024</v>
      </c>
      <c r="K1097">
        <v>4</v>
      </c>
      <c r="L1097" t="str">
        <f>+VLOOKUP(A1097,Sheet2!A:A,1,FALSE)</f>
        <v>Sto 089 Ciudad del Puerto</v>
      </c>
    </row>
    <row r="1098" spans="1:12" hidden="1" x14ac:dyDescent="0.25">
      <c r="A1098" t="s">
        <v>223</v>
      </c>
      <c r="B1098" t="s">
        <v>191</v>
      </c>
      <c r="C1098" t="s">
        <v>842</v>
      </c>
      <c r="E1098">
        <v>924232</v>
      </c>
      <c r="F1098">
        <v>0</v>
      </c>
      <c r="G1098">
        <v>0</v>
      </c>
      <c r="H1098">
        <v>0</v>
      </c>
      <c r="I1098">
        <v>0</v>
      </c>
      <c r="J1098">
        <v>2024</v>
      </c>
      <c r="K1098">
        <v>4</v>
      </c>
      <c r="L1098" t="e">
        <f>+VLOOKUP(A1098,Sheet2!A:A,1,FALSE)</f>
        <v>#N/A</v>
      </c>
    </row>
    <row r="1099" spans="1:12" hidden="1" x14ac:dyDescent="0.25">
      <c r="A1099" t="s">
        <v>224</v>
      </c>
      <c r="B1099" t="s">
        <v>191</v>
      </c>
      <c r="C1099" t="s">
        <v>842</v>
      </c>
      <c r="E1099">
        <v>710576</v>
      </c>
      <c r="F1099">
        <v>0</v>
      </c>
      <c r="G1099">
        <v>-54160</v>
      </c>
      <c r="H1099">
        <v>0</v>
      </c>
      <c r="I1099">
        <v>0</v>
      </c>
      <c r="J1099">
        <v>2024</v>
      </c>
      <c r="K1099">
        <v>4</v>
      </c>
      <c r="L1099" t="e">
        <f>+VLOOKUP(A1099,Sheet2!A:A,1,FALSE)</f>
        <v>#N/A</v>
      </c>
    </row>
    <row r="1100" spans="1:12" hidden="1" x14ac:dyDescent="0.25">
      <c r="A1100" t="s">
        <v>226</v>
      </c>
      <c r="B1100" t="s">
        <v>191</v>
      </c>
      <c r="C1100" t="s">
        <v>842</v>
      </c>
      <c r="E1100">
        <v>407730</v>
      </c>
      <c r="F1100">
        <v>0</v>
      </c>
      <c r="G1100">
        <v>0</v>
      </c>
      <c r="H1100">
        <v>0</v>
      </c>
      <c r="I1100">
        <v>0</v>
      </c>
      <c r="J1100">
        <v>2024</v>
      </c>
      <c r="K1100">
        <v>4</v>
      </c>
      <c r="L1100" t="str">
        <f>+VLOOKUP(A1100,Sheet2!A:A,1,FALSE)</f>
        <v>Sto 515</v>
      </c>
    </row>
    <row r="1101" spans="1:12" hidden="1" x14ac:dyDescent="0.25">
      <c r="A1101" t="s">
        <v>227</v>
      </c>
      <c r="B1101" t="s">
        <v>191</v>
      </c>
      <c r="C1101" t="s">
        <v>844</v>
      </c>
      <c r="E1101">
        <v>4363179</v>
      </c>
      <c r="F1101">
        <v>0</v>
      </c>
      <c r="G1101">
        <v>-86630</v>
      </c>
      <c r="H1101">
        <v>0</v>
      </c>
      <c r="I1101">
        <v>0</v>
      </c>
      <c r="J1101">
        <v>2024</v>
      </c>
      <c r="K1101">
        <v>4</v>
      </c>
      <c r="L1101" t="e">
        <f>+VLOOKUP(A1101,Sheet2!A:A,1,FALSE)</f>
        <v>#N/A</v>
      </c>
    </row>
    <row r="1102" spans="1:12" hidden="1" x14ac:dyDescent="0.25">
      <c r="A1102" t="s">
        <v>228</v>
      </c>
      <c r="B1102" t="s">
        <v>191</v>
      </c>
      <c r="C1102" t="s">
        <v>844</v>
      </c>
      <c r="E1102">
        <v>2835923</v>
      </c>
      <c r="F1102">
        <v>0</v>
      </c>
      <c r="G1102">
        <v>-135299</v>
      </c>
      <c r="H1102">
        <v>0</v>
      </c>
      <c r="I1102">
        <v>0</v>
      </c>
      <c r="J1102">
        <v>2024</v>
      </c>
      <c r="K1102">
        <v>4</v>
      </c>
      <c r="L1102" t="str">
        <f>+VLOOKUP(A1102,Sheet2!A:A,1,FALSE)</f>
        <v>Sao 112 San Felipe</v>
      </c>
    </row>
    <row r="1103" spans="1:12" hidden="1" x14ac:dyDescent="0.25">
      <c r="A1103" t="s">
        <v>229</v>
      </c>
      <c r="B1103" t="s">
        <v>191</v>
      </c>
      <c r="C1103" t="s">
        <v>844</v>
      </c>
      <c r="E1103">
        <v>701742</v>
      </c>
      <c r="F1103">
        <v>0</v>
      </c>
      <c r="G1103">
        <v>-125836</v>
      </c>
      <c r="H1103">
        <v>0</v>
      </c>
      <c r="I1103">
        <v>0</v>
      </c>
      <c r="J1103">
        <v>2024</v>
      </c>
      <c r="K1103">
        <v>4</v>
      </c>
      <c r="L1103" t="str">
        <f>+VLOOKUP(A1103,Sheet2!A:A,1,FALSE)</f>
        <v>Sdo 609 Bazurto</v>
      </c>
    </row>
    <row r="1104" spans="1:12" hidden="1" x14ac:dyDescent="0.25">
      <c r="A1104" t="s">
        <v>230</v>
      </c>
      <c r="B1104" t="s">
        <v>191</v>
      </c>
      <c r="C1104" t="s">
        <v>844</v>
      </c>
      <c r="E1104">
        <v>1018187</v>
      </c>
      <c r="F1104">
        <v>0</v>
      </c>
      <c r="G1104">
        <v>-29076</v>
      </c>
      <c r="H1104">
        <v>0</v>
      </c>
      <c r="I1104">
        <v>0</v>
      </c>
      <c r="J1104">
        <v>2024</v>
      </c>
      <c r="K1104">
        <v>4</v>
      </c>
      <c r="L1104" t="str">
        <f>+VLOOKUP(A1104,Sheet2!A:A,1,FALSE)</f>
        <v>Sto 101 Badillo</v>
      </c>
    </row>
    <row r="1105" spans="1:12" hidden="1" x14ac:dyDescent="0.25">
      <c r="A1105" t="s">
        <v>231</v>
      </c>
      <c r="B1105" t="s">
        <v>191</v>
      </c>
      <c r="C1105" t="s">
        <v>844</v>
      </c>
      <c r="E1105">
        <v>275703</v>
      </c>
      <c r="F1105">
        <v>0</v>
      </c>
      <c r="G1105">
        <v>-53497</v>
      </c>
      <c r="H1105">
        <v>0</v>
      </c>
      <c r="I1105">
        <v>0</v>
      </c>
      <c r="J1105">
        <v>2024</v>
      </c>
      <c r="K1105">
        <v>4</v>
      </c>
      <c r="L1105" t="e">
        <f>+VLOOKUP(A1105,Sheet2!A:A,1,FALSE)</f>
        <v>#N/A</v>
      </c>
    </row>
    <row r="1106" spans="1:12" hidden="1" x14ac:dyDescent="0.25">
      <c r="A1106" t="s">
        <v>232</v>
      </c>
      <c r="B1106" t="s">
        <v>191</v>
      </c>
      <c r="C1106" t="s">
        <v>844</v>
      </c>
      <c r="E1106">
        <v>312165</v>
      </c>
      <c r="F1106">
        <v>0</v>
      </c>
      <c r="G1106">
        <v>-38750</v>
      </c>
      <c r="H1106">
        <v>0</v>
      </c>
      <c r="I1106">
        <v>0</v>
      </c>
      <c r="J1106">
        <v>2024</v>
      </c>
      <c r="K1106">
        <v>4</v>
      </c>
      <c r="L1106" t="e">
        <f>+VLOOKUP(A1106,Sheet2!A:A,1,FALSE)</f>
        <v>#N/A</v>
      </c>
    </row>
    <row r="1107" spans="1:12" hidden="1" x14ac:dyDescent="0.25">
      <c r="A1107" t="s">
        <v>233</v>
      </c>
      <c r="B1107" t="s">
        <v>191</v>
      </c>
      <c r="C1107" t="s">
        <v>844</v>
      </c>
      <c r="E1107">
        <v>180032</v>
      </c>
      <c r="F1107">
        <v>0</v>
      </c>
      <c r="G1107">
        <v>-139325</v>
      </c>
      <c r="H1107">
        <v>0</v>
      </c>
      <c r="I1107">
        <v>0</v>
      </c>
      <c r="J1107">
        <v>2024</v>
      </c>
      <c r="K1107">
        <v>4</v>
      </c>
      <c r="L1107" t="str">
        <f>+VLOOKUP(A1107,Sheet2!A:A,1,FALSE)</f>
        <v>Sto 104 los Ejecutivos</v>
      </c>
    </row>
    <row r="1108" spans="1:12" hidden="1" x14ac:dyDescent="0.25">
      <c r="A1108" t="s">
        <v>234</v>
      </c>
      <c r="B1108" t="s">
        <v>191</v>
      </c>
      <c r="C1108" t="s">
        <v>844</v>
      </c>
      <c r="E1108">
        <v>962774</v>
      </c>
      <c r="F1108">
        <v>0</v>
      </c>
      <c r="G1108">
        <v>-107767</v>
      </c>
      <c r="H1108">
        <v>0</v>
      </c>
      <c r="I1108">
        <v>0</v>
      </c>
      <c r="J1108">
        <v>2024</v>
      </c>
      <c r="K1108">
        <v>4</v>
      </c>
      <c r="L1108" t="str">
        <f>+VLOOKUP(A1108,Sheet2!A:A,1,FALSE)</f>
        <v>Sto 106 Torices</v>
      </c>
    </row>
    <row r="1109" spans="1:12" hidden="1" x14ac:dyDescent="0.25">
      <c r="A1109" t="s">
        <v>235</v>
      </c>
      <c r="B1109" t="s">
        <v>191</v>
      </c>
      <c r="C1109" t="s">
        <v>844</v>
      </c>
      <c r="E1109">
        <v>1764630</v>
      </c>
      <c r="F1109">
        <v>0</v>
      </c>
      <c r="G1109">
        <v>-334862</v>
      </c>
      <c r="H1109">
        <v>0</v>
      </c>
      <c r="I1109">
        <v>0</v>
      </c>
      <c r="J1109">
        <v>2024</v>
      </c>
      <c r="K1109">
        <v>4</v>
      </c>
      <c r="L1109" t="str">
        <f>+VLOOKUP(A1109,Sheet2!A:A,1,FALSE)</f>
        <v>Sto 107 Pie de la Popa</v>
      </c>
    </row>
    <row r="1110" spans="1:12" hidden="1" x14ac:dyDescent="0.25">
      <c r="A1110" t="s">
        <v>236</v>
      </c>
      <c r="B1110" t="s">
        <v>191</v>
      </c>
      <c r="C1110" t="s">
        <v>844</v>
      </c>
      <c r="E1110">
        <v>992942</v>
      </c>
      <c r="F1110">
        <v>0</v>
      </c>
      <c r="G1110">
        <v>-75650</v>
      </c>
      <c r="H1110">
        <v>0</v>
      </c>
      <c r="I1110">
        <v>0</v>
      </c>
      <c r="J1110">
        <v>2024</v>
      </c>
      <c r="K1110">
        <v>4</v>
      </c>
      <c r="L1110" t="str">
        <f>+VLOOKUP(A1110,Sheet2!A:A,1,FALSE)</f>
        <v>Sto 108 Crisanto Luque</v>
      </c>
    </row>
    <row r="1111" spans="1:12" hidden="1" x14ac:dyDescent="0.25">
      <c r="A1111" t="s">
        <v>237</v>
      </c>
      <c r="B1111" t="s">
        <v>191</v>
      </c>
      <c r="C1111" t="s">
        <v>844</v>
      </c>
      <c r="E1111">
        <v>1403607</v>
      </c>
      <c r="F1111">
        <v>0</v>
      </c>
      <c r="G1111">
        <v>-79853</v>
      </c>
      <c r="H1111">
        <v>0</v>
      </c>
      <c r="I1111">
        <v>0</v>
      </c>
      <c r="J1111">
        <v>2024</v>
      </c>
      <c r="K1111">
        <v>4</v>
      </c>
      <c r="L1111" t="str">
        <f>+VLOOKUP(A1111,Sheet2!A:A,1,FALSE)</f>
        <v>Sto 109 Buenos Aires</v>
      </c>
    </row>
    <row r="1112" spans="1:12" hidden="1" x14ac:dyDescent="0.25">
      <c r="A1112" t="s">
        <v>238</v>
      </c>
      <c r="B1112" t="s">
        <v>191</v>
      </c>
      <c r="C1112" t="s">
        <v>844</v>
      </c>
      <c r="E1112">
        <v>0</v>
      </c>
      <c r="F1112">
        <v>0</v>
      </c>
      <c r="G1112">
        <v>-5687</v>
      </c>
      <c r="H1112">
        <v>0</v>
      </c>
      <c r="I1112">
        <v>0</v>
      </c>
      <c r="J1112">
        <v>2024</v>
      </c>
      <c r="K1112">
        <v>4</v>
      </c>
      <c r="L1112" t="str">
        <f>+VLOOKUP(A1112,Sheet2!A:A,1,FALSE)</f>
        <v>Sto 110 Blas de Lezo</v>
      </c>
    </row>
    <row r="1113" spans="1:12" hidden="1" x14ac:dyDescent="0.25">
      <c r="A1113" t="s">
        <v>239</v>
      </c>
      <c r="B1113" t="s">
        <v>191</v>
      </c>
      <c r="C1113" t="s">
        <v>844</v>
      </c>
      <c r="E1113">
        <v>724476</v>
      </c>
      <c r="F1113">
        <v>0</v>
      </c>
      <c r="G1113">
        <v>-40357</v>
      </c>
      <c r="H1113">
        <v>0</v>
      </c>
      <c r="I1113">
        <v>0</v>
      </c>
      <c r="J1113">
        <v>2024</v>
      </c>
      <c r="K1113">
        <v>4</v>
      </c>
      <c r="L1113" t="str">
        <f>+VLOOKUP(A1113,Sheet2!A:A,1,FALSE)</f>
        <v>Sto 113 Trece de Junio</v>
      </c>
    </row>
    <row r="1114" spans="1:12" hidden="1" x14ac:dyDescent="0.25">
      <c r="A1114" t="s">
        <v>240</v>
      </c>
      <c r="B1114" t="s">
        <v>191</v>
      </c>
      <c r="C1114" t="s">
        <v>844</v>
      </c>
      <c r="E1114">
        <v>860158</v>
      </c>
      <c r="F1114">
        <v>0</v>
      </c>
      <c r="G1114">
        <v>-105049</v>
      </c>
      <c r="H1114">
        <v>0</v>
      </c>
      <c r="I1114">
        <v>0</v>
      </c>
      <c r="J1114">
        <v>2024</v>
      </c>
      <c r="K1114">
        <v>4</v>
      </c>
      <c r="L1114" t="str">
        <f>+VLOOKUP(A1114,Sheet2!A:A,1,FALSE)</f>
        <v>Sto 114 Villa Candelaria</v>
      </c>
    </row>
    <row r="1115" spans="1:12" hidden="1" x14ac:dyDescent="0.25">
      <c r="A1115" t="s">
        <v>829</v>
      </c>
      <c r="B1115" t="s">
        <v>191</v>
      </c>
      <c r="C1115" t="s">
        <v>844</v>
      </c>
      <c r="E1115">
        <v>506050</v>
      </c>
      <c r="F1115">
        <v>0</v>
      </c>
      <c r="G1115">
        <v>0</v>
      </c>
      <c r="H1115">
        <v>0</v>
      </c>
      <c r="I1115">
        <v>0</v>
      </c>
      <c r="J1115">
        <v>2024</v>
      </c>
      <c r="K1115">
        <v>4</v>
      </c>
      <c r="L1115" t="str">
        <f>+VLOOKUP(A1115,Sheet2!A:A,1,FALSE)</f>
        <v>STO 115 Outlet el Bosque</v>
      </c>
    </row>
    <row r="1116" spans="1:12" hidden="1" x14ac:dyDescent="0.25">
      <c r="A1116" t="s">
        <v>241</v>
      </c>
      <c r="B1116" t="s">
        <v>191</v>
      </c>
      <c r="C1116" t="s">
        <v>844</v>
      </c>
      <c r="E1116">
        <v>716813</v>
      </c>
      <c r="F1116">
        <v>0</v>
      </c>
      <c r="G1116">
        <v>-150362</v>
      </c>
      <c r="H1116">
        <v>0</v>
      </c>
      <c r="I1116">
        <v>0</v>
      </c>
      <c r="J1116">
        <v>2024</v>
      </c>
      <c r="K1116">
        <v>4</v>
      </c>
      <c r="L1116" t="str">
        <f>+VLOOKUP(A1116,Sheet2!A:A,1,FALSE)</f>
        <v>Sto 116 Arjona</v>
      </c>
    </row>
    <row r="1117" spans="1:12" hidden="1" x14ac:dyDescent="0.25">
      <c r="A1117" t="s">
        <v>242</v>
      </c>
      <c r="B1117" t="s">
        <v>191</v>
      </c>
      <c r="C1117" t="s">
        <v>844</v>
      </c>
      <c r="E1117">
        <v>363207</v>
      </c>
      <c r="F1117">
        <v>0</v>
      </c>
      <c r="G1117">
        <v>-62860</v>
      </c>
      <c r="H1117">
        <v>0</v>
      </c>
      <c r="I1117">
        <v>0</v>
      </c>
      <c r="J1117">
        <v>2024</v>
      </c>
      <c r="K1117">
        <v>4</v>
      </c>
      <c r="L1117" t="str">
        <f>+VLOOKUP(A1117,Sheet2!A:A,1,FALSE)</f>
        <v>Sto 117 Turbaco</v>
      </c>
    </row>
    <row r="1118" spans="1:12" hidden="1" x14ac:dyDescent="0.25">
      <c r="A1118" t="s">
        <v>243</v>
      </c>
      <c r="B1118" t="s">
        <v>191</v>
      </c>
      <c r="C1118" t="s">
        <v>844</v>
      </c>
      <c r="E1118">
        <v>269918</v>
      </c>
      <c r="F1118">
        <v>0</v>
      </c>
      <c r="G1118">
        <v>-215082</v>
      </c>
      <c r="H1118">
        <v>0</v>
      </c>
      <c r="I1118">
        <v>0</v>
      </c>
      <c r="J1118">
        <v>2024</v>
      </c>
      <c r="K1118">
        <v>4</v>
      </c>
      <c r="L1118" t="str">
        <f>+VLOOKUP(A1118,Sheet2!A:A,1,FALSE)</f>
        <v>Sto 118 AV. Pedro de Heredia</v>
      </c>
    </row>
    <row r="1119" spans="1:12" hidden="1" x14ac:dyDescent="0.25">
      <c r="A1119" t="s">
        <v>244</v>
      </c>
      <c r="B1119" t="s">
        <v>191</v>
      </c>
      <c r="C1119" t="s">
        <v>844</v>
      </c>
      <c r="E1119">
        <v>546965</v>
      </c>
      <c r="F1119">
        <v>0</v>
      </c>
      <c r="G1119">
        <v>-56727</v>
      </c>
      <c r="H1119">
        <v>0</v>
      </c>
      <c r="I1119">
        <v>0</v>
      </c>
      <c r="J1119">
        <v>2024</v>
      </c>
      <c r="K1119">
        <v>4</v>
      </c>
      <c r="L1119" t="str">
        <f>+VLOOKUP(A1119,Sheet2!A:A,1,FALSE)</f>
        <v>Sto 119 los Campanos</v>
      </c>
    </row>
    <row r="1120" spans="1:12" hidden="1" x14ac:dyDescent="0.25">
      <c r="A1120" t="s">
        <v>245</v>
      </c>
      <c r="B1120" t="s">
        <v>191</v>
      </c>
      <c r="C1120" t="s">
        <v>844</v>
      </c>
      <c r="E1120">
        <v>1264285</v>
      </c>
      <c r="F1120">
        <v>0</v>
      </c>
      <c r="G1120">
        <v>-74622</v>
      </c>
      <c r="H1120">
        <v>0</v>
      </c>
      <c r="I1120">
        <v>0</v>
      </c>
      <c r="J1120">
        <v>2024</v>
      </c>
      <c r="K1120">
        <v>4</v>
      </c>
      <c r="L1120" t="e">
        <f>+VLOOKUP(A1120,Sheet2!A:A,1,FALSE)</f>
        <v>#N/A</v>
      </c>
    </row>
    <row r="1121" spans="1:12" hidden="1" x14ac:dyDescent="0.25">
      <c r="A1121" t="s">
        <v>246</v>
      </c>
      <c r="B1121" t="s">
        <v>191</v>
      </c>
      <c r="C1121" t="s">
        <v>844</v>
      </c>
      <c r="E1121">
        <v>503796</v>
      </c>
      <c r="F1121">
        <v>0</v>
      </c>
      <c r="G1121">
        <v>0</v>
      </c>
      <c r="H1121">
        <v>0</v>
      </c>
      <c r="I1121">
        <v>0</v>
      </c>
      <c r="J1121">
        <v>2024</v>
      </c>
      <c r="K1121">
        <v>4</v>
      </c>
      <c r="L1121" t="e">
        <f>+VLOOKUP(A1121,Sheet2!A:A,1,FALSE)</f>
        <v>#N/A</v>
      </c>
    </row>
    <row r="1122" spans="1:12" hidden="1" x14ac:dyDescent="0.25">
      <c r="A1122" t="s">
        <v>247</v>
      </c>
      <c r="B1122" t="s">
        <v>191</v>
      </c>
      <c r="C1122" t="s">
        <v>844</v>
      </c>
      <c r="E1122">
        <v>277368</v>
      </c>
      <c r="F1122">
        <v>0</v>
      </c>
      <c r="G1122">
        <v>-59616</v>
      </c>
      <c r="H1122">
        <v>0</v>
      </c>
      <c r="I1122">
        <v>0</v>
      </c>
      <c r="J1122">
        <v>2024</v>
      </c>
      <c r="K1122">
        <v>4</v>
      </c>
      <c r="L1122" t="str">
        <f>+VLOOKUP(A1122,Sheet2!A:A,1,FALSE)</f>
        <v>Sto 123 Campestre</v>
      </c>
    </row>
    <row r="1123" spans="1:12" hidden="1" x14ac:dyDescent="0.25">
      <c r="A1123" t="s">
        <v>248</v>
      </c>
      <c r="B1123" t="s">
        <v>191</v>
      </c>
      <c r="C1123" t="s">
        <v>844</v>
      </c>
      <c r="E1123">
        <v>1469968</v>
      </c>
      <c r="F1123">
        <v>0</v>
      </c>
      <c r="G1123">
        <v>-148546</v>
      </c>
      <c r="H1123">
        <v>0</v>
      </c>
      <c r="I1123">
        <v>0</v>
      </c>
      <c r="J1123">
        <v>2024</v>
      </c>
      <c r="K1123">
        <v>4</v>
      </c>
      <c r="L1123" t="str">
        <f>+VLOOKUP(A1123,Sheet2!A:A,1,FALSE)</f>
        <v>Sto 124 Castellana Mall</v>
      </c>
    </row>
    <row r="1124" spans="1:12" hidden="1" x14ac:dyDescent="0.25">
      <c r="A1124" t="s">
        <v>785</v>
      </c>
      <c r="B1124" t="s">
        <v>191</v>
      </c>
      <c r="C1124" t="s">
        <v>844</v>
      </c>
      <c r="E1124">
        <v>192768</v>
      </c>
      <c r="F1124">
        <v>0</v>
      </c>
      <c r="G1124">
        <v>0</v>
      </c>
      <c r="H1124">
        <v>0</v>
      </c>
      <c r="I1124">
        <v>0</v>
      </c>
      <c r="J1124">
        <v>2024</v>
      </c>
      <c r="K1124">
        <v>4</v>
      </c>
      <c r="L1124" t="e">
        <f>+VLOOKUP(A1124,Sheet2!A:A,1,FALSE)</f>
        <v>#N/A</v>
      </c>
    </row>
    <row r="1125" spans="1:12" hidden="1" x14ac:dyDescent="0.25">
      <c r="A1125" t="s">
        <v>249</v>
      </c>
      <c r="B1125" t="s">
        <v>191</v>
      </c>
      <c r="C1125" t="s">
        <v>844</v>
      </c>
      <c r="E1125">
        <v>2230427</v>
      </c>
      <c r="F1125">
        <v>0</v>
      </c>
      <c r="G1125">
        <v>-155189</v>
      </c>
      <c r="H1125">
        <v>0</v>
      </c>
      <c r="I1125">
        <v>0</v>
      </c>
      <c r="J1125">
        <v>2024</v>
      </c>
      <c r="K1125">
        <v>4</v>
      </c>
      <c r="L1125" t="str">
        <f>+VLOOKUP(A1125,Sheet2!A:A,1,FALSE)</f>
        <v>Sto 126 Parque Heredia</v>
      </c>
    </row>
    <row r="1126" spans="1:12" hidden="1" x14ac:dyDescent="0.25">
      <c r="A1126" t="s">
        <v>250</v>
      </c>
      <c r="B1126" t="s">
        <v>191</v>
      </c>
      <c r="C1126" t="s">
        <v>844</v>
      </c>
      <c r="E1126">
        <v>243109</v>
      </c>
      <c r="F1126">
        <v>0</v>
      </c>
      <c r="G1126">
        <v>-5102</v>
      </c>
      <c r="H1126">
        <v>0</v>
      </c>
      <c r="I1126">
        <v>0</v>
      </c>
      <c r="J1126">
        <v>2024</v>
      </c>
      <c r="K1126">
        <v>4</v>
      </c>
      <c r="L1126" t="str">
        <f>+VLOOKUP(A1126,Sheet2!A:A,1,FALSE)</f>
        <v>Sto 128 Turbaco</v>
      </c>
    </row>
    <row r="1127" spans="1:12" hidden="1" x14ac:dyDescent="0.25">
      <c r="A1127" t="s">
        <v>251</v>
      </c>
      <c r="B1127" t="s">
        <v>191</v>
      </c>
      <c r="C1127" t="s">
        <v>844</v>
      </c>
      <c r="E1127">
        <v>1028473</v>
      </c>
      <c r="F1127">
        <v>0</v>
      </c>
      <c r="G1127">
        <v>-39124</v>
      </c>
      <c r="H1127">
        <v>0</v>
      </c>
      <c r="I1127">
        <v>0</v>
      </c>
      <c r="J1127">
        <v>2024</v>
      </c>
      <c r="K1127">
        <v>4</v>
      </c>
      <c r="L1127" t="str">
        <f>+VLOOKUP(A1127,Sheet2!A:A,1,FALSE)</f>
        <v>Sto 610 24 Horas</v>
      </c>
    </row>
    <row r="1128" spans="1:12" hidden="1" x14ac:dyDescent="0.25">
      <c r="A1128" t="s">
        <v>252</v>
      </c>
      <c r="B1128" t="s">
        <v>191</v>
      </c>
      <c r="C1128" t="s">
        <v>844</v>
      </c>
      <c r="E1128">
        <v>-164889</v>
      </c>
      <c r="F1128">
        <v>0</v>
      </c>
      <c r="G1128">
        <v>-54100</v>
      </c>
      <c r="H1128">
        <v>0</v>
      </c>
      <c r="I1128">
        <v>0</v>
      </c>
      <c r="J1128">
        <v>2024</v>
      </c>
      <c r="K1128">
        <v>4</v>
      </c>
      <c r="L1128" t="str">
        <f>+VLOOKUP(A1128,Sheet2!A:A,1,FALSE)</f>
        <v>Bodega 945 Cedi Cartagena</v>
      </c>
    </row>
    <row r="1129" spans="1:12" hidden="1" x14ac:dyDescent="0.25">
      <c r="A1129" t="s">
        <v>253</v>
      </c>
      <c r="B1129" t="s">
        <v>191</v>
      </c>
      <c r="C1129" t="s">
        <v>844</v>
      </c>
      <c r="E1129">
        <v>656526</v>
      </c>
      <c r="F1129">
        <v>0</v>
      </c>
      <c r="G1129">
        <v>-29400</v>
      </c>
      <c r="H1129">
        <v>0</v>
      </c>
      <c r="I1129">
        <v>0</v>
      </c>
      <c r="J1129">
        <v>2024</v>
      </c>
      <c r="K1129">
        <v>4</v>
      </c>
      <c r="L1129" t="str">
        <f>+VLOOKUP(A1129,Sheet2!A:A,1,FALSE)</f>
        <v>Sdo la Plazuela 613</v>
      </c>
    </row>
    <row r="1130" spans="1:12" hidden="1" x14ac:dyDescent="0.25">
      <c r="A1130" t="s">
        <v>254</v>
      </c>
      <c r="B1130" t="s">
        <v>191</v>
      </c>
      <c r="C1130" t="s">
        <v>843</v>
      </c>
      <c r="E1130">
        <v>1067337</v>
      </c>
      <c r="F1130">
        <v>0</v>
      </c>
      <c r="G1130">
        <v>-300576</v>
      </c>
      <c r="H1130">
        <v>0</v>
      </c>
      <c r="I1130">
        <v>0</v>
      </c>
      <c r="J1130">
        <v>2024</v>
      </c>
      <c r="K1130">
        <v>4</v>
      </c>
      <c r="L1130" t="str">
        <f>+VLOOKUP(A1130,Sheet2!A:A,1,FALSE)</f>
        <v>Sao 310 Buenavista Monteria</v>
      </c>
    </row>
    <row r="1131" spans="1:12" hidden="1" x14ac:dyDescent="0.25">
      <c r="A1131" t="s">
        <v>255</v>
      </c>
      <c r="B1131" t="s">
        <v>191</v>
      </c>
      <c r="C1131" t="s">
        <v>843</v>
      </c>
      <c r="E1131">
        <v>122788</v>
      </c>
      <c r="F1131">
        <v>0</v>
      </c>
      <c r="G1131">
        <v>-196829</v>
      </c>
      <c r="H1131">
        <v>0</v>
      </c>
      <c r="I1131">
        <v>0</v>
      </c>
      <c r="J1131">
        <v>2024</v>
      </c>
      <c r="K1131">
        <v>4</v>
      </c>
      <c r="L1131" t="str">
        <f>+VLOOKUP(A1131,Sheet2!A:A,1,FALSE)</f>
        <v>Sto 313 Cienaga de Oro</v>
      </c>
    </row>
    <row r="1132" spans="1:12" hidden="1" x14ac:dyDescent="0.25">
      <c r="A1132" t="s">
        <v>256</v>
      </c>
      <c r="B1132" t="s">
        <v>191</v>
      </c>
      <c r="C1132" t="s">
        <v>843</v>
      </c>
      <c r="E1132">
        <v>30192</v>
      </c>
      <c r="F1132">
        <v>0</v>
      </c>
      <c r="G1132">
        <v>-172769</v>
      </c>
      <c r="H1132">
        <v>0</v>
      </c>
      <c r="I1132">
        <v>0</v>
      </c>
      <c r="J1132">
        <v>2024</v>
      </c>
      <c r="K1132">
        <v>4</v>
      </c>
      <c r="L1132" t="e">
        <f>+VLOOKUP(A1132,Sheet2!A:A,1,FALSE)</f>
        <v>#N/A</v>
      </c>
    </row>
    <row r="1133" spans="1:12" hidden="1" x14ac:dyDescent="0.25">
      <c r="A1133" t="s">
        <v>257</v>
      </c>
      <c r="B1133" t="s">
        <v>191</v>
      </c>
      <c r="C1133" t="s">
        <v>843</v>
      </c>
      <c r="E1133">
        <v>451916</v>
      </c>
      <c r="F1133">
        <v>0</v>
      </c>
      <c r="G1133">
        <v>-105360</v>
      </c>
      <c r="H1133">
        <v>0</v>
      </c>
      <c r="I1133">
        <v>0</v>
      </c>
      <c r="J1133">
        <v>2024</v>
      </c>
      <c r="K1133">
        <v>4</v>
      </c>
      <c r="L1133" t="str">
        <f>+VLOOKUP(A1133,Sheet2!A:A,1,FALSE)</f>
        <v>Sao 302 Circunvalar  Monteria</v>
      </c>
    </row>
    <row r="1134" spans="1:12" hidden="1" x14ac:dyDescent="0.25">
      <c r="A1134" t="s">
        <v>258</v>
      </c>
      <c r="B1134" t="s">
        <v>191</v>
      </c>
      <c r="C1134" t="s">
        <v>843</v>
      </c>
      <c r="E1134">
        <v>0</v>
      </c>
      <c r="F1134">
        <v>0</v>
      </c>
      <c r="G1134">
        <v>-64265</v>
      </c>
      <c r="H1134">
        <v>0</v>
      </c>
      <c r="I1134">
        <v>0</v>
      </c>
      <c r="J1134">
        <v>2024</v>
      </c>
      <c r="K1134">
        <v>4</v>
      </c>
      <c r="L1134" t="str">
        <f>+VLOOKUP(A1134,Sheet2!A:A,1,FALSE)</f>
        <v>Sto 303 Sur</v>
      </c>
    </row>
    <row r="1135" spans="1:12" hidden="1" x14ac:dyDescent="0.25">
      <c r="A1135" t="s">
        <v>259</v>
      </c>
      <c r="B1135" t="s">
        <v>191</v>
      </c>
      <c r="C1135" t="s">
        <v>843</v>
      </c>
      <c r="E1135">
        <v>30216</v>
      </c>
      <c r="F1135">
        <v>0</v>
      </c>
      <c r="G1135">
        <v>-38090</v>
      </c>
      <c r="H1135">
        <v>0</v>
      </c>
      <c r="I1135">
        <v>0</v>
      </c>
      <c r="J1135">
        <v>2024</v>
      </c>
      <c r="K1135">
        <v>4</v>
      </c>
      <c r="L1135" t="str">
        <f>+VLOOKUP(A1135,Sheet2!A:A,1,FALSE)</f>
        <v>Sto 304 Caucasia</v>
      </c>
    </row>
    <row r="1136" spans="1:12" hidden="1" x14ac:dyDescent="0.25">
      <c r="A1136" t="s">
        <v>260</v>
      </c>
      <c r="B1136" t="s">
        <v>191</v>
      </c>
      <c r="C1136" t="s">
        <v>843</v>
      </c>
      <c r="E1136">
        <v>1924163</v>
      </c>
      <c r="F1136">
        <v>0</v>
      </c>
      <c r="G1136">
        <v>-92633</v>
      </c>
      <c r="H1136">
        <v>0</v>
      </c>
      <c r="I1136">
        <v>0</v>
      </c>
      <c r="J1136">
        <v>2024</v>
      </c>
      <c r="K1136">
        <v>4</v>
      </c>
      <c r="L1136" t="str">
        <f>+VLOOKUP(A1136,Sheet2!A:A,1,FALSE)</f>
        <v>Sto 305 Lorica</v>
      </c>
    </row>
    <row r="1137" spans="1:12" hidden="1" x14ac:dyDescent="0.25">
      <c r="A1137" t="s">
        <v>261</v>
      </c>
      <c r="B1137" t="s">
        <v>191</v>
      </c>
      <c r="C1137" t="s">
        <v>843</v>
      </c>
      <c r="E1137">
        <v>30216</v>
      </c>
      <c r="F1137">
        <v>0</v>
      </c>
      <c r="G1137">
        <v>0</v>
      </c>
      <c r="H1137">
        <v>0</v>
      </c>
      <c r="I1137">
        <v>0</v>
      </c>
      <c r="J1137">
        <v>2024</v>
      </c>
      <c r="K1137">
        <v>4</v>
      </c>
      <c r="L1137" t="e">
        <f>+VLOOKUP(A1137,Sheet2!A:A,1,FALSE)</f>
        <v>#N/A</v>
      </c>
    </row>
    <row r="1138" spans="1:12" hidden="1" x14ac:dyDescent="0.25">
      <c r="A1138" t="s">
        <v>828</v>
      </c>
      <c r="B1138" t="s">
        <v>191</v>
      </c>
      <c r="C1138" t="s">
        <v>843</v>
      </c>
      <c r="E1138">
        <v>219644</v>
      </c>
      <c r="F1138">
        <v>0</v>
      </c>
      <c r="G1138">
        <v>-10204</v>
      </c>
      <c r="H1138">
        <v>0</v>
      </c>
      <c r="I1138">
        <v>0</v>
      </c>
      <c r="J1138">
        <v>2024</v>
      </c>
      <c r="K1138">
        <v>4</v>
      </c>
      <c r="L1138" t="e">
        <f>+VLOOKUP(A1138,Sheet2!A:A,1,FALSE)</f>
        <v>#N/A</v>
      </c>
    </row>
    <row r="1139" spans="1:12" hidden="1" x14ac:dyDescent="0.25">
      <c r="A1139" t="s">
        <v>262</v>
      </c>
      <c r="B1139" t="s">
        <v>191</v>
      </c>
      <c r="C1139" t="s">
        <v>843</v>
      </c>
      <c r="E1139">
        <v>0</v>
      </c>
      <c r="F1139">
        <v>0</v>
      </c>
      <c r="G1139">
        <v>-148527</v>
      </c>
      <c r="H1139">
        <v>0</v>
      </c>
      <c r="I1139">
        <v>0</v>
      </c>
      <c r="J1139">
        <v>2024</v>
      </c>
      <c r="K1139">
        <v>4</v>
      </c>
      <c r="L1139" t="str">
        <f>+VLOOKUP(A1139,Sheet2!A:A,1,FALSE)</f>
        <v>Sto 314 Margen Izquierdo</v>
      </c>
    </row>
    <row r="1140" spans="1:12" hidden="1" x14ac:dyDescent="0.25">
      <c r="A1140" t="s">
        <v>263</v>
      </c>
      <c r="B1140" t="s">
        <v>191</v>
      </c>
      <c r="C1140" t="s">
        <v>843</v>
      </c>
      <c r="E1140">
        <v>468362</v>
      </c>
      <c r="F1140">
        <v>0</v>
      </c>
      <c r="G1140">
        <v>-43178</v>
      </c>
      <c r="H1140">
        <v>0</v>
      </c>
      <c r="I1140">
        <v>0</v>
      </c>
      <c r="J1140">
        <v>2024</v>
      </c>
      <c r="K1140">
        <v>4</v>
      </c>
      <c r="L1140" t="str">
        <f>+VLOOKUP(A1140,Sheet2!A:A,1,FALSE)</f>
        <v>Sto 315 Monteverde</v>
      </c>
    </row>
    <row r="1141" spans="1:12" hidden="1" x14ac:dyDescent="0.25">
      <c r="A1141" t="s">
        <v>264</v>
      </c>
      <c r="B1141" t="s">
        <v>191</v>
      </c>
      <c r="C1141" t="s">
        <v>843</v>
      </c>
      <c r="E1141">
        <v>0</v>
      </c>
      <c r="F1141">
        <v>0</v>
      </c>
      <c r="G1141">
        <v>-105834</v>
      </c>
      <c r="H1141">
        <v>0</v>
      </c>
      <c r="I1141">
        <v>0</v>
      </c>
      <c r="J1141">
        <v>2024</v>
      </c>
      <c r="K1141">
        <v>4</v>
      </c>
      <c r="L1141" t="str">
        <f>+VLOOKUP(A1141,Sheet2!A:A,1,FALSE)</f>
        <v>Sto 316 Monteria</v>
      </c>
    </row>
    <row r="1142" spans="1:12" hidden="1" x14ac:dyDescent="0.25">
      <c r="A1142" t="s">
        <v>266</v>
      </c>
      <c r="B1142" t="s">
        <v>191</v>
      </c>
      <c r="C1142" t="s">
        <v>843</v>
      </c>
      <c r="E1142">
        <v>494260</v>
      </c>
      <c r="F1142">
        <v>0</v>
      </c>
      <c r="G1142">
        <v>-43692</v>
      </c>
      <c r="H1142">
        <v>0</v>
      </c>
      <c r="I1142">
        <v>0</v>
      </c>
      <c r="J1142">
        <v>2024</v>
      </c>
      <c r="K1142">
        <v>4</v>
      </c>
      <c r="L1142" t="str">
        <f>+VLOOKUP(A1142,Sheet2!A:A,1,FALSE)</f>
        <v>Sto 325 Tolu</v>
      </c>
    </row>
    <row r="1143" spans="1:12" hidden="1" x14ac:dyDescent="0.25">
      <c r="A1143" t="s">
        <v>267</v>
      </c>
      <c r="B1143" t="s">
        <v>191</v>
      </c>
      <c r="C1143" t="s">
        <v>845</v>
      </c>
      <c r="E1143">
        <v>1437081</v>
      </c>
      <c r="F1143">
        <v>0</v>
      </c>
      <c r="G1143">
        <v>-958623</v>
      </c>
      <c r="H1143">
        <v>0</v>
      </c>
      <c r="I1143">
        <v>0</v>
      </c>
      <c r="J1143">
        <v>2024</v>
      </c>
      <c r="K1143">
        <v>4</v>
      </c>
      <c r="L1143" t="str">
        <f>+VLOOKUP(A1143,Sheet2!A:A,1,FALSE)</f>
        <v>Sto 221 Riohacha</v>
      </c>
    </row>
    <row r="1144" spans="1:12" hidden="1" x14ac:dyDescent="0.25">
      <c r="A1144" t="s">
        <v>268</v>
      </c>
      <c r="B1144" t="s">
        <v>191</v>
      </c>
      <c r="C1144" t="s">
        <v>845</v>
      </c>
      <c r="E1144">
        <v>1896926</v>
      </c>
      <c r="F1144">
        <v>0</v>
      </c>
      <c r="G1144">
        <v>-319773</v>
      </c>
      <c r="H1144">
        <v>0</v>
      </c>
      <c r="I1144">
        <v>0</v>
      </c>
      <c r="J1144">
        <v>2024</v>
      </c>
      <c r="K1144">
        <v>4</v>
      </c>
      <c r="L1144" t="e">
        <f>+VLOOKUP(A1144,Sheet2!A:A,1,FALSE)</f>
        <v>#N/A</v>
      </c>
    </row>
    <row r="1145" spans="1:12" hidden="1" x14ac:dyDescent="0.25">
      <c r="A1145" t="s">
        <v>269</v>
      </c>
      <c r="B1145" t="s">
        <v>191</v>
      </c>
      <c r="C1145" t="s">
        <v>845</v>
      </c>
      <c r="E1145">
        <v>775418</v>
      </c>
      <c r="F1145">
        <v>0</v>
      </c>
      <c r="G1145">
        <v>-285840</v>
      </c>
      <c r="H1145">
        <v>0</v>
      </c>
      <c r="I1145">
        <v>0</v>
      </c>
      <c r="J1145">
        <v>2024</v>
      </c>
      <c r="K1145">
        <v>4</v>
      </c>
      <c r="L1145" t="e">
        <f>+VLOOKUP(A1145,Sheet2!A:A,1,FALSE)</f>
        <v>#N/A</v>
      </c>
    </row>
    <row r="1146" spans="1:12" hidden="1" x14ac:dyDescent="0.25">
      <c r="A1146" t="s">
        <v>270</v>
      </c>
      <c r="B1146" t="s">
        <v>191</v>
      </c>
      <c r="C1146" t="s">
        <v>845</v>
      </c>
      <c r="E1146">
        <v>839411</v>
      </c>
      <c r="F1146">
        <v>0</v>
      </c>
      <c r="G1146">
        <v>-27180</v>
      </c>
      <c r="H1146">
        <v>0</v>
      </c>
      <c r="I1146">
        <v>0</v>
      </c>
      <c r="J1146">
        <v>2024</v>
      </c>
      <c r="K1146">
        <v>4</v>
      </c>
      <c r="L1146" t="str">
        <f>+VLOOKUP(A1146,Sheet2!A:A,1,FALSE)</f>
        <v>Sto 226 Maicao Mezquita</v>
      </c>
    </row>
    <row r="1147" spans="1:12" hidden="1" x14ac:dyDescent="0.25">
      <c r="A1147" t="s">
        <v>271</v>
      </c>
      <c r="B1147" t="s">
        <v>191</v>
      </c>
      <c r="C1147" t="s">
        <v>845</v>
      </c>
      <c r="E1147">
        <v>1101179</v>
      </c>
      <c r="F1147">
        <v>0</v>
      </c>
      <c r="G1147">
        <v>0</v>
      </c>
      <c r="H1147">
        <v>0</v>
      </c>
      <c r="I1147">
        <v>0</v>
      </c>
      <c r="J1147">
        <v>2024</v>
      </c>
      <c r="K1147">
        <v>4</v>
      </c>
      <c r="L1147" t="str">
        <f>+VLOOKUP(A1147,Sheet2!A:A,1,FALSE)</f>
        <v>Sto 229 Uribia</v>
      </c>
    </row>
    <row r="1148" spans="1:12" hidden="1" x14ac:dyDescent="0.25">
      <c r="A1148" t="s">
        <v>272</v>
      </c>
      <c r="B1148" t="s">
        <v>191</v>
      </c>
      <c r="C1148" t="s">
        <v>845</v>
      </c>
      <c r="E1148">
        <v>3842381</v>
      </c>
      <c r="F1148">
        <v>0</v>
      </c>
      <c r="G1148">
        <v>-521007</v>
      </c>
      <c r="H1148">
        <v>0</v>
      </c>
      <c r="I1148">
        <v>0</v>
      </c>
      <c r="J1148">
        <v>2024</v>
      </c>
      <c r="K1148">
        <v>4</v>
      </c>
      <c r="L1148" t="str">
        <f>+VLOOKUP(A1148,Sheet2!A:A,1,FALSE)</f>
        <v>Sao 212 Riohacha</v>
      </c>
    </row>
    <row r="1149" spans="1:12" hidden="1" x14ac:dyDescent="0.25">
      <c r="A1149" t="s">
        <v>273</v>
      </c>
      <c r="B1149" t="s">
        <v>191</v>
      </c>
      <c r="C1149" t="s">
        <v>846</v>
      </c>
      <c r="E1149">
        <v>1255550</v>
      </c>
      <c r="F1149">
        <v>0</v>
      </c>
      <c r="G1149">
        <v>-133980</v>
      </c>
      <c r="H1149">
        <v>0</v>
      </c>
      <c r="I1149">
        <v>0</v>
      </c>
      <c r="J1149">
        <v>2024</v>
      </c>
      <c r="K1149">
        <v>4</v>
      </c>
      <c r="L1149" t="str">
        <f>+VLOOKUP(A1149,Sheet2!A:A,1,FALSE)</f>
        <v>Sao 203 Santamarta</v>
      </c>
    </row>
    <row r="1150" spans="1:12" hidden="1" x14ac:dyDescent="0.25">
      <c r="A1150" t="s">
        <v>274</v>
      </c>
      <c r="B1150" t="s">
        <v>191</v>
      </c>
      <c r="C1150" t="s">
        <v>846</v>
      </c>
      <c r="E1150">
        <v>1071270</v>
      </c>
      <c r="F1150">
        <v>0</v>
      </c>
      <c r="G1150">
        <v>0</v>
      </c>
      <c r="H1150">
        <v>0</v>
      </c>
      <c r="I1150">
        <v>0</v>
      </c>
      <c r="J1150">
        <v>2024</v>
      </c>
      <c r="K1150">
        <v>4</v>
      </c>
      <c r="L1150" t="str">
        <f>+VLOOKUP(A1150,Sheet2!A:A,1,FALSE)</f>
        <v>Sto 202 Rodadero</v>
      </c>
    </row>
    <row r="1151" spans="1:12" hidden="1" x14ac:dyDescent="0.25">
      <c r="A1151" t="s">
        <v>275</v>
      </c>
      <c r="B1151" t="s">
        <v>191</v>
      </c>
      <c r="C1151" t="s">
        <v>846</v>
      </c>
      <c r="E1151">
        <v>474433</v>
      </c>
      <c r="F1151">
        <v>0</v>
      </c>
      <c r="G1151">
        <v>-50130</v>
      </c>
      <c r="H1151">
        <v>0</v>
      </c>
      <c r="I1151">
        <v>0</v>
      </c>
      <c r="J1151">
        <v>2024</v>
      </c>
      <c r="K1151">
        <v>4</v>
      </c>
      <c r="L1151" t="str">
        <f>+VLOOKUP(A1151,Sheet2!A:A,1,FALSE)</f>
        <v>Sto 208 Terminal</v>
      </c>
    </row>
    <row r="1152" spans="1:12" hidden="1" x14ac:dyDescent="0.25">
      <c r="A1152" t="s">
        <v>276</v>
      </c>
      <c r="B1152" t="s">
        <v>191</v>
      </c>
      <c r="C1152" t="s">
        <v>846</v>
      </c>
      <c r="E1152">
        <v>0</v>
      </c>
      <c r="F1152">
        <v>0</v>
      </c>
      <c r="G1152">
        <v>-70556</v>
      </c>
      <c r="H1152">
        <v>0</v>
      </c>
      <c r="I1152">
        <v>0</v>
      </c>
      <c r="J1152">
        <v>2024</v>
      </c>
      <c r="K1152">
        <v>4</v>
      </c>
      <c r="L1152" t="str">
        <f>+VLOOKUP(A1152,Sheet2!A:A,1,FALSE)</f>
        <v>Sto 209 Gaira</v>
      </c>
    </row>
    <row r="1153" spans="1:12" hidden="1" x14ac:dyDescent="0.25">
      <c r="A1153" t="s">
        <v>277</v>
      </c>
      <c r="B1153" t="s">
        <v>191</v>
      </c>
      <c r="C1153" t="s">
        <v>846</v>
      </c>
      <c r="E1153">
        <v>0</v>
      </c>
      <c r="F1153">
        <v>0</v>
      </c>
      <c r="G1153">
        <v>-100551</v>
      </c>
      <c r="H1153">
        <v>0</v>
      </c>
      <c r="I1153">
        <v>0</v>
      </c>
      <c r="J1153">
        <v>2024</v>
      </c>
      <c r="K1153">
        <v>4</v>
      </c>
      <c r="L1153" t="str">
        <f>+VLOOKUP(A1153,Sheet2!A:A,1,FALSE)</f>
        <v>Sto 216 Minca</v>
      </c>
    </row>
    <row r="1154" spans="1:12" hidden="1" x14ac:dyDescent="0.25">
      <c r="A1154" t="s">
        <v>278</v>
      </c>
      <c r="B1154" t="s">
        <v>191</v>
      </c>
      <c r="C1154" t="s">
        <v>846</v>
      </c>
      <c r="E1154">
        <v>697618</v>
      </c>
      <c r="F1154">
        <v>0</v>
      </c>
      <c r="G1154">
        <v>0</v>
      </c>
      <c r="H1154">
        <v>0</v>
      </c>
      <c r="I1154">
        <v>0</v>
      </c>
      <c r="J1154">
        <v>2024</v>
      </c>
      <c r="K1154">
        <v>4</v>
      </c>
      <c r="L1154" t="str">
        <f>+VLOOKUP(A1154,Sheet2!A:A,1,FALSE)</f>
        <v>Sto 217 la Bonga</v>
      </c>
    </row>
    <row r="1155" spans="1:12" hidden="1" x14ac:dyDescent="0.25">
      <c r="A1155" t="s">
        <v>279</v>
      </c>
      <c r="B1155" t="s">
        <v>191</v>
      </c>
      <c r="C1155" t="s">
        <v>846</v>
      </c>
      <c r="E1155">
        <v>869096</v>
      </c>
      <c r="F1155">
        <v>0</v>
      </c>
      <c r="G1155">
        <v>0</v>
      </c>
      <c r="H1155">
        <v>0</v>
      </c>
      <c r="I1155">
        <v>0</v>
      </c>
      <c r="J1155">
        <v>2024</v>
      </c>
      <c r="K1155">
        <v>4</v>
      </c>
      <c r="L1155" t="str">
        <f>+VLOOKUP(A1155,Sheet2!A:A,1,FALSE)</f>
        <v>Sto 219 el Banco</v>
      </c>
    </row>
    <row r="1156" spans="1:12" hidden="1" x14ac:dyDescent="0.25">
      <c r="A1156" t="s">
        <v>281</v>
      </c>
      <c r="B1156" t="s">
        <v>191</v>
      </c>
      <c r="C1156" t="s">
        <v>846</v>
      </c>
      <c r="E1156">
        <v>445428</v>
      </c>
      <c r="F1156">
        <v>0</v>
      </c>
      <c r="G1156">
        <v>-126028</v>
      </c>
      <c r="H1156">
        <v>0</v>
      </c>
      <c r="I1156">
        <v>0</v>
      </c>
      <c r="J1156">
        <v>2024</v>
      </c>
      <c r="K1156">
        <v>4</v>
      </c>
      <c r="L1156" t="str">
        <f>+VLOOKUP(A1156,Sheet2!A:A,1,FALSE)</f>
        <v>Sto 223  Mamatoco</v>
      </c>
    </row>
    <row r="1157" spans="1:12" hidden="1" x14ac:dyDescent="0.25">
      <c r="A1157" t="s">
        <v>786</v>
      </c>
      <c r="B1157" t="s">
        <v>191</v>
      </c>
      <c r="C1157" t="s">
        <v>846</v>
      </c>
      <c r="E1157">
        <v>26478</v>
      </c>
      <c r="F1157">
        <v>0</v>
      </c>
      <c r="G1157">
        <v>0</v>
      </c>
      <c r="H1157">
        <v>0</v>
      </c>
      <c r="I1157">
        <v>0</v>
      </c>
      <c r="J1157">
        <v>2024</v>
      </c>
      <c r="K1157">
        <v>4</v>
      </c>
      <c r="L1157" t="e">
        <f>+VLOOKUP(A1157,Sheet2!A:A,1,FALSE)</f>
        <v>#N/A</v>
      </c>
    </row>
    <row r="1158" spans="1:12" hidden="1" x14ac:dyDescent="0.25">
      <c r="A1158" t="s">
        <v>831</v>
      </c>
      <c r="B1158" t="s">
        <v>191</v>
      </c>
      <c r="C1158" t="s">
        <v>846</v>
      </c>
      <c r="E1158">
        <v>753840</v>
      </c>
      <c r="F1158">
        <v>0</v>
      </c>
      <c r="G1158">
        <v>-10064</v>
      </c>
      <c r="H1158">
        <v>0</v>
      </c>
      <c r="I1158">
        <v>0</v>
      </c>
      <c r="J1158">
        <v>2024</v>
      </c>
      <c r="K1158">
        <v>4</v>
      </c>
      <c r="L1158" t="str">
        <f>+VLOOKUP(A1158,Sheet2!A:A,1,FALSE)</f>
        <v>Sto 701 Cienaga Magdalena</v>
      </c>
    </row>
    <row r="1159" spans="1:12" hidden="1" x14ac:dyDescent="0.25">
      <c r="A1159" t="s">
        <v>282</v>
      </c>
      <c r="B1159" t="s">
        <v>191</v>
      </c>
      <c r="C1159" t="s">
        <v>846</v>
      </c>
      <c r="E1159">
        <v>456610</v>
      </c>
      <c r="F1159">
        <v>0</v>
      </c>
      <c r="G1159">
        <v>-89025</v>
      </c>
      <c r="H1159">
        <v>0</v>
      </c>
      <c r="I1159">
        <v>0</v>
      </c>
      <c r="J1159">
        <v>2024</v>
      </c>
      <c r="K1159">
        <v>4</v>
      </c>
      <c r="L1159" t="str">
        <f>+VLOOKUP(A1159,Sheet2!A:A,1,FALSE)</f>
        <v>Sto 702 Clinica mar Caribe</v>
      </c>
    </row>
    <row r="1160" spans="1:12" hidden="1" x14ac:dyDescent="0.25">
      <c r="A1160" t="s">
        <v>284</v>
      </c>
      <c r="B1160" t="s">
        <v>191</v>
      </c>
      <c r="C1160" t="s">
        <v>846</v>
      </c>
      <c r="E1160">
        <v>130962</v>
      </c>
      <c r="F1160">
        <v>0</v>
      </c>
      <c r="G1160">
        <v>-38750</v>
      </c>
      <c r="H1160">
        <v>0</v>
      </c>
      <c r="I1160">
        <v>0</v>
      </c>
      <c r="J1160">
        <v>2024</v>
      </c>
      <c r="K1160">
        <v>4</v>
      </c>
      <c r="L1160" t="str">
        <f>+VLOOKUP(A1160,Sheet2!A:A,1,FALSE)</f>
        <v>Sto 227 11 de Noviembre</v>
      </c>
    </row>
    <row r="1161" spans="1:12" hidden="1" x14ac:dyDescent="0.25">
      <c r="A1161" t="s">
        <v>285</v>
      </c>
      <c r="B1161" t="s">
        <v>191</v>
      </c>
      <c r="C1161" t="s">
        <v>847</v>
      </c>
      <c r="E1161">
        <v>2856239</v>
      </c>
      <c r="F1161">
        <v>0</v>
      </c>
      <c r="G1161">
        <v>-385295</v>
      </c>
      <c r="H1161">
        <v>0</v>
      </c>
      <c r="I1161">
        <v>0</v>
      </c>
      <c r="J1161">
        <v>2024</v>
      </c>
      <c r="K1161">
        <v>4</v>
      </c>
      <c r="L1161" t="str">
        <f>+VLOOKUP(A1161,Sheet2!A:A,1,FALSE)</f>
        <v>Sao 320 Guacari</v>
      </c>
    </row>
    <row r="1162" spans="1:12" hidden="1" x14ac:dyDescent="0.25">
      <c r="A1162" t="s">
        <v>286</v>
      </c>
      <c r="B1162" t="s">
        <v>191</v>
      </c>
      <c r="C1162" t="s">
        <v>847</v>
      </c>
      <c r="E1162">
        <v>1761780</v>
      </c>
      <c r="F1162">
        <v>0</v>
      </c>
      <c r="G1162">
        <v>-541289</v>
      </c>
      <c r="H1162">
        <v>0</v>
      </c>
      <c r="I1162">
        <v>0</v>
      </c>
      <c r="J1162">
        <v>2024</v>
      </c>
      <c r="K1162">
        <v>4</v>
      </c>
      <c r="L1162" t="str">
        <f>+VLOOKUP(A1162,Sheet2!A:A,1,FALSE)</f>
        <v>Sao 321 Sincelejo</v>
      </c>
    </row>
    <row r="1163" spans="1:12" hidden="1" x14ac:dyDescent="0.25">
      <c r="A1163" t="s">
        <v>287</v>
      </c>
      <c r="B1163" t="s">
        <v>191</v>
      </c>
      <c r="C1163" t="s">
        <v>847</v>
      </c>
      <c r="E1163">
        <v>1085964</v>
      </c>
      <c r="F1163">
        <v>0</v>
      </c>
      <c r="G1163">
        <v>-310883</v>
      </c>
      <c r="H1163">
        <v>0</v>
      </c>
      <c r="I1163">
        <v>0</v>
      </c>
      <c r="J1163">
        <v>2024</v>
      </c>
      <c r="K1163">
        <v>4</v>
      </c>
      <c r="L1163" t="str">
        <f>+VLOOKUP(A1163,Sheet2!A:A,1,FALSE)</f>
        <v>Sto 322 Corozal</v>
      </c>
    </row>
    <row r="1164" spans="1:12" hidden="1" x14ac:dyDescent="0.25">
      <c r="A1164" t="s">
        <v>288</v>
      </c>
      <c r="B1164" t="s">
        <v>191</v>
      </c>
      <c r="C1164" t="s">
        <v>847</v>
      </c>
      <c r="E1164">
        <v>1299464</v>
      </c>
      <c r="F1164">
        <v>0</v>
      </c>
      <c r="G1164">
        <v>-604927</v>
      </c>
      <c r="H1164">
        <v>0</v>
      </c>
      <c r="I1164">
        <v>0</v>
      </c>
      <c r="J1164">
        <v>2024</v>
      </c>
      <c r="K1164">
        <v>4</v>
      </c>
      <c r="L1164" t="str">
        <f>+VLOOKUP(A1164,Sheet2!A:A,1,FALSE)</f>
        <v>Sto 323 Euro</v>
      </c>
    </row>
    <row r="1165" spans="1:12" hidden="1" x14ac:dyDescent="0.25">
      <c r="A1165" t="s">
        <v>289</v>
      </c>
      <c r="B1165" t="s">
        <v>191</v>
      </c>
      <c r="C1165" t="s">
        <v>847</v>
      </c>
      <c r="E1165">
        <v>704962</v>
      </c>
      <c r="F1165">
        <v>0</v>
      </c>
      <c r="G1165">
        <v>-14212</v>
      </c>
      <c r="H1165">
        <v>0</v>
      </c>
      <c r="I1165">
        <v>0</v>
      </c>
      <c r="J1165">
        <v>2024</v>
      </c>
      <c r="K1165">
        <v>4</v>
      </c>
      <c r="L1165" t="str">
        <f>+VLOOKUP(A1165,Sheet2!A:A,1,FALSE)</f>
        <v>Sto 326 San Carlos</v>
      </c>
    </row>
    <row r="1166" spans="1:12" hidden="1" x14ac:dyDescent="0.25">
      <c r="A1166" t="s">
        <v>290</v>
      </c>
      <c r="B1166" t="s">
        <v>191</v>
      </c>
      <c r="C1166" t="s">
        <v>847</v>
      </c>
      <c r="E1166">
        <v>815944</v>
      </c>
      <c r="F1166">
        <v>0</v>
      </c>
      <c r="G1166">
        <v>-159754</v>
      </c>
      <c r="H1166">
        <v>0</v>
      </c>
      <c r="I1166">
        <v>0</v>
      </c>
      <c r="J1166">
        <v>2024</v>
      </c>
      <c r="K1166">
        <v>4</v>
      </c>
      <c r="L1166" t="str">
        <f>+VLOOKUP(A1166,Sheet2!A:A,1,FALSE)</f>
        <v>Sto 327 Argelia</v>
      </c>
    </row>
    <row r="1167" spans="1:12" hidden="1" x14ac:dyDescent="0.25">
      <c r="A1167" t="s">
        <v>291</v>
      </c>
      <c r="B1167" t="s">
        <v>191</v>
      </c>
      <c r="C1167" t="s">
        <v>847</v>
      </c>
      <c r="E1167">
        <v>417716</v>
      </c>
      <c r="F1167">
        <v>0</v>
      </c>
      <c r="G1167">
        <v>-70340</v>
      </c>
      <c r="H1167">
        <v>0</v>
      </c>
      <c r="I1167">
        <v>0</v>
      </c>
      <c r="J1167">
        <v>2024</v>
      </c>
      <c r="K1167">
        <v>4</v>
      </c>
      <c r="L1167" t="str">
        <f>+VLOOKUP(A1167,Sheet2!A:A,1,FALSE)</f>
        <v>Sto 328 San Marcos</v>
      </c>
    </row>
    <row r="1168" spans="1:12" hidden="1" x14ac:dyDescent="0.25">
      <c r="A1168" t="s">
        <v>292</v>
      </c>
      <c r="B1168" t="s">
        <v>191</v>
      </c>
      <c r="C1168" t="s">
        <v>847</v>
      </c>
      <c r="E1168">
        <v>576593</v>
      </c>
      <c r="F1168">
        <v>0</v>
      </c>
      <c r="G1168">
        <v>-92698</v>
      </c>
      <c r="H1168">
        <v>0</v>
      </c>
      <c r="I1168">
        <v>0</v>
      </c>
      <c r="J1168">
        <v>2024</v>
      </c>
      <c r="K1168">
        <v>4</v>
      </c>
      <c r="L1168" t="str">
        <f>+VLOOKUP(A1168,Sheet2!A:A,1,FALSE)</f>
        <v>Sto 331 Sanjuan Nepomuceno</v>
      </c>
    </row>
    <row r="1169" spans="1:12" hidden="1" x14ac:dyDescent="0.25">
      <c r="A1169" t="s">
        <v>293</v>
      </c>
      <c r="B1169" t="s">
        <v>191</v>
      </c>
      <c r="C1169" t="s">
        <v>847</v>
      </c>
      <c r="E1169">
        <v>733604</v>
      </c>
      <c r="F1169">
        <v>0</v>
      </c>
      <c r="G1169">
        <v>0</v>
      </c>
      <c r="H1169">
        <v>0</v>
      </c>
      <c r="I1169">
        <v>0</v>
      </c>
      <c r="J1169">
        <v>2024</v>
      </c>
      <c r="K1169">
        <v>4</v>
      </c>
      <c r="L1169" t="e">
        <f>+VLOOKUP(A1169,Sheet2!A:A,1,FALSE)</f>
        <v>#N/A</v>
      </c>
    </row>
    <row r="1170" spans="1:12" hidden="1" x14ac:dyDescent="0.25">
      <c r="A1170" t="s">
        <v>294</v>
      </c>
      <c r="B1170" t="s">
        <v>191</v>
      </c>
      <c r="C1170" t="s">
        <v>847</v>
      </c>
      <c r="E1170">
        <v>403884</v>
      </c>
      <c r="F1170">
        <v>0</v>
      </c>
      <c r="G1170">
        <v>-181187</v>
      </c>
      <c r="H1170">
        <v>0</v>
      </c>
      <c r="I1170">
        <v>0</v>
      </c>
      <c r="J1170">
        <v>2024</v>
      </c>
      <c r="K1170">
        <v>4</v>
      </c>
      <c r="L1170" t="str">
        <f>+VLOOKUP(A1170,Sheet2!A:A,1,FALSE)</f>
        <v>Sto 787 la Ford</v>
      </c>
    </row>
    <row r="1171" spans="1:12" hidden="1" x14ac:dyDescent="0.25">
      <c r="A1171" t="s">
        <v>295</v>
      </c>
      <c r="B1171" t="s">
        <v>191</v>
      </c>
      <c r="C1171" t="s">
        <v>847</v>
      </c>
      <c r="E1171">
        <v>476141</v>
      </c>
      <c r="F1171">
        <v>0</v>
      </c>
      <c r="G1171">
        <v>-273847</v>
      </c>
      <c r="H1171">
        <v>0</v>
      </c>
      <c r="I1171">
        <v>0</v>
      </c>
      <c r="J1171">
        <v>2024</v>
      </c>
      <c r="K1171">
        <v>4</v>
      </c>
      <c r="L1171" t="str">
        <f>+VLOOKUP(A1171,Sheet2!A:A,1,FALSE)</f>
        <v>Sto 788 San Miguel</v>
      </c>
    </row>
    <row r="1172" spans="1:12" hidden="1" x14ac:dyDescent="0.25">
      <c r="A1172" t="s">
        <v>296</v>
      </c>
      <c r="B1172" t="s">
        <v>191</v>
      </c>
      <c r="C1172" t="s">
        <v>847</v>
      </c>
      <c r="E1172">
        <v>305808</v>
      </c>
      <c r="F1172">
        <v>0</v>
      </c>
      <c r="G1172">
        <v>-102387</v>
      </c>
      <c r="H1172">
        <v>0</v>
      </c>
      <c r="I1172">
        <v>0</v>
      </c>
      <c r="J1172">
        <v>2024</v>
      </c>
      <c r="K1172">
        <v>4</v>
      </c>
      <c r="L1172" t="str">
        <f>+VLOOKUP(A1172,Sheet2!A:A,1,FALSE)</f>
        <v>Sto 790</v>
      </c>
    </row>
    <row r="1173" spans="1:12" hidden="1" x14ac:dyDescent="0.25">
      <c r="A1173" t="s">
        <v>297</v>
      </c>
      <c r="B1173" t="s">
        <v>191</v>
      </c>
      <c r="C1173" t="s">
        <v>847</v>
      </c>
      <c r="E1173">
        <v>940118</v>
      </c>
      <c r="F1173">
        <v>0</v>
      </c>
      <c r="G1173">
        <v>-162649</v>
      </c>
      <c r="H1173">
        <v>0</v>
      </c>
      <c r="I1173">
        <v>0</v>
      </c>
      <c r="J1173">
        <v>2024</v>
      </c>
      <c r="K1173">
        <v>4</v>
      </c>
      <c r="L1173" t="str">
        <f>+VLOOKUP(A1173,Sheet2!A:A,1,FALSE)</f>
        <v>Sto 794</v>
      </c>
    </row>
    <row r="1174" spans="1:12" hidden="1" x14ac:dyDescent="0.25">
      <c r="A1174" t="s">
        <v>298</v>
      </c>
      <c r="B1174" t="s">
        <v>191</v>
      </c>
      <c r="C1174" t="s">
        <v>847</v>
      </c>
      <c r="E1174">
        <v>0</v>
      </c>
      <c r="F1174">
        <v>0</v>
      </c>
      <c r="G1174">
        <v>-25374</v>
      </c>
      <c r="H1174">
        <v>0</v>
      </c>
      <c r="I1174">
        <v>0</v>
      </c>
      <c r="J1174">
        <v>2024</v>
      </c>
      <c r="K1174">
        <v>4</v>
      </c>
      <c r="L1174" t="str">
        <f>+VLOOKUP(A1174,Sheet2!A:A,1,FALSE)</f>
        <v>Sto 798 Carmen de Bolivar</v>
      </c>
    </row>
    <row r="1175" spans="1:12" hidden="1" x14ac:dyDescent="0.25">
      <c r="A1175" t="s">
        <v>299</v>
      </c>
      <c r="B1175" t="s">
        <v>191</v>
      </c>
      <c r="C1175" t="s">
        <v>848</v>
      </c>
      <c r="E1175">
        <v>569925</v>
      </c>
      <c r="F1175">
        <v>0</v>
      </c>
      <c r="G1175">
        <v>-54001</v>
      </c>
      <c r="H1175">
        <v>0</v>
      </c>
      <c r="I1175">
        <v>0</v>
      </c>
      <c r="J1175">
        <v>2024</v>
      </c>
      <c r="K1175">
        <v>4</v>
      </c>
      <c r="L1175" t="str">
        <f>+VLOOKUP(A1175,Sheet2!A:A,1,FALSE)</f>
        <v>Sdo 760 Petromil</v>
      </c>
    </row>
    <row r="1176" spans="1:12" hidden="1" x14ac:dyDescent="0.25">
      <c r="A1176" t="s">
        <v>300</v>
      </c>
      <c r="B1176" t="s">
        <v>191</v>
      </c>
      <c r="C1176" t="s">
        <v>848</v>
      </c>
      <c r="E1176">
        <v>1539310</v>
      </c>
      <c r="F1176">
        <v>0</v>
      </c>
      <c r="G1176">
        <v>0</v>
      </c>
      <c r="H1176">
        <v>0</v>
      </c>
      <c r="I1176">
        <v>0</v>
      </c>
      <c r="J1176">
        <v>2024</v>
      </c>
      <c r="K1176">
        <v>4</v>
      </c>
      <c r="L1176" t="str">
        <f>+VLOOKUP(A1176,Sheet2!A:A,1,FALSE)</f>
        <v>Sto 224 Fonseca</v>
      </c>
    </row>
    <row r="1177" spans="1:12" hidden="1" x14ac:dyDescent="0.25">
      <c r="A1177" t="s">
        <v>301</v>
      </c>
      <c r="B1177" t="s">
        <v>191</v>
      </c>
      <c r="C1177" t="s">
        <v>848</v>
      </c>
      <c r="E1177">
        <v>3113915</v>
      </c>
      <c r="F1177">
        <v>0</v>
      </c>
      <c r="G1177">
        <v>-157930</v>
      </c>
      <c r="H1177">
        <v>0</v>
      </c>
      <c r="I1177">
        <v>0</v>
      </c>
      <c r="J1177">
        <v>2024</v>
      </c>
      <c r="K1177">
        <v>4</v>
      </c>
      <c r="L1177" t="str">
        <f>+VLOOKUP(A1177,Sheet2!A:A,1,FALSE)</f>
        <v>Sao 251 la Ceiba</v>
      </c>
    </row>
    <row r="1178" spans="1:12" hidden="1" x14ac:dyDescent="0.25">
      <c r="A1178" t="s">
        <v>302</v>
      </c>
      <c r="B1178" t="s">
        <v>191</v>
      </c>
      <c r="C1178" t="s">
        <v>848</v>
      </c>
      <c r="E1178">
        <v>2496876</v>
      </c>
      <c r="F1178">
        <v>0</v>
      </c>
      <c r="G1178">
        <v>-24932</v>
      </c>
      <c r="H1178">
        <v>0</v>
      </c>
      <c r="I1178">
        <v>0</v>
      </c>
      <c r="J1178">
        <v>2024</v>
      </c>
      <c r="K1178">
        <v>4</v>
      </c>
      <c r="L1178" t="str">
        <f>+VLOOKUP(A1178,Sheet2!A:A,1,FALSE)</f>
        <v>Sto 252 Cortijo</v>
      </c>
    </row>
    <row r="1179" spans="1:12" hidden="1" x14ac:dyDescent="0.25">
      <c r="A1179" t="s">
        <v>303</v>
      </c>
      <c r="B1179" t="s">
        <v>191</v>
      </c>
      <c r="C1179" t="s">
        <v>848</v>
      </c>
      <c r="E1179">
        <v>1034408</v>
      </c>
      <c r="F1179">
        <v>0</v>
      </c>
      <c r="G1179">
        <v>-193662</v>
      </c>
      <c r="H1179">
        <v>0</v>
      </c>
      <c r="I1179">
        <v>0</v>
      </c>
      <c r="J1179">
        <v>2024</v>
      </c>
      <c r="K1179">
        <v>4</v>
      </c>
      <c r="L1179" t="e">
        <f>+VLOOKUP(A1179,Sheet2!A:A,1,FALSE)</f>
        <v>#N/A</v>
      </c>
    </row>
    <row r="1180" spans="1:12" hidden="1" x14ac:dyDescent="0.25">
      <c r="A1180" t="s">
        <v>304</v>
      </c>
      <c r="B1180" t="s">
        <v>191</v>
      </c>
      <c r="C1180" t="s">
        <v>848</v>
      </c>
      <c r="E1180">
        <v>944572</v>
      </c>
      <c r="F1180">
        <v>0</v>
      </c>
      <c r="G1180">
        <v>0</v>
      </c>
      <c r="H1180">
        <v>0</v>
      </c>
      <c r="I1180">
        <v>0</v>
      </c>
      <c r="J1180">
        <v>2024</v>
      </c>
      <c r="K1180">
        <v>4</v>
      </c>
      <c r="L1180" t="str">
        <f>+VLOOKUP(A1180,Sheet2!A:A,1,FALSE)</f>
        <v>Sto 254 San juan del Cesar</v>
      </c>
    </row>
    <row r="1181" spans="1:12" hidden="1" x14ac:dyDescent="0.25">
      <c r="A1181" t="s">
        <v>305</v>
      </c>
      <c r="B1181" t="s">
        <v>191</v>
      </c>
      <c r="C1181" t="s">
        <v>848</v>
      </c>
      <c r="E1181">
        <v>2475946</v>
      </c>
      <c r="F1181">
        <v>0</v>
      </c>
      <c r="G1181">
        <v>-150721</v>
      </c>
      <c r="H1181">
        <v>0</v>
      </c>
      <c r="I1181">
        <v>0</v>
      </c>
      <c r="J1181">
        <v>2024</v>
      </c>
      <c r="K1181">
        <v>4</v>
      </c>
      <c r="L1181" t="str">
        <f>+VLOOKUP(A1181,Sheet2!A:A,1,FALSE)</f>
        <v>Sto 255 Sierra Nevada</v>
      </c>
    </row>
    <row r="1182" spans="1:12" hidden="1" x14ac:dyDescent="0.25">
      <c r="A1182" t="s">
        <v>857</v>
      </c>
      <c r="B1182" t="s">
        <v>191</v>
      </c>
      <c r="C1182" t="s">
        <v>848</v>
      </c>
      <c r="E1182">
        <v>501055</v>
      </c>
      <c r="F1182">
        <v>0</v>
      </c>
      <c r="G1182">
        <v>-35280</v>
      </c>
      <c r="H1182">
        <v>0</v>
      </c>
      <c r="I1182">
        <v>0</v>
      </c>
      <c r="J1182">
        <v>2024</v>
      </c>
      <c r="K1182">
        <v>4</v>
      </c>
      <c r="L1182" t="e">
        <f>+VLOOKUP(A1182,Sheet2!A:A,1,FALSE)</f>
        <v>#N/A</v>
      </c>
    </row>
    <row r="1183" spans="1:12" hidden="1" x14ac:dyDescent="0.25">
      <c r="A1183" t="s">
        <v>306</v>
      </c>
      <c r="B1183" t="s">
        <v>191</v>
      </c>
      <c r="C1183" t="s">
        <v>848</v>
      </c>
      <c r="E1183">
        <v>1763461</v>
      </c>
      <c r="F1183">
        <v>0</v>
      </c>
      <c r="G1183">
        <v>-48434</v>
      </c>
      <c r="H1183">
        <v>0</v>
      </c>
      <c r="I1183">
        <v>0</v>
      </c>
      <c r="J1183">
        <v>2024</v>
      </c>
      <c r="K1183">
        <v>4</v>
      </c>
      <c r="L1183" t="str">
        <f>+VLOOKUP(A1183,Sheet2!A:A,1,FALSE)</f>
        <v>Sto 257 Bosconia</v>
      </c>
    </row>
    <row r="1184" spans="1:12" hidden="1" x14ac:dyDescent="0.25">
      <c r="A1184" t="s">
        <v>307</v>
      </c>
      <c r="B1184" t="s">
        <v>191</v>
      </c>
      <c r="C1184" t="s">
        <v>848</v>
      </c>
      <c r="E1184">
        <v>1231998</v>
      </c>
      <c r="F1184">
        <v>0</v>
      </c>
      <c r="G1184">
        <v>-65553</v>
      </c>
      <c r="H1184">
        <v>0</v>
      </c>
      <c r="I1184">
        <v>0</v>
      </c>
      <c r="J1184">
        <v>2024</v>
      </c>
      <c r="K1184">
        <v>4</v>
      </c>
      <c r="L1184" t="str">
        <f>+VLOOKUP(A1184,Sheet2!A:A,1,FALSE)</f>
        <v>Sdo 258 Mayales</v>
      </c>
    </row>
    <row r="1185" spans="1:12" hidden="1" x14ac:dyDescent="0.25">
      <c r="A1185" t="s">
        <v>308</v>
      </c>
      <c r="B1185" t="s">
        <v>191</v>
      </c>
      <c r="C1185" t="s">
        <v>848</v>
      </c>
      <c r="E1185">
        <v>804386</v>
      </c>
      <c r="F1185">
        <v>0</v>
      </c>
      <c r="G1185">
        <v>0</v>
      </c>
      <c r="H1185">
        <v>0</v>
      </c>
      <c r="I1185">
        <v>0</v>
      </c>
      <c r="J1185">
        <v>2024</v>
      </c>
      <c r="K1185">
        <v>4</v>
      </c>
      <c r="L1185" t="str">
        <f>+VLOOKUP(A1185,Sheet2!A:A,1,FALSE)</f>
        <v>Sto 259 Curumani</v>
      </c>
    </row>
    <row r="1186" spans="1:12" hidden="1" x14ac:dyDescent="0.25">
      <c r="A1186" t="s">
        <v>309</v>
      </c>
      <c r="B1186" t="s">
        <v>191</v>
      </c>
      <c r="C1186" t="s">
        <v>848</v>
      </c>
      <c r="E1186">
        <v>2612622</v>
      </c>
      <c r="F1186">
        <v>0</v>
      </c>
      <c r="G1186">
        <v>-89100</v>
      </c>
      <c r="H1186">
        <v>0</v>
      </c>
      <c r="I1186">
        <v>0</v>
      </c>
      <c r="J1186">
        <v>2024</v>
      </c>
      <c r="K1186">
        <v>4</v>
      </c>
      <c r="L1186" t="str">
        <f>+VLOOKUP(A1186,Sheet2!A:A,1,FALSE)</f>
        <v>Sao 260 Megamall</v>
      </c>
    </row>
    <row r="1187" spans="1:12" hidden="1" x14ac:dyDescent="0.25">
      <c r="A1187" t="s">
        <v>310</v>
      </c>
      <c r="B1187" t="s">
        <v>191</v>
      </c>
      <c r="C1187" t="s">
        <v>848</v>
      </c>
      <c r="E1187">
        <v>567202</v>
      </c>
      <c r="F1187">
        <v>0</v>
      </c>
      <c r="G1187">
        <v>0</v>
      </c>
      <c r="H1187">
        <v>0</v>
      </c>
      <c r="I1187">
        <v>0</v>
      </c>
      <c r="J1187">
        <v>2024</v>
      </c>
      <c r="K1187">
        <v>4</v>
      </c>
      <c r="L1187" t="e">
        <f>+VLOOKUP(A1187,Sheet2!A:A,1,FALSE)</f>
        <v>#N/A</v>
      </c>
    </row>
    <row r="1188" spans="1:12" hidden="1" x14ac:dyDescent="0.25">
      <c r="A1188" t="s">
        <v>311</v>
      </c>
      <c r="B1188" t="s">
        <v>191</v>
      </c>
      <c r="C1188" t="s">
        <v>848</v>
      </c>
      <c r="E1188">
        <v>1206569</v>
      </c>
      <c r="F1188">
        <v>0</v>
      </c>
      <c r="G1188">
        <v>-70107</v>
      </c>
      <c r="H1188">
        <v>0</v>
      </c>
      <c r="I1188">
        <v>0</v>
      </c>
      <c r="J1188">
        <v>2024</v>
      </c>
      <c r="K1188">
        <v>4</v>
      </c>
      <c r="L1188" t="str">
        <f>+VLOOKUP(A1188,Sheet2!A:A,1,FALSE)</f>
        <v>Sto 752</v>
      </c>
    </row>
    <row r="1189" spans="1:12" hidden="1" x14ac:dyDescent="0.25">
      <c r="A1189" t="s">
        <v>312</v>
      </c>
      <c r="B1189" t="s">
        <v>191</v>
      </c>
      <c r="C1189" t="s">
        <v>848</v>
      </c>
      <c r="E1189">
        <v>1753734</v>
      </c>
      <c r="F1189">
        <v>0</v>
      </c>
      <c r="G1189">
        <v>-40445</v>
      </c>
      <c r="H1189">
        <v>0</v>
      </c>
      <c r="I1189">
        <v>0</v>
      </c>
      <c r="J1189">
        <v>2024</v>
      </c>
      <c r="K1189">
        <v>4</v>
      </c>
      <c r="L1189" t="str">
        <f>+VLOOKUP(A1189,Sheet2!A:A,1,FALSE)</f>
        <v>Sto 263 Unicentro Valledupar</v>
      </c>
    </row>
    <row r="1190" spans="1:12" hidden="1" x14ac:dyDescent="0.25">
      <c r="A1190" t="s">
        <v>313</v>
      </c>
      <c r="B1190" t="s">
        <v>191</v>
      </c>
      <c r="C1190" t="s">
        <v>848</v>
      </c>
      <c r="E1190">
        <v>606738</v>
      </c>
      <c r="F1190">
        <v>0</v>
      </c>
      <c r="G1190">
        <v>-489431</v>
      </c>
      <c r="H1190">
        <v>0</v>
      </c>
      <c r="I1190">
        <v>0</v>
      </c>
      <c r="J1190">
        <v>2024</v>
      </c>
      <c r="K1190">
        <v>4</v>
      </c>
      <c r="L1190" t="str">
        <f>+VLOOKUP(A1190,Sheet2!A:A,1,FALSE)</f>
        <v>Sto 264 El Copey</v>
      </c>
    </row>
    <row r="1191" spans="1:12" hidden="1" x14ac:dyDescent="0.25">
      <c r="A1191" t="s">
        <v>314</v>
      </c>
      <c r="B1191" t="s">
        <v>191</v>
      </c>
      <c r="C1191" t="s">
        <v>848</v>
      </c>
      <c r="E1191">
        <v>103296</v>
      </c>
      <c r="F1191">
        <v>0</v>
      </c>
      <c r="G1191">
        <v>-37760</v>
      </c>
      <c r="H1191">
        <v>0</v>
      </c>
      <c r="I1191">
        <v>0</v>
      </c>
      <c r="J1191">
        <v>2024</v>
      </c>
      <c r="K1191">
        <v>4</v>
      </c>
      <c r="L1191" t="str">
        <f>+VLOOKUP(A1191,Sheet2!A:A,1,FALSE)</f>
        <v>STO 262 La Jagua de Ibiirco</v>
      </c>
    </row>
    <row r="1192" spans="1:12" hidden="1" x14ac:dyDescent="0.25">
      <c r="A1192" t="s">
        <v>315</v>
      </c>
      <c r="B1192" t="s">
        <v>191</v>
      </c>
      <c r="C1192" t="s">
        <v>848</v>
      </c>
      <c r="E1192">
        <v>547617</v>
      </c>
      <c r="F1192">
        <v>0</v>
      </c>
      <c r="G1192">
        <v>0</v>
      </c>
      <c r="H1192">
        <v>0</v>
      </c>
      <c r="I1192">
        <v>0</v>
      </c>
      <c r="J1192">
        <v>2024</v>
      </c>
      <c r="K1192">
        <v>4</v>
      </c>
      <c r="L1192" t="str">
        <f>+VLOOKUP(A1192,Sheet2!A:A,1,FALSE)</f>
        <v>Sto 267 Villanueva Guajira</v>
      </c>
    </row>
    <row r="1193" spans="1:12" hidden="1" x14ac:dyDescent="0.25">
      <c r="A1193" t="s">
        <v>316</v>
      </c>
      <c r="B1193" t="s">
        <v>317</v>
      </c>
      <c r="C1193" t="s">
        <v>842</v>
      </c>
      <c r="E1193">
        <v>1165152</v>
      </c>
      <c r="F1193">
        <v>0</v>
      </c>
      <c r="G1193">
        <v>-172392</v>
      </c>
      <c r="H1193">
        <v>0</v>
      </c>
      <c r="I1193">
        <v>0</v>
      </c>
      <c r="J1193">
        <v>2024</v>
      </c>
      <c r="K1193">
        <v>4</v>
      </c>
      <c r="L1193" t="str">
        <f>+VLOOKUP(A1193,Sheet2!A:A,1,FALSE)</f>
        <v>EURO SUPERMERCADO CARNAVAL</v>
      </c>
    </row>
    <row r="1194" spans="1:12" hidden="1" x14ac:dyDescent="0.25">
      <c r="A1194" t="s">
        <v>318</v>
      </c>
      <c r="B1194" t="s">
        <v>317</v>
      </c>
      <c r="C1194" t="s">
        <v>842</v>
      </c>
      <c r="E1194">
        <v>1305462</v>
      </c>
      <c r="F1194">
        <v>0</v>
      </c>
      <c r="G1194">
        <v>-172720</v>
      </c>
      <c r="H1194">
        <v>0</v>
      </c>
      <c r="I1194">
        <v>0</v>
      </c>
      <c r="J1194">
        <v>2024</v>
      </c>
      <c r="K1194">
        <v>4</v>
      </c>
      <c r="L1194" t="str">
        <f>+VLOOKUP(A1194,Sheet2!A:A,1,FALSE)</f>
        <v>INVERSIONES EURO ROSALES</v>
      </c>
    </row>
    <row r="1195" spans="1:12" hidden="1" x14ac:dyDescent="0.25">
      <c r="A1195" t="s">
        <v>319</v>
      </c>
      <c r="B1195" t="s">
        <v>317</v>
      </c>
      <c r="C1195" t="s">
        <v>843</v>
      </c>
      <c r="E1195">
        <v>1634768</v>
      </c>
      <c r="F1195">
        <v>0</v>
      </c>
      <c r="G1195">
        <v>-188259</v>
      </c>
      <c r="H1195">
        <v>0</v>
      </c>
      <c r="I1195">
        <v>0</v>
      </c>
      <c r="J1195">
        <v>2024</v>
      </c>
      <c r="K1195">
        <v>4</v>
      </c>
      <c r="L1195" t="str">
        <f>+VLOOKUP(A1195,Sheet2!A:A,1,FALSE)</f>
        <v>EURO SUPERMERCADO PLACE</v>
      </c>
    </row>
    <row r="1196" spans="1:12" hidden="1" x14ac:dyDescent="0.25">
      <c r="A1196" t="s">
        <v>320</v>
      </c>
      <c r="B1196" t="s">
        <v>317</v>
      </c>
      <c r="C1196" t="s">
        <v>843</v>
      </c>
      <c r="E1196">
        <v>2086417</v>
      </c>
      <c r="F1196">
        <v>0</v>
      </c>
      <c r="G1196">
        <v>-191264</v>
      </c>
      <c r="H1196">
        <v>0</v>
      </c>
      <c r="I1196">
        <v>0</v>
      </c>
      <c r="J1196">
        <v>2024</v>
      </c>
      <c r="K1196">
        <v>4</v>
      </c>
      <c r="L1196" t="str">
        <f>+VLOOKUP(A1196,Sheet2!A:A,1,FALSE)</f>
        <v>INVERSIONES EURO NUESTRO S.A.</v>
      </c>
    </row>
    <row r="1197" spans="1:12" hidden="1" x14ac:dyDescent="0.25">
      <c r="A1197" t="s">
        <v>834</v>
      </c>
      <c r="B1197" t="s">
        <v>853</v>
      </c>
      <c r="C1197" t="s">
        <v>842</v>
      </c>
      <c r="E1197">
        <v>231400</v>
      </c>
      <c r="F1197">
        <v>0</v>
      </c>
      <c r="G1197">
        <v>0</v>
      </c>
      <c r="H1197">
        <v>0</v>
      </c>
      <c r="I1197">
        <v>0</v>
      </c>
      <c r="J1197">
        <v>2024</v>
      </c>
      <c r="K1197">
        <v>4</v>
      </c>
      <c r="L1197" t="str">
        <f>+VLOOKUP(A1197,Sheet2!A:A,1,FALSE)</f>
        <v>OXXO DISTRITO 90</v>
      </c>
    </row>
    <row r="1198" spans="1:12" hidden="1" x14ac:dyDescent="0.25">
      <c r="A1198" t="s">
        <v>836</v>
      </c>
      <c r="B1198" t="s">
        <v>853</v>
      </c>
      <c r="C1198" t="s">
        <v>842</v>
      </c>
      <c r="E1198">
        <v>171400</v>
      </c>
      <c r="F1198">
        <v>0</v>
      </c>
      <c r="G1198">
        <v>0</v>
      </c>
      <c r="H1198">
        <v>0</v>
      </c>
      <c r="I1198">
        <v>0</v>
      </c>
      <c r="J1198">
        <v>2024</v>
      </c>
      <c r="K1198">
        <v>4</v>
      </c>
      <c r="L1198" t="str">
        <f>+VLOOKUP(A1198,Sheet2!A:A,1,FALSE)</f>
        <v>OXXO EDS SAN ANTONIO</v>
      </c>
    </row>
    <row r="1199" spans="1:12" hidden="1" x14ac:dyDescent="0.25">
      <c r="A1199" t="s">
        <v>837</v>
      </c>
      <c r="B1199" t="s">
        <v>853</v>
      </c>
      <c r="C1199" t="s">
        <v>842</v>
      </c>
      <c r="E1199">
        <v>142400</v>
      </c>
      <c r="F1199">
        <v>0</v>
      </c>
      <c r="G1199">
        <v>0</v>
      </c>
      <c r="H1199">
        <v>0</v>
      </c>
      <c r="I1199">
        <v>0</v>
      </c>
      <c r="J1199">
        <v>2024</v>
      </c>
      <c r="K1199">
        <v>4</v>
      </c>
      <c r="L1199" t="str">
        <f>+VLOOKUP(A1199,Sheet2!A:A,1,FALSE)</f>
        <v>OXXO METROPOLIS</v>
      </c>
    </row>
    <row r="1200" spans="1:12" hidden="1" x14ac:dyDescent="0.25">
      <c r="A1200" t="s">
        <v>838</v>
      </c>
      <c r="B1200" t="s">
        <v>853</v>
      </c>
      <c r="C1200" t="s">
        <v>842</v>
      </c>
      <c r="E1200">
        <v>133400</v>
      </c>
      <c r="F1200">
        <v>0</v>
      </c>
      <c r="G1200">
        <v>0</v>
      </c>
      <c r="H1200">
        <v>0</v>
      </c>
      <c r="I1200">
        <v>0</v>
      </c>
      <c r="J1200">
        <v>2024</v>
      </c>
      <c r="K1200">
        <v>4</v>
      </c>
      <c r="L1200" t="str">
        <f>+VLOOKUP(A1200,Sheet2!A:A,1,FALSE)</f>
        <v>OXXO SERVICAMPESTRE</v>
      </c>
    </row>
    <row r="1201" spans="1:12" hidden="1" x14ac:dyDescent="0.25">
      <c r="A1201" t="s">
        <v>835</v>
      </c>
      <c r="B1201" t="s">
        <v>853</v>
      </c>
      <c r="C1201" t="s">
        <v>842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2024</v>
      </c>
      <c r="K1201">
        <v>4</v>
      </c>
      <c r="L1201" t="str">
        <f>+VLOOKUP(A1201,Sheet2!A:A,1,FALSE)</f>
        <v>OXXO EDS EL LIMON</v>
      </c>
    </row>
    <row r="1202" spans="1:12" hidden="1" x14ac:dyDescent="0.25">
      <c r="A1202" t="s">
        <v>839</v>
      </c>
      <c r="B1202" t="s">
        <v>853</v>
      </c>
      <c r="C1202" t="s">
        <v>842</v>
      </c>
      <c r="E1202">
        <v>307000</v>
      </c>
      <c r="F1202">
        <v>0</v>
      </c>
      <c r="G1202">
        <v>0</v>
      </c>
      <c r="H1202">
        <v>0</v>
      </c>
      <c r="I1202">
        <v>0</v>
      </c>
      <c r="J1202">
        <v>2024</v>
      </c>
      <c r="K1202">
        <v>4</v>
      </c>
      <c r="L1202" t="str">
        <f>+VLOOKUP(A1202,Sheet2!A:A,1,FALSE)</f>
        <v>OXXO TORRE ATLANTICO</v>
      </c>
    </row>
    <row r="1203" spans="1:12" hidden="1" x14ac:dyDescent="0.25">
      <c r="A1203" t="s">
        <v>867</v>
      </c>
      <c r="B1203" t="s">
        <v>853</v>
      </c>
      <c r="C1203" t="s">
        <v>842</v>
      </c>
      <c r="E1203">
        <v>202600</v>
      </c>
      <c r="F1203">
        <v>0</v>
      </c>
      <c r="G1203">
        <v>0</v>
      </c>
      <c r="H1203">
        <v>0</v>
      </c>
      <c r="I1203">
        <v>0</v>
      </c>
      <c r="J1203">
        <v>2024</v>
      </c>
      <c r="K1203">
        <v>4</v>
      </c>
      <c r="L1203" t="e">
        <f>+VLOOKUP(A1203,Sheet2!A:A,1,FALSE)</f>
        <v>#N/A</v>
      </c>
    </row>
    <row r="1204" spans="1:12" hidden="1" x14ac:dyDescent="0.25">
      <c r="A1204" t="s">
        <v>868</v>
      </c>
      <c r="B1204" t="s">
        <v>853</v>
      </c>
      <c r="C1204" t="s">
        <v>842</v>
      </c>
      <c r="E1204">
        <v>202600</v>
      </c>
      <c r="F1204">
        <v>0</v>
      </c>
      <c r="G1204">
        <v>0</v>
      </c>
      <c r="H1204">
        <v>0</v>
      </c>
      <c r="I1204">
        <v>0</v>
      </c>
      <c r="J1204">
        <v>2024</v>
      </c>
      <c r="K1204">
        <v>4</v>
      </c>
      <c r="L1204" t="e">
        <f>+VLOOKUP(A1204,Sheet2!A:A,1,FALSE)</f>
        <v>#N/A</v>
      </c>
    </row>
    <row r="1205" spans="1:12" x14ac:dyDescent="0.25">
      <c r="A1205" t="s">
        <v>7</v>
      </c>
      <c r="B1205" t="s">
        <v>8</v>
      </c>
      <c r="C1205" t="s">
        <v>842</v>
      </c>
      <c r="E1205">
        <v>0</v>
      </c>
      <c r="F1205">
        <v>25044</v>
      </c>
      <c r="G1205">
        <v>0</v>
      </c>
      <c r="H1205">
        <v>0</v>
      </c>
      <c r="I1205">
        <v>0</v>
      </c>
      <c r="J1205">
        <v>2024</v>
      </c>
      <c r="K1205">
        <v>5</v>
      </c>
      <c r="L1205" t="str">
        <f>+VLOOKUP(A1205,Sheet2!A:A,1,FALSE)</f>
        <v>Cedi 190 San Andrés</v>
      </c>
    </row>
    <row r="1206" spans="1:12" hidden="1" x14ac:dyDescent="0.25">
      <c r="A1206" t="s">
        <v>9</v>
      </c>
      <c r="B1206" t="s">
        <v>8</v>
      </c>
      <c r="C1206" t="s">
        <v>842</v>
      </c>
      <c r="E1206">
        <v>415080</v>
      </c>
      <c r="F1206">
        <v>0</v>
      </c>
      <c r="G1206">
        <v>0</v>
      </c>
      <c r="H1206">
        <v>0</v>
      </c>
      <c r="I1206">
        <v>0</v>
      </c>
      <c r="J1206">
        <v>2024</v>
      </c>
      <c r="K1206">
        <v>5</v>
      </c>
      <c r="L1206" t="str">
        <f>+VLOOKUP(A1206,Sheet2!A:A,1,FALSE)</f>
        <v>Carulla 599 La 82</v>
      </c>
    </row>
    <row r="1207" spans="1:12" hidden="1" x14ac:dyDescent="0.25">
      <c r="A1207" t="s">
        <v>10</v>
      </c>
      <c r="B1207" t="s">
        <v>8</v>
      </c>
      <c r="C1207" t="s">
        <v>842</v>
      </c>
      <c r="E1207">
        <v>405320</v>
      </c>
      <c r="F1207">
        <v>0</v>
      </c>
      <c r="G1207">
        <v>0</v>
      </c>
      <c r="H1207">
        <v>0</v>
      </c>
      <c r="I1207">
        <v>0</v>
      </c>
      <c r="J1207">
        <v>2024</v>
      </c>
      <c r="K1207">
        <v>5</v>
      </c>
      <c r="L1207" t="str">
        <f>+VLOOKUP(A1207,Sheet2!A:A,1,FALSE)</f>
        <v>Carulla 534 La 86</v>
      </c>
    </row>
    <row r="1208" spans="1:12" hidden="1" x14ac:dyDescent="0.25">
      <c r="A1208" t="s">
        <v>11</v>
      </c>
      <c r="B1208" t="s">
        <v>8</v>
      </c>
      <c r="C1208" t="s">
        <v>842</v>
      </c>
      <c r="E1208">
        <v>156780</v>
      </c>
      <c r="F1208">
        <v>0</v>
      </c>
      <c r="G1208">
        <v>0</v>
      </c>
      <c r="H1208">
        <v>0</v>
      </c>
      <c r="I1208">
        <v>0</v>
      </c>
      <c r="J1208">
        <v>2024</v>
      </c>
      <c r="K1208">
        <v>5</v>
      </c>
      <c r="L1208" t="str">
        <f>+VLOOKUP(A1208,Sheet2!A:A,1,FALSE)</f>
        <v>Carulla 4800 Ciudad Del Mar</v>
      </c>
    </row>
    <row r="1209" spans="1:12" hidden="1" x14ac:dyDescent="0.25">
      <c r="A1209" t="s">
        <v>12</v>
      </c>
      <c r="B1209" t="s">
        <v>8</v>
      </c>
      <c r="C1209" t="s">
        <v>842</v>
      </c>
      <c r="E1209">
        <v>380340</v>
      </c>
      <c r="F1209">
        <v>0</v>
      </c>
      <c r="G1209">
        <v>0</v>
      </c>
      <c r="H1209">
        <v>0</v>
      </c>
      <c r="I1209">
        <v>0</v>
      </c>
      <c r="J1209">
        <v>2024</v>
      </c>
      <c r="K1209">
        <v>5</v>
      </c>
      <c r="L1209" t="str">
        <f>+VLOOKUP(A1209,Sheet2!A:A,1,FALSE)</f>
        <v>Carulla 4816 Mall Plaza Buena Vista</v>
      </c>
    </row>
    <row r="1210" spans="1:12" hidden="1" x14ac:dyDescent="0.25">
      <c r="A1210" t="s">
        <v>13</v>
      </c>
      <c r="B1210" t="s">
        <v>8</v>
      </c>
      <c r="C1210" t="s">
        <v>842</v>
      </c>
      <c r="E1210">
        <v>127680</v>
      </c>
      <c r="F1210">
        <v>0</v>
      </c>
      <c r="G1210">
        <v>0</v>
      </c>
      <c r="H1210">
        <v>0</v>
      </c>
      <c r="I1210">
        <v>0</v>
      </c>
      <c r="J1210">
        <v>2024</v>
      </c>
      <c r="K1210">
        <v>5</v>
      </c>
      <c r="L1210" t="str">
        <f>+VLOOKUP(A1210,Sheet2!A:A,1,FALSE)</f>
        <v>Carulla 280 Villa Contry</v>
      </c>
    </row>
    <row r="1211" spans="1:12" hidden="1" x14ac:dyDescent="0.25">
      <c r="A1211" t="s">
        <v>14</v>
      </c>
      <c r="B1211" t="s">
        <v>8</v>
      </c>
      <c r="C1211" t="s">
        <v>842</v>
      </c>
      <c r="E1211">
        <v>3948291</v>
      </c>
      <c r="F1211">
        <v>1205517</v>
      </c>
      <c r="G1211">
        <v>0</v>
      </c>
      <c r="H1211">
        <v>0</v>
      </c>
      <c r="I1211">
        <v>0</v>
      </c>
      <c r="J1211">
        <v>2024</v>
      </c>
      <c r="K1211">
        <v>5</v>
      </c>
      <c r="L1211" t="str">
        <f>+VLOOKUP(A1211,Sheet2!A:A,1,FALSE)</f>
        <v>Exito 362 Buena Vista Bella</v>
      </c>
    </row>
    <row r="1212" spans="1:12" hidden="1" x14ac:dyDescent="0.25">
      <c r="A1212" t="s">
        <v>15</v>
      </c>
      <c r="B1212" t="s">
        <v>8</v>
      </c>
      <c r="C1212" t="s">
        <v>842</v>
      </c>
      <c r="E1212">
        <v>1165339</v>
      </c>
      <c r="F1212">
        <v>1074429</v>
      </c>
      <c r="G1212">
        <v>0</v>
      </c>
      <c r="H1212">
        <v>0</v>
      </c>
      <c r="I1212">
        <v>0</v>
      </c>
      <c r="J1212">
        <v>2024</v>
      </c>
      <c r="K1212">
        <v>5</v>
      </c>
      <c r="L1212" t="str">
        <f>+VLOOKUP(A1212,Sheet2!A:A,1,FALSE)</f>
        <v>Exito 364 La 77</v>
      </c>
    </row>
    <row r="1213" spans="1:12" hidden="1" x14ac:dyDescent="0.25">
      <c r="A1213" t="s">
        <v>16</v>
      </c>
      <c r="B1213" t="s">
        <v>8</v>
      </c>
      <c r="C1213" t="s">
        <v>842</v>
      </c>
      <c r="E1213">
        <v>-1206318</v>
      </c>
      <c r="F1213">
        <v>-145295</v>
      </c>
      <c r="G1213">
        <v>0</v>
      </c>
      <c r="H1213">
        <v>0</v>
      </c>
      <c r="I1213">
        <v>0</v>
      </c>
      <c r="J1213">
        <v>2024</v>
      </c>
      <c r="K1213">
        <v>5</v>
      </c>
      <c r="L1213" t="str">
        <f>+VLOOKUP(A1213,Sheet2!A:A,1,FALSE)</f>
        <v>Exito Cedi Malambo</v>
      </c>
    </row>
    <row r="1214" spans="1:12" hidden="1" x14ac:dyDescent="0.25">
      <c r="A1214" t="s">
        <v>17</v>
      </c>
      <c r="B1214" t="s">
        <v>8</v>
      </c>
      <c r="C1214" t="s">
        <v>842</v>
      </c>
      <c r="E1214">
        <v>12104672</v>
      </c>
      <c r="F1214">
        <v>1024896</v>
      </c>
      <c r="G1214">
        <v>0</v>
      </c>
      <c r="H1214">
        <v>0</v>
      </c>
      <c r="I1214">
        <v>0</v>
      </c>
      <c r="J1214">
        <v>2024</v>
      </c>
      <c r="K1214">
        <v>5</v>
      </c>
      <c r="L1214" t="str">
        <f>+VLOOKUP(A1214,Sheet2!A:A,1,FALSE)</f>
        <v>Exito 47 Metropolitano</v>
      </c>
    </row>
    <row r="1215" spans="1:12" hidden="1" x14ac:dyDescent="0.25">
      <c r="A1215" t="s">
        <v>18</v>
      </c>
      <c r="B1215" t="s">
        <v>8</v>
      </c>
      <c r="C1215" t="s">
        <v>842</v>
      </c>
      <c r="E1215">
        <v>4040436</v>
      </c>
      <c r="F1215">
        <v>1984188</v>
      </c>
      <c r="G1215">
        <v>0</v>
      </c>
      <c r="H1215">
        <v>0</v>
      </c>
      <c r="I1215">
        <v>0</v>
      </c>
      <c r="J1215">
        <v>2024</v>
      </c>
      <c r="K1215">
        <v>5</v>
      </c>
      <c r="L1215" t="str">
        <f>+VLOOKUP(A1215,Sheet2!A:A,1,FALSE)</f>
        <v>Exito 366 Murillo</v>
      </c>
    </row>
    <row r="1216" spans="1:12" hidden="1" x14ac:dyDescent="0.25">
      <c r="A1216" t="s">
        <v>19</v>
      </c>
      <c r="B1216" t="s">
        <v>8</v>
      </c>
      <c r="C1216" t="s">
        <v>842</v>
      </c>
      <c r="E1216">
        <v>5069547</v>
      </c>
      <c r="F1216">
        <v>3369423</v>
      </c>
      <c r="G1216">
        <v>0</v>
      </c>
      <c r="H1216">
        <v>0</v>
      </c>
      <c r="I1216">
        <v>0</v>
      </c>
      <c r="J1216">
        <v>2024</v>
      </c>
      <c r="K1216">
        <v>5</v>
      </c>
      <c r="L1216" t="str">
        <f>+VLOOKUP(A1216,Sheet2!A:A,1,FALSE)</f>
        <v>Exito 41 Barranquilla Viva</v>
      </c>
    </row>
    <row r="1217" spans="1:12" hidden="1" x14ac:dyDescent="0.25">
      <c r="A1217" t="s">
        <v>20</v>
      </c>
      <c r="B1217" t="s">
        <v>8</v>
      </c>
      <c r="C1217" t="s">
        <v>842</v>
      </c>
      <c r="E1217">
        <v>4184624</v>
      </c>
      <c r="F1217">
        <v>1973436</v>
      </c>
      <c r="G1217">
        <v>0</v>
      </c>
      <c r="H1217">
        <v>0</v>
      </c>
      <c r="I1217">
        <v>0</v>
      </c>
      <c r="J1217">
        <v>2024</v>
      </c>
      <c r="K1217">
        <v>5</v>
      </c>
      <c r="L1217" t="str">
        <f>+VLOOKUP(A1217,Sheet2!A:A,1,FALSE)</f>
        <v>Exito 369 Panorama</v>
      </c>
    </row>
    <row r="1218" spans="1:12" hidden="1" x14ac:dyDescent="0.25">
      <c r="A1218" t="s">
        <v>21</v>
      </c>
      <c r="B1218" t="s">
        <v>8</v>
      </c>
      <c r="C1218" t="s">
        <v>842</v>
      </c>
      <c r="E1218">
        <v>2596183</v>
      </c>
      <c r="F1218">
        <v>760149</v>
      </c>
      <c r="G1218">
        <v>0</v>
      </c>
      <c r="H1218">
        <v>0</v>
      </c>
      <c r="I1218">
        <v>0</v>
      </c>
      <c r="J1218">
        <v>2024</v>
      </c>
      <c r="K1218">
        <v>5</v>
      </c>
      <c r="L1218" t="str">
        <f>+VLOOKUP(A1218,Sheet2!A:A,1,FALSE)</f>
        <v>Exito 4036 Sabanalarga</v>
      </c>
    </row>
    <row r="1219" spans="1:12" hidden="1" x14ac:dyDescent="0.25">
      <c r="A1219" t="s">
        <v>22</v>
      </c>
      <c r="B1219" t="s">
        <v>8</v>
      </c>
      <c r="C1219" t="s">
        <v>842</v>
      </c>
      <c r="E1219">
        <v>1556743</v>
      </c>
      <c r="F1219">
        <v>578616</v>
      </c>
      <c r="G1219">
        <v>0</v>
      </c>
      <c r="H1219">
        <v>0</v>
      </c>
      <c r="I1219">
        <v>0</v>
      </c>
      <c r="J1219">
        <v>2024</v>
      </c>
      <c r="K1219">
        <v>5</v>
      </c>
      <c r="L1219" t="str">
        <f>+VLOOKUP(A1219,Sheet2!A:A,1,FALSE)</f>
        <v>Exito 250 San Blass</v>
      </c>
    </row>
    <row r="1220" spans="1:12" hidden="1" x14ac:dyDescent="0.25">
      <c r="A1220" t="s">
        <v>23</v>
      </c>
      <c r="B1220" t="s">
        <v>8</v>
      </c>
      <c r="C1220" t="s">
        <v>842</v>
      </c>
      <c r="E1220">
        <v>3359517</v>
      </c>
      <c r="F1220">
        <v>1589712</v>
      </c>
      <c r="G1220">
        <v>0</v>
      </c>
      <c r="H1220">
        <v>0</v>
      </c>
      <c r="I1220">
        <v>0</v>
      </c>
      <c r="J1220">
        <v>2024</v>
      </c>
      <c r="K1220">
        <v>5</v>
      </c>
      <c r="L1220" t="str">
        <f>+VLOOKUP(A1220,Sheet2!A:A,1,FALSE)</f>
        <v>Exito 368 San Francisco</v>
      </c>
    </row>
    <row r="1221" spans="1:12" hidden="1" x14ac:dyDescent="0.25">
      <c r="A1221" t="s">
        <v>24</v>
      </c>
      <c r="B1221" t="s">
        <v>8</v>
      </c>
      <c r="C1221" t="s">
        <v>842</v>
      </c>
      <c r="E1221">
        <v>3252482</v>
      </c>
      <c r="F1221">
        <v>2981172</v>
      </c>
      <c r="G1221">
        <v>0</v>
      </c>
      <c r="H1221">
        <v>0</v>
      </c>
      <c r="I1221">
        <v>0</v>
      </c>
      <c r="J1221">
        <v>2024</v>
      </c>
      <c r="K1221">
        <v>5</v>
      </c>
      <c r="L1221" t="str">
        <f>+VLOOKUP(A1221,Sheet2!A:A,1,FALSE)</f>
        <v>Exito 171 Soledad</v>
      </c>
    </row>
    <row r="1222" spans="1:12" hidden="1" x14ac:dyDescent="0.25">
      <c r="A1222" t="s">
        <v>26</v>
      </c>
      <c r="B1222" t="s">
        <v>8</v>
      </c>
      <c r="C1222" t="s">
        <v>842</v>
      </c>
      <c r="E1222">
        <v>2415789</v>
      </c>
      <c r="F1222">
        <v>0</v>
      </c>
      <c r="G1222">
        <v>0</v>
      </c>
      <c r="H1222">
        <v>0</v>
      </c>
      <c r="I1222">
        <v>0</v>
      </c>
      <c r="J1222">
        <v>2024</v>
      </c>
      <c r="K1222">
        <v>5</v>
      </c>
      <c r="L1222" t="str">
        <f>+VLOOKUP(A1222,Sheet2!A:A,1,FALSE)</f>
        <v>Surti Mayorista Macarena</v>
      </c>
    </row>
    <row r="1223" spans="1:12" hidden="1" x14ac:dyDescent="0.25">
      <c r="A1223" t="s">
        <v>27</v>
      </c>
      <c r="B1223" t="s">
        <v>8</v>
      </c>
      <c r="C1223" t="s">
        <v>842</v>
      </c>
      <c r="E1223">
        <v>1107042</v>
      </c>
      <c r="F1223">
        <v>0</v>
      </c>
      <c r="G1223">
        <v>0</v>
      </c>
      <c r="H1223">
        <v>0</v>
      </c>
      <c r="I1223">
        <v>0</v>
      </c>
      <c r="J1223">
        <v>2024</v>
      </c>
      <c r="K1223">
        <v>5</v>
      </c>
      <c r="L1223" t="str">
        <f>+VLOOKUP(A1223,Sheet2!A:A,1,FALSE)</f>
        <v>Surti Mayorista La Pradera</v>
      </c>
    </row>
    <row r="1224" spans="1:12" hidden="1" x14ac:dyDescent="0.25">
      <c r="A1224" t="s">
        <v>28</v>
      </c>
      <c r="B1224" t="s">
        <v>8</v>
      </c>
      <c r="C1224" t="s">
        <v>842</v>
      </c>
      <c r="E1224">
        <v>2024322</v>
      </c>
      <c r="F1224">
        <v>0</v>
      </c>
      <c r="G1224">
        <v>0</v>
      </c>
      <c r="H1224">
        <v>0</v>
      </c>
      <c r="I1224">
        <v>0</v>
      </c>
      <c r="J1224">
        <v>2024</v>
      </c>
      <c r="K1224">
        <v>5</v>
      </c>
      <c r="L1224" t="str">
        <f>+VLOOKUP(A1224,Sheet2!A:A,1,FALSE)</f>
        <v>Surti  Mayorista Malambo</v>
      </c>
    </row>
    <row r="1225" spans="1:12" hidden="1" x14ac:dyDescent="0.25">
      <c r="A1225" t="s">
        <v>858</v>
      </c>
      <c r="B1225" t="s">
        <v>8</v>
      </c>
      <c r="C1225" t="s">
        <v>842</v>
      </c>
      <c r="E1225">
        <v>0</v>
      </c>
      <c r="F1225">
        <v>116208</v>
      </c>
      <c r="G1225">
        <v>0</v>
      </c>
      <c r="H1225">
        <v>0</v>
      </c>
      <c r="I1225">
        <v>0</v>
      </c>
      <c r="J1225">
        <v>2024</v>
      </c>
      <c r="K1225">
        <v>5</v>
      </c>
      <c r="L1225" t="e">
        <f>+VLOOKUP(A1225,Sheet2!A:A,1,FALSE)</f>
        <v>#N/A</v>
      </c>
    </row>
    <row r="1226" spans="1:12" hidden="1" x14ac:dyDescent="0.25">
      <c r="A1226" t="s">
        <v>833</v>
      </c>
      <c r="B1226" t="s">
        <v>8</v>
      </c>
      <c r="C1226" t="s">
        <v>842</v>
      </c>
      <c r="E1226">
        <v>255360</v>
      </c>
      <c r="F1226">
        <v>0</v>
      </c>
      <c r="G1226">
        <v>0</v>
      </c>
      <c r="H1226">
        <v>0</v>
      </c>
      <c r="I1226">
        <v>0</v>
      </c>
      <c r="J1226">
        <v>2024</v>
      </c>
      <c r="K1226">
        <v>5</v>
      </c>
      <c r="L1226" t="str">
        <f>+VLOOKUP(A1226,Sheet2!A:A,1,FALSE)</f>
        <v>Carulla 4576 Bavaria</v>
      </c>
    </row>
    <row r="1227" spans="1:12" hidden="1" x14ac:dyDescent="0.25">
      <c r="A1227" t="s">
        <v>30</v>
      </c>
      <c r="B1227" t="s">
        <v>8</v>
      </c>
      <c r="C1227" t="s">
        <v>843</v>
      </c>
      <c r="E1227">
        <v>234080</v>
      </c>
      <c r="F1227">
        <v>0</v>
      </c>
      <c r="G1227">
        <v>0</v>
      </c>
      <c r="H1227">
        <v>0</v>
      </c>
      <c r="I1227">
        <v>0</v>
      </c>
      <c r="J1227">
        <v>2024</v>
      </c>
      <c r="K1227">
        <v>5</v>
      </c>
      <c r="L1227" t="str">
        <f>+VLOOKUP(A1227,Sheet2!A:A,1,FALSE)</f>
        <v>Carulla 4472 Bocagrande</v>
      </c>
    </row>
    <row r="1228" spans="1:12" hidden="1" x14ac:dyDescent="0.25">
      <c r="A1228" t="s">
        <v>31</v>
      </c>
      <c r="B1228" t="s">
        <v>8</v>
      </c>
      <c r="C1228" t="s">
        <v>844</v>
      </c>
      <c r="E1228">
        <v>453760</v>
      </c>
      <c r="F1228">
        <v>0</v>
      </c>
      <c r="G1228">
        <v>0</v>
      </c>
      <c r="H1228">
        <v>0</v>
      </c>
      <c r="I1228">
        <v>0</v>
      </c>
      <c r="J1228">
        <v>2024</v>
      </c>
      <c r="K1228">
        <v>5</v>
      </c>
      <c r="L1228" t="str">
        <f>+VLOOKUP(A1228,Sheet2!A:A,1,FALSE)</f>
        <v>Carulla 634 Castillo Grande</v>
      </c>
    </row>
    <row r="1229" spans="1:12" hidden="1" x14ac:dyDescent="0.25">
      <c r="A1229" t="s">
        <v>32</v>
      </c>
      <c r="B1229" t="s">
        <v>8</v>
      </c>
      <c r="C1229" t="s">
        <v>844</v>
      </c>
      <c r="E1229">
        <v>522480</v>
      </c>
      <c r="F1229">
        <v>0</v>
      </c>
      <c r="G1229">
        <v>0</v>
      </c>
      <c r="H1229">
        <v>0</v>
      </c>
      <c r="I1229">
        <v>0</v>
      </c>
      <c r="J1229">
        <v>2024</v>
      </c>
      <c r="K1229">
        <v>5</v>
      </c>
      <c r="L1229" t="str">
        <f>+VLOOKUP(A1229,Sheet2!A:A,1,FALSE)</f>
        <v>Carulla 647 Ramblas</v>
      </c>
    </row>
    <row r="1230" spans="1:12" hidden="1" x14ac:dyDescent="0.25">
      <c r="A1230" t="s">
        <v>33</v>
      </c>
      <c r="B1230" t="s">
        <v>8</v>
      </c>
      <c r="C1230" t="s">
        <v>844</v>
      </c>
      <c r="E1230">
        <v>1406720</v>
      </c>
      <c r="F1230">
        <v>0</v>
      </c>
      <c r="G1230">
        <v>0</v>
      </c>
      <c r="H1230">
        <v>0</v>
      </c>
      <c r="I1230">
        <v>0</v>
      </c>
      <c r="J1230">
        <v>2024</v>
      </c>
      <c r="K1230">
        <v>5</v>
      </c>
      <c r="L1230" t="str">
        <f>+VLOOKUP(A1230,Sheet2!A:A,1,FALSE)</f>
        <v>Carulla 538 Santa Lucia</v>
      </c>
    </row>
    <row r="1231" spans="1:12" hidden="1" x14ac:dyDescent="0.25">
      <c r="A1231" t="s">
        <v>34</v>
      </c>
      <c r="B1231" t="s">
        <v>8</v>
      </c>
      <c r="C1231" t="s">
        <v>844</v>
      </c>
      <c r="E1231">
        <v>790540</v>
      </c>
      <c r="F1231">
        <v>0</v>
      </c>
      <c r="G1231">
        <v>0</v>
      </c>
      <c r="H1231">
        <v>0</v>
      </c>
      <c r="I1231">
        <v>0</v>
      </c>
      <c r="J1231">
        <v>2024</v>
      </c>
      <c r="K1231">
        <v>5</v>
      </c>
      <c r="L1231" t="str">
        <f>+VLOOKUP(A1231,Sheet2!A:A,1,FALSE)</f>
        <v>Carulla 539 Villa Susana</v>
      </c>
    </row>
    <row r="1232" spans="1:12" hidden="1" x14ac:dyDescent="0.25">
      <c r="A1232" t="s">
        <v>35</v>
      </c>
      <c r="B1232" t="s">
        <v>8</v>
      </c>
      <c r="C1232" t="s">
        <v>844</v>
      </c>
      <c r="E1232">
        <v>288180</v>
      </c>
      <c r="F1232">
        <v>0</v>
      </c>
      <c r="G1232">
        <v>0</v>
      </c>
      <c r="H1232">
        <v>0</v>
      </c>
      <c r="I1232">
        <v>0</v>
      </c>
      <c r="J1232">
        <v>2024</v>
      </c>
      <c r="K1232">
        <v>5</v>
      </c>
      <c r="L1232" t="str">
        <f>+VLOOKUP(A1232,Sheet2!A:A,1,FALSE)</f>
        <v>Carulla 670 Calle Roman</v>
      </c>
    </row>
    <row r="1233" spans="1:12" hidden="1" x14ac:dyDescent="0.25">
      <c r="A1233" t="s">
        <v>36</v>
      </c>
      <c r="B1233" t="s">
        <v>8</v>
      </c>
      <c r="C1233" t="s">
        <v>844</v>
      </c>
      <c r="E1233">
        <v>412585</v>
      </c>
      <c r="F1233">
        <v>0</v>
      </c>
      <c r="G1233">
        <v>0</v>
      </c>
      <c r="H1233">
        <v>0</v>
      </c>
      <c r="I1233">
        <v>0</v>
      </c>
      <c r="J1233">
        <v>2024</v>
      </c>
      <c r="K1233">
        <v>5</v>
      </c>
      <c r="L1233" t="str">
        <f>+VLOOKUP(A1233,Sheet2!A:A,1,FALSE)</f>
        <v>Carulla 533 Express Manga</v>
      </c>
    </row>
    <row r="1234" spans="1:12" hidden="1" x14ac:dyDescent="0.25">
      <c r="A1234" t="s">
        <v>832</v>
      </c>
      <c r="B1234" t="s">
        <v>8</v>
      </c>
      <c r="C1234" t="s">
        <v>844</v>
      </c>
      <c r="E1234">
        <v>258600</v>
      </c>
      <c r="F1234">
        <v>0</v>
      </c>
      <c r="G1234">
        <v>0</v>
      </c>
      <c r="H1234">
        <v>0</v>
      </c>
      <c r="I1234">
        <v>0</v>
      </c>
      <c r="J1234">
        <v>2024</v>
      </c>
      <c r="K1234">
        <v>5</v>
      </c>
      <c r="L1234" t="str">
        <f>+VLOOKUP(A1234,Sheet2!A:A,1,FALSE)</f>
        <v>Carulla 661 Express San Martin</v>
      </c>
    </row>
    <row r="1235" spans="1:12" hidden="1" x14ac:dyDescent="0.25">
      <c r="A1235" t="s">
        <v>37</v>
      </c>
      <c r="B1235" t="s">
        <v>8</v>
      </c>
      <c r="C1235" t="s">
        <v>844</v>
      </c>
      <c r="E1235">
        <v>279880</v>
      </c>
      <c r="F1235">
        <v>0</v>
      </c>
      <c r="G1235">
        <v>0</v>
      </c>
      <c r="H1235">
        <v>0</v>
      </c>
      <c r="I1235">
        <v>0</v>
      </c>
      <c r="J1235">
        <v>2024</v>
      </c>
      <c r="K1235">
        <v>5</v>
      </c>
      <c r="L1235" t="str">
        <f>+VLOOKUP(A1235,Sheet2!A:A,1,FALSE)</f>
        <v>Carulla 4821 Expres calle moneda</v>
      </c>
    </row>
    <row r="1236" spans="1:12" hidden="1" x14ac:dyDescent="0.25">
      <c r="A1236" t="s">
        <v>38</v>
      </c>
      <c r="B1236" t="s">
        <v>8</v>
      </c>
      <c r="C1236" t="s">
        <v>844</v>
      </c>
      <c r="E1236">
        <v>2963427</v>
      </c>
      <c r="F1236">
        <v>6849489</v>
      </c>
      <c r="G1236">
        <v>0</v>
      </c>
      <c r="H1236">
        <v>0</v>
      </c>
      <c r="I1236">
        <v>0</v>
      </c>
      <c r="J1236">
        <v>2024</v>
      </c>
      <c r="K1236">
        <v>5</v>
      </c>
      <c r="L1236" t="str">
        <f>+VLOOKUP(A1236,Sheet2!A:A,1,FALSE)</f>
        <v>Exito 44 Cartagena</v>
      </c>
    </row>
    <row r="1237" spans="1:12" hidden="1" x14ac:dyDescent="0.25">
      <c r="A1237" t="s">
        <v>39</v>
      </c>
      <c r="B1237" t="s">
        <v>8</v>
      </c>
      <c r="C1237" t="s">
        <v>844</v>
      </c>
      <c r="E1237">
        <v>4332684</v>
      </c>
      <c r="F1237">
        <v>5401566</v>
      </c>
      <c r="G1237">
        <v>0</v>
      </c>
      <c r="H1237">
        <v>0</v>
      </c>
      <c r="I1237">
        <v>0</v>
      </c>
      <c r="J1237">
        <v>2024</v>
      </c>
      <c r="K1237">
        <v>5</v>
      </c>
      <c r="L1237" t="str">
        <f>+VLOOKUP(A1237,Sheet2!A:A,1,FALSE)</f>
        <v>Exito 257 Ejecutivo</v>
      </c>
    </row>
    <row r="1238" spans="1:12" hidden="1" x14ac:dyDescent="0.25">
      <c r="A1238" t="s">
        <v>40</v>
      </c>
      <c r="B1238" t="s">
        <v>8</v>
      </c>
      <c r="C1238" t="s">
        <v>844</v>
      </c>
      <c r="E1238">
        <v>5123486</v>
      </c>
      <c r="F1238">
        <v>8369715</v>
      </c>
      <c r="G1238">
        <v>0</v>
      </c>
      <c r="H1238">
        <v>0</v>
      </c>
      <c r="I1238">
        <v>0</v>
      </c>
      <c r="J1238">
        <v>2024</v>
      </c>
      <c r="K1238">
        <v>5</v>
      </c>
      <c r="L1238" t="str">
        <f>+VLOOKUP(A1238,Sheet2!A:A,1,FALSE)</f>
        <v>Exito 370 Castellana Cartagena</v>
      </c>
    </row>
    <row r="1239" spans="1:12" hidden="1" x14ac:dyDescent="0.25">
      <c r="A1239" t="s">
        <v>41</v>
      </c>
      <c r="B1239" t="s">
        <v>8</v>
      </c>
      <c r="C1239" t="s">
        <v>844</v>
      </c>
      <c r="E1239">
        <v>2633614</v>
      </c>
      <c r="F1239">
        <v>1096092</v>
      </c>
      <c r="G1239">
        <v>0</v>
      </c>
      <c r="H1239">
        <v>0</v>
      </c>
      <c r="I1239">
        <v>0</v>
      </c>
      <c r="J1239">
        <v>2024</v>
      </c>
      <c r="K1239">
        <v>5</v>
      </c>
      <c r="L1239" t="str">
        <f>+VLOOKUP(A1239,Sheet2!A:A,1,FALSE)</f>
        <v>Exito 371 Matuna Cartagena</v>
      </c>
    </row>
    <row r="1240" spans="1:12" hidden="1" x14ac:dyDescent="0.25">
      <c r="A1240" t="s">
        <v>42</v>
      </c>
      <c r="B1240" t="s">
        <v>8</v>
      </c>
      <c r="C1240" t="s">
        <v>844</v>
      </c>
      <c r="E1240">
        <v>2438679</v>
      </c>
      <c r="F1240">
        <v>1167861</v>
      </c>
      <c r="G1240">
        <v>0</v>
      </c>
      <c r="H1240">
        <v>0</v>
      </c>
      <c r="I1240">
        <v>0</v>
      </c>
      <c r="J1240">
        <v>2024</v>
      </c>
      <c r="K1240">
        <v>5</v>
      </c>
      <c r="L1240" t="str">
        <f>+VLOOKUP(A1240,Sheet2!A:A,1,FALSE)</f>
        <v>Exito 367 San Diego</v>
      </c>
    </row>
    <row r="1241" spans="1:12" hidden="1" x14ac:dyDescent="0.25">
      <c r="A1241" t="s">
        <v>43</v>
      </c>
      <c r="B1241" t="s">
        <v>8</v>
      </c>
      <c r="C1241" t="s">
        <v>844</v>
      </c>
      <c r="E1241">
        <v>437140</v>
      </c>
      <c r="F1241">
        <v>46812</v>
      </c>
      <c r="G1241">
        <v>0</v>
      </c>
      <c r="H1241">
        <v>0</v>
      </c>
      <c r="I1241">
        <v>0</v>
      </c>
      <c r="J1241">
        <v>2024</v>
      </c>
      <c r="K1241">
        <v>5</v>
      </c>
      <c r="L1241" t="str">
        <f>+VLOOKUP(A1241,Sheet2!A:A,1,FALSE)</f>
        <v>Exito 636 Las Americas</v>
      </c>
    </row>
    <row r="1242" spans="1:12" hidden="1" x14ac:dyDescent="0.25">
      <c r="A1242" t="s">
        <v>44</v>
      </c>
      <c r="B1242" t="s">
        <v>8</v>
      </c>
      <c r="C1242" t="s">
        <v>844</v>
      </c>
      <c r="E1242">
        <v>237320</v>
      </c>
      <c r="F1242">
        <v>0</v>
      </c>
      <c r="G1242">
        <v>0</v>
      </c>
      <c r="H1242">
        <v>0</v>
      </c>
      <c r="I1242">
        <v>0</v>
      </c>
      <c r="J1242">
        <v>2024</v>
      </c>
      <c r="K1242">
        <v>5</v>
      </c>
      <c r="L1242" t="str">
        <f>+VLOOKUP(A1242,Sheet2!A:A,1,FALSE)</f>
        <v>Carulla 4830 Express San Agustin</v>
      </c>
    </row>
    <row r="1243" spans="1:12" hidden="1" x14ac:dyDescent="0.25">
      <c r="A1243" t="s">
        <v>45</v>
      </c>
      <c r="B1243" t="s">
        <v>8</v>
      </c>
      <c r="C1243" t="s">
        <v>844</v>
      </c>
      <c r="E1243">
        <v>205990</v>
      </c>
      <c r="F1243">
        <v>0</v>
      </c>
      <c r="G1243">
        <v>0</v>
      </c>
      <c r="H1243">
        <v>0</v>
      </c>
      <c r="I1243">
        <v>0</v>
      </c>
      <c r="J1243">
        <v>2024</v>
      </c>
      <c r="K1243">
        <v>5</v>
      </c>
      <c r="L1243" t="str">
        <f>+VLOOKUP(A1243,Sheet2!A:A,1,FALSE)</f>
        <v>Carulla 4832 Express Calle 4ta</v>
      </c>
    </row>
    <row r="1244" spans="1:12" hidden="1" x14ac:dyDescent="0.25">
      <c r="A1244" t="s">
        <v>46</v>
      </c>
      <c r="B1244" t="s">
        <v>8</v>
      </c>
      <c r="C1244" t="s">
        <v>844</v>
      </c>
      <c r="E1244">
        <v>638400</v>
      </c>
      <c r="F1244">
        <v>65160</v>
      </c>
      <c r="G1244">
        <v>0</v>
      </c>
      <c r="H1244">
        <v>0</v>
      </c>
      <c r="I1244">
        <v>0</v>
      </c>
      <c r="J1244">
        <v>2024</v>
      </c>
      <c r="K1244">
        <v>5</v>
      </c>
      <c r="L1244" t="str">
        <f>+VLOOKUP(A1244,Sheet2!A:A,1,FALSE)</f>
        <v>Exito 4057 Crespo</v>
      </c>
    </row>
    <row r="1245" spans="1:12" hidden="1" x14ac:dyDescent="0.25">
      <c r="A1245" t="s">
        <v>47</v>
      </c>
      <c r="B1245" t="s">
        <v>8</v>
      </c>
      <c r="C1245" t="s">
        <v>844</v>
      </c>
      <c r="E1245">
        <v>975499</v>
      </c>
      <c r="F1245">
        <v>0</v>
      </c>
      <c r="G1245">
        <v>0</v>
      </c>
      <c r="H1245">
        <v>0</v>
      </c>
      <c r="I1245">
        <v>0</v>
      </c>
      <c r="J1245">
        <v>2024</v>
      </c>
      <c r="K1245">
        <v>5</v>
      </c>
      <c r="L1245" t="str">
        <f>+VLOOKUP(A1245,Sheet2!A:A,1,FALSE)</f>
        <v>Surti Mayorista Turbaco</v>
      </c>
    </row>
    <row r="1246" spans="1:12" hidden="1" x14ac:dyDescent="0.25">
      <c r="A1246" t="s">
        <v>48</v>
      </c>
      <c r="B1246" t="s">
        <v>8</v>
      </c>
      <c r="C1246" t="s">
        <v>844</v>
      </c>
      <c r="E1246">
        <v>1426780</v>
      </c>
      <c r="F1246">
        <v>0</v>
      </c>
      <c r="G1246">
        <v>0</v>
      </c>
      <c r="H1246">
        <v>0</v>
      </c>
      <c r="I1246">
        <v>0</v>
      </c>
      <c r="J1246">
        <v>2024</v>
      </c>
      <c r="K1246">
        <v>5</v>
      </c>
      <c r="L1246" t="str">
        <f>+VLOOKUP(A1246,Sheet2!A:A,1,FALSE)</f>
        <v>Surti Mayorista Olaya Fredonia</v>
      </c>
    </row>
    <row r="1247" spans="1:12" hidden="1" x14ac:dyDescent="0.25">
      <c r="A1247" t="s">
        <v>49</v>
      </c>
      <c r="B1247" t="s">
        <v>8</v>
      </c>
      <c r="C1247" t="s">
        <v>844</v>
      </c>
      <c r="E1247">
        <v>109340</v>
      </c>
      <c r="F1247">
        <v>0</v>
      </c>
      <c r="G1247">
        <v>0</v>
      </c>
      <c r="H1247">
        <v>0</v>
      </c>
      <c r="I1247">
        <v>0</v>
      </c>
      <c r="J1247">
        <v>2024</v>
      </c>
      <c r="K1247">
        <v>5</v>
      </c>
      <c r="L1247" t="str">
        <f>+VLOOKUP(A1247,Sheet2!A:A,1,FALSE)</f>
        <v>Carulla 541 Boca Grande</v>
      </c>
    </row>
    <row r="1248" spans="1:12" hidden="1" x14ac:dyDescent="0.25">
      <c r="A1248" t="s">
        <v>50</v>
      </c>
      <c r="B1248" t="s">
        <v>8</v>
      </c>
      <c r="C1248" t="s">
        <v>844</v>
      </c>
      <c r="E1248">
        <v>444300</v>
      </c>
      <c r="F1248">
        <v>0</v>
      </c>
      <c r="G1248">
        <v>0</v>
      </c>
      <c r="H1248">
        <v>0</v>
      </c>
      <c r="I1248">
        <v>0</v>
      </c>
      <c r="J1248">
        <v>2024</v>
      </c>
      <c r="K1248">
        <v>5</v>
      </c>
      <c r="L1248" t="str">
        <f>+VLOOKUP(A1248,Sheet2!A:A,1,FALSE)</f>
        <v>Carulla 4826 Express Las Velas</v>
      </c>
    </row>
    <row r="1249" spans="1:12" hidden="1" x14ac:dyDescent="0.25">
      <c r="A1249" t="s">
        <v>859</v>
      </c>
      <c r="B1249" t="s">
        <v>8</v>
      </c>
      <c r="C1249" t="s">
        <v>844</v>
      </c>
      <c r="E1249">
        <v>0</v>
      </c>
      <c r="F1249">
        <v>113204</v>
      </c>
      <c r="G1249">
        <v>0</v>
      </c>
      <c r="H1249">
        <v>0</v>
      </c>
      <c r="I1249">
        <v>0</v>
      </c>
      <c r="J1249">
        <v>2024</v>
      </c>
      <c r="K1249">
        <v>5</v>
      </c>
      <c r="L1249" t="e">
        <f>+VLOOKUP(A1249,Sheet2!A:A,1,FALSE)</f>
        <v>#N/A</v>
      </c>
    </row>
    <row r="1250" spans="1:12" hidden="1" x14ac:dyDescent="0.25">
      <c r="A1250" t="s">
        <v>860</v>
      </c>
      <c r="B1250" t="s">
        <v>8</v>
      </c>
      <c r="C1250" t="s">
        <v>844</v>
      </c>
      <c r="E1250">
        <v>0</v>
      </c>
      <c r="F1250">
        <v>-69124</v>
      </c>
      <c r="G1250">
        <v>0</v>
      </c>
      <c r="H1250">
        <v>0</v>
      </c>
      <c r="I1250">
        <v>0</v>
      </c>
      <c r="J1250">
        <v>2024</v>
      </c>
      <c r="K1250">
        <v>5</v>
      </c>
      <c r="L1250" t="e">
        <f>+VLOOKUP(A1250,Sheet2!A:A,1,FALSE)</f>
        <v>#N/A</v>
      </c>
    </row>
    <row r="1251" spans="1:12" hidden="1" x14ac:dyDescent="0.25">
      <c r="A1251" t="s">
        <v>869</v>
      </c>
      <c r="B1251" t="s">
        <v>8</v>
      </c>
      <c r="C1251" t="s">
        <v>843</v>
      </c>
      <c r="E1251">
        <v>3805254</v>
      </c>
      <c r="F1251">
        <v>5022675</v>
      </c>
      <c r="G1251">
        <v>0</v>
      </c>
      <c r="H1251">
        <v>0</v>
      </c>
      <c r="I1251">
        <v>0</v>
      </c>
      <c r="J1251">
        <v>2024</v>
      </c>
      <c r="K1251">
        <v>5</v>
      </c>
      <c r="L1251" t="e">
        <f>+VLOOKUP(A1251,Sheet2!A:A,1,FALSE)</f>
        <v>#N/A</v>
      </c>
    </row>
    <row r="1252" spans="1:12" hidden="1" x14ac:dyDescent="0.25">
      <c r="A1252" t="s">
        <v>53</v>
      </c>
      <c r="B1252" t="s">
        <v>8</v>
      </c>
      <c r="C1252" t="s">
        <v>843</v>
      </c>
      <c r="E1252">
        <v>1355112</v>
      </c>
      <c r="F1252">
        <v>657309</v>
      </c>
      <c r="G1252">
        <v>0</v>
      </c>
      <c r="H1252">
        <v>0</v>
      </c>
      <c r="I1252">
        <v>0</v>
      </c>
      <c r="J1252">
        <v>2024</v>
      </c>
      <c r="K1252">
        <v>5</v>
      </c>
      <c r="L1252" t="str">
        <f>+VLOOKUP(A1252,Sheet2!A:A,1,FALSE)</f>
        <v>Almacenes 4033 Lorica</v>
      </c>
    </row>
    <row r="1253" spans="1:12" hidden="1" x14ac:dyDescent="0.25">
      <c r="A1253" t="s">
        <v>54</v>
      </c>
      <c r="B1253" t="s">
        <v>8</v>
      </c>
      <c r="C1253" t="s">
        <v>843</v>
      </c>
      <c r="E1253">
        <v>1338452</v>
      </c>
      <c r="F1253">
        <v>1358148</v>
      </c>
      <c r="G1253">
        <v>0</v>
      </c>
      <c r="H1253">
        <v>0</v>
      </c>
      <c r="I1253">
        <v>0</v>
      </c>
      <c r="J1253">
        <v>2024</v>
      </c>
      <c r="K1253">
        <v>5</v>
      </c>
      <c r="L1253" t="str">
        <f>+VLOOKUP(A1253,Sheet2!A:A,1,FALSE)</f>
        <v>Exito 262 Norte Monteria</v>
      </c>
    </row>
    <row r="1254" spans="1:12" hidden="1" x14ac:dyDescent="0.25">
      <c r="A1254" t="s">
        <v>55</v>
      </c>
      <c r="B1254" t="s">
        <v>8</v>
      </c>
      <c r="C1254" t="s">
        <v>843</v>
      </c>
      <c r="E1254">
        <v>638400</v>
      </c>
      <c r="F1254">
        <v>0</v>
      </c>
      <c r="G1254">
        <v>0</v>
      </c>
      <c r="H1254">
        <v>0</v>
      </c>
      <c r="I1254">
        <v>0</v>
      </c>
      <c r="J1254">
        <v>2024</v>
      </c>
      <c r="K1254">
        <v>5</v>
      </c>
      <c r="L1254" t="str">
        <f>+VLOOKUP(A1254,Sheet2!A:A,1,FALSE)</f>
        <v>Carulla 4437 La Castellana</v>
      </c>
    </row>
    <row r="1255" spans="1:12" hidden="1" x14ac:dyDescent="0.25">
      <c r="A1255" t="s">
        <v>56</v>
      </c>
      <c r="B1255" t="s">
        <v>8</v>
      </c>
      <c r="C1255" t="s">
        <v>843</v>
      </c>
      <c r="E1255">
        <v>383040</v>
      </c>
      <c r="F1255">
        <v>0</v>
      </c>
      <c r="G1255">
        <v>0</v>
      </c>
      <c r="H1255">
        <v>0</v>
      </c>
      <c r="I1255">
        <v>0</v>
      </c>
      <c r="J1255">
        <v>2024</v>
      </c>
      <c r="K1255">
        <v>5</v>
      </c>
      <c r="L1255" t="str">
        <f>+VLOOKUP(A1255,Sheet2!A:A,1,FALSE)</f>
        <v>Carulla 4442 Mar Norte</v>
      </c>
    </row>
    <row r="1256" spans="1:12" hidden="1" x14ac:dyDescent="0.25">
      <c r="A1256" t="s">
        <v>57</v>
      </c>
      <c r="B1256" t="s">
        <v>8</v>
      </c>
      <c r="C1256" t="s">
        <v>843</v>
      </c>
      <c r="E1256">
        <v>1298080</v>
      </c>
      <c r="F1256">
        <v>0</v>
      </c>
      <c r="G1256">
        <v>0</v>
      </c>
      <c r="H1256">
        <v>0</v>
      </c>
      <c r="I1256">
        <v>0</v>
      </c>
      <c r="J1256">
        <v>2024</v>
      </c>
      <c r="K1256">
        <v>5</v>
      </c>
      <c r="L1256" t="str">
        <f>+VLOOKUP(A1256,Sheet2!A:A,1,FALSE)</f>
        <v>Carulla 4475 Poblado</v>
      </c>
    </row>
    <row r="1257" spans="1:12" hidden="1" x14ac:dyDescent="0.25">
      <c r="A1257" t="s">
        <v>58</v>
      </c>
      <c r="B1257" t="s">
        <v>8</v>
      </c>
      <c r="C1257" t="s">
        <v>843</v>
      </c>
      <c r="E1257">
        <v>829920</v>
      </c>
      <c r="F1257">
        <v>0</v>
      </c>
      <c r="G1257">
        <v>0</v>
      </c>
      <c r="H1257">
        <v>0</v>
      </c>
      <c r="I1257">
        <v>0</v>
      </c>
      <c r="J1257">
        <v>2024</v>
      </c>
      <c r="K1257">
        <v>5</v>
      </c>
      <c r="L1257" t="str">
        <f>+VLOOKUP(A1257,Sheet2!A:A,1,FALSE)</f>
        <v>Carulla 4476 El Prado</v>
      </c>
    </row>
    <row r="1258" spans="1:12" hidden="1" x14ac:dyDescent="0.25">
      <c r="A1258" t="s">
        <v>59</v>
      </c>
      <c r="B1258" t="s">
        <v>8</v>
      </c>
      <c r="C1258" t="s">
        <v>843</v>
      </c>
      <c r="E1258">
        <v>893760</v>
      </c>
      <c r="F1258">
        <v>0</v>
      </c>
      <c r="G1258">
        <v>0</v>
      </c>
      <c r="H1258">
        <v>0</v>
      </c>
      <c r="I1258">
        <v>0</v>
      </c>
      <c r="J1258">
        <v>2024</v>
      </c>
      <c r="K1258">
        <v>5</v>
      </c>
      <c r="L1258" t="str">
        <f>+VLOOKUP(A1258,Sheet2!A:A,1,FALSE)</f>
        <v>Carulla 4486 La Colina</v>
      </c>
    </row>
    <row r="1259" spans="1:12" hidden="1" x14ac:dyDescent="0.25">
      <c r="A1259" t="s">
        <v>60</v>
      </c>
      <c r="B1259" t="s">
        <v>8</v>
      </c>
      <c r="C1259" t="s">
        <v>843</v>
      </c>
      <c r="E1259">
        <v>468160</v>
      </c>
      <c r="F1259">
        <v>0</v>
      </c>
      <c r="G1259">
        <v>0</v>
      </c>
      <c r="H1259">
        <v>0</v>
      </c>
      <c r="I1259">
        <v>0</v>
      </c>
      <c r="J1259">
        <v>2024</v>
      </c>
      <c r="K1259">
        <v>5</v>
      </c>
      <c r="L1259" t="str">
        <f>+VLOOKUP(A1259,Sheet2!A:A,1,FALSE)</f>
        <v>Carulla 4489 Manga</v>
      </c>
    </row>
    <row r="1260" spans="1:12" hidden="1" x14ac:dyDescent="0.25">
      <c r="A1260" t="s">
        <v>61</v>
      </c>
      <c r="B1260" t="s">
        <v>8</v>
      </c>
      <c r="C1260" t="s">
        <v>843</v>
      </c>
      <c r="E1260">
        <v>1021440</v>
      </c>
      <c r="F1260">
        <v>0</v>
      </c>
      <c r="G1260">
        <v>0</v>
      </c>
      <c r="H1260">
        <v>0</v>
      </c>
      <c r="I1260">
        <v>0</v>
      </c>
      <c r="J1260">
        <v>2024</v>
      </c>
      <c r="K1260">
        <v>5</v>
      </c>
      <c r="L1260" t="str">
        <f>+VLOOKUP(A1260,Sheet2!A:A,1,FALSE)</f>
        <v>Carulla 4496 De Andalucia</v>
      </c>
    </row>
    <row r="1261" spans="1:12" hidden="1" x14ac:dyDescent="0.25">
      <c r="A1261" t="s">
        <v>62</v>
      </c>
      <c r="B1261" t="s">
        <v>8</v>
      </c>
      <c r="C1261" t="s">
        <v>843</v>
      </c>
      <c r="E1261">
        <v>301160</v>
      </c>
      <c r="F1261">
        <v>0</v>
      </c>
      <c r="G1261">
        <v>0</v>
      </c>
      <c r="H1261">
        <v>0</v>
      </c>
      <c r="I1261">
        <v>0</v>
      </c>
      <c r="J1261">
        <v>2024</v>
      </c>
      <c r="K1261">
        <v>5</v>
      </c>
      <c r="L1261" t="str">
        <f>+VLOOKUP(A1261,Sheet2!A:A,1,FALSE)</f>
        <v>Exito 4175 Express Costa Azul</v>
      </c>
    </row>
    <row r="1262" spans="1:12" hidden="1" x14ac:dyDescent="0.25">
      <c r="A1262" t="s">
        <v>63</v>
      </c>
      <c r="B1262" t="s">
        <v>8</v>
      </c>
      <c r="C1262" t="s">
        <v>843</v>
      </c>
      <c r="E1262">
        <v>234080</v>
      </c>
      <c r="F1262">
        <v>0</v>
      </c>
      <c r="G1262">
        <v>0</v>
      </c>
      <c r="H1262">
        <v>0</v>
      </c>
      <c r="I1262">
        <v>0</v>
      </c>
      <c r="J1262">
        <v>2024</v>
      </c>
      <c r="K1262">
        <v>5</v>
      </c>
      <c r="L1262" t="str">
        <f>+VLOOKUP(A1262,Sheet2!A:A,1,FALSE)</f>
        <v>Carulla 4573 Alameda</v>
      </c>
    </row>
    <row r="1263" spans="1:12" hidden="1" x14ac:dyDescent="0.25">
      <c r="A1263" t="s">
        <v>64</v>
      </c>
      <c r="B1263" t="s">
        <v>8</v>
      </c>
      <c r="C1263" t="s">
        <v>845</v>
      </c>
      <c r="E1263">
        <v>516480</v>
      </c>
      <c r="F1263">
        <v>0</v>
      </c>
      <c r="G1263">
        <v>0</v>
      </c>
      <c r="H1263">
        <v>0</v>
      </c>
      <c r="I1263">
        <v>0</v>
      </c>
      <c r="J1263">
        <v>2024</v>
      </c>
      <c r="K1263">
        <v>5</v>
      </c>
      <c r="L1263" t="str">
        <f>+VLOOKUP(A1263,Sheet2!A:A,1,FALSE)</f>
        <v>Carulla 535 La Mina</v>
      </c>
    </row>
    <row r="1264" spans="1:12" hidden="1" x14ac:dyDescent="0.25">
      <c r="A1264" t="s">
        <v>65</v>
      </c>
      <c r="B1264" t="s">
        <v>8</v>
      </c>
      <c r="C1264" t="s">
        <v>845</v>
      </c>
      <c r="E1264">
        <v>13887961</v>
      </c>
      <c r="F1264">
        <v>1038198</v>
      </c>
      <c r="G1264">
        <v>0</v>
      </c>
      <c r="H1264">
        <v>0</v>
      </c>
      <c r="I1264">
        <v>0</v>
      </c>
      <c r="J1264">
        <v>2024</v>
      </c>
      <c r="K1264">
        <v>5</v>
      </c>
      <c r="L1264" t="str">
        <f>+VLOOKUP(A1264,Sheet2!A:A,1,FALSE)</f>
        <v>Exito 385 Edual Riohacha</v>
      </c>
    </row>
    <row r="1265" spans="1:12" hidden="1" x14ac:dyDescent="0.25">
      <c r="A1265" t="s">
        <v>66</v>
      </c>
      <c r="B1265" t="s">
        <v>8</v>
      </c>
      <c r="C1265" t="s">
        <v>846</v>
      </c>
      <c r="E1265">
        <v>294040</v>
      </c>
      <c r="F1265">
        <v>0</v>
      </c>
      <c r="G1265">
        <v>0</v>
      </c>
      <c r="H1265">
        <v>0</v>
      </c>
      <c r="I1265">
        <v>0</v>
      </c>
      <c r="J1265">
        <v>2024</v>
      </c>
      <c r="K1265">
        <v>5</v>
      </c>
      <c r="L1265" t="str">
        <f>+VLOOKUP(A1265,Sheet2!A:A,1,FALSE)</f>
        <v>Carulla 629 Arrecife</v>
      </c>
    </row>
    <row r="1266" spans="1:12" hidden="1" x14ac:dyDescent="0.25">
      <c r="A1266" t="s">
        <v>67</v>
      </c>
      <c r="B1266" t="s">
        <v>8</v>
      </c>
      <c r="C1266" t="s">
        <v>846</v>
      </c>
      <c r="E1266">
        <v>356120</v>
      </c>
      <c r="F1266">
        <v>0</v>
      </c>
      <c r="G1266">
        <v>0</v>
      </c>
      <c r="H1266">
        <v>0</v>
      </c>
      <c r="I1266">
        <v>0</v>
      </c>
      <c r="J1266">
        <v>2024</v>
      </c>
      <c r="K1266">
        <v>5</v>
      </c>
      <c r="L1266" t="str">
        <f>+VLOOKUP(A1266,Sheet2!A:A,1,FALSE)</f>
        <v>Carulla 4804 Bellavista</v>
      </c>
    </row>
    <row r="1267" spans="1:12" hidden="1" x14ac:dyDescent="0.25">
      <c r="A1267" t="s">
        <v>68</v>
      </c>
      <c r="B1267" t="s">
        <v>8</v>
      </c>
      <c r="C1267" t="s">
        <v>846</v>
      </c>
      <c r="E1267">
        <v>121040</v>
      </c>
      <c r="F1267">
        <v>0</v>
      </c>
      <c r="G1267">
        <v>0</v>
      </c>
      <c r="H1267">
        <v>0</v>
      </c>
      <c r="I1267">
        <v>0</v>
      </c>
      <c r="J1267">
        <v>2024</v>
      </c>
      <c r="K1267">
        <v>5</v>
      </c>
      <c r="L1267" t="str">
        <f>+VLOOKUP(A1267,Sheet2!A:A,1,FALSE)</f>
        <v>Carulla 665 Zazue</v>
      </c>
    </row>
    <row r="1268" spans="1:12" hidden="1" x14ac:dyDescent="0.25">
      <c r="A1268" t="s">
        <v>69</v>
      </c>
      <c r="B1268" t="s">
        <v>8</v>
      </c>
      <c r="C1268" t="s">
        <v>846</v>
      </c>
      <c r="E1268">
        <v>5178360</v>
      </c>
      <c r="F1268">
        <v>2198493</v>
      </c>
      <c r="G1268">
        <v>0</v>
      </c>
      <c r="H1268">
        <v>0</v>
      </c>
      <c r="I1268">
        <v>0</v>
      </c>
      <c r="J1268">
        <v>2024</v>
      </c>
      <c r="K1268">
        <v>5</v>
      </c>
      <c r="L1268" t="str">
        <f>+VLOOKUP(A1268,Sheet2!A:A,1,FALSE)</f>
        <v>Exito 363 Buena Vista Santa Marta</v>
      </c>
    </row>
    <row r="1269" spans="1:12" hidden="1" x14ac:dyDescent="0.25">
      <c r="A1269" t="s">
        <v>70</v>
      </c>
      <c r="B1269" t="s">
        <v>8</v>
      </c>
      <c r="C1269" t="s">
        <v>846</v>
      </c>
      <c r="E1269">
        <v>2939569</v>
      </c>
      <c r="F1269">
        <v>1045353</v>
      </c>
      <c r="G1269">
        <v>0</v>
      </c>
      <c r="H1269">
        <v>0</v>
      </c>
      <c r="I1269">
        <v>0</v>
      </c>
      <c r="J1269">
        <v>2024</v>
      </c>
      <c r="K1269">
        <v>5</v>
      </c>
      <c r="L1269" t="str">
        <f>+VLOOKUP(A1269,Sheet2!A:A,1,FALSE)</f>
        <v>Exito 258 Centro Santa Marta</v>
      </c>
    </row>
    <row r="1270" spans="1:12" hidden="1" x14ac:dyDescent="0.25">
      <c r="A1270" t="s">
        <v>71</v>
      </c>
      <c r="B1270" t="s">
        <v>8</v>
      </c>
      <c r="C1270" t="s">
        <v>846</v>
      </c>
      <c r="E1270">
        <v>1577384</v>
      </c>
      <c r="F1270">
        <v>1113435</v>
      </c>
      <c r="G1270">
        <v>0</v>
      </c>
      <c r="H1270">
        <v>0</v>
      </c>
      <c r="I1270">
        <v>0</v>
      </c>
      <c r="J1270">
        <v>2024</v>
      </c>
      <c r="K1270">
        <v>5</v>
      </c>
      <c r="L1270" t="str">
        <f>+VLOOKUP(A1270,Sheet2!A:A,1,FALSE)</f>
        <v>Exito 259 Libertador</v>
      </c>
    </row>
    <row r="1271" spans="1:12" hidden="1" x14ac:dyDescent="0.25">
      <c r="A1271" t="s">
        <v>72</v>
      </c>
      <c r="B1271" t="s">
        <v>8</v>
      </c>
      <c r="C1271" t="s">
        <v>846</v>
      </c>
      <c r="E1271">
        <v>284905</v>
      </c>
      <c r="F1271">
        <v>0</v>
      </c>
      <c r="G1271">
        <v>0</v>
      </c>
      <c r="H1271">
        <v>0</v>
      </c>
      <c r="I1271">
        <v>0</v>
      </c>
      <c r="J1271">
        <v>2024</v>
      </c>
      <c r="K1271">
        <v>5</v>
      </c>
      <c r="L1271" t="str">
        <f>+VLOOKUP(A1271,Sheet2!A:A,1,FALSE)</f>
        <v>Carulla 4827 Express Presente Santa Mart</v>
      </c>
    </row>
    <row r="1272" spans="1:12" hidden="1" x14ac:dyDescent="0.25">
      <c r="A1272" t="s">
        <v>73</v>
      </c>
      <c r="B1272" t="s">
        <v>8</v>
      </c>
      <c r="C1272" t="s">
        <v>846</v>
      </c>
      <c r="E1272">
        <v>160345</v>
      </c>
      <c r="F1272">
        <v>0</v>
      </c>
      <c r="G1272">
        <v>0</v>
      </c>
      <c r="H1272">
        <v>0</v>
      </c>
      <c r="I1272">
        <v>0</v>
      </c>
      <c r="J1272">
        <v>2024</v>
      </c>
      <c r="K1272">
        <v>5</v>
      </c>
      <c r="L1272" t="str">
        <f>+VLOOKUP(A1272,Sheet2!A:A,1,FALSE)</f>
        <v>Carulla 4833 Express Rodadero Sur</v>
      </c>
    </row>
    <row r="1273" spans="1:12" hidden="1" x14ac:dyDescent="0.25">
      <c r="A1273" t="s">
        <v>74</v>
      </c>
      <c r="B1273" t="s">
        <v>8</v>
      </c>
      <c r="C1273" t="s">
        <v>847</v>
      </c>
      <c r="E1273">
        <v>2132031</v>
      </c>
      <c r="F1273">
        <v>1258485</v>
      </c>
      <c r="G1273">
        <v>0</v>
      </c>
      <c r="H1273">
        <v>0</v>
      </c>
      <c r="I1273">
        <v>0</v>
      </c>
      <c r="J1273">
        <v>2024</v>
      </c>
      <c r="K1273">
        <v>5</v>
      </c>
      <c r="L1273" t="str">
        <f>+VLOOKUP(A1273,Sheet2!A:A,1,FALSE)</f>
        <v>Exito 264 Centro Sicelejo</v>
      </c>
    </row>
    <row r="1274" spans="1:12" hidden="1" x14ac:dyDescent="0.25">
      <c r="A1274" t="s">
        <v>75</v>
      </c>
      <c r="B1274" t="s">
        <v>8</v>
      </c>
      <c r="C1274" t="s">
        <v>847</v>
      </c>
      <c r="E1274">
        <v>3105338</v>
      </c>
      <c r="F1274">
        <v>3495567</v>
      </c>
      <c r="G1274">
        <v>0</v>
      </c>
      <c r="H1274">
        <v>0</v>
      </c>
      <c r="I1274">
        <v>0</v>
      </c>
      <c r="J1274">
        <v>2024</v>
      </c>
      <c r="K1274">
        <v>5</v>
      </c>
      <c r="L1274" t="str">
        <f>+VLOOKUP(A1274,Sheet2!A:A,1,FALSE)</f>
        <v>Exito 43 Sincelejo</v>
      </c>
    </row>
    <row r="1275" spans="1:12" hidden="1" x14ac:dyDescent="0.25">
      <c r="A1275" t="s">
        <v>76</v>
      </c>
      <c r="B1275" t="s">
        <v>8</v>
      </c>
      <c r="C1275" t="s">
        <v>847</v>
      </c>
      <c r="E1275">
        <v>4484316</v>
      </c>
      <c r="F1275">
        <v>537504</v>
      </c>
      <c r="G1275">
        <v>0</v>
      </c>
      <c r="H1275">
        <v>0</v>
      </c>
      <c r="I1275">
        <v>0</v>
      </c>
      <c r="J1275">
        <v>2024</v>
      </c>
      <c r="K1275">
        <v>5</v>
      </c>
      <c r="L1275" t="str">
        <f>+VLOOKUP(A1275,Sheet2!A:A,1,FALSE)</f>
        <v>Exito 172 Magangue</v>
      </c>
    </row>
    <row r="1276" spans="1:12" hidden="1" x14ac:dyDescent="0.25">
      <c r="A1276" t="s">
        <v>77</v>
      </c>
      <c r="B1276" t="s">
        <v>8</v>
      </c>
      <c r="C1276" t="s">
        <v>847</v>
      </c>
      <c r="E1276">
        <v>1721461</v>
      </c>
      <c r="F1276">
        <v>589989</v>
      </c>
      <c r="G1276">
        <v>0</v>
      </c>
      <c r="H1276">
        <v>0</v>
      </c>
      <c r="I1276">
        <v>0</v>
      </c>
      <c r="J1276">
        <v>2024</v>
      </c>
      <c r="K1276">
        <v>5</v>
      </c>
      <c r="L1276" t="str">
        <f>+VLOOKUP(A1276,Sheet2!A:A,1,FALSE)</f>
        <v>Exito 68 Tolu</v>
      </c>
    </row>
    <row r="1277" spans="1:12" hidden="1" x14ac:dyDescent="0.25">
      <c r="A1277" t="s">
        <v>78</v>
      </c>
      <c r="B1277" t="s">
        <v>8</v>
      </c>
      <c r="C1277" t="s">
        <v>848</v>
      </c>
      <c r="E1277">
        <v>6200988</v>
      </c>
      <c r="F1277">
        <v>682728</v>
      </c>
      <c r="G1277">
        <v>0</v>
      </c>
      <c r="H1277">
        <v>0</v>
      </c>
      <c r="I1277">
        <v>0</v>
      </c>
      <c r="J1277">
        <v>2024</v>
      </c>
      <c r="K1277">
        <v>5</v>
      </c>
      <c r="L1277" t="str">
        <f>+VLOOKUP(A1277,Sheet2!A:A,1,FALSE)</f>
        <v>Exito 266 Centro Valledupar</v>
      </c>
    </row>
    <row r="1278" spans="1:12" hidden="1" x14ac:dyDescent="0.25">
      <c r="A1278" t="s">
        <v>79</v>
      </c>
      <c r="B1278" t="s">
        <v>8</v>
      </c>
      <c r="C1278" t="s">
        <v>848</v>
      </c>
      <c r="E1278">
        <v>7520912</v>
      </c>
      <c r="F1278">
        <v>3410460</v>
      </c>
      <c r="G1278">
        <v>0</v>
      </c>
      <c r="H1278">
        <v>0</v>
      </c>
      <c r="I1278">
        <v>0</v>
      </c>
      <c r="J1278">
        <v>2024</v>
      </c>
      <c r="K1278">
        <v>5</v>
      </c>
      <c r="L1278" t="str">
        <f>+VLOOKUP(A1278,Sheet2!A:A,1,FALSE)</f>
        <v>Exito 354 Las Flores</v>
      </c>
    </row>
    <row r="1279" spans="1:12" hidden="1" x14ac:dyDescent="0.25">
      <c r="A1279" t="s">
        <v>80</v>
      </c>
      <c r="B1279" t="s">
        <v>8</v>
      </c>
      <c r="C1279" t="s">
        <v>848</v>
      </c>
      <c r="E1279">
        <v>798267</v>
      </c>
      <c r="F1279">
        <v>0</v>
      </c>
      <c r="G1279">
        <v>0</v>
      </c>
      <c r="H1279">
        <v>0</v>
      </c>
      <c r="I1279">
        <v>0</v>
      </c>
      <c r="J1279">
        <v>2024</v>
      </c>
      <c r="K1279">
        <v>5</v>
      </c>
      <c r="L1279" t="str">
        <f>+VLOOKUP(A1279,Sheet2!A:A,1,FALSE)</f>
        <v>Surti Mayorista La Fontana</v>
      </c>
    </row>
    <row r="1280" spans="1:12" hidden="1" x14ac:dyDescent="0.25">
      <c r="A1280" t="s">
        <v>81</v>
      </c>
      <c r="B1280" t="s">
        <v>8</v>
      </c>
      <c r="C1280" t="s">
        <v>848</v>
      </c>
      <c r="E1280">
        <v>595847</v>
      </c>
      <c r="F1280">
        <v>0</v>
      </c>
      <c r="G1280">
        <v>0</v>
      </c>
      <c r="H1280">
        <v>0</v>
      </c>
      <c r="I1280">
        <v>0</v>
      </c>
      <c r="J1280">
        <v>2024</v>
      </c>
      <c r="K1280">
        <v>5</v>
      </c>
      <c r="L1280" t="str">
        <f>+VLOOKUP(A1280,Sheet2!A:A,1,FALSE)</f>
        <v>Surti Mayorista Nevada</v>
      </c>
    </row>
    <row r="1281" spans="1:12" hidden="1" x14ac:dyDescent="0.25">
      <c r="A1281" t="s">
        <v>82</v>
      </c>
      <c r="B1281" t="s">
        <v>83</v>
      </c>
      <c r="C1281" t="s">
        <v>842</v>
      </c>
      <c r="E1281">
        <v>-142552</v>
      </c>
      <c r="F1281">
        <v>0</v>
      </c>
      <c r="G1281">
        <v>-132626</v>
      </c>
      <c r="H1281">
        <v>0</v>
      </c>
      <c r="I1281">
        <v>0</v>
      </c>
      <c r="J1281">
        <v>2024</v>
      </c>
      <c r="K1281">
        <v>5</v>
      </c>
      <c r="L1281" t="str">
        <f>+VLOOKUP(A1281,Sheet2!A:A,1,FALSE)</f>
        <v>CD 900 Cross Doking Costa</v>
      </c>
    </row>
    <row r="1282" spans="1:12" hidden="1" x14ac:dyDescent="0.25">
      <c r="A1282" t="s">
        <v>84</v>
      </c>
      <c r="B1282" t="s">
        <v>83</v>
      </c>
      <c r="C1282" t="s">
        <v>842</v>
      </c>
      <c r="E1282">
        <v>1544330</v>
      </c>
      <c r="F1282">
        <v>236480</v>
      </c>
      <c r="G1282">
        <v>-305781</v>
      </c>
      <c r="H1282">
        <v>0</v>
      </c>
      <c r="I1282">
        <v>0</v>
      </c>
      <c r="J1282">
        <v>2024</v>
      </c>
      <c r="K1282">
        <v>5</v>
      </c>
      <c r="L1282" t="str">
        <f>+VLOOKUP(A1282,Sheet2!A:A,1,FALSE)</f>
        <v>CENCOSUD AMERICANO BARRANQUILLA</v>
      </c>
    </row>
    <row r="1283" spans="1:12" hidden="1" x14ac:dyDescent="0.25">
      <c r="A1283" t="s">
        <v>85</v>
      </c>
      <c r="B1283" t="s">
        <v>83</v>
      </c>
      <c r="C1283" t="s">
        <v>842</v>
      </c>
      <c r="E1283">
        <v>3019022</v>
      </c>
      <c r="F1283">
        <v>206920</v>
      </c>
      <c r="G1283">
        <v>-134889</v>
      </c>
      <c r="H1283">
        <v>0</v>
      </c>
      <c r="I1283">
        <v>0</v>
      </c>
      <c r="J1283">
        <v>2024</v>
      </c>
      <c r="K1283">
        <v>5</v>
      </c>
      <c r="L1283" t="str">
        <f>+VLOOKUP(A1283,Sheet2!A:A,1,FALSE)</f>
        <v>CENCOSUD BUENAVISTA BARRANQUILLA</v>
      </c>
    </row>
    <row r="1284" spans="1:12" hidden="1" x14ac:dyDescent="0.25">
      <c r="A1284" t="s">
        <v>86</v>
      </c>
      <c r="B1284" t="s">
        <v>83</v>
      </c>
      <c r="C1284" t="s">
        <v>842</v>
      </c>
      <c r="E1284">
        <v>2048585</v>
      </c>
      <c r="F1284">
        <v>325160</v>
      </c>
      <c r="G1284">
        <v>-284711</v>
      </c>
      <c r="H1284">
        <v>0</v>
      </c>
      <c r="I1284">
        <v>0</v>
      </c>
      <c r="J1284">
        <v>2024</v>
      </c>
      <c r="K1284">
        <v>5</v>
      </c>
      <c r="L1284" t="str">
        <f>+VLOOKUP(A1284,Sheet2!A:A,1,FALSE)</f>
        <v>CENCOSUD PRADO BARRANQUILLA</v>
      </c>
    </row>
    <row r="1285" spans="1:12" hidden="1" x14ac:dyDescent="0.25">
      <c r="A1285" t="s">
        <v>87</v>
      </c>
      <c r="B1285" t="s">
        <v>83</v>
      </c>
      <c r="C1285" t="s">
        <v>842</v>
      </c>
      <c r="E1285">
        <v>842183</v>
      </c>
      <c r="F1285">
        <v>147800</v>
      </c>
      <c r="G1285">
        <v>-133662</v>
      </c>
      <c r="H1285">
        <v>0</v>
      </c>
      <c r="I1285">
        <v>0</v>
      </c>
      <c r="J1285">
        <v>2024</v>
      </c>
      <c r="K1285">
        <v>5</v>
      </c>
      <c r="L1285" t="str">
        <f>+VLOOKUP(A1285,Sheet2!A:A,1,FALSE)</f>
        <v>CENCOSUD CALLE 30 BARRANQUILLA</v>
      </c>
    </row>
    <row r="1286" spans="1:12" hidden="1" x14ac:dyDescent="0.25">
      <c r="A1286" t="s">
        <v>88</v>
      </c>
      <c r="B1286" t="s">
        <v>83</v>
      </c>
      <c r="C1286" t="s">
        <v>844</v>
      </c>
      <c r="E1286">
        <v>3093473</v>
      </c>
      <c r="F1286">
        <v>532080</v>
      </c>
      <c r="G1286">
        <v>-228769</v>
      </c>
      <c r="H1286">
        <v>0</v>
      </c>
      <c r="I1286">
        <v>0</v>
      </c>
      <c r="J1286">
        <v>2024</v>
      </c>
      <c r="K1286">
        <v>5</v>
      </c>
      <c r="L1286" t="str">
        <f>+VLOOKUP(A1286,Sheet2!A:A,1,FALSE)</f>
        <v>CENCOSUD CASTILLO SAN FELIPE</v>
      </c>
    </row>
    <row r="1287" spans="1:12" hidden="1" x14ac:dyDescent="0.25">
      <c r="A1287" t="s">
        <v>89</v>
      </c>
      <c r="B1287" t="s">
        <v>83</v>
      </c>
      <c r="C1287" t="s">
        <v>844</v>
      </c>
      <c r="E1287">
        <v>2183448</v>
      </c>
      <c r="F1287">
        <v>443400</v>
      </c>
      <c r="G1287">
        <v>-121380</v>
      </c>
      <c r="H1287">
        <v>0</v>
      </c>
      <c r="I1287">
        <v>0</v>
      </c>
      <c r="J1287">
        <v>2024</v>
      </c>
      <c r="K1287">
        <v>5</v>
      </c>
      <c r="L1287" t="str">
        <f>+VLOOKUP(A1287,Sheet2!A:A,1,FALSE)</f>
        <v>CENCOSUD EL LAGO CARTAGENA</v>
      </c>
    </row>
    <row r="1288" spans="1:12" hidden="1" x14ac:dyDescent="0.25">
      <c r="A1288" t="s">
        <v>90</v>
      </c>
      <c r="B1288" t="s">
        <v>83</v>
      </c>
      <c r="C1288" t="s">
        <v>843</v>
      </c>
      <c r="E1288">
        <v>2925536</v>
      </c>
      <c r="F1288">
        <v>1448440</v>
      </c>
      <c r="G1288">
        <v>-858155</v>
      </c>
      <c r="H1288">
        <v>0</v>
      </c>
      <c r="I1288">
        <v>0</v>
      </c>
      <c r="J1288">
        <v>2024</v>
      </c>
      <c r="K1288">
        <v>5</v>
      </c>
      <c r="L1288" t="str">
        <f>+VLOOKUP(A1288,Sheet2!A:A,1,FALSE)</f>
        <v>CENCOSUD MONTERIA</v>
      </c>
    </row>
    <row r="1289" spans="1:12" hidden="1" x14ac:dyDescent="0.25">
      <c r="A1289" t="s">
        <v>91</v>
      </c>
      <c r="B1289" t="s">
        <v>83</v>
      </c>
      <c r="C1289" t="s">
        <v>845</v>
      </c>
      <c r="E1289">
        <v>2407512</v>
      </c>
      <c r="F1289">
        <v>2571720</v>
      </c>
      <c r="G1289">
        <v>0</v>
      </c>
      <c r="H1289">
        <v>0</v>
      </c>
      <c r="I1289">
        <v>0</v>
      </c>
      <c r="J1289">
        <v>2024</v>
      </c>
      <c r="K1289">
        <v>5</v>
      </c>
      <c r="L1289" t="str">
        <f>+VLOOKUP(A1289,Sheet2!A:A,1,FALSE)</f>
        <v>CENCOSUD RIOHACHA</v>
      </c>
    </row>
    <row r="1290" spans="1:12" hidden="1" x14ac:dyDescent="0.25">
      <c r="A1290" t="s">
        <v>92</v>
      </c>
      <c r="B1290" t="s">
        <v>83</v>
      </c>
      <c r="C1290" t="s">
        <v>846</v>
      </c>
      <c r="E1290">
        <v>2485230</v>
      </c>
      <c r="F1290">
        <v>739000</v>
      </c>
      <c r="G1290">
        <v>-82406</v>
      </c>
      <c r="H1290">
        <v>0</v>
      </c>
      <c r="I1290">
        <v>0</v>
      </c>
      <c r="J1290">
        <v>2024</v>
      </c>
      <c r="K1290">
        <v>5</v>
      </c>
      <c r="L1290" t="str">
        <f>+VLOOKUP(A1290,Sheet2!A:A,1,FALSE)</f>
        <v>CENCOSUD SANTA MARTA</v>
      </c>
    </row>
    <row r="1291" spans="1:12" hidden="1" x14ac:dyDescent="0.25">
      <c r="A1291" t="s">
        <v>93</v>
      </c>
      <c r="B1291" t="s">
        <v>83</v>
      </c>
      <c r="C1291" t="s">
        <v>848</v>
      </c>
      <c r="E1291">
        <v>6075950</v>
      </c>
      <c r="F1291">
        <v>236480</v>
      </c>
      <c r="G1291">
        <v>-382123</v>
      </c>
      <c r="H1291">
        <v>0</v>
      </c>
      <c r="I1291">
        <v>0</v>
      </c>
      <c r="J1291">
        <v>2024</v>
      </c>
      <c r="K1291">
        <v>5</v>
      </c>
      <c r="L1291" t="str">
        <f>+VLOOKUP(A1291,Sheet2!A:A,1,FALSE)</f>
        <v>CENCOSUD VALLEDUPAR</v>
      </c>
    </row>
    <row r="1292" spans="1:12" hidden="1" x14ac:dyDescent="0.25">
      <c r="A1292" t="s">
        <v>94</v>
      </c>
      <c r="B1292" t="s">
        <v>83</v>
      </c>
      <c r="C1292" t="s">
        <v>848</v>
      </c>
      <c r="E1292">
        <v>1969860</v>
      </c>
      <c r="F1292">
        <v>2423920</v>
      </c>
      <c r="G1292">
        <v>-45918</v>
      </c>
      <c r="H1292">
        <v>0</v>
      </c>
      <c r="I1292">
        <v>0</v>
      </c>
      <c r="J1292">
        <v>2024</v>
      </c>
      <c r="K1292">
        <v>5</v>
      </c>
      <c r="L1292" t="str">
        <f>+VLOOKUP(A1292,Sheet2!A:A,1,FALSE)</f>
        <v>CENCOSUD-METRO LA 7 MAYALES</v>
      </c>
    </row>
    <row r="1293" spans="1:12" hidden="1" x14ac:dyDescent="0.25">
      <c r="A1293" t="s">
        <v>95</v>
      </c>
      <c r="B1293" t="s">
        <v>96</v>
      </c>
      <c r="C1293" t="s">
        <v>844</v>
      </c>
      <c r="E1293">
        <v>149010</v>
      </c>
      <c r="F1293">
        <v>0</v>
      </c>
      <c r="G1293">
        <v>-37898</v>
      </c>
      <c r="H1293">
        <v>0</v>
      </c>
      <c r="I1293">
        <v>11110</v>
      </c>
      <c r="J1293">
        <v>2024</v>
      </c>
      <c r="K1293">
        <v>5</v>
      </c>
      <c r="L1293" t="str">
        <f>+VLOOKUP(A1293,Sheet2!A:A,1,FALSE)</f>
        <v>PLUS 1 CARTAGENA</v>
      </c>
    </row>
    <row r="1294" spans="1:12" hidden="1" x14ac:dyDescent="0.25">
      <c r="A1294" t="s">
        <v>97</v>
      </c>
      <c r="B1294" t="s">
        <v>96</v>
      </c>
      <c r="C1294" t="s">
        <v>844</v>
      </c>
      <c r="E1294">
        <v>434041</v>
      </c>
      <c r="F1294">
        <v>0</v>
      </c>
      <c r="G1294">
        <v>-55675</v>
      </c>
      <c r="H1294">
        <v>0</v>
      </c>
      <c r="I1294">
        <v>37837</v>
      </c>
      <c r="J1294">
        <v>2024</v>
      </c>
      <c r="K1294">
        <v>5</v>
      </c>
      <c r="L1294" t="str">
        <f>+VLOOKUP(A1294,Sheet2!A:A,1,FALSE)</f>
        <v>PLUS 2 CARTAGENA</v>
      </c>
    </row>
    <row r="1295" spans="1:12" hidden="1" x14ac:dyDescent="0.25">
      <c r="A1295" t="s">
        <v>98</v>
      </c>
      <c r="B1295" t="s">
        <v>96</v>
      </c>
      <c r="C1295" t="s">
        <v>844</v>
      </c>
      <c r="E1295">
        <v>386507</v>
      </c>
      <c r="F1295">
        <v>0</v>
      </c>
      <c r="G1295">
        <v>-6321</v>
      </c>
      <c r="H1295">
        <v>0</v>
      </c>
      <c r="I1295">
        <v>38019</v>
      </c>
      <c r="J1295">
        <v>2024</v>
      </c>
      <c r="K1295">
        <v>5</v>
      </c>
      <c r="L1295" t="str">
        <f>+VLOOKUP(A1295,Sheet2!A:A,1,FALSE)</f>
        <v>PLUS 3 CARTAGENA</v>
      </c>
    </row>
    <row r="1296" spans="1:12" hidden="1" x14ac:dyDescent="0.25">
      <c r="A1296" t="s">
        <v>99</v>
      </c>
      <c r="B1296" t="s">
        <v>96</v>
      </c>
      <c r="C1296" t="s">
        <v>844</v>
      </c>
      <c r="E1296">
        <v>548036</v>
      </c>
      <c r="F1296">
        <v>0</v>
      </c>
      <c r="G1296">
        <v>-97030</v>
      </c>
      <c r="H1296">
        <v>0</v>
      </c>
      <c r="I1296">
        <v>45102</v>
      </c>
      <c r="J1296">
        <v>2024</v>
      </c>
      <c r="K1296">
        <v>5</v>
      </c>
      <c r="L1296" t="str">
        <f>+VLOOKUP(A1296,Sheet2!A:A,1,FALSE)</f>
        <v>PLUS 4 CARTAGENA</v>
      </c>
    </row>
    <row r="1297" spans="1:12" hidden="1" x14ac:dyDescent="0.25">
      <c r="A1297" t="s">
        <v>100</v>
      </c>
      <c r="B1297" t="s">
        <v>96</v>
      </c>
      <c r="C1297" t="s">
        <v>844</v>
      </c>
      <c r="E1297">
        <v>939131</v>
      </c>
      <c r="F1297">
        <v>0</v>
      </c>
      <c r="G1297">
        <v>-31748</v>
      </c>
      <c r="H1297">
        <v>0</v>
      </c>
      <c r="I1297">
        <v>90739</v>
      </c>
      <c r="J1297">
        <v>2024</v>
      </c>
      <c r="K1297">
        <v>5</v>
      </c>
      <c r="L1297" t="str">
        <f>+VLOOKUP(A1297,Sheet2!A:A,1,FALSE)</f>
        <v>PLUS 5 CARTAGENA</v>
      </c>
    </row>
    <row r="1298" spans="1:12" hidden="1" x14ac:dyDescent="0.25">
      <c r="A1298" t="s">
        <v>101</v>
      </c>
      <c r="B1298" t="s">
        <v>96</v>
      </c>
      <c r="C1298" t="s">
        <v>844</v>
      </c>
      <c r="E1298">
        <v>615968</v>
      </c>
      <c r="F1298">
        <v>0</v>
      </c>
      <c r="G1298">
        <v>-9412</v>
      </c>
      <c r="H1298">
        <v>0</v>
      </c>
      <c r="I1298">
        <v>60654</v>
      </c>
      <c r="J1298">
        <v>2024</v>
      </c>
      <c r="K1298">
        <v>5</v>
      </c>
      <c r="L1298" t="str">
        <f>+VLOOKUP(A1298,Sheet2!A:A,1,FALSE)</f>
        <v>PLUS 6 CARTAGENA</v>
      </c>
    </row>
    <row r="1299" spans="1:12" hidden="1" x14ac:dyDescent="0.25">
      <c r="A1299" t="s">
        <v>102</v>
      </c>
      <c r="B1299" t="s">
        <v>96</v>
      </c>
      <c r="C1299" t="s">
        <v>844</v>
      </c>
      <c r="E1299">
        <v>603116</v>
      </c>
      <c r="F1299">
        <v>0</v>
      </c>
      <c r="G1299">
        <v>-12642</v>
      </c>
      <c r="H1299">
        <v>0</v>
      </c>
      <c r="I1299">
        <v>59049</v>
      </c>
      <c r="J1299">
        <v>2024</v>
      </c>
      <c r="K1299">
        <v>5</v>
      </c>
      <c r="L1299" t="str">
        <f>+VLOOKUP(A1299,Sheet2!A:A,1,FALSE)</f>
        <v>PLUS 7 CARTAGENA</v>
      </c>
    </row>
    <row r="1300" spans="1:12" hidden="1" x14ac:dyDescent="0.25">
      <c r="A1300" t="s">
        <v>103</v>
      </c>
      <c r="B1300" t="s">
        <v>96</v>
      </c>
      <c r="C1300" t="s">
        <v>844</v>
      </c>
      <c r="E1300">
        <v>358346</v>
      </c>
      <c r="F1300">
        <v>0</v>
      </c>
      <c r="G1300">
        <v>-34026</v>
      </c>
      <c r="H1300">
        <v>0</v>
      </c>
      <c r="I1300">
        <v>32434</v>
      </c>
      <c r="J1300">
        <v>2024</v>
      </c>
      <c r="K1300">
        <v>5</v>
      </c>
      <c r="L1300" t="str">
        <f>+VLOOKUP(A1300,Sheet2!A:A,1,FALSE)</f>
        <v>PLUS 8 CARTAGENA</v>
      </c>
    </row>
    <row r="1301" spans="1:12" hidden="1" x14ac:dyDescent="0.25">
      <c r="A1301" t="s">
        <v>104</v>
      </c>
      <c r="B1301" t="s">
        <v>96</v>
      </c>
      <c r="C1301" t="s">
        <v>844</v>
      </c>
      <c r="E1301">
        <v>357020</v>
      </c>
      <c r="F1301">
        <v>0</v>
      </c>
      <c r="G1301">
        <v>0</v>
      </c>
      <c r="H1301">
        <v>0</v>
      </c>
      <c r="I1301">
        <v>35700</v>
      </c>
      <c r="J1301">
        <v>2024</v>
      </c>
      <c r="K1301">
        <v>5</v>
      </c>
      <c r="L1301" t="str">
        <f>+VLOOKUP(A1301,Sheet2!A:A,1,FALSE)</f>
        <v>PLUS 9 CARTAGENA</v>
      </c>
    </row>
    <row r="1302" spans="1:12" hidden="1" x14ac:dyDescent="0.25">
      <c r="A1302" t="s">
        <v>105</v>
      </c>
      <c r="B1302" t="s">
        <v>96</v>
      </c>
      <c r="C1302" t="s">
        <v>844</v>
      </c>
      <c r="E1302">
        <v>757636</v>
      </c>
      <c r="F1302">
        <v>0</v>
      </c>
      <c r="G1302">
        <v>-37364</v>
      </c>
      <c r="H1302">
        <v>0</v>
      </c>
      <c r="I1302">
        <v>72024</v>
      </c>
      <c r="J1302">
        <v>2024</v>
      </c>
      <c r="K1302">
        <v>5</v>
      </c>
      <c r="L1302" t="str">
        <f>+VLOOKUP(A1302,Sheet2!A:A,1,FALSE)</f>
        <v>PLUS 10 CARTAGENA</v>
      </c>
    </row>
    <row r="1303" spans="1:12" hidden="1" x14ac:dyDescent="0.25">
      <c r="A1303" t="s">
        <v>106</v>
      </c>
      <c r="B1303" t="s">
        <v>96</v>
      </c>
      <c r="C1303" t="s">
        <v>844</v>
      </c>
      <c r="E1303">
        <v>503700</v>
      </c>
      <c r="F1303">
        <v>0</v>
      </c>
      <c r="G1303">
        <v>-10686</v>
      </c>
      <c r="H1303">
        <v>0</v>
      </c>
      <c r="I1303">
        <v>49300</v>
      </c>
      <c r="J1303">
        <v>2024</v>
      </c>
      <c r="K1303">
        <v>5</v>
      </c>
      <c r="L1303" t="str">
        <f>+VLOOKUP(A1303,Sheet2!A:A,1,FALSE)</f>
        <v>PLUS 11 CARTAGENA</v>
      </c>
    </row>
    <row r="1304" spans="1:12" hidden="1" x14ac:dyDescent="0.25">
      <c r="A1304" t="s">
        <v>107</v>
      </c>
      <c r="B1304" t="s">
        <v>96</v>
      </c>
      <c r="C1304" t="s">
        <v>844</v>
      </c>
      <c r="E1304">
        <v>501820</v>
      </c>
      <c r="F1304">
        <v>0</v>
      </c>
      <c r="G1304">
        <v>-30814</v>
      </c>
      <c r="H1304">
        <v>0</v>
      </c>
      <c r="I1304">
        <v>47100</v>
      </c>
      <c r="J1304">
        <v>2024</v>
      </c>
      <c r="K1304">
        <v>5</v>
      </c>
      <c r="L1304" t="str">
        <f>+VLOOKUP(A1304,Sheet2!A:A,1,FALSE)</f>
        <v>PLUS 12 CARTAGENA</v>
      </c>
    </row>
    <row r="1305" spans="1:12" hidden="1" x14ac:dyDescent="0.25">
      <c r="A1305" t="s">
        <v>108</v>
      </c>
      <c r="B1305" t="s">
        <v>96</v>
      </c>
      <c r="C1305" t="s">
        <v>844</v>
      </c>
      <c r="E1305">
        <v>390430</v>
      </c>
      <c r="F1305">
        <v>0</v>
      </c>
      <c r="G1305">
        <v>-39479</v>
      </c>
      <c r="H1305">
        <v>0</v>
      </c>
      <c r="I1305">
        <v>35096</v>
      </c>
      <c r="J1305">
        <v>2024</v>
      </c>
      <c r="K1305">
        <v>5</v>
      </c>
      <c r="L1305" t="str">
        <f>+VLOOKUP(A1305,Sheet2!A:A,1,FALSE)</f>
        <v>PLUS 13 CARTAGENA</v>
      </c>
    </row>
    <row r="1306" spans="1:12" hidden="1" x14ac:dyDescent="0.25">
      <c r="A1306" t="s">
        <v>109</v>
      </c>
      <c r="B1306" t="s">
        <v>96</v>
      </c>
      <c r="C1306" t="s">
        <v>844</v>
      </c>
      <c r="E1306">
        <v>105418</v>
      </c>
      <c r="F1306">
        <v>0</v>
      </c>
      <c r="G1306">
        <v>-19447</v>
      </c>
      <c r="H1306">
        <v>0</v>
      </c>
      <c r="I1306">
        <v>8596</v>
      </c>
      <c r="J1306">
        <v>2024</v>
      </c>
      <c r="K1306">
        <v>5</v>
      </c>
      <c r="L1306" t="str">
        <f>+VLOOKUP(A1306,Sheet2!A:A,1,FALSE)</f>
        <v>PLUS 014</v>
      </c>
    </row>
    <row r="1307" spans="1:12" hidden="1" x14ac:dyDescent="0.25">
      <c r="A1307" t="s">
        <v>110</v>
      </c>
      <c r="B1307" t="s">
        <v>96</v>
      </c>
      <c r="C1307" t="s">
        <v>844</v>
      </c>
      <c r="E1307">
        <v>582099</v>
      </c>
      <c r="F1307">
        <v>0</v>
      </c>
      <c r="G1307">
        <v>-31252</v>
      </c>
      <c r="H1307">
        <v>0</v>
      </c>
      <c r="I1307">
        <v>55084</v>
      </c>
      <c r="J1307">
        <v>2024</v>
      </c>
      <c r="K1307">
        <v>5</v>
      </c>
      <c r="L1307" t="str">
        <f>+VLOOKUP(A1307,Sheet2!A:A,1,FALSE)</f>
        <v>PLUS 015</v>
      </c>
    </row>
    <row r="1308" spans="1:12" hidden="1" x14ac:dyDescent="0.25">
      <c r="A1308" t="s">
        <v>111</v>
      </c>
      <c r="B1308" t="s">
        <v>96</v>
      </c>
      <c r="C1308" t="s">
        <v>844</v>
      </c>
      <c r="E1308">
        <v>272828</v>
      </c>
      <c r="F1308">
        <v>0</v>
      </c>
      <c r="G1308">
        <v>-23363</v>
      </c>
      <c r="H1308">
        <v>0</v>
      </c>
      <c r="I1308">
        <v>24945</v>
      </c>
      <c r="J1308">
        <v>2024</v>
      </c>
      <c r="K1308">
        <v>5</v>
      </c>
      <c r="L1308" t="str">
        <f>+VLOOKUP(A1308,Sheet2!A:A,1,FALSE)</f>
        <v>PLUS 16 CARTAGENA</v>
      </c>
    </row>
    <row r="1309" spans="1:12" hidden="1" x14ac:dyDescent="0.25">
      <c r="A1309" t="s">
        <v>112</v>
      </c>
      <c r="B1309" t="s">
        <v>96</v>
      </c>
      <c r="C1309" t="s">
        <v>844</v>
      </c>
      <c r="E1309">
        <v>548240</v>
      </c>
      <c r="F1309">
        <v>0</v>
      </c>
      <c r="G1309">
        <v>-73145</v>
      </c>
      <c r="H1309">
        <v>0</v>
      </c>
      <c r="I1309">
        <v>47510</v>
      </c>
      <c r="J1309">
        <v>2024</v>
      </c>
      <c r="K1309">
        <v>5</v>
      </c>
      <c r="L1309" t="str">
        <f>+VLOOKUP(A1309,Sheet2!A:A,1,FALSE)</f>
        <v>PLUS 017</v>
      </c>
    </row>
    <row r="1310" spans="1:12" hidden="1" x14ac:dyDescent="0.25">
      <c r="A1310" t="s">
        <v>113</v>
      </c>
      <c r="B1310" t="s">
        <v>96</v>
      </c>
      <c r="C1310" t="s">
        <v>844</v>
      </c>
      <c r="E1310">
        <v>353352</v>
      </c>
      <c r="F1310">
        <v>0</v>
      </c>
      <c r="G1310">
        <v>-70032</v>
      </c>
      <c r="H1310">
        <v>0</v>
      </c>
      <c r="I1310">
        <v>28332</v>
      </c>
      <c r="J1310">
        <v>2024</v>
      </c>
      <c r="K1310">
        <v>5</v>
      </c>
      <c r="L1310" t="str">
        <f>+VLOOKUP(A1310,Sheet2!A:A,1,FALSE)</f>
        <v>PLUS 18 CARTAGENA</v>
      </c>
    </row>
    <row r="1311" spans="1:12" hidden="1" x14ac:dyDescent="0.25">
      <c r="A1311" t="s">
        <v>114</v>
      </c>
      <c r="B1311" t="s">
        <v>96</v>
      </c>
      <c r="C1311" t="s">
        <v>844</v>
      </c>
      <c r="E1311">
        <v>419778</v>
      </c>
      <c r="F1311">
        <v>0</v>
      </c>
      <c r="G1311">
        <v>-31605</v>
      </c>
      <c r="H1311">
        <v>0</v>
      </c>
      <c r="I1311">
        <v>38816</v>
      </c>
      <c r="J1311">
        <v>2024</v>
      </c>
      <c r="K1311">
        <v>5</v>
      </c>
      <c r="L1311" t="str">
        <f>+VLOOKUP(A1311,Sheet2!A:A,1,FALSE)</f>
        <v>PLUS 19 BOCAGRANDE-CARTAGENA</v>
      </c>
    </row>
    <row r="1312" spans="1:12" hidden="1" x14ac:dyDescent="0.25">
      <c r="A1312" t="s">
        <v>115</v>
      </c>
      <c r="B1312" t="s">
        <v>96</v>
      </c>
      <c r="C1312" t="s">
        <v>844</v>
      </c>
      <c r="E1312">
        <v>284776</v>
      </c>
      <c r="F1312">
        <v>0</v>
      </c>
      <c r="G1312">
        <v>-93940</v>
      </c>
      <c r="H1312">
        <v>0</v>
      </c>
      <c r="I1312">
        <v>19085</v>
      </c>
      <c r="J1312">
        <v>2024</v>
      </c>
      <c r="K1312">
        <v>5</v>
      </c>
      <c r="L1312" t="str">
        <f>+VLOOKUP(A1312,Sheet2!A:A,1,FALSE)</f>
        <v>PLUS 20 CARTAGENA LOS CORALES</v>
      </c>
    </row>
    <row r="1313" spans="1:12" hidden="1" x14ac:dyDescent="0.25">
      <c r="A1313" t="s">
        <v>840</v>
      </c>
      <c r="B1313" t="s">
        <v>96</v>
      </c>
      <c r="C1313" t="s">
        <v>844</v>
      </c>
      <c r="E1313">
        <v>167404</v>
      </c>
      <c r="F1313">
        <v>0</v>
      </c>
      <c r="G1313">
        <v>-12402</v>
      </c>
      <c r="H1313">
        <v>0</v>
      </c>
      <c r="I1313">
        <v>15497</v>
      </c>
      <c r="J1313">
        <v>2024</v>
      </c>
      <c r="K1313">
        <v>5</v>
      </c>
      <c r="L1313" t="str">
        <f>+VLOOKUP(A1313,Sheet2!A:A,1,FALSE)</f>
        <v>PLUS 22  CARTAGENA</v>
      </c>
    </row>
    <row r="1314" spans="1:12" hidden="1" x14ac:dyDescent="0.25">
      <c r="A1314" t="s">
        <v>116</v>
      </c>
      <c r="B1314" t="s">
        <v>96</v>
      </c>
      <c r="C1314" t="s">
        <v>844</v>
      </c>
      <c r="E1314">
        <v>117988</v>
      </c>
      <c r="F1314">
        <v>0</v>
      </c>
      <c r="G1314">
        <v>-22437</v>
      </c>
      <c r="H1314">
        <v>0</v>
      </c>
      <c r="I1314">
        <v>9553</v>
      </c>
      <c r="J1314">
        <v>2024</v>
      </c>
      <c r="K1314">
        <v>5</v>
      </c>
      <c r="L1314" t="str">
        <f>+VLOOKUP(A1314,Sheet2!A:A,1,FALSE)</f>
        <v>PLUS 24  PEDRO DE HEREDIA</v>
      </c>
    </row>
    <row r="1315" spans="1:12" hidden="1" x14ac:dyDescent="0.25">
      <c r="A1315" t="s">
        <v>117</v>
      </c>
      <c r="B1315" t="s">
        <v>96</v>
      </c>
      <c r="C1315" t="s">
        <v>844</v>
      </c>
      <c r="E1315">
        <v>239426</v>
      </c>
      <c r="F1315">
        <v>0</v>
      </c>
      <c r="G1315">
        <v>-38572</v>
      </c>
      <c r="H1315">
        <v>0</v>
      </c>
      <c r="I1315">
        <v>20085</v>
      </c>
      <c r="J1315">
        <v>2024</v>
      </c>
      <c r="K1315">
        <v>5</v>
      </c>
      <c r="L1315" t="str">
        <f>+VLOOKUP(A1315,Sheet2!A:A,1,FALSE)</f>
        <v>PLUS 26  VILLA ROSITA</v>
      </c>
    </row>
    <row r="1316" spans="1:12" hidden="1" x14ac:dyDescent="0.25">
      <c r="A1316" t="s">
        <v>118</v>
      </c>
      <c r="B1316" t="s">
        <v>96</v>
      </c>
      <c r="C1316" t="s">
        <v>844</v>
      </c>
      <c r="E1316">
        <v>486754</v>
      </c>
      <c r="F1316">
        <v>0</v>
      </c>
      <c r="G1316">
        <v>-32148</v>
      </c>
      <c r="H1316">
        <v>0</v>
      </c>
      <c r="I1316">
        <v>45461</v>
      </c>
      <c r="J1316">
        <v>2024</v>
      </c>
      <c r="K1316">
        <v>5</v>
      </c>
      <c r="L1316" t="str">
        <f>+VLOOKUP(A1316,Sheet2!A:A,1,FALSE)</f>
        <v>PLUS 27 CARTAGENA</v>
      </c>
    </row>
    <row r="1317" spans="1:12" hidden="1" x14ac:dyDescent="0.25">
      <c r="A1317" t="s">
        <v>119</v>
      </c>
      <c r="B1317" t="s">
        <v>96</v>
      </c>
      <c r="C1317" t="s">
        <v>844</v>
      </c>
      <c r="E1317">
        <v>395383</v>
      </c>
      <c r="F1317">
        <v>0</v>
      </c>
      <c r="G1317">
        <v>-22197</v>
      </c>
      <c r="H1317">
        <v>0</v>
      </c>
      <c r="I1317">
        <v>37316</v>
      </c>
      <c r="J1317">
        <v>2024</v>
      </c>
      <c r="K1317">
        <v>5</v>
      </c>
      <c r="L1317" t="str">
        <f>+VLOOKUP(A1317,Sheet2!A:A,1,FALSE)</f>
        <v>PLUS 38 CARTAGENA EL BOSQUE</v>
      </c>
    </row>
    <row r="1318" spans="1:12" hidden="1" x14ac:dyDescent="0.25">
      <c r="A1318" t="s">
        <v>120</v>
      </c>
      <c r="B1318" t="s">
        <v>96</v>
      </c>
      <c r="C1318" t="s">
        <v>844</v>
      </c>
      <c r="E1318">
        <v>262314</v>
      </c>
      <c r="F1318">
        <v>0</v>
      </c>
      <c r="G1318">
        <v>-41021</v>
      </c>
      <c r="H1318">
        <v>0</v>
      </c>
      <c r="I1318">
        <v>22129</v>
      </c>
      <c r="J1318">
        <v>2024</v>
      </c>
      <c r="K1318">
        <v>5</v>
      </c>
      <c r="L1318" t="str">
        <f>+VLOOKUP(A1318,Sheet2!A:A,1,FALSE)</f>
        <v>PLUS 1 TURBACO</v>
      </c>
    </row>
    <row r="1319" spans="1:12" hidden="1" x14ac:dyDescent="0.25">
      <c r="A1319" t="s">
        <v>121</v>
      </c>
      <c r="B1319" t="s">
        <v>96</v>
      </c>
      <c r="C1319" t="s">
        <v>844</v>
      </c>
      <c r="E1319">
        <v>373358</v>
      </c>
      <c r="F1319">
        <v>0</v>
      </c>
      <c r="G1319">
        <v>-24010</v>
      </c>
      <c r="H1319">
        <v>0</v>
      </c>
      <c r="I1319">
        <v>34932</v>
      </c>
      <c r="J1319">
        <v>2024</v>
      </c>
      <c r="K1319">
        <v>5</v>
      </c>
      <c r="L1319" t="str">
        <f>+VLOOKUP(A1319,Sheet2!A:A,1,FALSE)</f>
        <v>PLUS 40 CARTAGENA BOCAGRANDE</v>
      </c>
    </row>
    <row r="1320" spans="1:12" hidden="1" x14ac:dyDescent="0.25">
      <c r="A1320" t="s">
        <v>122</v>
      </c>
      <c r="B1320" t="s">
        <v>96</v>
      </c>
      <c r="C1320" t="s">
        <v>844</v>
      </c>
      <c r="E1320">
        <v>376991</v>
      </c>
      <c r="F1320">
        <v>0</v>
      </c>
      <c r="G1320">
        <v>0</v>
      </c>
      <c r="H1320">
        <v>0</v>
      </c>
      <c r="I1320">
        <v>37698</v>
      </c>
      <c r="J1320">
        <v>2024</v>
      </c>
      <c r="K1320">
        <v>5</v>
      </c>
      <c r="L1320" t="str">
        <f>+VLOOKUP(A1320,Sheet2!A:A,1,FALSE)</f>
        <v>PLUS 42 CARTAGENA</v>
      </c>
    </row>
    <row r="1321" spans="1:12" hidden="1" x14ac:dyDescent="0.25">
      <c r="A1321" t="s">
        <v>777</v>
      </c>
      <c r="B1321" t="s">
        <v>96</v>
      </c>
      <c r="C1321" t="s">
        <v>846</v>
      </c>
      <c r="E1321">
        <v>224939</v>
      </c>
      <c r="F1321">
        <v>0</v>
      </c>
      <c r="G1321">
        <v>0</v>
      </c>
      <c r="H1321">
        <v>0</v>
      </c>
      <c r="I1321">
        <v>22493</v>
      </c>
      <c r="J1321">
        <v>2024</v>
      </c>
      <c r="K1321">
        <v>5</v>
      </c>
      <c r="L1321" t="e">
        <f>+VLOOKUP(A1321,Sheet2!A:A,1,FALSE)</f>
        <v>#N/A</v>
      </c>
    </row>
    <row r="1322" spans="1:12" hidden="1" x14ac:dyDescent="0.25">
      <c r="A1322" t="s">
        <v>123</v>
      </c>
      <c r="B1322" t="s">
        <v>96</v>
      </c>
      <c r="C1322" t="s">
        <v>846</v>
      </c>
      <c r="E1322">
        <v>110752</v>
      </c>
      <c r="F1322">
        <v>0</v>
      </c>
      <c r="G1322">
        <v>0</v>
      </c>
      <c r="H1322">
        <v>0</v>
      </c>
      <c r="I1322">
        <v>11076</v>
      </c>
      <c r="J1322">
        <v>2024</v>
      </c>
      <c r="K1322">
        <v>5</v>
      </c>
      <c r="L1322" t="str">
        <f>+VLOOKUP(A1322,Sheet2!A:A,1,FALSE)</f>
        <v>PLUS 2 SANTA MARTA</v>
      </c>
    </row>
    <row r="1323" spans="1:12" hidden="1" x14ac:dyDescent="0.25">
      <c r="A1323" t="s">
        <v>124</v>
      </c>
      <c r="B1323" t="s">
        <v>96</v>
      </c>
      <c r="C1323" t="s">
        <v>848</v>
      </c>
      <c r="E1323">
        <v>597325</v>
      </c>
      <c r="F1323">
        <v>0</v>
      </c>
      <c r="G1323">
        <v>0</v>
      </c>
      <c r="H1323">
        <v>0</v>
      </c>
      <c r="I1323">
        <v>59729</v>
      </c>
      <c r="J1323">
        <v>2024</v>
      </c>
      <c r="K1323">
        <v>5</v>
      </c>
      <c r="L1323" t="str">
        <f>+VLOOKUP(A1323,Sheet2!A:A,1,FALSE)</f>
        <v>PLUS 1 VALLEDUPAR</v>
      </c>
    </row>
    <row r="1324" spans="1:12" hidden="1" x14ac:dyDescent="0.25">
      <c r="A1324" t="s">
        <v>125</v>
      </c>
      <c r="B1324" t="s">
        <v>96</v>
      </c>
      <c r="C1324" t="s">
        <v>848</v>
      </c>
      <c r="E1324">
        <v>117976</v>
      </c>
      <c r="F1324">
        <v>0</v>
      </c>
      <c r="G1324">
        <v>0</v>
      </c>
      <c r="H1324">
        <v>0</v>
      </c>
      <c r="I1324">
        <v>11796</v>
      </c>
      <c r="J1324">
        <v>2024</v>
      </c>
      <c r="K1324">
        <v>5</v>
      </c>
      <c r="L1324" t="str">
        <f>+VLOOKUP(A1324,Sheet2!A:A,1,FALSE)</f>
        <v>PLUS 2 VALLEDUPAR</v>
      </c>
    </row>
    <row r="1325" spans="1:12" hidden="1" x14ac:dyDescent="0.25">
      <c r="A1325" t="s">
        <v>126</v>
      </c>
      <c r="B1325" t="s">
        <v>96</v>
      </c>
      <c r="C1325" t="s">
        <v>848</v>
      </c>
      <c r="E1325">
        <v>58655</v>
      </c>
      <c r="F1325">
        <v>0</v>
      </c>
      <c r="G1325">
        <v>0</v>
      </c>
      <c r="H1325">
        <v>0</v>
      </c>
      <c r="I1325">
        <v>5865</v>
      </c>
      <c r="J1325">
        <v>2024</v>
      </c>
      <c r="K1325">
        <v>5</v>
      </c>
      <c r="L1325" t="str">
        <f>+VLOOKUP(A1325,Sheet2!A:A,1,FALSE)</f>
        <v>PLUS 4  VALLEDUPAR</v>
      </c>
    </row>
    <row r="1326" spans="1:12" hidden="1" x14ac:dyDescent="0.25">
      <c r="A1326" t="s">
        <v>127</v>
      </c>
      <c r="B1326" t="s">
        <v>96</v>
      </c>
      <c r="C1326" t="s">
        <v>848</v>
      </c>
      <c r="E1326">
        <v>287251</v>
      </c>
      <c r="F1326">
        <v>0</v>
      </c>
      <c r="G1326">
        <v>0</v>
      </c>
      <c r="H1326">
        <v>0</v>
      </c>
      <c r="I1326">
        <v>28724</v>
      </c>
      <c r="J1326">
        <v>2024</v>
      </c>
      <c r="K1326">
        <v>5</v>
      </c>
      <c r="L1326" t="str">
        <f>+VLOOKUP(A1326,Sheet2!A:A,1,FALSE)</f>
        <v>PLUS 6 AV SIERRA NEVADA</v>
      </c>
    </row>
    <row r="1327" spans="1:12" hidden="1" x14ac:dyDescent="0.25">
      <c r="A1327" t="s">
        <v>128</v>
      </c>
      <c r="B1327" t="s">
        <v>129</v>
      </c>
      <c r="C1327" t="s">
        <v>849</v>
      </c>
      <c r="E1327">
        <v>159988200</v>
      </c>
      <c r="F1327">
        <v>0</v>
      </c>
      <c r="G1327">
        <v>0</v>
      </c>
      <c r="H1327">
        <v>0</v>
      </c>
      <c r="I1327">
        <v>0</v>
      </c>
      <c r="J1327">
        <v>2024</v>
      </c>
      <c r="K1327">
        <v>5</v>
      </c>
      <c r="L1327" t="e">
        <f>+VLOOKUP(A1327,Sheet2!A:A,1,FALSE)</f>
        <v>#N/A</v>
      </c>
    </row>
    <row r="1328" spans="1:12" hidden="1" x14ac:dyDescent="0.25">
      <c r="A1328" t="s">
        <v>130</v>
      </c>
      <c r="B1328" t="s">
        <v>129</v>
      </c>
      <c r="C1328" t="s">
        <v>849</v>
      </c>
      <c r="E1328">
        <v>541561200</v>
      </c>
      <c r="F1328">
        <v>0</v>
      </c>
      <c r="G1328">
        <v>0</v>
      </c>
      <c r="H1328">
        <v>0</v>
      </c>
      <c r="I1328">
        <v>0</v>
      </c>
      <c r="J1328">
        <v>2024</v>
      </c>
      <c r="K1328">
        <v>5</v>
      </c>
      <c r="L1328" t="e">
        <f>+VLOOKUP(A1328,Sheet2!A:A,1,FALSE)</f>
        <v>#N/A</v>
      </c>
    </row>
    <row r="1329" spans="1:12" hidden="1" x14ac:dyDescent="0.25">
      <c r="A1329" t="s">
        <v>131</v>
      </c>
      <c r="B1329" t="s">
        <v>129</v>
      </c>
      <c r="C1329" t="s">
        <v>849</v>
      </c>
      <c r="E1329">
        <v>10133880</v>
      </c>
      <c r="F1329">
        <v>0</v>
      </c>
      <c r="G1329">
        <v>0</v>
      </c>
      <c r="H1329">
        <v>0</v>
      </c>
      <c r="I1329">
        <v>0</v>
      </c>
      <c r="J1329">
        <v>2024</v>
      </c>
      <c r="K1329">
        <v>5</v>
      </c>
      <c r="L1329" t="e">
        <f>+VLOOKUP(A1329,Sheet2!A:A,1,FALSE)</f>
        <v>#N/A</v>
      </c>
    </row>
    <row r="1330" spans="1:12" hidden="1" x14ac:dyDescent="0.25">
      <c r="A1330" t="s">
        <v>132</v>
      </c>
      <c r="B1330" t="s">
        <v>133</v>
      </c>
      <c r="C1330" t="s">
        <v>842</v>
      </c>
      <c r="E1330">
        <v>5270455</v>
      </c>
      <c r="F1330">
        <v>57632</v>
      </c>
      <c r="G1330">
        <v>-67093</v>
      </c>
      <c r="H1330">
        <v>0</v>
      </c>
      <c r="I1330">
        <v>0</v>
      </c>
      <c r="J1330">
        <v>2024</v>
      </c>
      <c r="K1330">
        <v>5</v>
      </c>
      <c r="L1330" t="str">
        <f>+VLOOKUP(A1330,Sheet2!A:A,1,FALSE)</f>
        <v>MEGA ALKARAWI</v>
      </c>
    </row>
    <row r="1331" spans="1:12" hidden="1" x14ac:dyDescent="0.25">
      <c r="A1331" t="s">
        <v>134</v>
      </c>
      <c r="B1331" t="s">
        <v>133</v>
      </c>
      <c r="C1331" t="s">
        <v>842</v>
      </c>
      <c r="E1331">
        <v>2875224</v>
      </c>
      <c r="F1331">
        <v>0</v>
      </c>
      <c r="G1331">
        <v>-80932</v>
      </c>
      <c r="H1331">
        <v>0</v>
      </c>
      <c r="I1331">
        <v>0</v>
      </c>
      <c r="J1331">
        <v>2024</v>
      </c>
      <c r="K1331">
        <v>5</v>
      </c>
      <c r="L1331" t="str">
        <f>+VLOOKUP(A1331,Sheet2!A:A,1,FALSE)</f>
        <v>MEGA BLUE GARDENS</v>
      </c>
    </row>
    <row r="1332" spans="1:12" hidden="1" x14ac:dyDescent="0.25">
      <c r="A1332" t="s">
        <v>135</v>
      </c>
      <c r="B1332" t="s">
        <v>133</v>
      </c>
      <c r="C1332" t="s">
        <v>842</v>
      </c>
      <c r="E1332">
        <v>4859954</v>
      </c>
      <c r="F1332">
        <v>0</v>
      </c>
      <c r="G1332">
        <v>-24303</v>
      </c>
      <c r="H1332">
        <v>0</v>
      </c>
      <c r="I1332">
        <v>0</v>
      </c>
      <c r="J1332">
        <v>2024</v>
      </c>
      <c r="K1332">
        <v>5</v>
      </c>
      <c r="L1332" t="str">
        <f>+VLOOKUP(A1332,Sheet2!A:A,1,FALSE)</f>
        <v>MEGA BOSTON</v>
      </c>
    </row>
    <row r="1333" spans="1:12" hidden="1" x14ac:dyDescent="0.25">
      <c r="A1333" t="s">
        <v>136</v>
      </c>
      <c r="B1333" t="s">
        <v>133</v>
      </c>
      <c r="C1333" t="s">
        <v>842</v>
      </c>
      <c r="E1333">
        <v>4018302</v>
      </c>
      <c r="F1333">
        <v>105105</v>
      </c>
      <c r="G1333">
        <v>-75106</v>
      </c>
      <c r="H1333">
        <v>0</v>
      </c>
      <c r="I1333">
        <v>0</v>
      </c>
      <c r="J1333">
        <v>2024</v>
      </c>
      <c r="K1333">
        <v>5</v>
      </c>
      <c r="L1333" t="str">
        <f>+VLOOKUP(A1333,Sheet2!A:A,1,FALSE)</f>
        <v>MEGA CALLE 30 BARRANQUILLA</v>
      </c>
    </row>
    <row r="1334" spans="1:12" hidden="1" x14ac:dyDescent="0.25">
      <c r="A1334" t="s">
        <v>137</v>
      </c>
      <c r="B1334" t="s">
        <v>133</v>
      </c>
      <c r="C1334" t="s">
        <v>842</v>
      </c>
      <c r="E1334">
        <v>10546422</v>
      </c>
      <c r="F1334">
        <v>105105</v>
      </c>
      <c r="G1334">
        <v>-258008</v>
      </c>
      <c r="H1334">
        <v>0</v>
      </c>
      <c r="I1334">
        <v>0</v>
      </c>
      <c r="J1334">
        <v>2024</v>
      </c>
      <c r="K1334">
        <v>5</v>
      </c>
      <c r="L1334" t="str">
        <f>+VLOOKUP(A1334,Sheet2!A:A,1,FALSE)</f>
        <v>MEGA UNICO BARRANQUILLA</v>
      </c>
    </row>
    <row r="1335" spans="1:12" hidden="1" x14ac:dyDescent="0.25">
      <c r="A1335" t="s">
        <v>138</v>
      </c>
      <c r="B1335" t="s">
        <v>133</v>
      </c>
      <c r="C1335" t="s">
        <v>842</v>
      </c>
      <c r="E1335">
        <v>8623391</v>
      </c>
      <c r="F1335">
        <v>0</v>
      </c>
      <c r="G1335">
        <v>-78834</v>
      </c>
      <c r="H1335">
        <v>0</v>
      </c>
      <c r="I1335">
        <v>0</v>
      </c>
      <c r="J1335">
        <v>2024</v>
      </c>
      <c r="K1335">
        <v>5</v>
      </c>
      <c r="L1335" t="str">
        <f>+VLOOKUP(A1335,Sheet2!A:A,1,FALSE)</f>
        <v>MEGA NUESTRO ATLANTICO</v>
      </c>
    </row>
    <row r="1336" spans="1:12" hidden="1" x14ac:dyDescent="0.25">
      <c r="A1336" t="s">
        <v>139</v>
      </c>
      <c r="B1336" t="s">
        <v>133</v>
      </c>
      <c r="C1336" t="s">
        <v>842</v>
      </c>
      <c r="E1336">
        <v>2051091</v>
      </c>
      <c r="F1336">
        <v>0</v>
      </c>
      <c r="G1336">
        <v>-146895</v>
      </c>
      <c r="H1336">
        <v>0</v>
      </c>
      <c r="I1336">
        <v>0</v>
      </c>
      <c r="J1336">
        <v>2024</v>
      </c>
      <c r="K1336">
        <v>5</v>
      </c>
      <c r="L1336" t="str">
        <f>+VLOOKUP(A1336,Sheet2!A:A,1,FALSE)</f>
        <v>MEGA SANTO TOMAS</v>
      </c>
    </row>
    <row r="1337" spans="1:12" hidden="1" x14ac:dyDescent="0.25">
      <c r="A1337" t="s">
        <v>140</v>
      </c>
      <c r="B1337" t="s">
        <v>133</v>
      </c>
      <c r="C1337" t="s">
        <v>842</v>
      </c>
      <c r="E1337">
        <v>2861549</v>
      </c>
      <c r="F1337">
        <v>54030</v>
      </c>
      <c r="G1337">
        <v>-349191</v>
      </c>
      <c r="H1337">
        <v>0</v>
      </c>
      <c r="I1337">
        <v>0</v>
      </c>
      <c r="J1337">
        <v>2024</v>
      </c>
      <c r="K1337">
        <v>5</v>
      </c>
      <c r="L1337" t="str">
        <f>+VLOOKUP(A1337,Sheet2!A:A,1,FALSE)</f>
        <v>MEGA EXPRES SOLEDAD</v>
      </c>
    </row>
    <row r="1338" spans="1:12" hidden="1" x14ac:dyDescent="0.25">
      <c r="A1338" t="s">
        <v>141</v>
      </c>
      <c r="B1338" t="s">
        <v>133</v>
      </c>
      <c r="C1338" t="s">
        <v>844</v>
      </c>
      <c r="E1338">
        <v>2215634</v>
      </c>
      <c r="F1338">
        <v>54030</v>
      </c>
      <c r="G1338">
        <v>-329863</v>
      </c>
      <c r="H1338">
        <v>0</v>
      </c>
      <c r="I1338">
        <v>0</v>
      </c>
      <c r="J1338">
        <v>2024</v>
      </c>
      <c r="K1338">
        <v>5</v>
      </c>
      <c r="L1338" t="str">
        <f>+VLOOKUP(A1338,Sheet2!A:A,1,FALSE)</f>
        <v>MEGA ARJONA</v>
      </c>
    </row>
    <row r="1339" spans="1:12" hidden="1" x14ac:dyDescent="0.25">
      <c r="A1339" t="s">
        <v>142</v>
      </c>
      <c r="B1339" t="s">
        <v>133</v>
      </c>
      <c r="C1339" t="s">
        <v>844</v>
      </c>
      <c r="E1339">
        <v>3993410</v>
      </c>
      <c r="F1339">
        <v>54030</v>
      </c>
      <c r="G1339">
        <v>-185884</v>
      </c>
      <c r="H1339">
        <v>0</v>
      </c>
      <c r="I1339">
        <v>0</v>
      </c>
      <c r="J1339">
        <v>2024</v>
      </c>
      <c r="K1339">
        <v>5</v>
      </c>
      <c r="L1339" t="str">
        <f>+VLOOKUP(A1339,Sheet2!A:A,1,FALSE)</f>
        <v>MEGA BAZURTO LOS ANDES</v>
      </c>
    </row>
    <row r="1340" spans="1:12" hidden="1" x14ac:dyDescent="0.25">
      <c r="A1340" t="s">
        <v>143</v>
      </c>
      <c r="B1340" t="s">
        <v>133</v>
      </c>
      <c r="C1340" t="s">
        <v>844</v>
      </c>
      <c r="E1340">
        <v>5606732</v>
      </c>
      <c r="F1340">
        <v>54030</v>
      </c>
      <c r="G1340">
        <v>-249410</v>
      </c>
      <c r="H1340">
        <v>0</v>
      </c>
      <c r="I1340">
        <v>0</v>
      </c>
      <c r="J1340">
        <v>2024</v>
      </c>
      <c r="K1340">
        <v>5</v>
      </c>
      <c r="L1340" t="str">
        <f>+VLOOKUP(A1340,Sheet2!A:A,1,FALSE)</f>
        <v>MEGA BOCAGRANDE</v>
      </c>
    </row>
    <row r="1341" spans="1:12" hidden="1" x14ac:dyDescent="0.25">
      <c r="A1341" t="s">
        <v>144</v>
      </c>
      <c r="B1341" t="s">
        <v>133</v>
      </c>
      <c r="C1341" t="s">
        <v>844</v>
      </c>
      <c r="E1341">
        <v>2099402</v>
      </c>
      <c r="F1341">
        <v>54030</v>
      </c>
      <c r="G1341">
        <v>-117100</v>
      </c>
      <c r="H1341">
        <v>0</v>
      </c>
      <c r="I1341">
        <v>0</v>
      </c>
      <c r="J1341">
        <v>2024</v>
      </c>
      <c r="K1341">
        <v>5</v>
      </c>
      <c r="L1341" t="str">
        <f>+VLOOKUP(A1341,Sheet2!A:A,1,FALSE)</f>
        <v>MEGA CRESPO</v>
      </c>
    </row>
    <row r="1342" spans="1:12" hidden="1" x14ac:dyDescent="0.25">
      <c r="A1342" t="s">
        <v>145</v>
      </c>
      <c r="B1342" t="s">
        <v>133</v>
      </c>
      <c r="C1342" t="s">
        <v>844</v>
      </c>
      <c r="E1342">
        <v>4540688</v>
      </c>
      <c r="F1342">
        <v>54030</v>
      </c>
      <c r="G1342">
        <v>-285916</v>
      </c>
      <c r="H1342">
        <v>0</v>
      </c>
      <c r="I1342">
        <v>0</v>
      </c>
      <c r="J1342">
        <v>2024</v>
      </c>
      <c r="K1342">
        <v>5</v>
      </c>
      <c r="L1342" t="str">
        <f>+VLOOKUP(A1342,Sheet2!A:A,1,FALSE)</f>
        <v>MEGA EL CABRERO</v>
      </c>
    </row>
    <row r="1343" spans="1:12" hidden="1" x14ac:dyDescent="0.25">
      <c r="A1343" t="s">
        <v>146</v>
      </c>
      <c r="B1343" t="s">
        <v>133</v>
      </c>
      <c r="C1343" t="s">
        <v>844</v>
      </c>
      <c r="E1343">
        <v>6170525</v>
      </c>
      <c r="F1343">
        <v>105105</v>
      </c>
      <c r="G1343">
        <v>-73408</v>
      </c>
      <c r="H1343">
        <v>0</v>
      </c>
      <c r="I1343">
        <v>0</v>
      </c>
      <c r="J1343">
        <v>2024</v>
      </c>
      <c r="K1343">
        <v>5</v>
      </c>
      <c r="L1343" t="str">
        <f>+VLOOKUP(A1343,Sheet2!A:A,1,FALSE)</f>
        <v>MEGA EL CAMPESTRE</v>
      </c>
    </row>
    <row r="1344" spans="1:12" hidden="1" x14ac:dyDescent="0.25">
      <c r="A1344" t="s">
        <v>147</v>
      </c>
      <c r="B1344" t="s">
        <v>133</v>
      </c>
      <c r="C1344" t="s">
        <v>844</v>
      </c>
      <c r="E1344">
        <v>6812840</v>
      </c>
      <c r="F1344">
        <v>51075</v>
      </c>
      <c r="G1344">
        <v>-25916</v>
      </c>
      <c r="H1344">
        <v>0</v>
      </c>
      <c r="I1344">
        <v>0</v>
      </c>
      <c r="J1344">
        <v>2024</v>
      </c>
      <c r="K1344">
        <v>5</v>
      </c>
      <c r="L1344" t="str">
        <f>+VLOOKUP(A1344,Sheet2!A:A,1,FALSE)</f>
        <v>MEGA SOCORRO</v>
      </c>
    </row>
    <row r="1345" spans="1:12" hidden="1" x14ac:dyDescent="0.25">
      <c r="A1345" t="s">
        <v>148</v>
      </c>
      <c r="B1345" t="s">
        <v>133</v>
      </c>
      <c r="C1345" t="s">
        <v>844</v>
      </c>
      <c r="E1345">
        <v>2460265</v>
      </c>
      <c r="F1345">
        <v>54030</v>
      </c>
      <c r="G1345">
        <v>-176556</v>
      </c>
      <c r="H1345">
        <v>0</v>
      </c>
      <c r="I1345">
        <v>0</v>
      </c>
      <c r="J1345">
        <v>2024</v>
      </c>
      <c r="K1345">
        <v>5</v>
      </c>
      <c r="L1345" t="str">
        <f>+VLOOKUP(A1345,Sheet2!A:A,1,FALSE)</f>
        <v>MEGA EXPRESS LA MARIA</v>
      </c>
    </row>
    <row r="1346" spans="1:12" hidden="1" x14ac:dyDescent="0.25">
      <c r="A1346" t="s">
        <v>149</v>
      </c>
      <c r="B1346" t="s">
        <v>133</v>
      </c>
      <c r="C1346" t="s">
        <v>844</v>
      </c>
      <c r="E1346">
        <v>3901938</v>
      </c>
      <c r="F1346">
        <v>105105</v>
      </c>
      <c r="G1346">
        <v>-246384</v>
      </c>
      <c r="H1346">
        <v>0</v>
      </c>
      <c r="I1346">
        <v>0</v>
      </c>
      <c r="J1346">
        <v>2024</v>
      </c>
      <c r="K1346">
        <v>5</v>
      </c>
      <c r="L1346" t="str">
        <f>+VLOOKUP(A1346,Sheet2!A:A,1,FALSE)</f>
        <v>MEGA OLAYA</v>
      </c>
    </row>
    <row r="1347" spans="1:12" hidden="1" x14ac:dyDescent="0.25">
      <c r="A1347" t="s">
        <v>150</v>
      </c>
      <c r="B1347" t="s">
        <v>133</v>
      </c>
      <c r="C1347" t="s">
        <v>844</v>
      </c>
      <c r="E1347">
        <v>12521150</v>
      </c>
      <c r="F1347">
        <v>0</v>
      </c>
      <c r="G1347">
        <v>-54146</v>
      </c>
      <c r="H1347">
        <v>0</v>
      </c>
      <c r="I1347">
        <v>0</v>
      </c>
      <c r="J1347">
        <v>2024</v>
      </c>
      <c r="K1347">
        <v>5</v>
      </c>
      <c r="L1347" t="str">
        <f>+VLOOKUP(A1347,Sheet2!A:A,1,FALSE)</f>
        <v>MEGA MIO PLAZA</v>
      </c>
    </row>
    <row r="1348" spans="1:12" hidden="1" x14ac:dyDescent="0.25">
      <c r="A1348" t="s">
        <v>151</v>
      </c>
      <c r="B1348" t="s">
        <v>133</v>
      </c>
      <c r="C1348" t="s">
        <v>844</v>
      </c>
      <c r="E1348">
        <v>6391399</v>
      </c>
      <c r="F1348">
        <v>77865</v>
      </c>
      <c r="G1348">
        <v>-123984</v>
      </c>
      <c r="H1348">
        <v>0</v>
      </c>
      <c r="I1348">
        <v>0</v>
      </c>
      <c r="J1348">
        <v>2024</v>
      </c>
      <c r="K1348">
        <v>5</v>
      </c>
      <c r="L1348" t="str">
        <f>+VLOOKUP(A1348,Sheet2!A:A,1,FALSE)</f>
        <v>MEGA EXPRESS PEDRO DE HEREDIA</v>
      </c>
    </row>
    <row r="1349" spans="1:12" hidden="1" x14ac:dyDescent="0.25">
      <c r="A1349" t="s">
        <v>152</v>
      </c>
      <c r="B1349" t="s">
        <v>133</v>
      </c>
      <c r="C1349" t="s">
        <v>844</v>
      </c>
      <c r="E1349">
        <v>13503890</v>
      </c>
      <c r="F1349">
        <v>0</v>
      </c>
      <c r="G1349">
        <v>0</v>
      </c>
      <c r="H1349">
        <v>0</v>
      </c>
      <c r="I1349">
        <v>0</v>
      </c>
      <c r="J1349">
        <v>2024</v>
      </c>
      <c r="K1349">
        <v>5</v>
      </c>
      <c r="L1349" t="str">
        <f>+VLOOKUP(A1349,Sheet2!A:A,1,FALSE)</f>
        <v>MEGA PRADO CARTAGENA</v>
      </c>
    </row>
    <row r="1350" spans="1:12" hidden="1" x14ac:dyDescent="0.25">
      <c r="A1350" t="s">
        <v>153</v>
      </c>
      <c r="B1350" t="s">
        <v>133</v>
      </c>
      <c r="C1350" t="s">
        <v>844</v>
      </c>
      <c r="E1350">
        <v>10740018</v>
      </c>
      <c r="F1350">
        <v>0</v>
      </c>
      <c r="G1350">
        <v>0</v>
      </c>
      <c r="H1350">
        <v>0</v>
      </c>
      <c r="I1350">
        <v>0</v>
      </c>
      <c r="J1350">
        <v>2024</v>
      </c>
      <c r="K1350">
        <v>5</v>
      </c>
      <c r="L1350" t="str">
        <f>+VLOOKUP(A1350,Sheet2!A:A,1,FALSE)</f>
        <v>MEGA SAN FERNANDO CENTRO</v>
      </c>
    </row>
    <row r="1351" spans="1:12" hidden="1" x14ac:dyDescent="0.25">
      <c r="A1351" t="s">
        <v>154</v>
      </c>
      <c r="B1351" t="s">
        <v>133</v>
      </c>
      <c r="C1351" t="s">
        <v>844</v>
      </c>
      <c r="E1351">
        <v>2440334</v>
      </c>
      <c r="F1351">
        <v>61881</v>
      </c>
      <c r="G1351">
        <v>-36819</v>
      </c>
      <c r="H1351">
        <v>0</v>
      </c>
      <c r="I1351">
        <v>0</v>
      </c>
      <c r="J1351">
        <v>2024</v>
      </c>
      <c r="K1351">
        <v>5</v>
      </c>
      <c r="L1351" t="str">
        <f>+VLOOKUP(A1351,Sheet2!A:A,1,FALSE)</f>
        <v>MEGA LOS CAMPANOS</v>
      </c>
    </row>
    <row r="1352" spans="1:12" hidden="1" x14ac:dyDescent="0.25">
      <c r="A1352" t="s">
        <v>155</v>
      </c>
      <c r="B1352" t="s">
        <v>133</v>
      </c>
      <c r="C1352" t="s">
        <v>844</v>
      </c>
      <c r="E1352">
        <v>5094180</v>
      </c>
      <c r="F1352">
        <v>105105</v>
      </c>
      <c r="G1352">
        <v>-82169</v>
      </c>
      <c r="H1352">
        <v>0</v>
      </c>
      <c r="I1352">
        <v>0</v>
      </c>
      <c r="J1352">
        <v>2024</v>
      </c>
      <c r="K1352">
        <v>5</v>
      </c>
      <c r="L1352" t="str">
        <f>+VLOOKUP(A1352,Sheet2!A:A,1,FALSE)</f>
        <v>MEGA TORICES</v>
      </c>
    </row>
    <row r="1353" spans="1:12" hidden="1" x14ac:dyDescent="0.25">
      <c r="A1353" t="s">
        <v>156</v>
      </c>
      <c r="B1353" t="s">
        <v>133</v>
      </c>
      <c r="C1353" t="s">
        <v>844</v>
      </c>
      <c r="E1353">
        <v>5001568</v>
      </c>
      <c r="F1353">
        <v>51075</v>
      </c>
      <c r="G1353">
        <v>-159645</v>
      </c>
      <c r="H1353">
        <v>0</v>
      </c>
      <c r="I1353">
        <v>0</v>
      </c>
      <c r="J1353">
        <v>2024</v>
      </c>
      <c r="K1353">
        <v>5</v>
      </c>
      <c r="L1353" t="str">
        <f>+VLOOKUP(A1353,Sheet2!A:A,1,FALSE)</f>
        <v>MEGA TURBACO</v>
      </c>
    </row>
    <row r="1354" spans="1:12" hidden="1" x14ac:dyDescent="0.25">
      <c r="A1354" t="s">
        <v>157</v>
      </c>
      <c r="B1354" t="s">
        <v>133</v>
      </c>
      <c r="C1354" t="s">
        <v>844</v>
      </c>
      <c r="E1354">
        <v>1190846</v>
      </c>
      <c r="F1354">
        <v>0</v>
      </c>
      <c r="G1354">
        <v>-311034</v>
      </c>
      <c r="H1354">
        <v>0</v>
      </c>
      <c r="I1354">
        <v>0</v>
      </c>
      <c r="J1354">
        <v>2024</v>
      </c>
      <c r="K1354">
        <v>5</v>
      </c>
      <c r="L1354" t="str">
        <f>+VLOOKUP(A1354,Sheet2!A:A,1,FALSE)</f>
        <v>MEGA TURBACO2</v>
      </c>
    </row>
    <row r="1355" spans="1:12" hidden="1" x14ac:dyDescent="0.25">
      <c r="A1355" t="s">
        <v>158</v>
      </c>
      <c r="B1355" t="s">
        <v>159</v>
      </c>
      <c r="C1355" t="s">
        <v>849</v>
      </c>
      <c r="E1355">
        <v>223436390</v>
      </c>
      <c r="F1355">
        <v>0</v>
      </c>
      <c r="G1355">
        <v>18410</v>
      </c>
      <c r="H1355">
        <v>0</v>
      </c>
      <c r="I1355">
        <v>0</v>
      </c>
      <c r="J1355">
        <v>2024</v>
      </c>
      <c r="K1355">
        <v>5</v>
      </c>
      <c r="L1355" t="e">
        <f>+VLOOKUP(A1355,Sheet2!A:A,1,FALSE)</f>
        <v>#N/A</v>
      </c>
    </row>
    <row r="1356" spans="1:12" hidden="1" x14ac:dyDescent="0.25">
      <c r="A1356" t="s">
        <v>160</v>
      </c>
      <c r="B1356" t="s">
        <v>159</v>
      </c>
      <c r="C1356" t="s">
        <v>849</v>
      </c>
      <c r="E1356">
        <v>58049280</v>
      </c>
      <c r="F1356">
        <v>0</v>
      </c>
      <c r="G1356">
        <v>0</v>
      </c>
      <c r="H1356">
        <v>0</v>
      </c>
      <c r="I1356">
        <v>0</v>
      </c>
      <c r="J1356">
        <v>2024</v>
      </c>
      <c r="K1356">
        <v>5</v>
      </c>
      <c r="L1356" t="e">
        <f>+VLOOKUP(A1356,Sheet2!A:A,1,FALSE)</f>
        <v>#N/A</v>
      </c>
    </row>
    <row r="1357" spans="1:12" hidden="1" x14ac:dyDescent="0.25">
      <c r="A1357" t="s">
        <v>161</v>
      </c>
      <c r="B1357" t="s">
        <v>159</v>
      </c>
      <c r="C1357" t="s">
        <v>849</v>
      </c>
      <c r="E1357">
        <v>135418860</v>
      </c>
      <c r="F1357">
        <v>0</v>
      </c>
      <c r="G1357">
        <v>0</v>
      </c>
      <c r="H1357">
        <v>0</v>
      </c>
      <c r="I1357">
        <v>0</v>
      </c>
      <c r="J1357">
        <v>2024</v>
      </c>
      <c r="K1357">
        <v>5</v>
      </c>
      <c r="L1357" t="e">
        <f>+VLOOKUP(A1357,Sheet2!A:A,1,FALSE)</f>
        <v>#N/A</v>
      </c>
    </row>
    <row r="1358" spans="1:12" hidden="1" x14ac:dyDescent="0.25">
      <c r="A1358" t="s">
        <v>162</v>
      </c>
      <c r="B1358" t="s">
        <v>159</v>
      </c>
      <c r="C1358" t="s">
        <v>849</v>
      </c>
      <c r="E1358">
        <v>118932480</v>
      </c>
      <c r="F1358">
        <v>0</v>
      </c>
      <c r="G1358">
        <v>0</v>
      </c>
      <c r="H1358">
        <v>0</v>
      </c>
      <c r="I1358">
        <v>0</v>
      </c>
      <c r="J1358">
        <v>2024</v>
      </c>
      <c r="K1358">
        <v>5</v>
      </c>
      <c r="L1358" t="e">
        <f>+VLOOKUP(A1358,Sheet2!A:A,1,FALSE)</f>
        <v>#N/A</v>
      </c>
    </row>
    <row r="1359" spans="1:12" hidden="1" x14ac:dyDescent="0.25">
      <c r="A1359" t="s">
        <v>163</v>
      </c>
      <c r="B1359" t="s">
        <v>164</v>
      </c>
      <c r="C1359" t="s">
        <v>842</v>
      </c>
      <c r="E1359">
        <v>15283774</v>
      </c>
      <c r="F1359">
        <v>0</v>
      </c>
      <c r="G1359">
        <v>-51602</v>
      </c>
      <c r="H1359">
        <v>0</v>
      </c>
      <c r="I1359">
        <v>0</v>
      </c>
      <c r="J1359">
        <v>2024</v>
      </c>
      <c r="K1359">
        <v>5</v>
      </c>
      <c r="L1359" t="str">
        <f>+VLOOKUP(A1359,Sheet2!A:A,1,FALSE)</f>
        <v>MAKRO VILLA SANTOS</v>
      </c>
    </row>
    <row r="1360" spans="1:12" hidden="1" x14ac:dyDescent="0.25">
      <c r="A1360" t="s">
        <v>165</v>
      </c>
      <c r="B1360" t="s">
        <v>164</v>
      </c>
      <c r="C1360" t="s">
        <v>842</v>
      </c>
      <c r="E1360">
        <v>3233313</v>
      </c>
      <c r="F1360">
        <v>0</v>
      </c>
      <c r="G1360">
        <v>-478752</v>
      </c>
      <c r="H1360">
        <v>0</v>
      </c>
      <c r="I1360">
        <v>0</v>
      </c>
      <c r="J1360">
        <v>2024</v>
      </c>
      <c r="K1360">
        <v>5</v>
      </c>
      <c r="L1360" t="str">
        <f>+VLOOKUP(A1360,Sheet2!A:A,1,FALSE)</f>
        <v>MAKRO SOLEDAD</v>
      </c>
    </row>
    <row r="1361" spans="1:12" hidden="1" x14ac:dyDescent="0.25">
      <c r="A1361" t="s">
        <v>166</v>
      </c>
      <c r="B1361" t="s">
        <v>164</v>
      </c>
      <c r="C1361" t="s">
        <v>842</v>
      </c>
      <c r="E1361">
        <v>4816800</v>
      </c>
      <c r="F1361">
        <v>0</v>
      </c>
      <c r="G1361">
        <v>-474111</v>
      </c>
      <c r="H1361">
        <v>0</v>
      </c>
      <c r="I1361">
        <v>0</v>
      </c>
      <c r="J1361">
        <v>2024</v>
      </c>
      <c r="K1361">
        <v>5</v>
      </c>
      <c r="L1361" t="str">
        <f>+VLOOKUP(A1361,Sheet2!A:A,1,FALSE)</f>
        <v>MAKRO ALTO DE PRADO</v>
      </c>
    </row>
    <row r="1362" spans="1:12" hidden="1" x14ac:dyDescent="0.25">
      <c r="A1362" t="s">
        <v>167</v>
      </c>
      <c r="B1362" t="s">
        <v>164</v>
      </c>
      <c r="C1362" t="s">
        <v>844</v>
      </c>
      <c r="E1362">
        <v>11431437</v>
      </c>
      <c r="F1362">
        <v>0</v>
      </c>
      <c r="G1362">
        <v>-258253</v>
      </c>
      <c r="H1362">
        <v>0</v>
      </c>
      <c r="I1362">
        <v>0</v>
      </c>
      <c r="J1362">
        <v>2024</v>
      </c>
      <c r="K1362">
        <v>5</v>
      </c>
      <c r="L1362" t="str">
        <f>+VLOOKUP(A1362,Sheet2!A:A,1,FALSE)</f>
        <v>MAKRO CARTAGENA</v>
      </c>
    </row>
    <row r="1363" spans="1:12" hidden="1" x14ac:dyDescent="0.25">
      <c r="A1363" t="s">
        <v>168</v>
      </c>
      <c r="B1363" t="s">
        <v>164</v>
      </c>
      <c r="C1363" t="s">
        <v>843</v>
      </c>
      <c r="E1363">
        <v>5716472</v>
      </c>
      <c r="F1363">
        <v>0</v>
      </c>
      <c r="G1363">
        <v>-971788</v>
      </c>
      <c r="H1363">
        <v>0</v>
      </c>
      <c r="I1363">
        <v>0</v>
      </c>
      <c r="J1363">
        <v>2024</v>
      </c>
      <c r="K1363">
        <v>5</v>
      </c>
      <c r="L1363" t="str">
        <f>+VLOOKUP(A1363,Sheet2!A:A,1,FALSE)</f>
        <v>MAKRO MONTERIA</v>
      </c>
    </row>
    <row r="1364" spans="1:12" hidden="1" x14ac:dyDescent="0.25">
      <c r="A1364" t="s">
        <v>169</v>
      </c>
      <c r="B1364" t="s">
        <v>164</v>
      </c>
      <c r="C1364" t="s">
        <v>846</v>
      </c>
      <c r="E1364">
        <v>7330440</v>
      </c>
      <c r="F1364">
        <v>0</v>
      </c>
      <c r="G1364">
        <v>-430229</v>
      </c>
      <c r="H1364">
        <v>0</v>
      </c>
      <c r="I1364">
        <v>0</v>
      </c>
      <c r="J1364">
        <v>2024</v>
      </c>
      <c r="K1364">
        <v>5</v>
      </c>
      <c r="L1364" t="str">
        <f>+VLOOKUP(A1364,Sheet2!A:A,1,FALSE)</f>
        <v>MAKRO SANTA MARTA</v>
      </c>
    </row>
    <row r="1365" spans="1:12" hidden="1" x14ac:dyDescent="0.25">
      <c r="A1365" t="s">
        <v>170</v>
      </c>
      <c r="B1365" t="s">
        <v>164</v>
      </c>
      <c r="C1365" t="s">
        <v>848</v>
      </c>
      <c r="E1365">
        <v>5814208</v>
      </c>
      <c r="F1365">
        <v>0</v>
      </c>
      <c r="G1365">
        <v>-467713</v>
      </c>
      <c r="H1365">
        <v>0</v>
      </c>
      <c r="I1365">
        <v>0</v>
      </c>
      <c r="J1365">
        <v>2024</v>
      </c>
      <c r="K1365">
        <v>5</v>
      </c>
      <c r="L1365" t="str">
        <f>+VLOOKUP(A1365,Sheet2!A:A,1,FALSE)</f>
        <v>MAKRO VALLEDUPAR</v>
      </c>
    </row>
    <row r="1366" spans="1:12" hidden="1" x14ac:dyDescent="0.25">
      <c r="A1366" t="s">
        <v>171</v>
      </c>
      <c r="B1366" t="s">
        <v>172</v>
      </c>
      <c r="C1366" t="s">
        <v>846</v>
      </c>
      <c r="E1366">
        <v>363318</v>
      </c>
      <c r="F1366">
        <v>0</v>
      </c>
      <c r="G1366">
        <v>0</v>
      </c>
      <c r="H1366">
        <v>0</v>
      </c>
      <c r="I1366">
        <v>54496</v>
      </c>
      <c r="J1366">
        <v>2024</v>
      </c>
      <c r="K1366">
        <v>5</v>
      </c>
      <c r="L1366" t="str">
        <f>+VLOOKUP(A1366,Sheet2!A:A,1,FALSE)</f>
        <v>RAPI MERCAR AV RIO</v>
      </c>
    </row>
    <row r="1367" spans="1:12" hidden="1" x14ac:dyDescent="0.25">
      <c r="A1367" t="s">
        <v>173</v>
      </c>
      <c r="B1367" t="s">
        <v>172</v>
      </c>
      <c r="C1367" t="s">
        <v>846</v>
      </c>
      <c r="E1367">
        <v>1202075</v>
      </c>
      <c r="F1367">
        <v>0</v>
      </c>
      <c r="G1367">
        <v>0</v>
      </c>
      <c r="H1367">
        <v>0</v>
      </c>
      <c r="I1367">
        <v>180310</v>
      </c>
      <c r="J1367">
        <v>2024</v>
      </c>
      <c r="K1367">
        <v>5</v>
      </c>
      <c r="L1367" t="str">
        <f>+VLOOKUP(A1367,Sheet2!A:A,1,FALSE)</f>
        <v>RAPI MERCAR BAVARIA</v>
      </c>
    </row>
    <row r="1368" spans="1:12" hidden="1" x14ac:dyDescent="0.25">
      <c r="A1368" t="s">
        <v>174</v>
      </c>
      <c r="B1368" t="s">
        <v>172</v>
      </c>
      <c r="C1368" t="s">
        <v>846</v>
      </c>
      <c r="E1368">
        <v>373541</v>
      </c>
      <c r="F1368">
        <v>0</v>
      </c>
      <c r="G1368">
        <v>0</v>
      </c>
      <c r="H1368">
        <v>0</v>
      </c>
      <c r="I1368">
        <v>56030</v>
      </c>
      <c r="J1368">
        <v>2024</v>
      </c>
      <c r="K1368">
        <v>5</v>
      </c>
      <c r="L1368" t="str">
        <f>+VLOOKUP(A1368,Sheet2!A:A,1,FALSE)</f>
        <v>RAPI MERCAR LAURELES</v>
      </c>
    </row>
    <row r="1369" spans="1:12" hidden="1" x14ac:dyDescent="0.25">
      <c r="A1369" t="s">
        <v>175</v>
      </c>
      <c r="B1369" t="s">
        <v>172</v>
      </c>
      <c r="C1369" t="s">
        <v>846</v>
      </c>
      <c r="E1369">
        <v>224052</v>
      </c>
      <c r="F1369">
        <v>0</v>
      </c>
      <c r="G1369">
        <v>-59192</v>
      </c>
      <c r="H1369">
        <v>0</v>
      </c>
      <c r="I1369">
        <v>24727</v>
      </c>
      <c r="J1369">
        <v>2024</v>
      </c>
      <c r="K1369">
        <v>5</v>
      </c>
      <c r="L1369" t="str">
        <f>+VLOOKUP(A1369,Sheet2!A:A,1,FALSE)</f>
        <v>RAPI MERCAR JARDINES</v>
      </c>
    </row>
    <row r="1370" spans="1:12" hidden="1" x14ac:dyDescent="0.25">
      <c r="A1370" t="s">
        <v>176</v>
      </c>
      <c r="B1370" t="s">
        <v>172</v>
      </c>
      <c r="C1370" t="s">
        <v>846</v>
      </c>
      <c r="E1370">
        <v>3303840</v>
      </c>
      <c r="F1370">
        <v>0</v>
      </c>
      <c r="G1370">
        <v>-159670</v>
      </c>
      <c r="H1370">
        <v>0</v>
      </c>
      <c r="I1370">
        <v>471624</v>
      </c>
      <c r="J1370">
        <v>2024</v>
      </c>
      <c r="K1370">
        <v>5</v>
      </c>
      <c r="L1370" t="str">
        <f>+VLOOKUP(A1370,Sheet2!A:A,1,FALSE)</f>
        <v>RAPI MERCAR MERCADO</v>
      </c>
    </row>
    <row r="1371" spans="1:12" hidden="1" x14ac:dyDescent="0.25">
      <c r="A1371" t="s">
        <v>177</v>
      </c>
      <c r="B1371" t="s">
        <v>172</v>
      </c>
      <c r="C1371" t="s">
        <v>846</v>
      </c>
      <c r="E1371">
        <v>747128</v>
      </c>
      <c r="F1371">
        <v>0</v>
      </c>
      <c r="G1371">
        <v>0</v>
      </c>
      <c r="H1371">
        <v>0</v>
      </c>
      <c r="I1371">
        <v>112070</v>
      </c>
      <c r="J1371">
        <v>2024</v>
      </c>
      <c r="K1371">
        <v>5</v>
      </c>
      <c r="L1371" t="str">
        <f>+VLOOKUP(A1371,Sheet2!A:A,1,FALSE)</f>
        <v>RAPI MERCAR MIO 11 DE NOVIEMBRE</v>
      </c>
    </row>
    <row r="1372" spans="1:12" hidden="1" x14ac:dyDescent="0.25">
      <c r="A1372" t="s">
        <v>178</v>
      </c>
      <c r="B1372" t="s">
        <v>172</v>
      </c>
      <c r="C1372" t="s">
        <v>846</v>
      </c>
      <c r="E1372">
        <v>411306</v>
      </c>
      <c r="F1372">
        <v>0</v>
      </c>
      <c r="G1372">
        <v>0</v>
      </c>
      <c r="H1372">
        <v>0</v>
      </c>
      <c r="I1372">
        <v>61693</v>
      </c>
      <c r="J1372">
        <v>2024</v>
      </c>
      <c r="K1372">
        <v>5</v>
      </c>
      <c r="L1372" t="str">
        <f>+VLOOKUP(A1372,Sheet2!A:A,1,FALSE)</f>
        <v>RAPI MERCAR NOGALES</v>
      </c>
    </row>
    <row r="1373" spans="1:12" hidden="1" x14ac:dyDescent="0.25">
      <c r="A1373" t="s">
        <v>179</v>
      </c>
      <c r="B1373" t="s">
        <v>172</v>
      </c>
      <c r="C1373" t="s">
        <v>846</v>
      </c>
      <c r="E1373">
        <v>1817513</v>
      </c>
      <c r="F1373">
        <v>0</v>
      </c>
      <c r="G1373">
        <v>-43236</v>
      </c>
      <c r="H1373">
        <v>0</v>
      </c>
      <c r="I1373">
        <v>266142</v>
      </c>
      <c r="J1373">
        <v>2024</v>
      </c>
      <c r="K1373">
        <v>5</v>
      </c>
      <c r="L1373" t="str">
        <f>+VLOOKUP(A1373,Sheet2!A:A,1,FALSE)</f>
        <v>RAPI MERCAR SANTA CRUZ</v>
      </c>
    </row>
    <row r="1374" spans="1:12" hidden="1" x14ac:dyDescent="0.25">
      <c r="A1374" t="s">
        <v>180</v>
      </c>
      <c r="B1374" t="s">
        <v>172</v>
      </c>
      <c r="C1374" t="s">
        <v>846</v>
      </c>
      <c r="E1374">
        <v>3344364</v>
      </c>
      <c r="F1374">
        <v>0</v>
      </c>
      <c r="G1374">
        <v>-55062</v>
      </c>
      <c r="H1374">
        <v>0</v>
      </c>
      <c r="I1374">
        <v>493395</v>
      </c>
      <c r="J1374">
        <v>2024</v>
      </c>
      <c r="K1374">
        <v>5</v>
      </c>
      <c r="L1374" t="str">
        <f>+VLOOKUP(A1374,Sheet2!A:A,1,FALSE)</f>
        <v>RAPI MERCAR TRANSPORTE</v>
      </c>
    </row>
    <row r="1375" spans="1:12" hidden="1" x14ac:dyDescent="0.25">
      <c r="A1375" t="s">
        <v>181</v>
      </c>
      <c r="B1375" t="s">
        <v>172</v>
      </c>
      <c r="C1375" t="s">
        <v>846</v>
      </c>
      <c r="E1375">
        <v>2006426</v>
      </c>
      <c r="F1375">
        <v>0</v>
      </c>
      <c r="G1375">
        <v>-136646</v>
      </c>
      <c r="H1375">
        <v>0</v>
      </c>
      <c r="I1375">
        <v>280465</v>
      </c>
      <c r="J1375">
        <v>2024</v>
      </c>
      <c r="K1375">
        <v>5</v>
      </c>
      <c r="L1375" t="str">
        <f>+VLOOKUP(A1375,Sheet2!A:A,1,FALSE)</f>
        <v>RAPI MERCAR RODADERO # 2</v>
      </c>
    </row>
    <row r="1376" spans="1:12" hidden="1" x14ac:dyDescent="0.25">
      <c r="A1376" t="s">
        <v>182</v>
      </c>
      <c r="B1376" t="s">
        <v>183</v>
      </c>
      <c r="C1376" t="s">
        <v>848</v>
      </c>
      <c r="E1376">
        <v>482288</v>
      </c>
      <c r="F1376">
        <v>0</v>
      </c>
      <c r="G1376">
        <v>-105406</v>
      </c>
      <c r="H1376">
        <v>0</v>
      </c>
      <c r="I1376">
        <v>37686</v>
      </c>
      <c r="J1376">
        <v>2024</v>
      </c>
      <c r="K1376">
        <v>5</v>
      </c>
      <c r="L1376" t="str">
        <f>+VLOOKUP(A1376,Sheet2!A:A,1,FALSE)</f>
        <v>REYES LOPEZ SAS FUNDADORES</v>
      </c>
    </row>
    <row r="1377" spans="1:12" hidden="1" x14ac:dyDescent="0.25">
      <c r="A1377" t="s">
        <v>184</v>
      </c>
      <c r="B1377" t="s">
        <v>183</v>
      </c>
      <c r="C1377" t="s">
        <v>848</v>
      </c>
      <c r="E1377">
        <v>814890</v>
      </c>
      <c r="F1377">
        <v>0</v>
      </c>
      <c r="G1377">
        <v>-37818</v>
      </c>
      <c r="H1377">
        <v>0</v>
      </c>
      <c r="I1377">
        <v>77707</v>
      </c>
      <c r="J1377">
        <v>2024</v>
      </c>
      <c r="K1377">
        <v>5</v>
      </c>
      <c r="L1377" t="str">
        <f>+VLOOKUP(A1377,Sheet2!A:A,1,FALSE)</f>
        <v>REYES LOPEZ SAS MI FUTURO GALERIA</v>
      </c>
    </row>
    <row r="1378" spans="1:12" hidden="1" x14ac:dyDescent="0.25">
      <c r="A1378" t="s">
        <v>185</v>
      </c>
      <c r="B1378" t="s">
        <v>183</v>
      </c>
      <c r="C1378" t="s">
        <v>848</v>
      </c>
      <c r="E1378">
        <v>888686</v>
      </c>
      <c r="F1378">
        <v>0</v>
      </c>
      <c r="G1378">
        <v>-77280</v>
      </c>
      <c r="H1378">
        <v>0</v>
      </c>
      <c r="I1378">
        <v>81140</v>
      </c>
      <c r="J1378">
        <v>2024</v>
      </c>
      <c r="K1378">
        <v>5</v>
      </c>
      <c r="L1378" t="str">
        <f>+VLOOKUP(A1378,Sheet2!A:A,1,FALSE)</f>
        <v>REYES LOPEZ SAS LA PAZ</v>
      </c>
    </row>
    <row r="1379" spans="1:12" hidden="1" x14ac:dyDescent="0.25">
      <c r="A1379" t="s">
        <v>186</v>
      </c>
      <c r="B1379" t="s">
        <v>183</v>
      </c>
      <c r="C1379" t="s">
        <v>848</v>
      </c>
      <c r="E1379">
        <v>3054841</v>
      </c>
      <c r="F1379">
        <v>0</v>
      </c>
      <c r="G1379">
        <v>-92960</v>
      </c>
      <c r="H1379">
        <v>0</v>
      </c>
      <c r="I1379">
        <v>296187</v>
      </c>
      <c r="J1379">
        <v>2024</v>
      </c>
      <c r="K1379">
        <v>5</v>
      </c>
      <c r="L1379" t="str">
        <f>+VLOOKUP(A1379,Sheet2!A:A,1,FALSE)</f>
        <v>REYES LOPEZ SAS MI FUTURO MERCADO</v>
      </c>
    </row>
    <row r="1380" spans="1:12" hidden="1" x14ac:dyDescent="0.25">
      <c r="A1380" t="s">
        <v>187</v>
      </c>
      <c r="B1380" t="s">
        <v>183</v>
      </c>
      <c r="C1380" t="s">
        <v>848</v>
      </c>
      <c r="E1380">
        <v>773126</v>
      </c>
      <c r="F1380">
        <v>0</v>
      </c>
      <c r="G1380">
        <v>0</v>
      </c>
      <c r="H1380">
        <v>0</v>
      </c>
      <c r="I1380">
        <v>77314</v>
      </c>
      <c r="J1380">
        <v>2024</v>
      </c>
      <c r="K1380">
        <v>5</v>
      </c>
      <c r="L1380" t="str">
        <f>+VLOOKUP(A1380,Sheet2!A:A,1,FALSE)</f>
        <v>REYES LOPEZ SAS NEVADA</v>
      </c>
    </row>
    <row r="1381" spans="1:12" hidden="1" x14ac:dyDescent="0.25">
      <c r="A1381" t="s">
        <v>188</v>
      </c>
      <c r="B1381" t="s">
        <v>183</v>
      </c>
      <c r="C1381" t="s">
        <v>848</v>
      </c>
      <c r="E1381">
        <v>2836855</v>
      </c>
      <c r="F1381">
        <v>0</v>
      </c>
      <c r="G1381">
        <v>-15414</v>
      </c>
      <c r="H1381">
        <v>0</v>
      </c>
      <c r="I1381">
        <v>282145</v>
      </c>
      <c r="J1381">
        <v>2024</v>
      </c>
      <c r="K1381">
        <v>5</v>
      </c>
      <c r="L1381" t="str">
        <f>+VLOOKUP(A1381,Sheet2!A:A,1,FALSE)</f>
        <v>REYES LOPEZ SAS NOVALITO</v>
      </c>
    </row>
    <row r="1382" spans="1:12" hidden="1" x14ac:dyDescent="0.25">
      <c r="A1382" t="s">
        <v>189</v>
      </c>
      <c r="B1382" t="s">
        <v>183</v>
      </c>
      <c r="C1382" t="s">
        <v>848</v>
      </c>
      <c r="E1382">
        <v>790167</v>
      </c>
      <c r="F1382">
        <v>0</v>
      </c>
      <c r="G1382">
        <v>-50890</v>
      </c>
      <c r="H1382">
        <v>0</v>
      </c>
      <c r="I1382">
        <v>73928</v>
      </c>
      <c r="J1382">
        <v>2024</v>
      </c>
      <c r="K1382">
        <v>5</v>
      </c>
      <c r="L1382" t="str">
        <f>+VLOOKUP(A1382,Sheet2!A:A,1,FALSE)</f>
        <v>REYES LOPEZ SAS SABANAS</v>
      </c>
    </row>
    <row r="1383" spans="1:12" hidden="1" x14ac:dyDescent="0.25">
      <c r="A1383" t="s">
        <v>190</v>
      </c>
      <c r="B1383" t="s">
        <v>191</v>
      </c>
      <c r="C1383" t="s">
        <v>842</v>
      </c>
      <c r="E1383">
        <v>493610</v>
      </c>
      <c r="F1383">
        <v>0</v>
      </c>
      <c r="G1383">
        <v>0</v>
      </c>
      <c r="H1383">
        <v>0</v>
      </c>
      <c r="I1383">
        <v>0</v>
      </c>
      <c r="J1383">
        <v>2024</v>
      </c>
      <c r="K1383">
        <v>5</v>
      </c>
      <c r="L1383" t="str">
        <f>+VLOOKUP(A1383,Sheet2!A:A,1,FALSE)</f>
        <v>Sao 031 Hipodromo</v>
      </c>
    </row>
    <row r="1384" spans="1:12" hidden="1" x14ac:dyDescent="0.25">
      <c r="A1384" t="s">
        <v>192</v>
      </c>
      <c r="B1384" t="s">
        <v>191</v>
      </c>
      <c r="C1384" t="s">
        <v>842</v>
      </c>
      <c r="E1384">
        <v>423152</v>
      </c>
      <c r="F1384">
        <v>0</v>
      </c>
      <c r="G1384">
        <v>0</v>
      </c>
      <c r="H1384">
        <v>0</v>
      </c>
      <c r="I1384">
        <v>0</v>
      </c>
      <c r="J1384">
        <v>2024</v>
      </c>
      <c r="K1384">
        <v>5</v>
      </c>
      <c r="L1384" t="e">
        <f>+VLOOKUP(A1384,Sheet2!A:A,1,FALSE)</f>
        <v>#N/A</v>
      </c>
    </row>
    <row r="1385" spans="1:12" hidden="1" x14ac:dyDescent="0.25">
      <c r="A1385" t="s">
        <v>822</v>
      </c>
      <c r="B1385" t="s">
        <v>191</v>
      </c>
      <c r="C1385" t="s">
        <v>842</v>
      </c>
      <c r="E1385">
        <v>105840</v>
      </c>
      <c r="F1385">
        <v>0</v>
      </c>
      <c r="G1385">
        <v>-71397</v>
      </c>
      <c r="H1385">
        <v>0</v>
      </c>
      <c r="I1385">
        <v>0</v>
      </c>
      <c r="J1385">
        <v>2024</v>
      </c>
      <c r="K1385">
        <v>5</v>
      </c>
      <c r="L1385" t="e">
        <f>+VLOOKUP(A1385,Sheet2!A:A,1,FALSE)</f>
        <v>#N/A</v>
      </c>
    </row>
    <row r="1386" spans="1:12" hidden="1" x14ac:dyDescent="0.25">
      <c r="A1386" t="s">
        <v>193</v>
      </c>
      <c r="B1386" t="s">
        <v>191</v>
      </c>
      <c r="C1386" t="s">
        <v>842</v>
      </c>
      <c r="E1386">
        <v>1633136</v>
      </c>
      <c r="F1386">
        <v>0</v>
      </c>
      <c r="G1386">
        <v>0</v>
      </c>
      <c r="H1386">
        <v>0</v>
      </c>
      <c r="I1386">
        <v>0</v>
      </c>
      <c r="J1386">
        <v>2024</v>
      </c>
      <c r="K1386">
        <v>5</v>
      </c>
      <c r="L1386" t="str">
        <f>+VLOOKUP(A1386,Sheet2!A:A,1,FALSE)</f>
        <v>Sao 053 Portal del Prado</v>
      </c>
    </row>
    <row r="1387" spans="1:12" hidden="1" x14ac:dyDescent="0.25">
      <c r="A1387" t="s">
        <v>194</v>
      </c>
      <c r="B1387" t="s">
        <v>191</v>
      </c>
      <c r="C1387" t="s">
        <v>842</v>
      </c>
      <c r="E1387">
        <v>268152</v>
      </c>
      <c r="F1387">
        <v>0</v>
      </c>
      <c r="G1387">
        <v>-73931</v>
      </c>
      <c r="H1387">
        <v>0</v>
      </c>
      <c r="I1387">
        <v>0</v>
      </c>
      <c r="J1387">
        <v>2024</v>
      </c>
      <c r="K1387">
        <v>5</v>
      </c>
      <c r="L1387" t="e">
        <f>+VLOOKUP(A1387,Sheet2!A:A,1,FALSE)</f>
        <v>#N/A</v>
      </c>
    </row>
    <row r="1388" spans="1:12" hidden="1" x14ac:dyDescent="0.25">
      <c r="A1388" t="s">
        <v>195</v>
      </c>
      <c r="B1388" t="s">
        <v>191</v>
      </c>
      <c r="C1388" t="s">
        <v>842</v>
      </c>
      <c r="E1388">
        <v>2839160</v>
      </c>
      <c r="F1388">
        <v>0</v>
      </c>
      <c r="G1388">
        <v>0</v>
      </c>
      <c r="H1388">
        <v>0</v>
      </c>
      <c r="I1388">
        <v>0</v>
      </c>
      <c r="J1388">
        <v>2024</v>
      </c>
      <c r="K1388">
        <v>5</v>
      </c>
      <c r="L1388" t="e">
        <f>+VLOOKUP(A1388,Sheet2!A:A,1,FALSE)</f>
        <v>#N/A</v>
      </c>
    </row>
    <row r="1389" spans="1:12" hidden="1" x14ac:dyDescent="0.25">
      <c r="A1389" t="s">
        <v>196</v>
      </c>
      <c r="B1389" t="s">
        <v>191</v>
      </c>
      <c r="C1389" t="s">
        <v>842</v>
      </c>
      <c r="E1389">
        <v>141112</v>
      </c>
      <c r="F1389">
        <v>0</v>
      </c>
      <c r="G1389">
        <v>-38750</v>
      </c>
      <c r="H1389">
        <v>0</v>
      </c>
      <c r="I1389">
        <v>0</v>
      </c>
      <c r="J1389">
        <v>2024</v>
      </c>
      <c r="K1389">
        <v>5</v>
      </c>
      <c r="L1389" t="str">
        <f>+VLOOKUP(A1389,Sheet2!A:A,1,FALSE)</f>
        <v>Sdo 058 Catalunya</v>
      </c>
    </row>
    <row r="1390" spans="1:12" hidden="1" x14ac:dyDescent="0.25">
      <c r="A1390" t="s">
        <v>197</v>
      </c>
      <c r="B1390" t="s">
        <v>191</v>
      </c>
      <c r="C1390" t="s">
        <v>842</v>
      </c>
      <c r="E1390">
        <v>88200</v>
      </c>
      <c r="F1390">
        <v>0</v>
      </c>
      <c r="G1390">
        <v>0</v>
      </c>
      <c r="H1390">
        <v>0</v>
      </c>
      <c r="I1390">
        <v>0</v>
      </c>
      <c r="J1390">
        <v>2024</v>
      </c>
      <c r="K1390">
        <v>5</v>
      </c>
      <c r="L1390" t="str">
        <f>+VLOOKUP(A1390,Sheet2!A:A,1,FALSE)</f>
        <v>Sto 503</v>
      </c>
    </row>
    <row r="1391" spans="1:12" hidden="1" x14ac:dyDescent="0.25">
      <c r="A1391" t="s">
        <v>198</v>
      </c>
      <c r="B1391" t="s">
        <v>191</v>
      </c>
      <c r="C1391" t="s">
        <v>842</v>
      </c>
      <c r="E1391">
        <v>0</v>
      </c>
      <c r="F1391">
        <v>0</v>
      </c>
      <c r="G1391">
        <v>-158705</v>
      </c>
      <c r="H1391">
        <v>0</v>
      </c>
      <c r="I1391">
        <v>0</v>
      </c>
      <c r="J1391">
        <v>2024</v>
      </c>
      <c r="K1391">
        <v>5</v>
      </c>
      <c r="L1391" t="str">
        <f>+VLOOKUP(A1391,Sheet2!A:A,1,FALSE)</f>
        <v>Sdo 510 Calle 76</v>
      </c>
    </row>
    <row r="1392" spans="1:12" hidden="1" x14ac:dyDescent="0.25">
      <c r="A1392" t="s">
        <v>199</v>
      </c>
      <c r="B1392" t="s">
        <v>191</v>
      </c>
      <c r="C1392" t="s">
        <v>842</v>
      </c>
      <c r="E1392">
        <v>0</v>
      </c>
      <c r="F1392">
        <v>0</v>
      </c>
      <c r="G1392">
        <v>-58125</v>
      </c>
      <c r="H1392">
        <v>0</v>
      </c>
      <c r="I1392">
        <v>0</v>
      </c>
      <c r="J1392">
        <v>2024</v>
      </c>
      <c r="K1392">
        <v>5</v>
      </c>
      <c r="L1392" t="str">
        <f>+VLOOKUP(A1392,Sheet2!A:A,1,FALSE)</f>
        <v>Sdo 514 Veinticuatro Horas</v>
      </c>
    </row>
    <row r="1393" spans="1:12" hidden="1" x14ac:dyDescent="0.25">
      <c r="A1393" t="s">
        <v>200</v>
      </c>
      <c r="B1393" t="s">
        <v>191</v>
      </c>
      <c r="C1393" t="s">
        <v>842</v>
      </c>
      <c r="E1393">
        <v>3906720</v>
      </c>
      <c r="F1393">
        <v>0</v>
      </c>
      <c r="G1393">
        <v>-28628</v>
      </c>
      <c r="H1393">
        <v>0</v>
      </c>
      <c r="I1393">
        <v>0</v>
      </c>
      <c r="J1393">
        <v>2024</v>
      </c>
      <c r="K1393">
        <v>5</v>
      </c>
      <c r="L1393" t="str">
        <f>+VLOOKUP(A1393,Sheet2!A:A,1,FALSE)</f>
        <v>Sto 544 Gourmet</v>
      </c>
    </row>
    <row r="1394" spans="1:12" hidden="1" x14ac:dyDescent="0.25">
      <c r="A1394" t="s">
        <v>202</v>
      </c>
      <c r="B1394" t="s">
        <v>191</v>
      </c>
      <c r="C1394" t="s">
        <v>842</v>
      </c>
      <c r="E1394">
        <v>194040</v>
      </c>
      <c r="F1394">
        <v>0</v>
      </c>
      <c r="G1394">
        <v>0</v>
      </c>
      <c r="H1394">
        <v>0</v>
      </c>
      <c r="I1394">
        <v>0</v>
      </c>
      <c r="J1394">
        <v>2024</v>
      </c>
      <c r="K1394">
        <v>5</v>
      </c>
      <c r="L1394" t="str">
        <f>+VLOOKUP(A1394,Sheet2!A:A,1,FALSE)</f>
        <v>Sto 008 Cra 8</v>
      </c>
    </row>
    <row r="1395" spans="1:12" hidden="1" x14ac:dyDescent="0.25">
      <c r="A1395" t="s">
        <v>823</v>
      </c>
      <c r="B1395" t="s">
        <v>191</v>
      </c>
      <c r="C1395" t="s">
        <v>842</v>
      </c>
      <c r="E1395">
        <v>282230</v>
      </c>
      <c r="F1395">
        <v>0</v>
      </c>
      <c r="G1395">
        <v>0</v>
      </c>
      <c r="H1395">
        <v>0</v>
      </c>
      <c r="I1395">
        <v>0</v>
      </c>
      <c r="J1395">
        <v>2024</v>
      </c>
      <c r="K1395">
        <v>5</v>
      </c>
      <c r="L1395" t="e">
        <f>+VLOOKUP(A1395,Sheet2!A:A,1,FALSE)</f>
        <v>#N/A</v>
      </c>
    </row>
    <row r="1396" spans="1:12" hidden="1" x14ac:dyDescent="0.25">
      <c r="A1396" t="s">
        <v>824</v>
      </c>
      <c r="B1396" t="s">
        <v>191</v>
      </c>
      <c r="C1396" t="s">
        <v>842</v>
      </c>
      <c r="E1396">
        <v>194040</v>
      </c>
      <c r="F1396">
        <v>0</v>
      </c>
      <c r="G1396">
        <v>0</v>
      </c>
      <c r="H1396">
        <v>0</v>
      </c>
      <c r="I1396">
        <v>0</v>
      </c>
      <c r="J1396">
        <v>2024</v>
      </c>
      <c r="K1396">
        <v>5</v>
      </c>
      <c r="L1396" t="e">
        <f>+VLOOKUP(A1396,Sheet2!A:A,1,FALSE)</f>
        <v>#N/A</v>
      </c>
    </row>
    <row r="1397" spans="1:12" hidden="1" x14ac:dyDescent="0.25">
      <c r="A1397" t="s">
        <v>861</v>
      </c>
      <c r="B1397" t="s">
        <v>191</v>
      </c>
      <c r="C1397" t="s">
        <v>842</v>
      </c>
      <c r="E1397">
        <v>475253</v>
      </c>
      <c r="F1397">
        <v>0</v>
      </c>
      <c r="G1397">
        <v>-27325</v>
      </c>
      <c r="H1397">
        <v>0</v>
      </c>
      <c r="I1397">
        <v>0</v>
      </c>
      <c r="J1397">
        <v>2024</v>
      </c>
      <c r="K1397">
        <v>5</v>
      </c>
      <c r="L1397" t="e">
        <f>+VLOOKUP(A1397,Sheet2!A:A,1,FALSE)</f>
        <v>#N/A</v>
      </c>
    </row>
    <row r="1398" spans="1:12" hidden="1" x14ac:dyDescent="0.25">
      <c r="A1398" t="s">
        <v>825</v>
      </c>
      <c r="B1398" t="s">
        <v>191</v>
      </c>
      <c r="C1398" t="s">
        <v>842</v>
      </c>
      <c r="E1398">
        <v>88200</v>
      </c>
      <c r="F1398">
        <v>0</v>
      </c>
      <c r="G1398">
        <v>0</v>
      </c>
      <c r="H1398">
        <v>0</v>
      </c>
      <c r="I1398">
        <v>0</v>
      </c>
      <c r="J1398">
        <v>2024</v>
      </c>
      <c r="K1398">
        <v>5</v>
      </c>
      <c r="L1398" t="e">
        <f>+VLOOKUP(A1398,Sheet2!A:A,1,FALSE)</f>
        <v>#N/A</v>
      </c>
    </row>
    <row r="1399" spans="1:12" hidden="1" x14ac:dyDescent="0.25">
      <c r="A1399" t="s">
        <v>863</v>
      </c>
      <c r="B1399" t="s">
        <v>191</v>
      </c>
      <c r="C1399" t="s">
        <v>842</v>
      </c>
      <c r="E1399">
        <v>105840</v>
      </c>
      <c r="F1399">
        <v>0</v>
      </c>
      <c r="G1399">
        <v>0</v>
      </c>
      <c r="H1399">
        <v>0</v>
      </c>
      <c r="I1399">
        <v>0</v>
      </c>
      <c r="J1399">
        <v>2024</v>
      </c>
      <c r="K1399">
        <v>5</v>
      </c>
      <c r="L1399" t="e">
        <f>+VLOOKUP(A1399,Sheet2!A:A,1,FALSE)</f>
        <v>#N/A</v>
      </c>
    </row>
    <row r="1400" spans="1:12" hidden="1" x14ac:dyDescent="0.25">
      <c r="A1400" t="s">
        <v>780</v>
      </c>
      <c r="B1400" t="s">
        <v>191</v>
      </c>
      <c r="C1400" t="s">
        <v>842</v>
      </c>
      <c r="E1400">
        <v>282230</v>
      </c>
      <c r="F1400">
        <v>0</v>
      </c>
      <c r="G1400">
        <v>0</v>
      </c>
      <c r="H1400">
        <v>0</v>
      </c>
      <c r="I1400">
        <v>0</v>
      </c>
      <c r="J1400">
        <v>2024</v>
      </c>
      <c r="K1400">
        <v>5</v>
      </c>
      <c r="L1400" t="e">
        <f>+VLOOKUP(A1400,Sheet2!A:A,1,FALSE)</f>
        <v>#N/A</v>
      </c>
    </row>
    <row r="1401" spans="1:12" hidden="1" x14ac:dyDescent="0.25">
      <c r="A1401" t="s">
        <v>781</v>
      </c>
      <c r="B1401" t="s">
        <v>191</v>
      </c>
      <c r="C1401" t="s">
        <v>842</v>
      </c>
      <c r="E1401">
        <v>127040</v>
      </c>
      <c r="F1401">
        <v>0</v>
      </c>
      <c r="G1401">
        <v>-15880</v>
      </c>
      <c r="H1401">
        <v>0</v>
      </c>
      <c r="I1401">
        <v>0</v>
      </c>
      <c r="J1401">
        <v>2024</v>
      </c>
      <c r="K1401">
        <v>5</v>
      </c>
      <c r="L1401" t="e">
        <f>+VLOOKUP(A1401,Sheet2!A:A,1,FALSE)</f>
        <v>#N/A</v>
      </c>
    </row>
    <row r="1402" spans="1:12" hidden="1" x14ac:dyDescent="0.25">
      <c r="A1402" t="s">
        <v>870</v>
      </c>
      <c r="B1402" t="s">
        <v>191</v>
      </c>
      <c r="C1402" t="s">
        <v>842</v>
      </c>
      <c r="E1402">
        <v>88200</v>
      </c>
      <c r="F1402">
        <v>0</v>
      </c>
      <c r="G1402">
        <v>0</v>
      </c>
      <c r="H1402">
        <v>0</v>
      </c>
      <c r="I1402">
        <v>0</v>
      </c>
      <c r="J1402">
        <v>2024</v>
      </c>
      <c r="K1402">
        <v>5</v>
      </c>
      <c r="L1402" t="e">
        <f>+VLOOKUP(A1402,Sheet2!A:A,1,FALSE)</f>
        <v>#N/A</v>
      </c>
    </row>
    <row r="1403" spans="1:12" hidden="1" x14ac:dyDescent="0.25">
      <c r="A1403" t="s">
        <v>782</v>
      </c>
      <c r="B1403" t="s">
        <v>191</v>
      </c>
      <c r="C1403" t="s">
        <v>842</v>
      </c>
      <c r="E1403">
        <v>105840</v>
      </c>
      <c r="F1403">
        <v>0</v>
      </c>
      <c r="G1403">
        <v>0</v>
      </c>
      <c r="H1403">
        <v>0</v>
      </c>
      <c r="I1403">
        <v>0</v>
      </c>
      <c r="J1403">
        <v>2024</v>
      </c>
      <c r="K1403">
        <v>5</v>
      </c>
      <c r="L1403" t="e">
        <f>+VLOOKUP(A1403,Sheet2!A:A,1,FALSE)</f>
        <v>#N/A</v>
      </c>
    </row>
    <row r="1404" spans="1:12" hidden="1" x14ac:dyDescent="0.25">
      <c r="A1404" t="s">
        <v>856</v>
      </c>
      <c r="B1404" t="s">
        <v>191</v>
      </c>
      <c r="C1404" t="s">
        <v>842</v>
      </c>
      <c r="E1404">
        <v>105840</v>
      </c>
      <c r="F1404">
        <v>0</v>
      </c>
      <c r="G1404">
        <v>0</v>
      </c>
      <c r="H1404">
        <v>0</v>
      </c>
      <c r="I1404">
        <v>0</v>
      </c>
      <c r="J1404">
        <v>2024</v>
      </c>
      <c r="K1404">
        <v>5</v>
      </c>
      <c r="L1404" t="e">
        <f>+VLOOKUP(A1404,Sheet2!A:A,1,FALSE)</f>
        <v>#N/A</v>
      </c>
    </row>
    <row r="1405" spans="1:12" hidden="1" x14ac:dyDescent="0.25">
      <c r="A1405" t="s">
        <v>204</v>
      </c>
      <c r="B1405" t="s">
        <v>191</v>
      </c>
      <c r="C1405" t="s">
        <v>842</v>
      </c>
      <c r="E1405">
        <v>185060</v>
      </c>
      <c r="F1405">
        <v>0</v>
      </c>
      <c r="G1405">
        <v>-58122</v>
      </c>
      <c r="H1405">
        <v>0</v>
      </c>
      <c r="I1405">
        <v>0</v>
      </c>
      <c r="J1405">
        <v>2024</v>
      </c>
      <c r="K1405">
        <v>5</v>
      </c>
      <c r="L1405" t="str">
        <f>+VLOOKUP(A1405,Sheet2!A:A,1,FALSE)</f>
        <v>Sto 045 Ciudadela 20 de Julio</v>
      </c>
    </row>
    <row r="1406" spans="1:12" hidden="1" x14ac:dyDescent="0.25">
      <c r="A1406" t="s">
        <v>826</v>
      </c>
      <c r="B1406" t="s">
        <v>191</v>
      </c>
      <c r="C1406" t="s">
        <v>842</v>
      </c>
      <c r="E1406">
        <v>0</v>
      </c>
      <c r="F1406">
        <v>0</v>
      </c>
      <c r="G1406">
        <v>-36144</v>
      </c>
      <c r="H1406">
        <v>0</v>
      </c>
      <c r="I1406">
        <v>0</v>
      </c>
      <c r="J1406">
        <v>2024</v>
      </c>
      <c r="K1406">
        <v>5</v>
      </c>
      <c r="L1406" t="e">
        <f>+VLOOKUP(A1406,Sheet2!A:A,1,FALSE)</f>
        <v>#N/A</v>
      </c>
    </row>
    <row r="1407" spans="1:12" hidden="1" x14ac:dyDescent="0.25">
      <c r="A1407" t="s">
        <v>205</v>
      </c>
      <c r="B1407" t="s">
        <v>191</v>
      </c>
      <c r="C1407" t="s">
        <v>842</v>
      </c>
      <c r="E1407">
        <v>0</v>
      </c>
      <c r="F1407">
        <v>0</v>
      </c>
      <c r="G1407">
        <v>-73883</v>
      </c>
      <c r="H1407">
        <v>0</v>
      </c>
      <c r="I1407">
        <v>0</v>
      </c>
      <c r="J1407">
        <v>2024</v>
      </c>
      <c r="K1407">
        <v>5</v>
      </c>
      <c r="L1407" t="e">
        <f>+VLOOKUP(A1407,Sheet2!A:A,1,FALSE)</f>
        <v>#N/A</v>
      </c>
    </row>
    <row r="1408" spans="1:12" hidden="1" x14ac:dyDescent="0.25">
      <c r="A1408" t="s">
        <v>206</v>
      </c>
      <c r="B1408" t="s">
        <v>191</v>
      </c>
      <c r="C1408" t="s">
        <v>842</v>
      </c>
      <c r="E1408">
        <v>88200</v>
      </c>
      <c r="F1408">
        <v>0</v>
      </c>
      <c r="G1408">
        <v>0</v>
      </c>
      <c r="H1408">
        <v>0</v>
      </c>
      <c r="I1408">
        <v>0</v>
      </c>
      <c r="J1408">
        <v>2024</v>
      </c>
      <c r="K1408">
        <v>5</v>
      </c>
      <c r="L1408" t="e">
        <f>+VLOOKUP(A1408,Sheet2!A:A,1,FALSE)</f>
        <v>#N/A</v>
      </c>
    </row>
    <row r="1409" spans="1:12" hidden="1" x14ac:dyDescent="0.25">
      <c r="A1409" t="s">
        <v>783</v>
      </c>
      <c r="B1409" t="s">
        <v>191</v>
      </c>
      <c r="C1409" t="s">
        <v>842</v>
      </c>
      <c r="E1409">
        <v>1512656</v>
      </c>
      <c r="F1409">
        <v>0</v>
      </c>
      <c r="G1409">
        <v>0</v>
      </c>
      <c r="H1409">
        <v>0</v>
      </c>
      <c r="I1409">
        <v>0</v>
      </c>
      <c r="J1409">
        <v>2024</v>
      </c>
      <c r="K1409">
        <v>5</v>
      </c>
      <c r="L1409" t="e">
        <f>+VLOOKUP(A1409,Sheet2!A:A,1,FALSE)</f>
        <v>#N/A</v>
      </c>
    </row>
    <row r="1410" spans="1:12" hidden="1" x14ac:dyDescent="0.25">
      <c r="A1410" t="s">
        <v>207</v>
      </c>
      <c r="B1410" t="s">
        <v>191</v>
      </c>
      <c r="C1410" t="s">
        <v>842</v>
      </c>
      <c r="E1410">
        <v>2228368</v>
      </c>
      <c r="F1410">
        <v>0</v>
      </c>
      <c r="G1410">
        <v>0</v>
      </c>
      <c r="H1410">
        <v>0</v>
      </c>
      <c r="I1410">
        <v>0</v>
      </c>
      <c r="J1410">
        <v>2024</v>
      </c>
      <c r="K1410">
        <v>5</v>
      </c>
      <c r="L1410" t="str">
        <f>+VLOOKUP(A1410,Sheet2!A:A,1,FALSE)</f>
        <v>Sto 059 el Golf</v>
      </c>
    </row>
    <row r="1411" spans="1:12" hidden="1" x14ac:dyDescent="0.25">
      <c r="A1411" t="s">
        <v>208</v>
      </c>
      <c r="B1411" t="s">
        <v>191</v>
      </c>
      <c r="C1411" t="s">
        <v>842</v>
      </c>
      <c r="E1411">
        <v>282040</v>
      </c>
      <c r="F1411">
        <v>0</v>
      </c>
      <c r="G1411">
        <v>0</v>
      </c>
      <c r="H1411">
        <v>0</v>
      </c>
      <c r="I1411">
        <v>0</v>
      </c>
      <c r="J1411">
        <v>2024</v>
      </c>
      <c r="K1411">
        <v>5</v>
      </c>
      <c r="L1411" t="e">
        <f>+VLOOKUP(A1411,Sheet2!A:A,1,FALSE)</f>
        <v>#N/A</v>
      </c>
    </row>
    <row r="1412" spans="1:12" hidden="1" x14ac:dyDescent="0.25">
      <c r="A1412" t="s">
        <v>209</v>
      </c>
      <c r="B1412" t="s">
        <v>191</v>
      </c>
      <c r="C1412" t="s">
        <v>842</v>
      </c>
      <c r="E1412">
        <v>282040</v>
      </c>
      <c r="F1412">
        <v>0</v>
      </c>
      <c r="G1412">
        <v>0</v>
      </c>
      <c r="H1412">
        <v>0</v>
      </c>
      <c r="I1412">
        <v>0</v>
      </c>
      <c r="J1412">
        <v>2024</v>
      </c>
      <c r="K1412">
        <v>5</v>
      </c>
      <c r="L1412" t="e">
        <f>+VLOOKUP(A1412,Sheet2!A:A,1,FALSE)</f>
        <v>#N/A</v>
      </c>
    </row>
    <row r="1413" spans="1:12" hidden="1" x14ac:dyDescent="0.25">
      <c r="A1413" t="s">
        <v>210</v>
      </c>
      <c r="B1413" t="s">
        <v>191</v>
      </c>
      <c r="C1413" t="s">
        <v>842</v>
      </c>
      <c r="E1413">
        <v>0</v>
      </c>
      <c r="F1413">
        <v>0</v>
      </c>
      <c r="G1413">
        <v>-52920</v>
      </c>
      <c r="H1413">
        <v>0</v>
      </c>
      <c r="I1413">
        <v>0</v>
      </c>
      <c r="J1413">
        <v>2024</v>
      </c>
      <c r="K1413">
        <v>5</v>
      </c>
      <c r="L1413" t="str">
        <f>+VLOOKUP(A1413,Sheet2!A:A,1,FALSE)</f>
        <v>Sto 063 Terminal</v>
      </c>
    </row>
    <row r="1414" spans="1:12" hidden="1" x14ac:dyDescent="0.25">
      <c r="A1414" t="s">
        <v>211</v>
      </c>
      <c r="B1414" t="s">
        <v>191</v>
      </c>
      <c r="C1414" t="s">
        <v>842</v>
      </c>
      <c r="E1414">
        <v>88200</v>
      </c>
      <c r="F1414">
        <v>0</v>
      </c>
      <c r="G1414">
        <v>0</v>
      </c>
      <c r="H1414">
        <v>0</v>
      </c>
      <c r="I1414">
        <v>0</v>
      </c>
      <c r="J1414">
        <v>2024</v>
      </c>
      <c r="K1414">
        <v>5</v>
      </c>
      <c r="L1414" t="str">
        <f>+VLOOKUP(A1414,Sheet2!A:A,1,FALSE)</f>
        <v>Sto 065 Murillo Estadio</v>
      </c>
    </row>
    <row r="1415" spans="1:12" hidden="1" x14ac:dyDescent="0.25">
      <c r="A1415" t="s">
        <v>866</v>
      </c>
      <c r="B1415" t="s">
        <v>191</v>
      </c>
      <c r="C1415" t="s">
        <v>842</v>
      </c>
      <c r="E1415">
        <v>194040</v>
      </c>
      <c r="F1415">
        <v>0</v>
      </c>
      <c r="G1415">
        <v>0</v>
      </c>
      <c r="H1415">
        <v>0</v>
      </c>
      <c r="I1415">
        <v>0</v>
      </c>
      <c r="J1415">
        <v>2024</v>
      </c>
      <c r="K1415">
        <v>5</v>
      </c>
      <c r="L1415" t="e">
        <f>+VLOOKUP(A1415,Sheet2!A:A,1,FALSE)</f>
        <v>#N/A</v>
      </c>
    </row>
    <row r="1416" spans="1:12" hidden="1" x14ac:dyDescent="0.25">
      <c r="A1416" t="s">
        <v>212</v>
      </c>
      <c r="B1416" t="s">
        <v>191</v>
      </c>
      <c r="C1416" t="s">
        <v>842</v>
      </c>
      <c r="E1416">
        <v>775850</v>
      </c>
      <c r="F1416">
        <v>0</v>
      </c>
      <c r="G1416">
        <v>-31752</v>
      </c>
      <c r="H1416">
        <v>0</v>
      </c>
      <c r="I1416">
        <v>0</v>
      </c>
      <c r="J1416">
        <v>2024</v>
      </c>
      <c r="K1416">
        <v>5</v>
      </c>
      <c r="L1416" t="str">
        <f>+VLOOKUP(A1416,Sheet2!A:A,1,FALSE)</f>
        <v>Sao 067 Parque Alegra</v>
      </c>
    </row>
    <row r="1417" spans="1:12" hidden="1" x14ac:dyDescent="0.25">
      <c r="A1417" t="s">
        <v>213</v>
      </c>
      <c r="B1417" t="s">
        <v>191</v>
      </c>
      <c r="C1417" t="s">
        <v>842</v>
      </c>
      <c r="E1417">
        <v>194040</v>
      </c>
      <c r="F1417">
        <v>0</v>
      </c>
      <c r="G1417">
        <v>0</v>
      </c>
      <c r="H1417">
        <v>0</v>
      </c>
      <c r="I1417">
        <v>0</v>
      </c>
      <c r="J1417">
        <v>2024</v>
      </c>
      <c r="K1417">
        <v>5</v>
      </c>
      <c r="L1417" t="e">
        <f>+VLOOKUP(A1417,Sheet2!A:A,1,FALSE)</f>
        <v>#N/A</v>
      </c>
    </row>
    <row r="1418" spans="1:12" hidden="1" x14ac:dyDescent="0.25">
      <c r="A1418" t="s">
        <v>214</v>
      </c>
      <c r="B1418" t="s">
        <v>191</v>
      </c>
      <c r="C1418" t="s">
        <v>842</v>
      </c>
      <c r="E1418">
        <v>384312</v>
      </c>
      <c r="F1418">
        <v>0</v>
      </c>
      <c r="G1418">
        <v>0</v>
      </c>
      <c r="H1418">
        <v>0</v>
      </c>
      <c r="I1418">
        <v>0</v>
      </c>
      <c r="J1418">
        <v>2024</v>
      </c>
      <c r="K1418">
        <v>5</v>
      </c>
      <c r="L1418" t="e">
        <f>+VLOOKUP(A1418,Sheet2!A:A,1,FALSE)</f>
        <v>#N/A</v>
      </c>
    </row>
    <row r="1419" spans="1:12" hidden="1" x14ac:dyDescent="0.25">
      <c r="A1419" t="s">
        <v>784</v>
      </c>
      <c r="B1419" t="s">
        <v>191</v>
      </c>
      <c r="C1419" t="s">
        <v>842</v>
      </c>
      <c r="E1419">
        <v>807464</v>
      </c>
      <c r="F1419">
        <v>0</v>
      </c>
      <c r="G1419">
        <v>0</v>
      </c>
      <c r="H1419">
        <v>0</v>
      </c>
      <c r="I1419">
        <v>0</v>
      </c>
      <c r="J1419">
        <v>2024</v>
      </c>
      <c r="K1419">
        <v>5</v>
      </c>
      <c r="L1419" t="e">
        <f>+VLOOKUP(A1419,Sheet2!A:A,1,FALSE)</f>
        <v>#N/A</v>
      </c>
    </row>
    <row r="1420" spans="1:12" hidden="1" x14ac:dyDescent="0.25">
      <c r="A1420" t="s">
        <v>215</v>
      </c>
      <c r="B1420" t="s">
        <v>191</v>
      </c>
      <c r="C1420" t="s">
        <v>842</v>
      </c>
      <c r="E1420">
        <v>2472696</v>
      </c>
      <c r="F1420">
        <v>0</v>
      </c>
      <c r="G1420">
        <v>-7228</v>
      </c>
      <c r="H1420">
        <v>0</v>
      </c>
      <c r="I1420">
        <v>0</v>
      </c>
      <c r="J1420">
        <v>2024</v>
      </c>
      <c r="K1420">
        <v>5</v>
      </c>
      <c r="L1420" t="str">
        <f>+VLOOKUP(A1420,Sheet2!A:A,1,FALSE)</f>
        <v>Sto 076 Prado Alto</v>
      </c>
    </row>
    <row r="1421" spans="1:12" hidden="1" x14ac:dyDescent="0.25">
      <c r="A1421" t="s">
        <v>216</v>
      </c>
      <c r="B1421" t="s">
        <v>191</v>
      </c>
      <c r="C1421" t="s">
        <v>842</v>
      </c>
      <c r="E1421">
        <v>370240</v>
      </c>
      <c r="F1421">
        <v>0</v>
      </c>
      <c r="G1421">
        <v>0</v>
      </c>
      <c r="H1421">
        <v>0</v>
      </c>
      <c r="I1421">
        <v>0</v>
      </c>
      <c r="J1421">
        <v>2024</v>
      </c>
      <c r="K1421">
        <v>5</v>
      </c>
      <c r="L1421" t="str">
        <f>+VLOOKUP(A1421,Sheet2!A:A,1,FALSE)</f>
        <v>Sto 078 Ciudad Jardin</v>
      </c>
    </row>
    <row r="1422" spans="1:12" hidden="1" x14ac:dyDescent="0.25">
      <c r="A1422" t="s">
        <v>830</v>
      </c>
      <c r="B1422" t="s">
        <v>191</v>
      </c>
      <c r="C1422" t="s">
        <v>842</v>
      </c>
      <c r="E1422">
        <v>768624</v>
      </c>
      <c r="F1422">
        <v>0</v>
      </c>
      <c r="G1422">
        <v>-15880</v>
      </c>
      <c r="H1422">
        <v>0</v>
      </c>
      <c r="I1422">
        <v>0</v>
      </c>
      <c r="J1422">
        <v>2024</v>
      </c>
      <c r="K1422">
        <v>5</v>
      </c>
      <c r="L1422" t="str">
        <f>+VLOOKUP(A1422,Sheet2!A:A,1,FALSE)</f>
        <v>Sto 079 Villa Contry</v>
      </c>
    </row>
    <row r="1423" spans="1:12" hidden="1" x14ac:dyDescent="0.25">
      <c r="A1423" t="s">
        <v>217</v>
      </c>
      <c r="B1423" t="s">
        <v>191</v>
      </c>
      <c r="C1423" t="s">
        <v>842</v>
      </c>
      <c r="E1423">
        <v>141112</v>
      </c>
      <c r="F1423">
        <v>0</v>
      </c>
      <c r="G1423">
        <v>0</v>
      </c>
      <c r="H1423">
        <v>0</v>
      </c>
      <c r="I1423">
        <v>0</v>
      </c>
      <c r="J1423">
        <v>2024</v>
      </c>
      <c r="K1423">
        <v>5</v>
      </c>
      <c r="L1423" t="str">
        <f>+VLOOKUP(A1423,Sheet2!A:A,1,FALSE)</f>
        <v>Sto 080 Granadillo</v>
      </c>
    </row>
    <row r="1424" spans="1:12" hidden="1" x14ac:dyDescent="0.25">
      <c r="A1424" t="s">
        <v>218</v>
      </c>
      <c r="B1424" t="s">
        <v>191</v>
      </c>
      <c r="C1424" t="s">
        <v>842</v>
      </c>
      <c r="E1424">
        <v>317512</v>
      </c>
      <c r="F1424">
        <v>0</v>
      </c>
      <c r="G1424">
        <v>-47640</v>
      </c>
      <c r="H1424">
        <v>0</v>
      </c>
      <c r="I1424">
        <v>0</v>
      </c>
      <c r="J1424">
        <v>2024</v>
      </c>
      <c r="K1424">
        <v>5</v>
      </c>
      <c r="L1424" t="str">
        <f>+VLOOKUP(A1424,Sheet2!A:A,1,FALSE)</f>
        <v>Sto 082 Porvenir</v>
      </c>
    </row>
    <row r="1425" spans="1:12" hidden="1" x14ac:dyDescent="0.25">
      <c r="A1425" t="s">
        <v>219</v>
      </c>
      <c r="B1425" t="s">
        <v>191</v>
      </c>
      <c r="C1425" t="s">
        <v>842</v>
      </c>
      <c r="E1425">
        <v>1131536</v>
      </c>
      <c r="F1425">
        <v>0</v>
      </c>
      <c r="G1425">
        <v>0</v>
      </c>
      <c r="H1425">
        <v>0</v>
      </c>
      <c r="I1425">
        <v>0</v>
      </c>
      <c r="J1425">
        <v>2024</v>
      </c>
      <c r="K1425">
        <v>5</v>
      </c>
      <c r="L1425" t="str">
        <f>+VLOOKUP(A1425,Sheet2!A:A,1,FALSE)</f>
        <v>Sto 084 Paraiso</v>
      </c>
    </row>
    <row r="1426" spans="1:12" hidden="1" x14ac:dyDescent="0.25">
      <c r="A1426" t="s">
        <v>220</v>
      </c>
      <c r="B1426" t="s">
        <v>191</v>
      </c>
      <c r="C1426" t="s">
        <v>842</v>
      </c>
      <c r="E1426">
        <v>384312</v>
      </c>
      <c r="F1426">
        <v>0</v>
      </c>
      <c r="G1426">
        <v>0</v>
      </c>
      <c r="H1426">
        <v>0</v>
      </c>
      <c r="I1426">
        <v>0</v>
      </c>
      <c r="J1426">
        <v>2024</v>
      </c>
      <c r="K1426">
        <v>5</v>
      </c>
      <c r="L1426" t="e">
        <f>+VLOOKUP(A1426,Sheet2!A:A,1,FALSE)</f>
        <v>#N/A</v>
      </c>
    </row>
    <row r="1427" spans="1:12" hidden="1" x14ac:dyDescent="0.25">
      <c r="A1427" t="s">
        <v>221</v>
      </c>
      <c r="B1427" t="s">
        <v>191</v>
      </c>
      <c r="C1427" t="s">
        <v>842</v>
      </c>
      <c r="E1427">
        <v>1371544</v>
      </c>
      <c r="F1427">
        <v>0</v>
      </c>
      <c r="G1427">
        <v>0</v>
      </c>
      <c r="H1427">
        <v>0</v>
      </c>
      <c r="I1427">
        <v>0</v>
      </c>
      <c r="J1427">
        <v>2024</v>
      </c>
      <c r="K1427">
        <v>5</v>
      </c>
      <c r="L1427" t="str">
        <f>+VLOOKUP(A1427,Sheet2!A:A,1,FALSE)</f>
        <v>Sto 098 Buenavista</v>
      </c>
    </row>
    <row r="1428" spans="1:12" hidden="1" x14ac:dyDescent="0.25">
      <c r="A1428" t="s">
        <v>222</v>
      </c>
      <c r="B1428" t="s">
        <v>191</v>
      </c>
      <c r="C1428" t="s">
        <v>842</v>
      </c>
      <c r="E1428">
        <v>194030</v>
      </c>
      <c r="F1428">
        <v>0</v>
      </c>
      <c r="G1428">
        <v>0</v>
      </c>
      <c r="H1428">
        <v>0</v>
      </c>
      <c r="I1428">
        <v>0</v>
      </c>
      <c r="J1428">
        <v>2024</v>
      </c>
      <c r="K1428">
        <v>5</v>
      </c>
      <c r="L1428" t="str">
        <f>+VLOOKUP(A1428,Sheet2!A:A,1,FALSE)</f>
        <v>Sto 089 Ciudad del Puerto</v>
      </c>
    </row>
    <row r="1429" spans="1:12" hidden="1" x14ac:dyDescent="0.25">
      <c r="A1429" t="s">
        <v>223</v>
      </c>
      <c r="B1429" t="s">
        <v>191</v>
      </c>
      <c r="C1429" t="s">
        <v>842</v>
      </c>
      <c r="E1429">
        <v>1315624</v>
      </c>
      <c r="F1429">
        <v>0</v>
      </c>
      <c r="G1429">
        <v>0</v>
      </c>
      <c r="H1429">
        <v>0</v>
      </c>
      <c r="I1429">
        <v>0</v>
      </c>
      <c r="J1429">
        <v>2024</v>
      </c>
      <c r="K1429">
        <v>5</v>
      </c>
      <c r="L1429" t="e">
        <f>+VLOOKUP(A1429,Sheet2!A:A,1,FALSE)</f>
        <v>#N/A</v>
      </c>
    </row>
    <row r="1430" spans="1:12" hidden="1" x14ac:dyDescent="0.25">
      <c r="A1430" t="s">
        <v>224</v>
      </c>
      <c r="B1430" t="s">
        <v>191</v>
      </c>
      <c r="C1430" t="s">
        <v>842</v>
      </c>
      <c r="E1430">
        <v>815958</v>
      </c>
      <c r="F1430">
        <v>0</v>
      </c>
      <c r="G1430">
        <v>0</v>
      </c>
      <c r="H1430">
        <v>0</v>
      </c>
      <c r="I1430">
        <v>0</v>
      </c>
      <c r="J1430">
        <v>2024</v>
      </c>
      <c r="K1430">
        <v>5</v>
      </c>
      <c r="L1430" t="e">
        <f>+VLOOKUP(A1430,Sheet2!A:A,1,FALSE)</f>
        <v>#N/A</v>
      </c>
    </row>
    <row r="1431" spans="1:12" hidden="1" x14ac:dyDescent="0.25">
      <c r="A1431" t="s">
        <v>871</v>
      </c>
      <c r="B1431" t="s">
        <v>191</v>
      </c>
      <c r="C1431" t="s">
        <v>842</v>
      </c>
      <c r="E1431">
        <v>140960</v>
      </c>
      <c r="F1431">
        <v>0</v>
      </c>
      <c r="G1431">
        <v>-41832</v>
      </c>
      <c r="H1431">
        <v>0</v>
      </c>
      <c r="I1431">
        <v>0</v>
      </c>
      <c r="J1431">
        <v>2024</v>
      </c>
      <c r="K1431">
        <v>5</v>
      </c>
      <c r="L1431" t="e">
        <f>+VLOOKUP(A1431,Sheet2!A:A,1,FALSE)</f>
        <v>#N/A</v>
      </c>
    </row>
    <row r="1432" spans="1:12" hidden="1" x14ac:dyDescent="0.25">
      <c r="A1432" t="s">
        <v>872</v>
      </c>
      <c r="B1432" t="s">
        <v>191</v>
      </c>
      <c r="C1432" t="s">
        <v>842</v>
      </c>
      <c r="E1432">
        <v>88200</v>
      </c>
      <c r="F1432">
        <v>0</v>
      </c>
      <c r="G1432">
        <v>0</v>
      </c>
      <c r="H1432">
        <v>0</v>
      </c>
      <c r="I1432">
        <v>0</v>
      </c>
      <c r="J1432">
        <v>2024</v>
      </c>
      <c r="K1432">
        <v>5</v>
      </c>
      <c r="L1432" t="e">
        <f>+VLOOKUP(A1432,Sheet2!A:A,1,FALSE)</f>
        <v>#N/A</v>
      </c>
    </row>
    <row r="1433" spans="1:12" hidden="1" x14ac:dyDescent="0.25">
      <c r="A1433" t="s">
        <v>873</v>
      </c>
      <c r="B1433" t="s">
        <v>191</v>
      </c>
      <c r="C1433" t="s">
        <v>842</v>
      </c>
      <c r="E1433">
        <v>88200</v>
      </c>
      <c r="F1433">
        <v>0</v>
      </c>
      <c r="G1433">
        <v>0</v>
      </c>
      <c r="H1433">
        <v>0</v>
      </c>
      <c r="I1433">
        <v>0</v>
      </c>
      <c r="J1433">
        <v>2024</v>
      </c>
      <c r="K1433">
        <v>5</v>
      </c>
      <c r="L1433" t="e">
        <f>+VLOOKUP(A1433,Sheet2!A:A,1,FALSE)</f>
        <v>#N/A</v>
      </c>
    </row>
    <row r="1434" spans="1:12" hidden="1" x14ac:dyDescent="0.25">
      <c r="A1434" t="s">
        <v>874</v>
      </c>
      <c r="B1434" t="s">
        <v>191</v>
      </c>
      <c r="C1434" t="s">
        <v>842</v>
      </c>
      <c r="E1434">
        <v>88200</v>
      </c>
      <c r="F1434">
        <v>0</v>
      </c>
      <c r="G1434">
        <v>0</v>
      </c>
      <c r="H1434">
        <v>0</v>
      </c>
      <c r="I1434">
        <v>0</v>
      </c>
      <c r="J1434">
        <v>2024</v>
      </c>
      <c r="K1434">
        <v>5</v>
      </c>
      <c r="L1434" t="e">
        <f>+VLOOKUP(A1434,Sheet2!A:A,1,FALSE)</f>
        <v>#N/A</v>
      </c>
    </row>
    <row r="1435" spans="1:12" hidden="1" x14ac:dyDescent="0.25">
      <c r="A1435" t="s">
        <v>875</v>
      </c>
      <c r="B1435" t="s">
        <v>191</v>
      </c>
      <c r="C1435" t="s">
        <v>842</v>
      </c>
      <c r="E1435">
        <v>290900</v>
      </c>
      <c r="F1435">
        <v>0</v>
      </c>
      <c r="G1435">
        <v>0</v>
      </c>
      <c r="H1435">
        <v>0</v>
      </c>
      <c r="I1435">
        <v>0</v>
      </c>
      <c r="J1435">
        <v>2024</v>
      </c>
      <c r="K1435">
        <v>5</v>
      </c>
      <c r="L1435" t="e">
        <f>+VLOOKUP(A1435,Sheet2!A:A,1,FALSE)</f>
        <v>#N/A</v>
      </c>
    </row>
    <row r="1436" spans="1:12" hidden="1" x14ac:dyDescent="0.25">
      <c r="A1436" t="s">
        <v>876</v>
      </c>
      <c r="B1436" t="s">
        <v>191</v>
      </c>
      <c r="C1436" t="s">
        <v>842</v>
      </c>
      <c r="E1436">
        <v>88200</v>
      </c>
      <c r="F1436">
        <v>0</v>
      </c>
      <c r="G1436">
        <v>0</v>
      </c>
      <c r="H1436">
        <v>0</v>
      </c>
      <c r="I1436">
        <v>0</v>
      </c>
      <c r="J1436">
        <v>2024</v>
      </c>
      <c r="K1436">
        <v>5</v>
      </c>
      <c r="L1436" t="e">
        <f>+VLOOKUP(A1436,Sheet2!A:A,1,FALSE)</f>
        <v>#N/A</v>
      </c>
    </row>
    <row r="1437" spans="1:12" hidden="1" x14ac:dyDescent="0.25">
      <c r="A1437" t="s">
        <v>877</v>
      </c>
      <c r="B1437" t="s">
        <v>191</v>
      </c>
      <c r="C1437" t="s">
        <v>842</v>
      </c>
      <c r="E1437">
        <v>88200</v>
      </c>
      <c r="F1437">
        <v>0</v>
      </c>
      <c r="G1437">
        <v>0</v>
      </c>
      <c r="H1437">
        <v>0</v>
      </c>
      <c r="I1437">
        <v>0</v>
      </c>
      <c r="J1437">
        <v>2024</v>
      </c>
      <c r="K1437">
        <v>5</v>
      </c>
      <c r="L1437" t="e">
        <f>+VLOOKUP(A1437,Sheet2!A:A,1,FALSE)</f>
        <v>#N/A</v>
      </c>
    </row>
    <row r="1438" spans="1:12" hidden="1" x14ac:dyDescent="0.25">
      <c r="A1438" t="s">
        <v>878</v>
      </c>
      <c r="B1438" t="s">
        <v>191</v>
      </c>
      <c r="C1438" t="s">
        <v>842</v>
      </c>
      <c r="E1438">
        <v>88200</v>
      </c>
      <c r="F1438">
        <v>0</v>
      </c>
      <c r="G1438">
        <v>0</v>
      </c>
      <c r="H1438">
        <v>0</v>
      </c>
      <c r="I1438">
        <v>0</v>
      </c>
      <c r="J1438">
        <v>2024</v>
      </c>
      <c r="K1438">
        <v>5</v>
      </c>
      <c r="L1438" t="e">
        <f>+VLOOKUP(A1438,Sheet2!A:A,1,FALSE)</f>
        <v>#N/A</v>
      </c>
    </row>
    <row r="1439" spans="1:12" hidden="1" x14ac:dyDescent="0.25">
      <c r="A1439" t="s">
        <v>879</v>
      </c>
      <c r="B1439" t="s">
        <v>191</v>
      </c>
      <c r="C1439" t="s">
        <v>842</v>
      </c>
      <c r="E1439">
        <v>88200</v>
      </c>
      <c r="F1439">
        <v>0</v>
      </c>
      <c r="G1439">
        <v>0</v>
      </c>
      <c r="H1439">
        <v>0</v>
      </c>
      <c r="I1439">
        <v>0</v>
      </c>
      <c r="J1439">
        <v>2024</v>
      </c>
      <c r="K1439">
        <v>5</v>
      </c>
      <c r="L1439" t="e">
        <f>+VLOOKUP(A1439,Sheet2!A:A,1,FALSE)</f>
        <v>#N/A</v>
      </c>
    </row>
    <row r="1440" spans="1:12" hidden="1" x14ac:dyDescent="0.25">
      <c r="A1440" t="s">
        <v>880</v>
      </c>
      <c r="B1440" t="s">
        <v>191</v>
      </c>
      <c r="C1440" t="s">
        <v>842</v>
      </c>
      <c r="E1440">
        <v>88200</v>
      </c>
      <c r="F1440">
        <v>0</v>
      </c>
      <c r="G1440">
        <v>0</v>
      </c>
      <c r="H1440">
        <v>0</v>
      </c>
      <c r="I1440">
        <v>0</v>
      </c>
      <c r="J1440">
        <v>2024</v>
      </c>
      <c r="K1440">
        <v>5</v>
      </c>
      <c r="L1440" t="e">
        <f>+VLOOKUP(A1440,Sheet2!A:A,1,FALSE)</f>
        <v>#N/A</v>
      </c>
    </row>
    <row r="1441" spans="1:12" hidden="1" x14ac:dyDescent="0.25">
      <c r="A1441" t="s">
        <v>881</v>
      </c>
      <c r="B1441" t="s">
        <v>191</v>
      </c>
      <c r="C1441" t="s">
        <v>842</v>
      </c>
      <c r="E1441">
        <v>88200</v>
      </c>
      <c r="F1441">
        <v>0</v>
      </c>
      <c r="G1441">
        <v>0</v>
      </c>
      <c r="H1441">
        <v>0</v>
      </c>
      <c r="I1441">
        <v>0</v>
      </c>
      <c r="J1441">
        <v>2024</v>
      </c>
      <c r="K1441">
        <v>5</v>
      </c>
      <c r="L1441" t="e">
        <f>+VLOOKUP(A1441,Sheet2!A:A,1,FALSE)</f>
        <v>#N/A</v>
      </c>
    </row>
    <row r="1442" spans="1:12" hidden="1" x14ac:dyDescent="0.25">
      <c r="A1442" t="s">
        <v>882</v>
      </c>
      <c r="B1442" t="s">
        <v>191</v>
      </c>
      <c r="C1442" t="s">
        <v>842</v>
      </c>
      <c r="E1442">
        <v>88200</v>
      </c>
      <c r="F1442">
        <v>0</v>
      </c>
      <c r="G1442">
        <v>0</v>
      </c>
      <c r="H1442">
        <v>0</v>
      </c>
      <c r="I1442">
        <v>0</v>
      </c>
      <c r="J1442">
        <v>2024</v>
      </c>
      <c r="K1442">
        <v>5</v>
      </c>
      <c r="L1442" t="e">
        <f>+VLOOKUP(A1442,Sheet2!A:A,1,FALSE)</f>
        <v>#N/A</v>
      </c>
    </row>
    <row r="1443" spans="1:12" hidden="1" x14ac:dyDescent="0.25">
      <c r="A1443" t="s">
        <v>227</v>
      </c>
      <c r="B1443" t="s">
        <v>191</v>
      </c>
      <c r="C1443" t="s">
        <v>844</v>
      </c>
      <c r="E1443">
        <v>5295173</v>
      </c>
      <c r="F1443">
        <v>0</v>
      </c>
      <c r="G1443">
        <v>-148027</v>
      </c>
      <c r="H1443">
        <v>0</v>
      </c>
      <c r="I1443">
        <v>0</v>
      </c>
      <c r="J1443">
        <v>2024</v>
      </c>
      <c r="K1443">
        <v>5</v>
      </c>
      <c r="L1443" t="e">
        <f>+VLOOKUP(A1443,Sheet2!A:A,1,FALSE)</f>
        <v>#N/A</v>
      </c>
    </row>
    <row r="1444" spans="1:12" hidden="1" x14ac:dyDescent="0.25">
      <c r="A1444" t="s">
        <v>228</v>
      </c>
      <c r="B1444" t="s">
        <v>191</v>
      </c>
      <c r="C1444" t="s">
        <v>844</v>
      </c>
      <c r="E1444">
        <v>2396779</v>
      </c>
      <c r="F1444">
        <v>0</v>
      </c>
      <c r="G1444">
        <v>-10064</v>
      </c>
      <c r="H1444">
        <v>0</v>
      </c>
      <c r="I1444">
        <v>0</v>
      </c>
      <c r="J1444">
        <v>2024</v>
      </c>
      <c r="K1444">
        <v>5</v>
      </c>
      <c r="L1444" t="str">
        <f>+VLOOKUP(A1444,Sheet2!A:A,1,FALSE)</f>
        <v>Sao 112 San Felipe</v>
      </c>
    </row>
    <row r="1445" spans="1:12" hidden="1" x14ac:dyDescent="0.25">
      <c r="A1445" t="s">
        <v>229</v>
      </c>
      <c r="B1445" t="s">
        <v>191</v>
      </c>
      <c r="C1445" t="s">
        <v>844</v>
      </c>
      <c r="E1445">
        <v>805190</v>
      </c>
      <c r="F1445">
        <v>0</v>
      </c>
      <c r="G1445">
        <v>-141743</v>
      </c>
      <c r="H1445">
        <v>0</v>
      </c>
      <c r="I1445">
        <v>0</v>
      </c>
      <c r="J1445">
        <v>2024</v>
      </c>
      <c r="K1445">
        <v>5</v>
      </c>
      <c r="L1445" t="str">
        <f>+VLOOKUP(A1445,Sheet2!A:A,1,FALSE)</f>
        <v>Sdo 609 Bazurto</v>
      </c>
    </row>
    <row r="1446" spans="1:12" hidden="1" x14ac:dyDescent="0.25">
      <c r="A1446" t="s">
        <v>230</v>
      </c>
      <c r="B1446" t="s">
        <v>191</v>
      </c>
      <c r="C1446" t="s">
        <v>844</v>
      </c>
      <c r="E1446">
        <v>795990</v>
      </c>
      <c r="F1446">
        <v>0</v>
      </c>
      <c r="G1446">
        <v>-34488</v>
      </c>
      <c r="H1446">
        <v>0</v>
      </c>
      <c r="I1446">
        <v>0</v>
      </c>
      <c r="J1446">
        <v>2024</v>
      </c>
      <c r="K1446">
        <v>5</v>
      </c>
      <c r="L1446" t="str">
        <f>+VLOOKUP(A1446,Sheet2!A:A,1,FALSE)</f>
        <v>Sto 101 Badillo</v>
      </c>
    </row>
    <row r="1447" spans="1:12" hidden="1" x14ac:dyDescent="0.25">
      <c r="A1447" t="s">
        <v>231</v>
      </c>
      <c r="B1447" t="s">
        <v>191</v>
      </c>
      <c r="C1447" t="s">
        <v>844</v>
      </c>
      <c r="E1447">
        <v>359489</v>
      </c>
      <c r="F1447">
        <v>0</v>
      </c>
      <c r="G1447">
        <v>-45597</v>
      </c>
      <c r="H1447">
        <v>0</v>
      </c>
      <c r="I1447">
        <v>0</v>
      </c>
      <c r="J1447">
        <v>2024</v>
      </c>
      <c r="K1447">
        <v>5</v>
      </c>
      <c r="L1447" t="e">
        <f>+VLOOKUP(A1447,Sheet2!A:A,1,FALSE)</f>
        <v>#N/A</v>
      </c>
    </row>
    <row r="1448" spans="1:12" hidden="1" x14ac:dyDescent="0.25">
      <c r="A1448" t="s">
        <v>232</v>
      </c>
      <c r="B1448" t="s">
        <v>191</v>
      </c>
      <c r="C1448" t="s">
        <v>844</v>
      </c>
      <c r="E1448">
        <v>870150</v>
      </c>
      <c r="F1448">
        <v>0</v>
      </c>
      <c r="G1448">
        <v>-38750</v>
      </c>
      <c r="H1448">
        <v>0</v>
      </c>
      <c r="I1448">
        <v>0</v>
      </c>
      <c r="J1448">
        <v>2024</v>
      </c>
      <c r="K1448">
        <v>5</v>
      </c>
      <c r="L1448" t="e">
        <f>+VLOOKUP(A1448,Sheet2!A:A,1,FALSE)</f>
        <v>#N/A</v>
      </c>
    </row>
    <row r="1449" spans="1:12" hidden="1" x14ac:dyDescent="0.25">
      <c r="A1449" t="s">
        <v>233</v>
      </c>
      <c r="B1449" t="s">
        <v>191</v>
      </c>
      <c r="C1449" t="s">
        <v>844</v>
      </c>
      <c r="E1449">
        <v>397436</v>
      </c>
      <c r="F1449">
        <v>0</v>
      </c>
      <c r="G1449">
        <v>-118924</v>
      </c>
      <c r="H1449">
        <v>0</v>
      </c>
      <c r="I1449">
        <v>0</v>
      </c>
      <c r="J1449">
        <v>2024</v>
      </c>
      <c r="K1449">
        <v>5</v>
      </c>
      <c r="L1449" t="str">
        <f>+VLOOKUP(A1449,Sheet2!A:A,1,FALSE)</f>
        <v>Sto 104 los Ejecutivos</v>
      </c>
    </row>
    <row r="1450" spans="1:12" hidden="1" x14ac:dyDescent="0.25">
      <c r="A1450" t="s">
        <v>234</v>
      </c>
      <c r="B1450" t="s">
        <v>191</v>
      </c>
      <c r="C1450" t="s">
        <v>844</v>
      </c>
      <c r="E1450">
        <v>1864673</v>
      </c>
      <c r="F1450">
        <v>0</v>
      </c>
      <c r="G1450">
        <v>-112930</v>
      </c>
      <c r="H1450">
        <v>0</v>
      </c>
      <c r="I1450">
        <v>0</v>
      </c>
      <c r="J1450">
        <v>2024</v>
      </c>
      <c r="K1450">
        <v>5</v>
      </c>
      <c r="L1450" t="str">
        <f>+VLOOKUP(A1450,Sheet2!A:A,1,FALSE)</f>
        <v>Sto 106 Torices</v>
      </c>
    </row>
    <row r="1451" spans="1:12" hidden="1" x14ac:dyDescent="0.25">
      <c r="A1451" t="s">
        <v>235</v>
      </c>
      <c r="B1451" t="s">
        <v>191</v>
      </c>
      <c r="C1451" t="s">
        <v>844</v>
      </c>
      <c r="E1451">
        <v>586760</v>
      </c>
      <c r="F1451">
        <v>0</v>
      </c>
      <c r="G1451">
        <v>-51040</v>
      </c>
      <c r="H1451">
        <v>0</v>
      </c>
      <c r="I1451">
        <v>0</v>
      </c>
      <c r="J1451">
        <v>2024</v>
      </c>
      <c r="K1451">
        <v>5</v>
      </c>
      <c r="L1451" t="str">
        <f>+VLOOKUP(A1451,Sheet2!A:A,1,FALSE)</f>
        <v>Sto 107 Pie de la Popa</v>
      </c>
    </row>
    <row r="1452" spans="1:12" hidden="1" x14ac:dyDescent="0.25">
      <c r="A1452" t="s">
        <v>236</v>
      </c>
      <c r="B1452" t="s">
        <v>191</v>
      </c>
      <c r="C1452" t="s">
        <v>844</v>
      </c>
      <c r="E1452">
        <v>1183401</v>
      </c>
      <c r="F1452">
        <v>0</v>
      </c>
      <c r="G1452">
        <v>-58928</v>
      </c>
      <c r="H1452">
        <v>0</v>
      </c>
      <c r="I1452">
        <v>0</v>
      </c>
      <c r="J1452">
        <v>2024</v>
      </c>
      <c r="K1452">
        <v>5</v>
      </c>
      <c r="L1452" t="str">
        <f>+VLOOKUP(A1452,Sheet2!A:A,1,FALSE)</f>
        <v>Sto 108 Crisanto Luque</v>
      </c>
    </row>
    <row r="1453" spans="1:12" hidden="1" x14ac:dyDescent="0.25">
      <c r="A1453" t="s">
        <v>237</v>
      </c>
      <c r="B1453" t="s">
        <v>191</v>
      </c>
      <c r="C1453" t="s">
        <v>844</v>
      </c>
      <c r="E1453">
        <v>767922</v>
      </c>
      <c r="F1453">
        <v>0</v>
      </c>
      <c r="G1453">
        <v>-34696</v>
      </c>
      <c r="H1453">
        <v>0</v>
      </c>
      <c r="I1453">
        <v>0</v>
      </c>
      <c r="J1453">
        <v>2024</v>
      </c>
      <c r="K1453">
        <v>5</v>
      </c>
      <c r="L1453" t="str">
        <f>+VLOOKUP(A1453,Sheet2!A:A,1,FALSE)</f>
        <v>Sto 109 Buenos Aires</v>
      </c>
    </row>
    <row r="1454" spans="1:12" hidden="1" x14ac:dyDescent="0.25">
      <c r="A1454" t="s">
        <v>238</v>
      </c>
      <c r="B1454" t="s">
        <v>191</v>
      </c>
      <c r="C1454" t="s">
        <v>844</v>
      </c>
      <c r="E1454">
        <v>253330</v>
      </c>
      <c r="F1454">
        <v>0</v>
      </c>
      <c r="G1454">
        <v>-5036</v>
      </c>
      <c r="H1454">
        <v>0</v>
      </c>
      <c r="I1454">
        <v>0</v>
      </c>
      <c r="J1454">
        <v>2024</v>
      </c>
      <c r="K1454">
        <v>5</v>
      </c>
      <c r="L1454" t="str">
        <f>+VLOOKUP(A1454,Sheet2!A:A,1,FALSE)</f>
        <v>Sto 110 Blas de Lezo</v>
      </c>
    </row>
    <row r="1455" spans="1:12" hidden="1" x14ac:dyDescent="0.25">
      <c r="A1455" t="s">
        <v>239</v>
      </c>
      <c r="B1455" t="s">
        <v>191</v>
      </c>
      <c r="C1455" t="s">
        <v>844</v>
      </c>
      <c r="E1455">
        <v>1154669</v>
      </c>
      <c r="F1455">
        <v>0</v>
      </c>
      <c r="G1455">
        <v>-183204</v>
      </c>
      <c r="H1455">
        <v>0</v>
      </c>
      <c r="I1455">
        <v>0</v>
      </c>
      <c r="J1455">
        <v>2024</v>
      </c>
      <c r="K1455">
        <v>5</v>
      </c>
      <c r="L1455" t="str">
        <f>+VLOOKUP(A1455,Sheet2!A:A,1,FALSE)</f>
        <v>Sto 113 Trece de Junio</v>
      </c>
    </row>
    <row r="1456" spans="1:12" hidden="1" x14ac:dyDescent="0.25">
      <c r="A1456" t="s">
        <v>240</v>
      </c>
      <c r="B1456" t="s">
        <v>191</v>
      </c>
      <c r="C1456" t="s">
        <v>844</v>
      </c>
      <c r="E1456">
        <v>719764</v>
      </c>
      <c r="F1456">
        <v>0</v>
      </c>
      <c r="G1456">
        <v>-31453</v>
      </c>
      <c r="H1456">
        <v>0</v>
      </c>
      <c r="I1456">
        <v>0</v>
      </c>
      <c r="J1456">
        <v>2024</v>
      </c>
      <c r="K1456">
        <v>5</v>
      </c>
      <c r="L1456" t="str">
        <f>+VLOOKUP(A1456,Sheet2!A:A,1,FALSE)</f>
        <v>Sto 114 Villa Candelaria</v>
      </c>
    </row>
    <row r="1457" spans="1:12" hidden="1" x14ac:dyDescent="0.25">
      <c r="A1457" t="s">
        <v>829</v>
      </c>
      <c r="B1457" t="s">
        <v>191</v>
      </c>
      <c r="C1457" t="s">
        <v>844</v>
      </c>
      <c r="E1457">
        <v>969102</v>
      </c>
      <c r="F1457">
        <v>0</v>
      </c>
      <c r="G1457">
        <v>0</v>
      </c>
      <c r="H1457">
        <v>0</v>
      </c>
      <c r="I1457">
        <v>0</v>
      </c>
      <c r="J1457">
        <v>2024</v>
      </c>
      <c r="K1457">
        <v>5</v>
      </c>
      <c r="L1457" t="str">
        <f>+VLOOKUP(A1457,Sheet2!A:A,1,FALSE)</f>
        <v>STO 115 Outlet el Bosque</v>
      </c>
    </row>
    <row r="1458" spans="1:12" hidden="1" x14ac:dyDescent="0.25">
      <c r="A1458" t="s">
        <v>241</v>
      </c>
      <c r="B1458" t="s">
        <v>191</v>
      </c>
      <c r="C1458" t="s">
        <v>844</v>
      </c>
      <c r="E1458">
        <v>887700</v>
      </c>
      <c r="F1458">
        <v>0</v>
      </c>
      <c r="G1458">
        <v>0</v>
      </c>
      <c r="H1458">
        <v>0</v>
      </c>
      <c r="I1458">
        <v>0</v>
      </c>
      <c r="J1458">
        <v>2024</v>
      </c>
      <c r="K1458">
        <v>5</v>
      </c>
      <c r="L1458" t="str">
        <f>+VLOOKUP(A1458,Sheet2!A:A,1,FALSE)</f>
        <v>Sto 116 Arjona</v>
      </c>
    </row>
    <row r="1459" spans="1:12" hidden="1" x14ac:dyDescent="0.25">
      <c r="A1459" t="s">
        <v>242</v>
      </c>
      <c r="B1459" t="s">
        <v>191</v>
      </c>
      <c r="C1459" t="s">
        <v>844</v>
      </c>
      <c r="E1459">
        <v>797236</v>
      </c>
      <c r="F1459">
        <v>0</v>
      </c>
      <c r="G1459">
        <v>-138997</v>
      </c>
      <c r="H1459">
        <v>0</v>
      </c>
      <c r="I1459">
        <v>0</v>
      </c>
      <c r="J1459">
        <v>2024</v>
      </c>
      <c r="K1459">
        <v>5</v>
      </c>
      <c r="L1459" t="str">
        <f>+VLOOKUP(A1459,Sheet2!A:A,1,FALSE)</f>
        <v>Sto 117 Turbaco</v>
      </c>
    </row>
    <row r="1460" spans="1:12" hidden="1" x14ac:dyDescent="0.25">
      <c r="A1460" t="s">
        <v>243</v>
      </c>
      <c r="B1460" t="s">
        <v>191</v>
      </c>
      <c r="C1460" t="s">
        <v>844</v>
      </c>
      <c r="E1460">
        <v>620064</v>
      </c>
      <c r="F1460">
        <v>0</v>
      </c>
      <c r="G1460">
        <v>-19526</v>
      </c>
      <c r="H1460">
        <v>0</v>
      </c>
      <c r="I1460">
        <v>0</v>
      </c>
      <c r="J1460">
        <v>2024</v>
      </c>
      <c r="K1460">
        <v>5</v>
      </c>
      <c r="L1460" t="str">
        <f>+VLOOKUP(A1460,Sheet2!A:A,1,FALSE)</f>
        <v>Sto 118 AV. Pedro de Heredia</v>
      </c>
    </row>
    <row r="1461" spans="1:12" hidden="1" x14ac:dyDescent="0.25">
      <c r="A1461" t="s">
        <v>244</v>
      </c>
      <c r="B1461" t="s">
        <v>191</v>
      </c>
      <c r="C1461" t="s">
        <v>844</v>
      </c>
      <c r="E1461">
        <v>606484</v>
      </c>
      <c r="F1461">
        <v>0</v>
      </c>
      <c r="G1461">
        <v>-39062</v>
      </c>
      <c r="H1461">
        <v>0</v>
      </c>
      <c r="I1461">
        <v>0</v>
      </c>
      <c r="J1461">
        <v>2024</v>
      </c>
      <c r="K1461">
        <v>5</v>
      </c>
      <c r="L1461" t="str">
        <f>+VLOOKUP(A1461,Sheet2!A:A,1,FALSE)</f>
        <v>Sto 119 los Campanos</v>
      </c>
    </row>
    <row r="1462" spans="1:12" hidden="1" x14ac:dyDescent="0.25">
      <c r="A1462" t="s">
        <v>245</v>
      </c>
      <c r="B1462" t="s">
        <v>191</v>
      </c>
      <c r="C1462" t="s">
        <v>844</v>
      </c>
      <c r="E1462">
        <v>497775</v>
      </c>
      <c r="F1462">
        <v>0</v>
      </c>
      <c r="G1462">
        <v>-206630</v>
      </c>
      <c r="H1462">
        <v>0</v>
      </c>
      <c r="I1462">
        <v>0</v>
      </c>
      <c r="J1462">
        <v>2024</v>
      </c>
      <c r="K1462">
        <v>5</v>
      </c>
      <c r="L1462" t="e">
        <f>+VLOOKUP(A1462,Sheet2!A:A,1,FALSE)</f>
        <v>#N/A</v>
      </c>
    </row>
    <row r="1463" spans="1:12" hidden="1" x14ac:dyDescent="0.25">
      <c r="A1463" t="s">
        <v>246</v>
      </c>
      <c r="B1463" t="s">
        <v>191</v>
      </c>
      <c r="C1463" t="s">
        <v>844</v>
      </c>
      <c r="E1463">
        <v>288956</v>
      </c>
      <c r="F1463">
        <v>0</v>
      </c>
      <c r="G1463">
        <v>-37288</v>
      </c>
      <c r="H1463">
        <v>0</v>
      </c>
      <c r="I1463">
        <v>0</v>
      </c>
      <c r="J1463">
        <v>2024</v>
      </c>
      <c r="K1463">
        <v>5</v>
      </c>
      <c r="L1463" t="e">
        <f>+VLOOKUP(A1463,Sheet2!A:A,1,FALSE)</f>
        <v>#N/A</v>
      </c>
    </row>
    <row r="1464" spans="1:12" hidden="1" x14ac:dyDescent="0.25">
      <c r="A1464" t="s">
        <v>247</v>
      </c>
      <c r="B1464" t="s">
        <v>191</v>
      </c>
      <c r="C1464" t="s">
        <v>844</v>
      </c>
      <c r="E1464">
        <v>576101</v>
      </c>
      <c r="F1464">
        <v>0</v>
      </c>
      <c r="G1464">
        <v>-72416</v>
      </c>
      <c r="H1464">
        <v>0</v>
      </c>
      <c r="I1464">
        <v>0</v>
      </c>
      <c r="J1464">
        <v>2024</v>
      </c>
      <c r="K1464">
        <v>5</v>
      </c>
      <c r="L1464" t="str">
        <f>+VLOOKUP(A1464,Sheet2!A:A,1,FALSE)</f>
        <v>Sto 123 Campestre</v>
      </c>
    </row>
    <row r="1465" spans="1:12" hidden="1" x14ac:dyDescent="0.25">
      <c r="A1465" t="s">
        <v>248</v>
      </c>
      <c r="B1465" t="s">
        <v>191</v>
      </c>
      <c r="C1465" t="s">
        <v>844</v>
      </c>
      <c r="E1465">
        <v>1685000</v>
      </c>
      <c r="F1465">
        <v>0</v>
      </c>
      <c r="G1465">
        <v>-126054</v>
      </c>
      <c r="H1465">
        <v>0</v>
      </c>
      <c r="I1465">
        <v>0</v>
      </c>
      <c r="J1465">
        <v>2024</v>
      </c>
      <c r="K1465">
        <v>5</v>
      </c>
      <c r="L1465" t="str">
        <f>+VLOOKUP(A1465,Sheet2!A:A,1,FALSE)</f>
        <v>Sto 124 Castellana Mall</v>
      </c>
    </row>
    <row r="1466" spans="1:12" hidden="1" x14ac:dyDescent="0.25">
      <c r="A1466" t="s">
        <v>785</v>
      </c>
      <c r="B1466" t="s">
        <v>191</v>
      </c>
      <c r="C1466" t="s">
        <v>844</v>
      </c>
      <c r="E1466">
        <v>265189</v>
      </c>
      <c r="F1466">
        <v>0</v>
      </c>
      <c r="G1466">
        <v>-52479</v>
      </c>
      <c r="H1466">
        <v>0</v>
      </c>
      <c r="I1466">
        <v>0</v>
      </c>
      <c r="J1466">
        <v>2024</v>
      </c>
      <c r="K1466">
        <v>5</v>
      </c>
      <c r="L1466" t="e">
        <f>+VLOOKUP(A1466,Sheet2!A:A,1,FALSE)</f>
        <v>#N/A</v>
      </c>
    </row>
    <row r="1467" spans="1:12" hidden="1" x14ac:dyDescent="0.25">
      <c r="A1467" t="s">
        <v>249</v>
      </c>
      <c r="B1467" t="s">
        <v>191</v>
      </c>
      <c r="C1467" t="s">
        <v>844</v>
      </c>
      <c r="E1467">
        <v>2437932</v>
      </c>
      <c r="F1467">
        <v>0</v>
      </c>
      <c r="G1467">
        <v>-62504</v>
      </c>
      <c r="H1467">
        <v>0</v>
      </c>
      <c r="I1467">
        <v>0</v>
      </c>
      <c r="J1467">
        <v>2024</v>
      </c>
      <c r="K1467">
        <v>5</v>
      </c>
      <c r="L1467" t="str">
        <f>+VLOOKUP(A1467,Sheet2!A:A,1,FALSE)</f>
        <v>Sto 126 Parque Heredia</v>
      </c>
    </row>
    <row r="1468" spans="1:12" hidden="1" x14ac:dyDescent="0.25">
      <c r="A1468" t="s">
        <v>250</v>
      </c>
      <c r="B1468" t="s">
        <v>191</v>
      </c>
      <c r="C1468" t="s">
        <v>844</v>
      </c>
      <c r="E1468">
        <v>980474</v>
      </c>
      <c r="F1468">
        <v>0</v>
      </c>
      <c r="G1468">
        <v>-2516</v>
      </c>
      <c r="H1468">
        <v>0</v>
      </c>
      <c r="I1468">
        <v>0</v>
      </c>
      <c r="J1468">
        <v>2024</v>
      </c>
      <c r="K1468">
        <v>5</v>
      </c>
      <c r="L1468" t="str">
        <f>+VLOOKUP(A1468,Sheet2!A:A,1,FALSE)</f>
        <v>Sto 128 Turbaco</v>
      </c>
    </row>
    <row r="1469" spans="1:12" hidden="1" x14ac:dyDescent="0.25">
      <c r="A1469" t="s">
        <v>251</v>
      </c>
      <c r="B1469" t="s">
        <v>191</v>
      </c>
      <c r="C1469" t="s">
        <v>844</v>
      </c>
      <c r="E1469">
        <v>1586283</v>
      </c>
      <c r="F1469">
        <v>0</v>
      </c>
      <c r="G1469">
        <v>-7548</v>
      </c>
      <c r="H1469">
        <v>0</v>
      </c>
      <c r="I1469">
        <v>0</v>
      </c>
      <c r="J1469">
        <v>2024</v>
      </c>
      <c r="K1469">
        <v>5</v>
      </c>
      <c r="L1469" t="str">
        <f>+VLOOKUP(A1469,Sheet2!A:A,1,FALSE)</f>
        <v>Sto 610 24 Horas</v>
      </c>
    </row>
    <row r="1470" spans="1:12" hidden="1" x14ac:dyDescent="0.25">
      <c r="A1470" t="s">
        <v>252</v>
      </c>
      <c r="B1470" t="s">
        <v>191</v>
      </c>
      <c r="C1470" t="s">
        <v>844</v>
      </c>
      <c r="E1470">
        <v>-1210500</v>
      </c>
      <c r="F1470">
        <v>0</v>
      </c>
      <c r="G1470">
        <v>-18854</v>
      </c>
      <c r="H1470">
        <v>0</v>
      </c>
      <c r="I1470">
        <v>0</v>
      </c>
      <c r="J1470">
        <v>2024</v>
      </c>
      <c r="K1470">
        <v>5</v>
      </c>
      <c r="L1470" t="str">
        <f>+VLOOKUP(A1470,Sheet2!A:A,1,FALSE)</f>
        <v>Bodega 945 Cedi Cartagena</v>
      </c>
    </row>
    <row r="1471" spans="1:12" hidden="1" x14ac:dyDescent="0.25">
      <c r="A1471" t="s">
        <v>253</v>
      </c>
      <c r="B1471" t="s">
        <v>191</v>
      </c>
      <c r="C1471" t="s">
        <v>844</v>
      </c>
      <c r="E1471">
        <v>606270</v>
      </c>
      <c r="F1471">
        <v>0</v>
      </c>
      <c r="G1471">
        <v>-60275</v>
      </c>
      <c r="H1471">
        <v>0</v>
      </c>
      <c r="I1471">
        <v>0</v>
      </c>
      <c r="J1471">
        <v>2024</v>
      </c>
      <c r="K1471">
        <v>5</v>
      </c>
      <c r="L1471" t="str">
        <f>+VLOOKUP(A1471,Sheet2!A:A,1,FALSE)</f>
        <v>Sdo la Plazuela 613</v>
      </c>
    </row>
    <row r="1472" spans="1:12" hidden="1" x14ac:dyDescent="0.25">
      <c r="A1472" t="s">
        <v>254</v>
      </c>
      <c r="B1472" t="s">
        <v>191</v>
      </c>
      <c r="C1472" t="s">
        <v>843</v>
      </c>
      <c r="E1472">
        <v>1255158</v>
      </c>
      <c r="F1472">
        <v>0</v>
      </c>
      <c r="G1472">
        <v>-300909</v>
      </c>
      <c r="H1472">
        <v>0</v>
      </c>
      <c r="I1472">
        <v>0</v>
      </c>
      <c r="J1472">
        <v>2024</v>
      </c>
      <c r="K1472">
        <v>5</v>
      </c>
      <c r="L1472" t="str">
        <f>+VLOOKUP(A1472,Sheet2!A:A,1,FALSE)</f>
        <v>Sao 310 Buenavista Monteria</v>
      </c>
    </row>
    <row r="1473" spans="1:12" hidden="1" x14ac:dyDescent="0.25">
      <c r="A1473" t="s">
        <v>256</v>
      </c>
      <c r="B1473" t="s">
        <v>191</v>
      </c>
      <c r="C1473" t="s">
        <v>843</v>
      </c>
      <c r="E1473">
        <v>0</v>
      </c>
      <c r="F1473">
        <v>0</v>
      </c>
      <c r="G1473">
        <v>-20132</v>
      </c>
      <c r="H1473">
        <v>0</v>
      </c>
      <c r="I1473">
        <v>0</v>
      </c>
      <c r="J1473">
        <v>2024</v>
      </c>
      <c r="K1473">
        <v>5</v>
      </c>
      <c r="L1473" t="e">
        <f>+VLOOKUP(A1473,Sheet2!A:A,1,FALSE)</f>
        <v>#N/A</v>
      </c>
    </row>
    <row r="1474" spans="1:12" hidden="1" x14ac:dyDescent="0.25">
      <c r="A1474" t="s">
        <v>257</v>
      </c>
      <c r="B1474" t="s">
        <v>191</v>
      </c>
      <c r="C1474" t="s">
        <v>843</v>
      </c>
      <c r="E1474">
        <v>664084</v>
      </c>
      <c r="F1474">
        <v>0</v>
      </c>
      <c r="G1474">
        <v>-225625</v>
      </c>
      <c r="H1474">
        <v>0</v>
      </c>
      <c r="I1474">
        <v>0</v>
      </c>
      <c r="J1474">
        <v>2024</v>
      </c>
      <c r="K1474">
        <v>5</v>
      </c>
      <c r="L1474" t="str">
        <f>+VLOOKUP(A1474,Sheet2!A:A,1,FALSE)</f>
        <v>Sao 302 Circunvalar  Monteria</v>
      </c>
    </row>
    <row r="1475" spans="1:12" hidden="1" x14ac:dyDescent="0.25">
      <c r="A1475" t="s">
        <v>258</v>
      </c>
      <c r="B1475" t="s">
        <v>191</v>
      </c>
      <c r="C1475" t="s">
        <v>843</v>
      </c>
      <c r="E1475">
        <v>0</v>
      </c>
      <c r="F1475">
        <v>0</v>
      </c>
      <c r="G1475">
        <v>-43523</v>
      </c>
      <c r="H1475">
        <v>0</v>
      </c>
      <c r="I1475">
        <v>0</v>
      </c>
      <c r="J1475">
        <v>2024</v>
      </c>
      <c r="K1475">
        <v>5</v>
      </c>
      <c r="L1475" t="str">
        <f>+VLOOKUP(A1475,Sheet2!A:A,1,FALSE)</f>
        <v>Sto 303 Sur</v>
      </c>
    </row>
    <row r="1476" spans="1:12" hidden="1" x14ac:dyDescent="0.25">
      <c r="A1476" t="s">
        <v>259</v>
      </c>
      <c r="B1476" t="s">
        <v>191</v>
      </c>
      <c r="C1476" t="s">
        <v>843</v>
      </c>
      <c r="E1476">
        <v>46606</v>
      </c>
      <c r="F1476">
        <v>0</v>
      </c>
      <c r="G1476">
        <v>-16916</v>
      </c>
      <c r="H1476">
        <v>0</v>
      </c>
      <c r="I1476">
        <v>0</v>
      </c>
      <c r="J1476">
        <v>2024</v>
      </c>
      <c r="K1476">
        <v>5</v>
      </c>
      <c r="L1476" t="str">
        <f>+VLOOKUP(A1476,Sheet2!A:A,1,FALSE)</f>
        <v>Sto 304 Caucasia</v>
      </c>
    </row>
    <row r="1477" spans="1:12" hidden="1" x14ac:dyDescent="0.25">
      <c r="A1477" t="s">
        <v>260</v>
      </c>
      <c r="B1477" t="s">
        <v>191</v>
      </c>
      <c r="C1477" t="s">
        <v>843</v>
      </c>
      <c r="E1477">
        <v>482797</v>
      </c>
      <c r="F1477">
        <v>0</v>
      </c>
      <c r="G1477">
        <v>-295358</v>
      </c>
      <c r="H1477">
        <v>0</v>
      </c>
      <c r="I1477">
        <v>0</v>
      </c>
      <c r="J1477">
        <v>2024</v>
      </c>
      <c r="K1477">
        <v>5</v>
      </c>
      <c r="L1477" t="str">
        <f>+VLOOKUP(A1477,Sheet2!A:A,1,FALSE)</f>
        <v>Sto 305 Lorica</v>
      </c>
    </row>
    <row r="1478" spans="1:12" hidden="1" x14ac:dyDescent="0.25">
      <c r="A1478" t="s">
        <v>828</v>
      </c>
      <c r="B1478" t="s">
        <v>191</v>
      </c>
      <c r="C1478" t="s">
        <v>843</v>
      </c>
      <c r="E1478">
        <v>139068</v>
      </c>
      <c r="F1478">
        <v>0</v>
      </c>
      <c r="G1478">
        <v>-116643</v>
      </c>
      <c r="H1478">
        <v>0</v>
      </c>
      <c r="I1478">
        <v>0</v>
      </c>
      <c r="J1478">
        <v>2024</v>
      </c>
      <c r="K1478">
        <v>5</v>
      </c>
      <c r="L1478" t="e">
        <f>+VLOOKUP(A1478,Sheet2!A:A,1,FALSE)</f>
        <v>#N/A</v>
      </c>
    </row>
    <row r="1479" spans="1:12" hidden="1" x14ac:dyDescent="0.25">
      <c r="A1479" t="s">
        <v>262</v>
      </c>
      <c r="B1479" t="s">
        <v>191</v>
      </c>
      <c r="C1479" t="s">
        <v>843</v>
      </c>
      <c r="E1479">
        <v>167868</v>
      </c>
      <c r="F1479">
        <v>0</v>
      </c>
      <c r="G1479">
        <v>-69400</v>
      </c>
      <c r="H1479">
        <v>0</v>
      </c>
      <c r="I1479">
        <v>0</v>
      </c>
      <c r="J1479">
        <v>2024</v>
      </c>
      <c r="K1479">
        <v>5</v>
      </c>
      <c r="L1479" t="str">
        <f>+VLOOKUP(A1479,Sheet2!A:A,1,FALSE)</f>
        <v>Sto 314 Margen Izquierdo</v>
      </c>
    </row>
    <row r="1480" spans="1:12" hidden="1" x14ac:dyDescent="0.25">
      <c r="A1480" t="s">
        <v>263</v>
      </c>
      <c r="B1480" t="s">
        <v>191</v>
      </c>
      <c r="C1480" t="s">
        <v>843</v>
      </c>
      <c r="E1480">
        <v>566082</v>
      </c>
      <c r="F1480">
        <v>0</v>
      </c>
      <c r="G1480">
        <v>-47690</v>
      </c>
      <c r="H1480">
        <v>0</v>
      </c>
      <c r="I1480">
        <v>0</v>
      </c>
      <c r="J1480">
        <v>2024</v>
      </c>
      <c r="K1480">
        <v>5</v>
      </c>
      <c r="L1480" t="str">
        <f>+VLOOKUP(A1480,Sheet2!A:A,1,FALSE)</f>
        <v>Sto 315 Monteverde</v>
      </c>
    </row>
    <row r="1481" spans="1:12" hidden="1" x14ac:dyDescent="0.25">
      <c r="A1481" t="s">
        <v>265</v>
      </c>
      <c r="B1481" t="s">
        <v>191</v>
      </c>
      <c r="C1481" t="s">
        <v>843</v>
      </c>
      <c r="E1481">
        <v>98276</v>
      </c>
      <c r="F1481">
        <v>0</v>
      </c>
      <c r="G1481">
        <v>0</v>
      </c>
      <c r="H1481">
        <v>0</v>
      </c>
      <c r="I1481">
        <v>0</v>
      </c>
      <c r="J1481">
        <v>2024</v>
      </c>
      <c r="K1481">
        <v>5</v>
      </c>
      <c r="L1481" t="str">
        <f>+VLOOKUP(A1481,Sheet2!A:A,1,FALSE)</f>
        <v>Sto 291 Santa Elena</v>
      </c>
    </row>
    <row r="1482" spans="1:12" hidden="1" x14ac:dyDescent="0.25">
      <c r="A1482" t="s">
        <v>266</v>
      </c>
      <c r="B1482" t="s">
        <v>191</v>
      </c>
      <c r="C1482" t="s">
        <v>843</v>
      </c>
      <c r="E1482">
        <v>461466</v>
      </c>
      <c r="F1482">
        <v>0</v>
      </c>
      <c r="G1482">
        <v>-304947</v>
      </c>
      <c r="H1482">
        <v>0</v>
      </c>
      <c r="I1482">
        <v>0</v>
      </c>
      <c r="J1482">
        <v>2024</v>
      </c>
      <c r="K1482">
        <v>5</v>
      </c>
      <c r="L1482" t="str">
        <f>+VLOOKUP(A1482,Sheet2!A:A,1,FALSE)</f>
        <v>Sto 325 Tolu</v>
      </c>
    </row>
    <row r="1483" spans="1:12" hidden="1" x14ac:dyDescent="0.25">
      <c r="A1483" t="s">
        <v>267</v>
      </c>
      <c r="B1483" t="s">
        <v>191</v>
      </c>
      <c r="C1483" t="s">
        <v>845</v>
      </c>
      <c r="E1483">
        <v>802874</v>
      </c>
      <c r="F1483">
        <v>0</v>
      </c>
      <c r="G1483">
        <v>0</v>
      </c>
      <c r="H1483">
        <v>0</v>
      </c>
      <c r="I1483">
        <v>0</v>
      </c>
      <c r="J1483">
        <v>2024</v>
      </c>
      <c r="K1483">
        <v>5</v>
      </c>
      <c r="L1483" t="str">
        <f>+VLOOKUP(A1483,Sheet2!A:A,1,FALSE)</f>
        <v>Sto 221 Riohacha</v>
      </c>
    </row>
    <row r="1484" spans="1:12" hidden="1" x14ac:dyDescent="0.25">
      <c r="A1484" t="s">
        <v>268</v>
      </c>
      <c r="B1484" t="s">
        <v>191</v>
      </c>
      <c r="C1484" t="s">
        <v>845</v>
      </c>
      <c r="E1484">
        <v>1960225</v>
      </c>
      <c r="F1484">
        <v>0</v>
      </c>
      <c r="G1484">
        <v>0</v>
      </c>
      <c r="H1484">
        <v>0</v>
      </c>
      <c r="I1484">
        <v>0</v>
      </c>
      <c r="J1484">
        <v>2024</v>
      </c>
      <c r="K1484">
        <v>5</v>
      </c>
      <c r="L1484" t="e">
        <f>+VLOOKUP(A1484,Sheet2!A:A,1,FALSE)</f>
        <v>#N/A</v>
      </c>
    </row>
    <row r="1485" spans="1:12" hidden="1" x14ac:dyDescent="0.25">
      <c r="A1485" t="s">
        <v>269</v>
      </c>
      <c r="B1485" t="s">
        <v>191</v>
      </c>
      <c r="C1485" t="s">
        <v>845</v>
      </c>
      <c r="E1485">
        <v>254080</v>
      </c>
      <c r="F1485">
        <v>0</v>
      </c>
      <c r="G1485">
        <v>0</v>
      </c>
      <c r="H1485">
        <v>0</v>
      </c>
      <c r="I1485">
        <v>0</v>
      </c>
      <c r="J1485">
        <v>2024</v>
      </c>
      <c r="K1485">
        <v>5</v>
      </c>
      <c r="L1485" t="e">
        <f>+VLOOKUP(A1485,Sheet2!A:A,1,FALSE)</f>
        <v>#N/A</v>
      </c>
    </row>
    <row r="1486" spans="1:12" hidden="1" x14ac:dyDescent="0.25">
      <c r="A1486" t="s">
        <v>270</v>
      </c>
      <c r="B1486" t="s">
        <v>191</v>
      </c>
      <c r="C1486" t="s">
        <v>845</v>
      </c>
      <c r="E1486">
        <v>792590</v>
      </c>
      <c r="F1486">
        <v>0</v>
      </c>
      <c r="G1486">
        <v>0</v>
      </c>
      <c r="H1486">
        <v>0</v>
      </c>
      <c r="I1486">
        <v>0</v>
      </c>
      <c r="J1486">
        <v>2024</v>
      </c>
      <c r="K1486">
        <v>5</v>
      </c>
      <c r="L1486" t="str">
        <f>+VLOOKUP(A1486,Sheet2!A:A,1,FALSE)</f>
        <v>Sto 226 Maicao Mezquita</v>
      </c>
    </row>
    <row r="1487" spans="1:12" hidden="1" x14ac:dyDescent="0.25">
      <c r="A1487" t="s">
        <v>271</v>
      </c>
      <c r="B1487" t="s">
        <v>191</v>
      </c>
      <c r="C1487" t="s">
        <v>845</v>
      </c>
      <c r="E1487">
        <v>319725</v>
      </c>
      <c r="F1487">
        <v>0</v>
      </c>
      <c r="G1487">
        <v>0</v>
      </c>
      <c r="H1487">
        <v>0</v>
      </c>
      <c r="I1487">
        <v>0</v>
      </c>
      <c r="J1487">
        <v>2024</v>
      </c>
      <c r="K1487">
        <v>5</v>
      </c>
      <c r="L1487" t="str">
        <f>+VLOOKUP(A1487,Sheet2!A:A,1,FALSE)</f>
        <v>Sto 229 Uribia</v>
      </c>
    </row>
    <row r="1488" spans="1:12" hidden="1" x14ac:dyDescent="0.25">
      <c r="A1488" t="s">
        <v>272</v>
      </c>
      <c r="B1488" t="s">
        <v>191</v>
      </c>
      <c r="C1488" t="s">
        <v>845</v>
      </c>
      <c r="E1488">
        <v>2582296</v>
      </c>
      <c r="F1488">
        <v>0</v>
      </c>
      <c r="G1488">
        <v>0</v>
      </c>
      <c r="H1488">
        <v>0</v>
      </c>
      <c r="I1488">
        <v>0</v>
      </c>
      <c r="J1488">
        <v>2024</v>
      </c>
      <c r="K1488">
        <v>5</v>
      </c>
      <c r="L1488" t="str">
        <f>+VLOOKUP(A1488,Sheet2!A:A,1,FALSE)</f>
        <v>Sao 212 Riohacha</v>
      </c>
    </row>
    <row r="1489" spans="1:12" hidden="1" x14ac:dyDescent="0.25">
      <c r="A1489" t="s">
        <v>273</v>
      </c>
      <c r="B1489" t="s">
        <v>191</v>
      </c>
      <c r="C1489" t="s">
        <v>846</v>
      </c>
      <c r="E1489">
        <v>695122</v>
      </c>
      <c r="F1489">
        <v>0</v>
      </c>
      <c r="G1489">
        <v>-10064</v>
      </c>
      <c r="H1489">
        <v>0</v>
      </c>
      <c r="I1489">
        <v>0</v>
      </c>
      <c r="J1489">
        <v>2024</v>
      </c>
      <c r="K1489">
        <v>5</v>
      </c>
      <c r="L1489" t="str">
        <f>+VLOOKUP(A1489,Sheet2!A:A,1,FALSE)</f>
        <v>Sao 203 Santamarta</v>
      </c>
    </row>
    <row r="1490" spans="1:12" hidden="1" x14ac:dyDescent="0.25">
      <c r="A1490" t="s">
        <v>274</v>
      </c>
      <c r="B1490" t="s">
        <v>191</v>
      </c>
      <c r="C1490" t="s">
        <v>846</v>
      </c>
      <c r="E1490">
        <v>1358560</v>
      </c>
      <c r="F1490">
        <v>0</v>
      </c>
      <c r="G1490">
        <v>0</v>
      </c>
      <c r="H1490">
        <v>0</v>
      </c>
      <c r="I1490">
        <v>0</v>
      </c>
      <c r="J1490">
        <v>2024</v>
      </c>
      <c r="K1490">
        <v>5</v>
      </c>
      <c r="L1490" t="str">
        <f>+VLOOKUP(A1490,Sheet2!A:A,1,FALSE)</f>
        <v>Sto 202 Rodadero</v>
      </c>
    </row>
    <row r="1491" spans="1:12" hidden="1" x14ac:dyDescent="0.25">
      <c r="A1491" t="s">
        <v>275</v>
      </c>
      <c r="B1491" t="s">
        <v>191</v>
      </c>
      <c r="C1491" t="s">
        <v>846</v>
      </c>
      <c r="E1491">
        <v>621394</v>
      </c>
      <c r="F1491">
        <v>0</v>
      </c>
      <c r="G1491">
        <v>-10277</v>
      </c>
      <c r="H1491">
        <v>0</v>
      </c>
      <c r="I1491">
        <v>0</v>
      </c>
      <c r="J1491">
        <v>2024</v>
      </c>
      <c r="K1491">
        <v>5</v>
      </c>
      <c r="L1491" t="str">
        <f>+VLOOKUP(A1491,Sheet2!A:A,1,FALSE)</f>
        <v>Sto 208 Terminal</v>
      </c>
    </row>
    <row r="1492" spans="1:12" hidden="1" x14ac:dyDescent="0.25">
      <c r="A1492" t="s">
        <v>276</v>
      </c>
      <c r="B1492" t="s">
        <v>191</v>
      </c>
      <c r="C1492" t="s">
        <v>846</v>
      </c>
      <c r="E1492">
        <v>364404</v>
      </c>
      <c r="F1492">
        <v>0</v>
      </c>
      <c r="G1492">
        <v>0</v>
      </c>
      <c r="H1492">
        <v>0</v>
      </c>
      <c r="I1492">
        <v>0</v>
      </c>
      <c r="J1492">
        <v>2024</v>
      </c>
      <c r="K1492">
        <v>5</v>
      </c>
      <c r="L1492" t="str">
        <f>+VLOOKUP(A1492,Sheet2!A:A,1,FALSE)</f>
        <v>Sto 209 Gaira</v>
      </c>
    </row>
    <row r="1493" spans="1:12" hidden="1" x14ac:dyDescent="0.25">
      <c r="A1493" t="s">
        <v>277</v>
      </c>
      <c r="B1493" t="s">
        <v>191</v>
      </c>
      <c r="C1493" t="s">
        <v>846</v>
      </c>
      <c r="E1493">
        <v>0</v>
      </c>
      <c r="F1493">
        <v>0</v>
      </c>
      <c r="G1493">
        <v>-70666</v>
      </c>
      <c r="H1493">
        <v>0</v>
      </c>
      <c r="I1493">
        <v>0</v>
      </c>
      <c r="J1493">
        <v>2024</v>
      </c>
      <c r="K1493">
        <v>5</v>
      </c>
      <c r="L1493" t="str">
        <f>+VLOOKUP(A1493,Sheet2!A:A,1,FALSE)</f>
        <v>Sto 216 Minca</v>
      </c>
    </row>
    <row r="1494" spans="1:12" hidden="1" x14ac:dyDescent="0.25">
      <c r="A1494" t="s">
        <v>278</v>
      </c>
      <c r="B1494" t="s">
        <v>191</v>
      </c>
      <c r="C1494" t="s">
        <v>846</v>
      </c>
      <c r="E1494">
        <v>0</v>
      </c>
      <c r="F1494">
        <v>0</v>
      </c>
      <c r="G1494">
        <v>-134245</v>
      </c>
      <c r="H1494">
        <v>0</v>
      </c>
      <c r="I1494">
        <v>0</v>
      </c>
      <c r="J1494">
        <v>2024</v>
      </c>
      <c r="K1494">
        <v>5</v>
      </c>
      <c r="L1494" t="str">
        <f>+VLOOKUP(A1494,Sheet2!A:A,1,FALSE)</f>
        <v>Sto 217 la Bonga</v>
      </c>
    </row>
    <row r="1495" spans="1:12" hidden="1" x14ac:dyDescent="0.25">
      <c r="A1495" t="s">
        <v>279</v>
      </c>
      <c r="B1495" t="s">
        <v>191</v>
      </c>
      <c r="C1495" t="s">
        <v>846</v>
      </c>
      <c r="E1495">
        <v>545244</v>
      </c>
      <c r="F1495">
        <v>0</v>
      </c>
      <c r="G1495">
        <v>0</v>
      </c>
      <c r="H1495">
        <v>0</v>
      </c>
      <c r="I1495">
        <v>0</v>
      </c>
      <c r="J1495">
        <v>2024</v>
      </c>
      <c r="K1495">
        <v>5</v>
      </c>
      <c r="L1495" t="str">
        <f>+VLOOKUP(A1495,Sheet2!A:A,1,FALSE)</f>
        <v>Sto 219 el Banco</v>
      </c>
    </row>
    <row r="1496" spans="1:12" hidden="1" x14ac:dyDescent="0.25">
      <c r="A1496" t="s">
        <v>280</v>
      </c>
      <c r="B1496" t="s">
        <v>191</v>
      </c>
      <c r="C1496" t="s">
        <v>846</v>
      </c>
      <c r="E1496">
        <v>0</v>
      </c>
      <c r="F1496">
        <v>0</v>
      </c>
      <c r="G1496">
        <v>-88511</v>
      </c>
      <c r="H1496">
        <v>0</v>
      </c>
      <c r="I1496">
        <v>0</v>
      </c>
      <c r="J1496">
        <v>2024</v>
      </c>
      <c r="K1496">
        <v>5</v>
      </c>
      <c r="L1496" t="str">
        <f>+VLOOKUP(A1496,Sheet2!A:A,1,FALSE)</f>
        <v>Sto 222 Bello Horizonte</v>
      </c>
    </row>
    <row r="1497" spans="1:12" hidden="1" x14ac:dyDescent="0.25">
      <c r="A1497" t="s">
        <v>281</v>
      </c>
      <c r="B1497" t="s">
        <v>191</v>
      </c>
      <c r="C1497" t="s">
        <v>846</v>
      </c>
      <c r="E1497">
        <v>296802</v>
      </c>
      <c r="F1497">
        <v>0</v>
      </c>
      <c r="G1497">
        <v>0</v>
      </c>
      <c r="H1497">
        <v>0</v>
      </c>
      <c r="I1497">
        <v>0</v>
      </c>
      <c r="J1497">
        <v>2024</v>
      </c>
      <c r="K1497">
        <v>5</v>
      </c>
      <c r="L1497" t="str">
        <f>+VLOOKUP(A1497,Sheet2!A:A,1,FALSE)</f>
        <v>Sto 223  Mamatoco</v>
      </c>
    </row>
    <row r="1498" spans="1:12" hidden="1" x14ac:dyDescent="0.25">
      <c r="A1498" t="s">
        <v>786</v>
      </c>
      <c r="B1498" t="s">
        <v>191</v>
      </c>
      <c r="C1498" t="s">
        <v>846</v>
      </c>
      <c r="E1498">
        <v>27133</v>
      </c>
      <c r="F1498">
        <v>0</v>
      </c>
      <c r="G1498">
        <v>0</v>
      </c>
      <c r="H1498">
        <v>0</v>
      </c>
      <c r="I1498">
        <v>0</v>
      </c>
      <c r="J1498">
        <v>2024</v>
      </c>
      <c r="K1498">
        <v>5</v>
      </c>
      <c r="L1498" t="e">
        <f>+VLOOKUP(A1498,Sheet2!A:A,1,FALSE)</f>
        <v>#N/A</v>
      </c>
    </row>
    <row r="1499" spans="1:12" hidden="1" x14ac:dyDescent="0.25">
      <c r="A1499" t="s">
        <v>831</v>
      </c>
      <c r="B1499" t="s">
        <v>191</v>
      </c>
      <c r="C1499" t="s">
        <v>846</v>
      </c>
      <c r="E1499">
        <v>88200</v>
      </c>
      <c r="F1499">
        <v>0</v>
      </c>
      <c r="G1499">
        <v>0</v>
      </c>
      <c r="H1499">
        <v>0</v>
      </c>
      <c r="I1499">
        <v>0</v>
      </c>
      <c r="J1499">
        <v>2024</v>
      </c>
      <c r="K1499">
        <v>5</v>
      </c>
      <c r="L1499" t="str">
        <f>+VLOOKUP(A1499,Sheet2!A:A,1,FALSE)</f>
        <v>Sto 701 Cienaga Magdalena</v>
      </c>
    </row>
    <row r="1500" spans="1:12" hidden="1" x14ac:dyDescent="0.25">
      <c r="A1500" t="s">
        <v>282</v>
      </c>
      <c r="B1500" t="s">
        <v>191</v>
      </c>
      <c r="C1500" t="s">
        <v>846</v>
      </c>
      <c r="E1500">
        <v>645742</v>
      </c>
      <c r="F1500">
        <v>0</v>
      </c>
      <c r="G1500">
        <v>-12520</v>
      </c>
      <c r="H1500">
        <v>0</v>
      </c>
      <c r="I1500">
        <v>0</v>
      </c>
      <c r="J1500">
        <v>2024</v>
      </c>
      <c r="K1500">
        <v>5</v>
      </c>
      <c r="L1500" t="str">
        <f>+VLOOKUP(A1500,Sheet2!A:A,1,FALSE)</f>
        <v>Sto 702 Clinica mar Caribe</v>
      </c>
    </row>
    <row r="1501" spans="1:12" hidden="1" x14ac:dyDescent="0.25">
      <c r="A1501" t="s">
        <v>283</v>
      </c>
      <c r="B1501" t="s">
        <v>191</v>
      </c>
      <c r="C1501" t="s">
        <v>846</v>
      </c>
      <c r="E1501">
        <v>85305</v>
      </c>
      <c r="F1501">
        <v>0</v>
      </c>
      <c r="G1501">
        <v>0</v>
      </c>
      <c r="H1501">
        <v>0</v>
      </c>
      <c r="I1501">
        <v>0</v>
      </c>
      <c r="J1501">
        <v>2024</v>
      </c>
      <c r="K1501">
        <v>5</v>
      </c>
      <c r="L1501" t="str">
        <f>+VLOOKUP(A1501,Sheet2!A:A,1,FALSE)</f>
        <v>Sto 210</v>
      </c>
    </row>
    <row r="1502" spans="1:12" hidden="1" x14ac:dyDescent="0.25">
      <c r="A1502" t="s">
        <v>284</v>
      </c>
      <c r="B1502" t="s">
        <v>191</v>
      </c>
      <c r="C1502" t="s">
        <v>846</v>
      </c>
      <c r="E1502">
        <v>517278</v>
      </c>
      <c r="F1502">
        <v>0</v>
      </c>
      <c r="G1502">
        <v>-115138</v>
      </c>
      <c r="H1502">
        <v>0</v>
      </c>
      <c r="I1502">
        <v>0</v>
      </c>
      <c r="J1502">
        <v>2024</v>
      </c>
      <c r="K1502">
        <v>5</v>
      </c>
      <c r="L1502" t="str">
        <f>+VLOOKUP(A1502,Sheet2!A:A,1,FALSE)</f>
        <v>Sto 227 11 de Noviembre</v>
      </c>
    </row>
    <row r="1503" spans="1:12" hidden="1" x14ac:dyDescent="0.25">
      <c r="A1503" t="s">
        <v>285</v>
      </c>
      <c r="B1503" t="s">
        <v>191</v>
      </c>
      <c r="C1503" t="s">
        <v>847</v>
      </c>
      <c r="E1503">
        <v>3616736</v>
      </c>
      <c r="F1503">
        <v>0</v>
      </c>
      <c r="G1503">
        <v>-81786</v>
      </c>
      <c r="H1503">
        <v>0</v>
      </c>
      <c r="I1503">
        <v>0</v>
      </c>
      <c r="J1503">
        <v>2024</v>
      </c>
      <c r="K1503">
        <v>5</v>
      </c>
      <c r="L1503" t="str">
        <f>+VLOOKUP(A1503,Sheet2!A:A,1,FALSE)</f>
        <v>Sao 320 Guacari</v>
      </c>
    </row>
    <row r="1504" spans="1:12" hidden="1" x14ac:dyDescent="0.25">
      <c r="A1504" t="s">
        <v>286</v>
      </c>
      <c r="B1504" t="s">
        <v>191</v>
      </c>
      <c r="C1504" t="s">
        <v>847</v>
      </c>
      <c r="E1504">
        <v>1793015</v>
      </c>
      <c r="F1504">
        <v>0</v>
      </c>
      <c r="G1504">
        <v>-220671</v>
      </c>
      <c r="H1504">
        <v>0</v>
      </c>
      <c r="I1504">
        <v>0</v>
      </c>
      <c r="J1504">
        <v>2024</v>
      </c>
      <c r="K1504">
        <v>5</v>
      </c>
      <c r="L1504" t="str">
        <f>+VLOOKUP(A1504,Sheet2!A:A,1,FALSE)</f>
        <v>Sao 321 Sincelejo</v>
      </c>
    </row>
    <row r="1505" spans="1:12" hidden="1" x14ac:dyDescent="0.25">
      <c r="A1505" t="s">
        <v>287</v>
      </c>
      <c r="B1505" t="s">
        <v>191</v>
      </c>
      <c r="C1505" t="s">
        <v>847</v>
      </c>
      <c r="E1505">
        <v>586760</v>
      </c>
      <c r="F1505">
        <v>0</v>
      </c>
      <c r="G1505">
        <v>-136685</v>
      </c>
      <c r="H1505">
        <v>0</v>
      </c>
      <c r="I1505">
        <v>0</v>
      </c>
      <c r="J1505">
        <v>2024</v>
      </c>
      <c r="K1505">
        <v>5</v>
      </c>
      <c r="L1505" t="str">
        <f>+VLOOKUP(A1505,Sheet2!A:A,1,FALSE)</f>
        <v>Sto 322 Corozal</v>
      </c>
    </row>
    <row r="1506" spans="1:12" hidden="1" x14ac:dyDescent="0.25">
      <c r="A1506" t="s">
        <v>288</v>
      </c>
      <c r="B1506" t="s">
        <v>191</v>
      </c>
      <c r="C1506" t="s">
        <v>847</v>
      </c>
      <c r="E1506">
        <v>934637</v>
      </c>
      <c r="F1506">
        <v>0</v>
      </c>
      <c r="G1506">
        <v>-310080</v>
      </c>
      <c r="H1506">
        <v>0</v>
      </c>
      <c r="I1506">
        <v>0</v>
      </c>
      <c r="J1506">
        <v>2024</v>
      </c>
      <c r="K1506">
        <v>5</v>
      </c>
      <c r="L1506" t="str">
        <f>+VLOOKUP(A1506,Sheet2!A:A,1,FALSE)</f>
        <v>Sto 323 Euro</v>
      </c>
    </row>
    <row r="1507" spans="1:12" hidden="1" x14ac:dyDescent="0.25">
      <c r="A1507" t="s">
        <v>289</v>
      </c>
      <c r="B1507" t="s">
        <v>191</v>
      </c>
      <c r="C1507" t="s">
        <v>847</v>
      </c>
      <c r="E1507">
        <v>802410</v>
      </c>
      <c r="F1507">
        <v>0</v>
      </c>
      <c r="G1507">
        <v>-285586</v>
      </c>
      <c r="H1507">
        <v>0</v>
      </c>
      <c r="I1507">
        <v>0</v>
      </c>
      <c r="J1507">
        <v>2024</v>
      </c>
      <c r="K1507">
        <v>5</v>
      </c>
      <c r="L1507" t="str">
        <f>+VLOOKUP(A1507,Sheet2!A:A,1,FALSE)</f>
        <v>Sto 326 San Carlos</v>
      </c>
    </row>
    <row r="1508" spans="1:12" hidden="1" x14ac:dyDescent="0.25">
      <c r="A1508" t="s">
        <v>290</v>
      </c>
      <c r="B1508" t="s">
        <v>191</v>
      </c>
      <c r="C1508" t="s">
        <v>847</v>
      </c>
      <c r="E1508">
        <v>332346</v>
      </c>
      <c r="F1508">
        <v>0</v>
      </c>
      <c r="G1508">
        <v>-280679</v>
      </c>
      <c r="H1508">
        <v>0</v>
      </c>
      <c r="I1508">
        <v>0</v>
      </c>
      <c r="J1508">
        <v>2024</v>
      </c>
      <c r="K1508">
        <v>5</v>
      </c>
      <c r="L1508" t="str">
        <f>+VLOOKUP(A1508,Sheet2!A:A,1,FALSE)</f>
        <v>Sto 327 Argelia</v>
      </c>
    </row>
    <row r="1509" spans="1:12" hidden="1" x14ac:dyDescent="0.25">
      <c r="A1509" t="s">
        <v>291</v>
      </c>
      <c r="B1509" t="s">
        <v>191</v>
      </c>
      <c r="C1509" t="s">
        <v>847</v>
      </c>
      <c r="E1509">
        <v>185100</v>
      </c>
      <c r="F1509">
        <v>0</v>
      </c>
      <c r="G1509">
        <v>-40162</v>
      </c>
      <c r="H1509">
        <v>0</v>
      </c>
      <c r="I1509">
        <v>0</v>
      </c>
      <c r="J1509">
        <v>2024</v>
      </c>
      <c r="K1509">
        <v>5</v>
      </c>
      <c r="L1509" t="str">
        <f>+VLOOKUP(A1509,Sheet2!A:A,1,FALSE)</f>
        <v>Sto 328 San Marcos</v>
      </c>
    </row>
    <row r="1510" spans="1:12" hidden="1" x14ac:dyDescent="0.25">
      <c r="A1510" t="s">
        <v>292</v>
      </c>
      <c r="B1510" t="s">
        <v>191</v>
      </c>
      <c r="C1510" t="s">
        <v>847</v>
      </c>
      <c r="E1510">
        <v>711493</v>
      </c>
      <c r="F1510">
        <v>0</v>
      </c>
      <c r="G1510">
        <v>-239925</v>
      </c>
      <c r="H1510">
        <v>0</v>
      </c>
      <c r="I1510">
        <v>0</v>
      </c>
      <c r="J1510">
        <v>2024</v>
      </c>
      <c r="K1510">
        <v>5</v>
      </c>
      <c r="L1510" t="str">
        <f>+VLOOKUP(A1510,Sheet2!A:A,1,FALSE)</f>
        <v>Sto 331 Sanjuan Nepomuceno</v>
      </c>
    </row>
    <row r="1511" spans="1:12" hidden="1" x14ac:dyDescent="0.25">
      <c r="A1511" t="s">
        <v>293</v>
      </c>
      <c r="B1511" t="s">
        <v>191</v>
      </c>
      <c r="C1511" t="s">
        <v>847</v>
      </c>
      <c r="E1511">
        <v>1522266</v>
      </c>
      <c r="F1511">
        <v>0</v>
      </c>
      <c r="G1511">
        <v>0</v>
      </c>
      <c r="H1511">
        <v>0</v>
      </c>
      <c r="I1511">
        <v>0</v>
      </c>
      <c r="J1511">
        <v>2024</v>
      </c>
      <c r="K1511">
        <v>5</v>
      </c>
      <c r="L1511" t="e">
        <f>+VLOOKUP(A1511,Sheet2!A:A,1,FALSE)</f>
        <v>#N/A</v>
      </c>
    </row>
    <row r="1512" spans="1:12" hidden="1" x14ac:dyDescent="0.25">
      <c r="A1512" t="s">
        <v>294</v>
      </c>
      <c r="B1512" t="s">
        <v>191</v>
      </c>
      <c r="C1512" t="s">
        <v>847</v>
      </c>
      <c r="E1512">
        <v>484722</v>
      </c>
      <c r="F1512">
        <v>0</v>
      </c>
      <c r="G1512">
        <v>-139074</v>
      </c>
      <c r="H1512">
        <v>0</v>
      </c>
      <c r="I1512">
        <v>0</v>
      </c>
      <c r="J1512">
        <v>2024</v>
      </c>
      <c r="K1512">
        <v>5</v>
      </c>
      <c r="L1512" t="str">
        <f>+VLOOKUP(A1512,Sheet2!A:A,1,FALSE)</f>
        <v>Sto 787 la Ford</v>
      </c>
    </row>
    <row r="1513" spans="1:12" hidden="1" x14ac:dyDescent="0.25">
      <c r="A1513" t="s">
        <v>295</v>
      </c>
      <c r="B1513" t="s">
        <v>191</v>
      </c>
      <c r="C1513" t="s">
        <v>847</v>
      </c>
      <c r="E1513">
        <v>785818</v>
      </c>
      <c r="F1513">
        <v>0</v>
      </c>
      <c r="G1513">
        <v>-424579</v>
      </c>
      <c r="H1513">
        <v>0</v>
      </c>
      <c r="I1513">
        <v>0</v>
      </c>
      <c r="J1513">
        <v>2024</v>
      </c>
      <c r="K1513">
        <v>5</v>
      </c>
      <c r="L1513" t="str">
        <f>+VLOOKUP(A1513,Sheet2!A:A,1,FALSE)</f>
        <v>Sto 788 San Miguel</v>
      </c>
    </row>
    <row r="1514" spans="1:12" hidden="1" x14ac:dyDescent="0.25">
      <c r="A1514" t="s">
        <v>296</v>
      </c>
      <c r="B1514" t="s">
        <v>191</v>
      </c>
      <c r="C1514" t="s">
        <v>847</v>
      </c>
      <c r="E1514">
        <v>376000</v>
      </c>
      <c r="F1514">
        <v>0</v>
      </c>
      <c r="G1514">
        <v>-511186</v>
      </c>
      <c r="H1514">
        <v>0</v>
      </c>
      <c r="I1514">
        <v>0</v>
      </c>
      <c r="J1514">
        <v>2024</v>
      </c>
      <c r="K1514">
        <v>5</v>
      </c>
      <c r="L1514" t="str">
        <f>+VLOOKUP(A1514,Sheet2!A:A,1,FALSE)</f>
        <v>Sto 790</v>
      </c>
    </row>
    <row r="1515" spans="1:12" hidden="1" x14ac:dyDescent="0.25">
      <c r="A1515" t="s">
        <v>297</v>
      </c>
      <c r="B1515" t="s">
        <v>191</v>
      </c>
      <c r="C1515" t="s">
        <v>847</v>
      </c>
      <c r="E1515">
        <v>501202</v>
      </c>
      <c r="F1515">
        <v>0</v>
      </c>
      <c r="G1515">
        <v>-192250</v>
      </c>
      <c r="H1515">
        <v>0</v>
      </c>
      <c r="I1515">
        <v>0</v>
      </c>
      <c r="J1515">
        <v>2024</v>
      </c>
      <c r="K1515">
        <v>5</v>
      </c>
      <c r="L1515" t="str">
        <f>+VLOOKUP(A1515,Sheet2!A:A,1,FALSE)</f>
        <v>Sto 794</v>
      </c>
    </row>
    <row r="1516" spans="1:12" hidden="1" x14ac:dyDescent="0.25">
      <c r="A1516" t="s">
        <v>298</v>
      </c>
      <c r="B1516" t="s">
        <v>191</v>
      </c>
      <c r="C1516" t="s">
        <v>847</v>
      </c>
      <c r="E1516">
        <v>0</v>
      </c>
      <c r="F1516">
        <v>0</v>
      </c>
      <c r="G1516">
        <v>-44042</v>
      </c>
      <c r="H1516">
        <v>0</v>
      </c>
      <c r="I1516">
        <v>0</v>
      </c>
      <c r="J1516">
        <v>2024</v>
      </c>
      <c r="K1516">
        <v>5</v>
      </c>
      <c r="L1516" t="str">
        <f>+VLOOKUP(A1516,Sheet2!A:A,1,FALSE)</f>
        <v>Sto 798 Carmen de Bolivar</v>
      </c>
    </row>
    <row r="1517" spans="1:12" hidden="1" x14ac:dyDescent="0.25">
      <c r="A1517" t="s">
        <v>299</v>
      </c>
      <c r="B1517" t="s">
        <v>191</v>
      </c>
      <c r="C1517" t="s">
        <v>848</v>
      </c>
      <c r="E1517">
        <v>132764</v>
      </c>
      <c r="F1517">
        <v>0</v>
      </c>
      <c r="G1517">
        <v>-22806</v>
      </c>
      <c r="H1517">
        <v>0</v>
      </c>
      <c r="I1517">
        <v>0</v>
      </c>
      <c r="J1517">
        <v>2024</v>
      </c>
      <c r="K1517">
        <v>5</v>
      </c>
      <c r="L1517" t="str">
        <f>+VLOOKUP(A1517,Sheet2!A:A,1,FALSE)</f>
        <v>Sdo 760 Petromil</v>
      </c>
    </row>
    <row r="1518" spans="1:12" hidden="1" x14ac:dyDescent="0.25">
      <c r="A1518" t="s">
        <v>300</v>
      </c>
      <c r="B1518" t="s">
        <v>191</v>
      </c>
      <c r="C1518" t="s">
        <v>848</v>
      </c>
      <c r="E1518">
        <v>987776</v>
      </c>
      <c r="F1518">
        <v>0</v>
      </c>
      <c r="G1518">
        <v>0</v>
      </c>
      <c r="H1518">
        <v>0</v>
      </c>
      <c r="I1518">
        <v>0</v>
      </c>
      <c r="J1518">
        <v>2024</v>
      </c>
      <c r="K1518">
        <v>5</v>
      </c>
      <c r="L1518" t="str">
        <f>+VLOOKUP(A1518,Sheet2!A:A,1,FALSE)</f>
        <v>Sto 224 Fonseca</v>
      </c>
    </row>
    <row r="1519" spans="1:12" hidden="1" x14ac:dyDescent="0.25">
      <c r="A1519" t="s">
        <v>301</v>
      </c>
      <c r="B1519" t="s">
        <v>191</v>
      </c>
      <c r="C1519" t="s">
        <v>848</v>
      </c>
      <c r="E1519">
        <v>2254624</v>
      </c>
      <c r="F1519">
        <v>0</v>
      </c>
      <c r="G1519">
        <v>-94638</v>
      </c>
      <c r="H1519">
        <v>0</v>
      </c>
      <c r="I1519">
        <v>0</v>
      </c>
      <c r="J1519">
        <v>2024</v>
      </c>
      <c r="K1519">
        <v>5</v>
      </c>
      <c r="L1519" t="str">
        <f>+VLOOKUP(A1519,Sheet2!A:A,1,FALSE)</f>
        <v>Sao 251 la Ceiba</v>
      </c>
    </row>
    <row r="1520" spans="1:12" hidden="1" x14ac:dyDescent="0.25">
      <c r="A1520" t="s">
        <v>302</v>
      </c>
      <c r="B1520" t="s">
        <v>191</v>
      </c>
      <c r="C1520" t="s">
        <v>848</v>
      </c>
      <c r="E1520">
        <v>1933792</v>
      </c>
      <c r="F1520">
        <v>0</v>
      </c>
      <c r="G1520">
        <v>-86660</v>
      </c>
      <c r="H1520">
        <v>0</v>
      </c>
      <c r="I1520">
        <v>0</v>
      </c>
      <c r="J1520">
        <v>2024</v>
      </c>
      <c r="K1520">
        <v>5</v>
      </c>
      <c r="L1520" t="str">
        <f>+VLOOKUP(A1520,Sheet2!A:A,1,FALSE)</f>
        <v>Sto 252 Cortijo</v>
      </c>
    </row>
    <row r="1521" spans="1:12" hidden="1" x14ac:dyDescent="0.25">
      <c r="A1521" t="s">
        <v>303</v>
      </c>
      <c r="B1521" t="s">
        <v>191</v>
      </c>
      <c r="C1521" t="s">
        <v>848</v>
      </c>
      <c r="E1521">
        <v>612954</v>
      </c>
      <c r="F1521">
        <v>0</v>
      </c>
      <c r="G1521">
        <v>0</v>
      </c>
      <c r="H1521">
        <v>0</v>
      </c>
      <c r="I1521">
        <v>0</v>
      </c>
      <c r="J1521">
        <v>2024</v>
      </c>
      <c r="K1521">
        <v>5</v>
      </c>
      <c r="L1521" t="e">
        <f>+VLOOKUP(A1521,Sheet2!A:A,1,FALSE)</f>
        <v>#N/A</v>
      </c>
    </row>
    <row r="1522" spans="1:12" hidden="1" x14ac:dyDescent="0.25">
      <c r="A1522" t="s">
        <v>304</v>
      </c>
      <c r="B1522" t="s">
        <v>191</v>
      </c>
      <c r="C1522" t="s">
        <v>848</v>
      </c>
      <c r="E1522">
        <v>936261</v>
      </c>
      <c r="F1522">
        <v>0</v>
      </c>
      <c r="G1522">
        <v>-26819</v>
      </c>
      <c r="H1522">
        <v>0</v>
      </c>
      <c r="I1522">
        <v>0</v>
      </c>
      <c r="J1522">
        <v>2024</v>
      </c>
      <c r="K1522">
        <v>5</v>
      </c>
      <c r="L1522" t="str">
        <f>+VLOOKUP(A1522,Sheet2!A:A,1,FALSE)</f>
        <v>Sto 254 San juan del Cesar</v>
      </c>
    </row>
    <row r="1523" spans="1:12" hidden="1" x14ac:dyDescent="0.25">
      <c r="A1523" t="s">
        <v>305</v>
      </c>
      <c r="B1523" t="s">
        <v>191</v>
      </c>
      <c r="C1523" t="s">
        <v>848</v>
      </c>
      <c r="E1523">
        <v>1066663</v>
      </c>
      <c r="F1523">
        <v>0</v>
      </c>
      <c r="G1523">
        <v>-112526</v>
      </c>
      <c r="H1523">
        <v>0</v>
      </c>
      <c r="I1523">
        <v>0</v>
      </c>
      <c r="J1523">
        <v>2024</v>
      </c>
      <c r="K1523">
        <v>5</v>
      </c>
      <c r="L1523" t="str">
        <f>+VLOOKUP(A1523,Sheet2!A:A,1,FALSE)</f>
        <v>Sto 255 Sierra Nevada</v>
      </c>
    </row>
    <row r="1524" spans="1:12" hidden="1" x14ac:dyDescent="0.25">
      <c r="A1524" t="s">
        <v>857</v>
      </c>
      <c r="B1524" t="s">
        <v>191</v>
      </c>
      <c r="C1524" t="s">
        <v>848</v>
      </c>
      <c r="E1524">
        <v>127040</v>
      </c>
      <c r="F1524">
        <v>0</v>
      </c>
      <c r="G1524">
        <v>0</v>
      </c>
      <c r="H1524">
        <v>0</v>
      </c>
      <c r="I1524">
        <v>0</v>
      </c>
      <c r="J1524">
        <v>2024</v>
      </c>
      <c r="K1524">
        <v>5</v>
      </c>
      <c r="L1524" t="e">
        <f>+VLOOKUP(A1524,Sheet2!A:A,1,FALSE)</f>
        <v>#N/A</v>
      </c>
    </row>
    <row r="1525" spans="1:12" hidden="1" x14ac:dyDescent="0.25">
      <c r="A1525" t="s">
        <v>306</v>
      </c>
      <c r="B1525" t="s">
        <v>191</v>
      </c>
      <c r="C1525" t="s">
        <v>848</v>
      </c>
      <c r="E1525">
        <v>1276448</v>
      </c>
      <c r="F1525">
        <v>0</v>
      </c>
      <c r="G1525">
        <v>0</v>
      </c>
      <c r="H1525">
        <v>0</v>
      </c>
      <c r="I1525">
        <v>0</v>
      </c>
      <c r="J1525">
        <v>2024</v>
      </c>
      <c r="K1525">
        <v>5</v>
      </c>
      <c r="L1525" t="str">
        <f>+VLOOKUP(A1525,Sheet2!A:A,1,FALSE)</f>
        <v>Sto 257 Bosconia</v>
      </c>
    </row>
    <row r="1526" spans="1:12" hidden="1" x14ac:dyDescent="0.25">
      <c r="A1526" t="s">
        <v>307</v>
      </c>
      <c r="B1526" t="s">
        <v>191</v>
      </c>
      <c r="C1526" t="s">
        <v>848</v>
      </c>
      <c r="E1526">
        <v>672011</v>
      </c>
      <c r="F1526">
        <v>0</v>
      </c>
      <c r="G1526">
        <v>-78700</v>
      </c>
      <c r="H1526">
        <v>0</v>
      </c>
      <c r="I1526">
        <v>0</v>
      </c>
      <c r="J1526">
        <v>2024</v>
      </c>
      <c r="K1526">
        <v>5</v>
      </c>
      <c r="L1526" t="str">
        <f>+VLOOKUP(A1526,Sheet2!A:A,1,FALSE)</f>
        <v>Sdo 258 Mayales</v>
      </c>
    </row>
    <row r="1527" spans="1:12" hidden="1" x14ac:dyDescent="0.25">
      <c r="A1527" t="s">
        <v>308</v>
      </c>
      <c r="B1527" t="s">
        <v>191</v>
      </c>
      <c r="C1527" t="s">
        <v>848</v>
      </c>
      <c r="E1527">
        <v>550276</v>
      </c>
      <c r="F1527">
        <v>0</v>
      </c>
      <c r="G1527">
        <v>0</v>
      </c>
      <c r="H1527">
        <v>0</v>
      </c>
      <c r="I1527">
        <v>0</v>
      </c>
      <c r="J1527">
        <v>2024</v>
      </c>
      <c r="K1527">
        <v>5</v>
      </c>
      <c r="L1527" t="str">
        <f>+VLOOKUP(A1527,Sheet2!A:A,1,FALSE)</f>
        <v>Sto 259 Curumani</v>
      </c>
    </row>
    <row r="1528" spans="1:12" hidden="1" x14ac:dyDescent="0.25">
      <c r="A1528" t="s">
        <v>309</v>
      </c>
      <c r="B1528" t="s">
        <v>191</v>
      </c>
      <c r="C1528" t="s">
        <v>848</v>
      </c>
      <c r="E1528">
        <v>1237511</v>
      </c>
      <c r="F1528">
        <v>0</v>
      </c>
      <c r="G1528">
        <v>-123915</v>
      </c>
      <c r="H1528">
        <v>0</v>
      </c>
      <c r="I1528">
        <v>0</v>
      </c>
      <c r="J1528">
        <v>2024</v>
      </c>
      <c r="K1528">
        <v>5</v>
      </c>
      <c r="L1528" t="str">
        <f>+VLOOKUP(A1528,Sheet2!A:A,1,FALSE)</f>
        <v>Sao 260 Megamall</v>
      </c>
    </row>
    <row r="1529" spans="1:12" hidden="1" x14ac:dyDescent="0.25">
      <c r="A1529" t="s">
        <v>310</v>
      </c>
      <c r="B1529" t="s">
        <v>191</v>
      </c>
      <c r="C1529" t="s">
        <v>848</v>
      </c>
      <c r="E1529">
        <v>431460</v>
      </c>
      <c r="F1529">
        <v>0</v>
      </c>
      <c r="G1529">
        <v>0</v>
      </c>
      <c r="H1529">
        <v>0</v>
      </c>
      <c r="I1529">
        <v>0</v>
      </c>
      <c r="J1529">
        <v>2024</v>
      </c>
      <c r="K1529">
        <v>5</v>
      </c>
      <c r="L1529" t="e">
        <f>+VLOOKUP(A1529,Sheet2!A:A,1,FALSE)</f>
        <v>#N/A</v>
      </c>
    </row>
    <row r="1530" spans="1:12" hidden="1" x14ac:dyDescent="0.25">
      <c r="A1530" t="s">
        <v>311</v>
      </c>
      <c r="B1530" t="s">
        <v>191</v>
      </c>
      <c r="C1530" t="s">
        <v>848</v>
      </c>
      <c r="E1530">
        <v>751488</v>
      </c>
      <c r="F1530">
        <v>0</v>
      </c>
      <c r="G1530">
        <v>-148867</v>
      </c>
      <c r="H1530">
        <v>0</v>
      </c>
      <c r="I1530">
        <v>0</v>
      </c>
      <c r="J1530">
        <v>2024</v>
      </c>
      <c r="K1530">
        <v>5</v>
      </c>
      <c r="L1530" t="str">
        <f>+VLOOKUP(A1530,Sheet2!A:A,1,FALSE)</f>
        <v>Sto 752</v>
      </c>
    </row>
    <row r="1531" spans="1:12" hidden="1" x14ac:dyDescent="0.25">
      <c r="A1531" t="s">
        <v>312</v>
      </c>
      <c r="B1531" t="s">
        <v>191</v>
      </c>
      <c r="C1531" t="s">
        <v>848</v>
      </c>
      <c r="E1531">
        <v>2137648</v>
      </c>
      <c r="F1531">
        <v>0</v>
      </c>
      <c r="G1531">
        <v>-102090</v>
      </c>
      <c r="H1531">
        <v>0</v>
      </c>
      <c r="I1531">
        <v>0</v>
      </c>
      <c r="J1531">
        <v>2024</v>
      </c>
      <c r="K1531">
        <v>5</v>
      </c>
      <c r="L1531" t="str">
        <f>+VLOOKUP(A1531,Sheet2!A:A,1,FALSE)</f>
        <v>Sto 263 Unicentro Valledupar</v>
      </c>
    </row>
    <row r="1532" spans="1:12" hidden="1" x14ac:dyDescent="0.25">
      <c r="A1532" t="s">
        <v>313</v>
      </c>
      <c r="B1532" t="s">
        <v>191</v>
      </c>
      <c r="C1532" t="s">
        <v>848</v>
      </c>
      <c r="E1532">
        <v>487226</v>
      </c>
      <c r="F1532">
        <v>0</v>
      </c>
      <c r="G1532">
        <v>0</v>
      </c>
      <c r="H1532">
        <v>0</v>
      </c>
      <c r="I1532">
        <v>0</v>
      </c>
      <c r="J1532">
        <v>2024</v>
      </c>
      <c r="K1532">
        <v>5</v>
      </c>
      <c r="L1532" t="str">
        <f>+VLOOKUP(A1532,Sheet2!A:A,1,FALSE)</f>
        <v>Sto 264 El Copey</v>
      </c>
    </row>
    <row r="1533" spans="1:12" hidden="1" x14ac:dyDescent="0.25">
      <c r="A1533" t="s">
        <v>314</v>
      </c>
      <c r="B1533" t="s">
        <v>191</v>
      </c>
      <c r="C1533" t="s">
        <v>848</v>
      </c>
      <c r="E1533">
        <v>114698</v>
      </c>
      <c r="F1533">
        <v>0</v>
      </c>
      <c r="G1533">
        <v>0</v>
      </c>
      <c r="H1533">
        <v>0</v>
      </c>
      <c r="I1533">
        <v>0</v>
      </c>
      <c r="J1533">
        <v>2024</v>
      </c>
      <c r="K1533">
        <v>5</v>
      </c>
      <c r="L1533" t="str">
        <f>+VLOOKUP(A1533,Sheet2!A:A,1,FALSE)</f>
        <v>STO 262 La Jagua de Ibiirco</v>
      </c>
    </row>
    <row r="1534" spans="1:12" hidden="1" x14ac:dyDescent="0.25">
      <c r="A1534" t="s">
        <v>315</v>
      </c>
      <c r="B1534" t="s">
        <v>191</v>
      </c>
      <c r="C1534" t="s">
        <v>848</v>
      </c>
      <c r="E1534">
        <v>647653</v>
      </c>
      <c r="F1534">
        <v>0</v>
      </c>
      <c r="G1534">
        <v>0</v>
      </c>
      <c r="H1534">
        <v>0</v>
      </c>
      <c r="I1534">
        <v>0</v>
      </c>
      <c r="J1534">
        <v>2024</v>
      </c>
      <c r="K1534">
        <v>5</v>
      </c>
      <c r="L1534" t="str">
        <f>+VLOOKUP(A1534,Sheet2!A:A,1,FALSE)</f>
        <v>Sto 267 Villanueva Guajira</v>
      </c>
    </row>
    <row r="1535" spans="1:12" hidden="1" x14ac:dyDescent="0.25">
      <c r="A1535" t="s">
        <v>316</v>
      </c>
      <c r="B1535" t="s">
        <v>317</v>
      </c>
      <c r="C1535" t="s">
        <v>842</v>
      </c>
      <c r="E1535">
        <v>1462389</v>
      </c>
      <c r="F1535">
        <v>0</v>
      </c>
      <c r="G1535">
        <v>-229941</v>
      </c>
      <c r="H1535">
        <v>0</v>
      </c>
      <c r="I1535">
        <v>0</v>
      </c>
      <c r="J1535">
        <v>2024</v>
      </c>
      <c r="K1535">
        <v>5</v>
      </c>
      <c r="L1535" t="str">
        <f>+VLOOKUP(A1535,Sheet2!A:A,1,FALSE)</f>
        <v>EURO SUPERMERCADO CARNAVAL</v>
      </c>
    </row>
    <row r="1536" spans="1:12" hidden="1" x14ac:dyDescent="0.25">
      <c r="A1536" t="s">
        <v>318</v>
      </c>
      <c r="B1536" t="s">
        <v>317</v>
      </c>
      <c r="C1536" t="s">
        <v>842</v>
      </c>
      <c r="E1536">
        <v>1558658</v>
      </c>
      <c r="F1536">
        <v>0</v>
      </c>
      <c r="G1536">
        <v>-129346</v>
      </c>
      <c r="H1536">
        <v>0</v>
      </c>
      <c r="I1536">
        <v>0</v>
      </c>
      <c r="J1536">
        <v>2024</v>
      </c>
      <c r="K1536">
        <v>5</v>
      </c>
      <c r="L1536" t="str">
        <f>+VLOOKUP(A1536,Sheet2!A:A,1,FALSE)</f>
        <v>INVERSIONES EURO ROSALES</v>
      </c>
    </row>
    <row r="1537" spans="1:12" hidden="1" x14ac:dyDescent="0.25">
      <c r="A1537" t="s">
        <v>319</v>
      </c>
      <c r="B1537" t="s">
        <v>317</v>
      </c>
      <c r="C1537" t="s">
        <v>843</v>
      </c>
      <c r="E1537">
        <v>2114357</v>
      </c>
      <c r="F1537">
        <v>0</v>
      </c>
      <c r="G1537">
        <v>-275391</v>
      </c>
      <c r="H1537">
        <v>0</v>
      </c>
      <c r="I1537">
        <v>0</v>
      </c>
      <c r="J1537">
        <v>2024</v>
      </c>
      <c r="K1537">
        <v>5</v>
      </c>
      <c r="L1537" t="str">
        <f>+VLOOKUP(A1537,Sheet2!A:A,1,FALSE)</f>
        <v>EURO SUPERMERCADO PLACE</v>
      </c>
    </row>
    <row r="1538" spans="1:12" hidden="1" x14ac:dyDescent="0.25">
      <c r="A1538" t="s">
        <v>320</v>
      </c>
      <c r="B1538" t="s">
        <v>317</v>
      </c>
      <c r="C1538" t="s">
        <v>843</v>
      </c>
      <c r="E1538">
        <v>1885812</v>
      </c>
      <c r="F1538">
        <v>0</v>
      </c>
      <c r="G1538">
        <v>-334742</v>
      </c>
      <c r="H1538">
        <v>0</v>
      </c>
      <c r="I1538">
        <v>0</v>
      </c>
      <c r="J1538">
        <v>2024</v>
      </c>
      <c r="K1538">
        <v>5</v>
      </c>
      <c r="L1538" t="str">
        <f>+VLOOKUP(A1538,Sheet2!A:A,1,FALSE)</f>
        <v>INVERSIONES EURO NUESTRO S.A.</v>
      </c>
    </row>
    <row r="1539" spans="1:12" hidden="1" x14ac:dyDescent="0.25">
      <c r="A1539" t="s">
        <v>834</v>
      </c>
      <c r="B1539" t="s">
        <v>853</v>
      </c>
      <c r="C1539" t="s">
        <v>842</v>
      </c>
      <c r="E1539">
        <v>233200</v>
      </c>
      <c r="F1539">
        <v>0</v>
      </c>
      <c r="G1539">
        <v>0</v>
      </c>
      <c r="H1539">
        <v>0</v>
      </c>
      <c r="I1539">
        <v>0</v>
      </c>
      <c r="J1539">
        <v>2024</v>
      </c>
      <c r="K1539">
        <v>5</v>
      </c>
      <c r="L1539" t="str">
        <f>+VLOOKUP(A1539,Sheet2!A:A,1,FALSE)</f>
        <v>OXXO DISTRITO 90</v>
      </c>
    </row>
    <row r="1540" spans="1:12" hidden="1" x14ac:dyDescent="0.25">
      <c r="A1540" t="s">
        <v>836</v>
      </c>
      <c r="B1540" t="s">
        <v>853</v>
      </c>
      <c r="C1540" t="s">
        <v>842</v>
      </c>
      <c r="E1540">
        <v>89000</v>
      </c>
      <c r="F1540">
        <v>0</v>
      </c>
      <c r="G1540">
        <v>-91600</v>
      </c>
      <c r="H1540">
        <v>0</v>
      </c>
      <c r="I1540">
        <v>0</v>
      </c>
      <c r="J1540">
        <v>2024</v>
      </c>
      <c r="K1540">
        <v>5</v>
      </c>
      <c r="L1540" t="str">
        <f>+VLOOKUP(A1540,Sheet2!A:A,1,FALSE)</f>
        <v>OXXO EDS SAN ANTONIO</v>
      </c>
    </row>
    <row r="1541" spans="1:12" hidden="1" x14ac:dyDescent="0.25">
      <c r="A1541" t="s">
        <v>837</v>
      </c>
      <c r="B1541" t="s">
        <v>853</v>
      </c>
      <c r="C1541" t="s">
        <v>842</v>
      </c>
      <c r="E1541">
        <v>173000</v>
      </c>
      <c r="F1541">
        <v>0</v>
      </c>
      <c r="G1541">
        <v>0</v>
      </c>
      <c r="H1541">
        <v>0</v>
      </c>
      <c r="I1541">
        <v>0</v>
      </c>
      <c r="J1541">
        <v>2024</v>
      </c>
      <c r="K1541">
        <v>5</v>
      </c>
      <c r="L1541" t="str">
        <f>+VLOOKUP(A1541,Sheet2!A:A,1,FALSE)</f>
        <v>OXXO METROPOLIS</v>
      </c>
    </row>
    <row r="1542" spans="1:12" hidden="1" x14ac:dyDescent="0.25">
      <c r="A1542" t="s">
        <v>838</v>
      </c>
      <c r="B1542" t="s">
        <v>853</v>
      </c>
      <c r="C1542" t="s">
        <v>842</v>
      </c>
      <c r="E1542">
        <v>233200</v>
      </c>
      <c r="F1542">
        <v>0</v>
      </c>
      <c r="G1542">
        <v>0</v>
      </c>
      <c r="H1542">
        <v>0</v>
      </c>
      <c r="I1542">
        <v>0</v>
      </c>
      <c r="J1542">
        <v>2024</v>
      </c>
      <c r="K1542">
        <v>5</v>
      </c>
      <c r="L1542" t="str">
        <f>+VLOOKUP(A1542,Sheet2!A:A,1,FALSE)</f>
        <v>OXXO SERVICAMPESTRE</v>
      </c>
    </row>
    <row r="1543" spans="1:12" hidden="1" x14ac:dyDescent="0.25">
      <c r="A1543" t="s">
        <v>839</v>
      </c>
      <c r="B1543" t="s">
        <v>853</v>
      </c>
      <c r="C1543" t="s">
        <v>842</v>
      </c>
      <c r="E1543">
        <v>166200</v>
      </c>
      <c r="F1543">
        <v>0</v>
      </c>
      <c r="G1543">
        <v>0</v>
      </c>
      <c r="H1543">
        <v>0</v>
      </c>
      <c r="I1543">
        <v>0</v>
      </c>
      <c r="J1543">
        <v>2024</v>
      </c>
      <c r="K1543">
        <v>5</v>
      </c>
      <c r="L1543" t="str">
        <f>+VLOOKUP(A1543,Sheet2!A:A,1,FALSE)</f>
        <v>OXXO TORRE ATLANTICO</v>
      </c>
    </row>
    <row r="1544" spans="1:12" hidden="1" x14ac:dyDescent="0.25">
      <c r="A1544" t="s">
        <v>867</v>
      </c>
      <c r="B1544" t="s">
        <v>853</v>
      </c>
      <c r="C1544" t="s">
        <v>842</v>
      </c>
      <c r="E1544">
        <v>233200</v>
      </c>
      <c r="F1544">
        <v>0</v>
      </c>
      <c r="G1544">
        <v>0</v>
      </c>
      <c r="H1544">
        <v>0</v>
      </c>
      <c r="I1544">
        <v>0</v>
      </c>
      <c r="J1544">
        <v>2024</v>
      </c>
      <c r="K1544">
        <v>5</v>
      </c>
      <c r="L1544" t="e">
        <f>+VLOOKUP(A1544,Sheet2!A:A,1,FALSE)</f>
        <v>#N/A</v>
      </c>
    </row>
    <row r="1545" spans="1:12" hidden="1" x14ac:dyDescent="0.25">
      <c r="A1545" t="s">
        <v>868</v>
      </c>
      <c r="B1545" t="s">
        <v>853</v>
      </c>
      <c r="C1545" t="s">
        <v>842</v>
      </c>
      <c r="E1545">
        <v>173000</v>
      </c>
      <c r="F1545">
        <v>0</v>
      </c>
      <c r="G1545">
        <v>0</v>
      </c>
      <c r="H1545">
        <v>0</v>
      </c>
      <c r="I1545">
        <v>0</v>
      </c>
      <c r="J1545">
        <v>2024</v>
      </c>
      <c r="K1545">
        <v>5</v>
      </c>
      <c r="L1545" t="e">
        <f>+VLOOKUP(A1545,Sheet2!A:A,1,FALSE)</f>
        <v>#N/A</v>
      </c>
    </row>
  </sheetData>
  <autoFilter ref="A1:L1545">
    <filterColumn colId="0">
      <filters>
        <filter val="Cedi 190 San Andrés"/>
      </filters>
    </filterColumn>
    <filterColumn colId="11">
      <filters>
        <filter val="#N/A"/>
      </filters>
    </filterColumn>
  </autoFilter>
  <conditionalFormatting sqref="A1">
    <cfRule type="duplicateValues" dxfId="68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7"/>
  <sheetViews>
    <sheetView tabSelected="1" topLeftCell="A7" workbookViewId="0">
      <selection activeCell="A19" sqref="A19"/>
    </sheetView>
  </sheetViews>
  <sheetFormatPr baseColWidth="10" defaultRowHeight="15" x14ac:dyDescent="0.25"/>
  <cols>
    <col min="1" max="1" width="37.7109375" bestFit="1" customWidth="1"/>
  </cols>
  <sheetData>
    <row r="1" spans="1:2" x14ac:dyDescent="0.25">
      <c r="A1" s="98" t="s">
        <v>776</v>
      </c>
      <c r="B1" s="98" t="s">
        <v>2</v>
      </c>
    </row>
    <row r="2" spans="1:2" x14ac:dyDescent="0.25">
      <c r="A2" t="s">
        <v>80</v>
      </c>
      <c r="B2">
        <v>2</v>
      </c>
    </row>
    <row r="3" spans="1:2" x14ac:dyDescent="0.25">
      <c r="A3" t="s">
        <v>81</v>
      </c>
      <c r="B3">
        <v>1</v>
      </c>
    </row>
    <row r="4" spans="1:2" x14ac:dyDescent="0.25">
      <c r="A4" t="s">
        <v>91</v>
      </c>
      <c r="B4">
        <v>1</v>
      </c>
    </row>
    <row r="5" spans="1:2" x14ac:dyDescent="0.25">
      <c r="A5" t="s">
        <v>93</v>
      </c>
      <c r="B5">
        <v>1</v>
      </c>
    </row>
    <row r="6" spans="1:2" x14ac:dyDescent="0.25">
      <c r="A6" t="s">
        <v>94</v>
      </c>
      <c r="B6">
        <v>2</v>
      </c>
    </row>
    <row r="7" spans="1:2" x14ac:dyDescent="0.25">
      <c r="A7" s="3" t="s">
        <v>124</v>
      </c>
      <c r="B7">
        <v>1</v>
      </c>
    </row>
    <row r="8" spans="1:2" x14ac:dyDescent="0.25">
      <c r="A8" s="3" t="s">
        <v>125</v>
      </c>
      <c r="B8">
        <v>1</v>
      </c>
    </row>
    <row r="9" spans="1:2" x14ac:dyDescent="0.25">
      <c r="A9" t="s">
        <v>126</v>
      </c>
      <c r="B9">
        <v>2</v>
      </c>
    </row>
    <row r="10" spans="1:2" x14ac:dyDescent="0.25">
      <c r="A10" t="s">
        <v>127</v>
      </c>
      <c r="B10">
        <v>1</v>
      </c>
    </row>
    <row r="11" spans="1:2" x14ac:dyDescent="0.25">
      <c r="A11" t="s">
        <v>170</v>
      </c>
      <c r="B11">
        <v>1</v>
      </c>
    </row>
    <row r="12" spans="1:2" x14ac:dyDescent="0.25">
      <c r="A12" t="s">
        <v>182</v>
      </c>
      <c r="B12" s="3">
        <v>1</v>
      </c>
    </row>
    <row r="13" spans="1:2" x14ac:dyDescent="0.25">
      <c r="A13" t="s">
        <v>185</v>
      </c>
      <c r="B13" s="3">
        <v>1</v>
      </c>
    </row>
    <row r="14" spans="1:2" x14ac:dyDescent="0.25">
      <c r="A14" t="s">
        <v>184</v>
      </c>
      <c r="B14" s="3">
        <v>1</v>
      </c>
    </row>
    <row r="15" spans="1:2" x14ac:dyDescent="0.25">
      <c r="A15" t="s">
        <v>186</v>
      </c>
      <c r="B15" s="3">
        <v>1</v>
      </c>
    </row>
    <row r="16" spans="1:2" x14ac:dyDescent="0.25">
      <c r="A16" t="s">
        <v>187</v>
      </c>
      <c r="B16" s="3">
        <v>1</v>
      </c>
    </row>
    <row r="17" spans="1:2" x14ac:dyDescent="0.25">
      <c r="A17" t="s">
        <v>188</v>
      </c>
      <c r="B17" s="3">
        <v>1</v>
      </c>
    </row>
    <row r="18" spans="1:2" x14ac:dyDescent="0.25">
      <c r="A18" t="s">
        <v>189</v>
      </c>
      <c r="B18" s="3">
        <v>1</v>
      </c>
    </row>
    <row r="19" spans="1:2" x14ac:dyDescent="0.25">
      <c r="A19" t="s">
        <v>7</v>
      </c>
      <c r="B19" s="3">
        <v>5</v>
      </c>
    </row>
    <row r="20" spans="1:2" x14ac:dyDescent="0.25">
      <c r="A20" t="s">
        <v>16</v>
      </c>
      <c r="B20" s="3">
        <v>3</v>
      </c>
    </row>
    <row r="21" spans="1:2" x14ac:dyDescent="0.25">
      <c r="A21" t="s">
        <v>75</v>
      </c>
      <c r="B21" s="4">
        <v>1</v>
      </c>
    </row>
    <row r="22" spans="1:2" x14ac:dyDescent="0.25">
      <c r="A22" t="s">
        <v>74</v>
      </c>
      <c r="B22">
        <v>1</v>
      </c>
    </row>
    <row r="23" spans="1:2" x14ac:dyDescent="0.25">
      <c r="A23" t="s">
        <v>52</v>
      </c>
      <c r="B23">
        <v>1</v>
      </c>
    </row>
    <row r="24" spans="1:2" x14ac:dyDescent="0.25">
      <c r="A24" t="s">
        <v>54</v>
      </c>
      <c r="B24">
        <v>1</v>
      </c>
    </row>
    <row r="25" spans="1:2" x14ac:dyDescent="0.25">
      <c r="A25" t="s">
        <v>51</v>
      </c>
      <c r="B25">
        <v>1</v>
      </c>
    </row>
    <row r="26" spans="1:2" x14ac:dyDescent="0.25">
      <c r="A26" t="s">
        <v>77</v>
      </c>
      <c r="B26" s="3">
        <v>1</v>
      </c>
    </row>
    <row r="27" spans="1:2" x14ac:dyDescent="0.25">
      <c r="A27" t="s">
        <v>79</v>
      </c>
      <c r="B27">
        <v>2</v>
      </c>
    </row>
    <row r="28" spans="1:2" x14ac:dyDescent="0.25">
      <c r="A28" t="s">
        <v>53</v>
      </c>
      <c r="B28">
        <v>1</v>
      </c>
    </row>
    <row r="29" spans="1:2" x14ac:dyDescent="0.25">
      <c r="A29" t="s">
        <v>35</v>
      </c>
      <c r="B29">
        <v>3</v>
      </c>
    </row>
    <row r="30" spans="1:2" x14ac:dyDescent="0.25">
      <c r="A30" t="s">
        <v>56</v>
      </c>
      <c r="B30">
        <v>1</v>
      </c>
    </row>
    <row r="31" spans="1:2" x14ac:dyDescent="0.25">
      <c r="A31" t="s">
        <v>30</v>
      </c>
      <c r="B31">
        <v>1</v>
      </c>
    </row>
    <row r="32" spans="1:2" x14ac:dyDescent="0.25">
      <c r="A32" t="s">
        <v>57</v>
      </c>
      <c r="B32">
        <v>1</v>
      </c>
    </row>
    <row r="33" spans="1:2" x14ac:dyDescent="0.25">
      <c r="A33" t="s">
        <v>59</v>
      </c>
      <c r="B33">
        <v>1</v>
      </c>
    </row>
    <row r="34" spans="1:2" x14ac:dyDescent="0.25">
      <c r="A34" t="s">
        <v>60</v>
      </c>
      <c r="B34">
        <v>1</v>
      </c>
    </row>
    <row r="35" spans="1:2" x14ac:dyDescent="0.25">
      <c r="A35" t="s">
        <v>61</v>
      </c>
      <c r="B35">
        <v>1</v>
      </c>
    </row>
    <row r="36" spans="1:2" x14ac:dyDescent="0.25">
      <c r="A36" t="s">
        <v>58</v>
      </c>
      <c r="B36">
        <v>1</v>
      </c>
    </row>
    <row r="37" spans="1:2" x14ac:dyDescent="0.25">
      <c r="A37" t="s">
        <v>62</v>
      </c>
      <c r="B37" s="3">
        <v>1</v>
      </c>
    </row>
    <row r="38" spans="1:2" x14ac:dyDescent="0.25">
      <c r="A38" t="s">
        <v>66</v>
      </c>
      <c r="B38">
        <v>2</v>
      </c>
    </row>
    <row r="39" spans="1:2" x14ac:dyDescent="0.25">
      <c r="A39" t="s">
        <v>67</v>
      </c>
      <c r="B39">
        <v>2</v>
      </c>
    </row>
    <row r="40" spans="1:2" x14ac:dyDescent="0.25">
      <c r="A40" t="s">
        <v>73</v>
      </c>
      <c r="B40">
        <v>2</v>
      </c>
    </row>
    <row r="41" spans="1:2" x14ac:dyDescent="0.25">
      <c r="A41" t="s">
        <v>68</v>
      </c>
      <c r="B41">
        <v>2</v>
      </c>
    </row>
    <row r="42" spans="1:2" x14ac:dyDescent="0.25">
      <c r="A42" t="s">
        <v>69</v>
      </c>
      <c r="B42">
        <v>2</v>
      </c>
    </row>
    <row r="43" spans="1:2" x14ac:dyDescent="0.25">
      <c r="A43" t="s">
        <v>70</v>
      </c>
      <c r="B43">
        <v>1</v>
      </c>
    </row>
    <row r="44" spans="1:2" x14ac:dyDescent="0.25">
      <c r="A44" t="s">
        <v>71</v>
      </c>
      <c r="B44">
        <v>2</v>
      </c>
    </row>
    <row r="45" spans="1:2" x14ac:dyDescent="0.25">
      <c r="A45" t="s">
        <v>49</v>
      </c>
      <c r="B45">
        <v>3</v>
      </c>
    </row>
    <row r="46" spans="1:2" x14ac:dyDescent="0.25">
      <c r="A46" t="s">
        <v>31</v>
      </c>
      <c r="B46">
        <v>3</v>
      </c>
    </row>
    <row r="47" spans="1:2" x14ac:dyDescent="0.25">
      <c r="A47" t="s">
        <v>50</v>
      </c>
      <c r="B47">
        <v>3</v>
      </c>
    </row>
    <row r="48" spans="1:2" x14ac:dyDescent="0.25">
      <c r="A48" t="s">
        <v>36</v>
      </c>
      <c r="B48">
        <v>3</v>
      </c>
    </row>
    <row r="49" spans="1:2" x14ac:dyDescent="0.25">
      <c r="A49" t="s">
        <v>44</v>
      </c>
      <c r="B49">
        <v>3</v>
      </c>
    </row>
    <row r="50" spans="1:2" x14ac:dyDescent="0.25">
      <c r="A50" t="s">
        <v>32</v>
      </c>
      <c r="B50">
        <v>3</v>
      </c>
    </row>
    <row r="51" spans="1:2" x14ac:dyDescent="0.25">
      <c r="A51" t="s">
        <v>33</v>
      </c>
      <c r="B51">
        <v>3</v>
      </c>
    </row>
    <row r="52" spans="1:2" x14ac:dyDescent="0.25">
      <c r="A52" t="s">
        <v>34</v>
      </c>
      <c r="B52">
        <v>3</v>
      </c>
    </row>
    <row r="53" spans="1:2" x14ac:dyDescent="0.25">
      <c r="A53" t="s">
        <v>38</v>
      </c>
      <c r="B53">
        <v>3</v>
      </c>
    </row>
    <row r="54" spans="1:2" x14ac:dyDescent="0.25">
      <c r="A54" t="s">
        <v>40</v>
      </c>
      <c r="B54">
        <v>4</v>
      </c>
    </row>
    <row r="55" spans="1:2" x14ac:dyDescent="0.25">
      <c r="A55" t="s">
        <v>46</v>
      </c>
      <c r="B55">
        <v>3</v>
      </c>
    </row>
    <row r="56" spans="1:2" x14ac:dyDescent="0.25">
      <c r="A56" t="s">
        <v>39</v>
      </c>
      <c r="B56">
        <v>1</v>
      </c>
    </row>
    <row r="57" spans="1:2" x14ac:dyDescent="0.25">
      <c r="A57" t="s">
        <v>43</v>
      </c>
      <c r="B57">
        <v>3</v>
      </c>
    </row>
    <row r="58" spans="1:2" x14ac:dyDescent="0.25">
      <c r="A58" t="s">
        <v>41</v>
      </c>
      <c r="B58">
        <v>3</v>
      </c>
    </row>
    <row r="59" spans="1:2" x14ac:dyDescent="0.25">
      <c r="A59" t="s">
        <v>42</v>
      </c>
      <c r="B59">
        <v>3</v>
      </c>
    </row>
    <row r="60" spans="1:2" x14ac:dyDescent="0.25">
      <c r="A60" t="s">
        <v>11</v>
      </c>
      <c r="B60">
        <v>1</v>
      </c>
    </row>
    <row r="61" spans="1:2" x14ac:dyDescent="0.25">
      <c r="A61" t="s">
        <v>9</v>
      </c>
      <c r="B61">
        <v>4</v>
      </c>
    </row>
    <row r="62" spans="1:2" x14ac:dyDescent="0.25">
      <c r="A62" t="s">
        <v>10</v>
      </c>
      <c r="B62">
        <v>1</v>
      </c>
    </row>
    <row r="63" spans="1:2" x14ac:dyDescent="0.25">
      <c r="A63" t="s">
        <v>12</v>
      </c>
      <c r="B63">
        <v>1</v>
      </c>
    </row>
    <row r="64" spans="1:2" x14ac:dyDescent="0.25">
      <c r="A64" t="s">
        <v>13</v>
      </c>
      <c r="B64">
        <v>4</v>
      </c>
    </row>
    <row r="65" spans="1:2" x14ac:dyDescent="0.25">
      <c r="A65" t="s">
        <v>19</v>
      </c>
      <c r="B65">
        <v>1</v>
      </c>
    </row>
    <row r="66" spans="1:2" x14ac:dyDescent="0.25">
      <c r="A66" t="s">
        <v>14</v>
      </c>
      <c r="B66">
        <v>1</v>
      </c>
    </row>
    <row r="67" spans="1:2" x14ac:dyDescent="0.25">
      <c r="A67" t="s">
        <v>15</v>
      </c>
      <c r="B67">
        <v>4</v>
      </c>
    </row>
    <row r="68" spans="1:2" x14ac:dyDescent="0.25">
      <c r="A68" t="s">
        <v>29</v>
      </c>
      <c r="B68">
        <v>3</v>
      </c>
    </row>
    <row r="69" spans="1:2" x14ac:dyDescent="0.25">
      <c r="A69" t="s">
        <v>17</v>
      </c>
      <c r="B69">
        <v>2</v>
      </c>
    </row>
    <row r="70" spans="1:2" x14ac:dyDescent="0.25">
      <c r="A70" t="s">
        <v>18</v>
      </c>
      <c r="B70">
        <v>4</v>
      </c>
    </row>
    <row r="71" spans="1:2" x14ac:dyDescent="0.25">
      <c r="A71" t="s">
        <v>20</v>
      </c>
      <c r="B71">
        <v>3</v>
      </c>
    </row>
    <row r="72" spans="1:2" x14ac:dyDescent="0.25">
      <c r="A72" t="s">
        <v>21</v>
      </c>
      <c r="B72">
        <v>3</v>
      </c>
    </row>
    <row r="73" spans="1:2" x14ac:dyDescent="0.25">
      <c r="A73" t="s">
        <v>22</v>
      </c>
      <c r="B73">
        <v>2</v>
      </c>
    </row>
    <row r="74" spans="1:2" x14ac:dyDescent="0.25">
      <c r="A74" t="s">
        <v>23</v>
      </c>
      <c r="B74">
        <v>2</v>
      </c>
    </row>
    <row r="75" spans="1:2" x14ac:dyDescent="0.25">
      <c r="A75" t="s">
        <v>24</v>
      </c>
      <c r="B75">
        <v>3</v>
      </c>
    </row>
    <row r="76" spans="1:2" x14ac:dyDescent="0.25">
      <c r="A76" t="s">
        <v>78</v>
      </c>
      <c r="B76">
        <v>1</v>
      </c>
    </row>
    <row r="77" spans="1:2" x14ac:dyDescent="0.25">
      <c r="A77" t="s">
        <v>65</v>
      </c>
      <c r="B77">
        <v>1</v>
      </c>
    </row>
    <row r="78" spans="1:2" x14ac:dyDescent="0.25">
      <c r="A78" t="s">
        <v>64</v>
      </c>
      <c r="B78">
        <v>1</v>
      </c>
    </row>
    <row r="79" spans="1:2" x14ac:dyDescent="0.25">
      <c r="A79" t="s">
        <v>76</v>
      </c>
      <c r="B79">
        <v>1</v>
      </c>
    </row>
    <row r="80" spans="1:2" x14ac:dyDescent="0.25">
      <c r="A80" t="s">
        <v>37</v>
      </c>
      <c r="B80">
        <v>3</v>
      </c>
    </row>
    <row r="81" spans="1:2" x14ac:dyDescent="0.25">
      <c r="A81" t="s">
        <v>55</v>
      </c>
      <c r="B81">
        <v>1</v>
      </c>
    </row>
    <row r="82" spans="1:2" x14ac:dyDescent="0.25">
      <c r="A82" t="s">
        <v>63</v>
      </c>
      <c r="B82">
        <v>1</v>
      </c>
    </row>
    <row r="83" spans="1:2" x14ac:dyDescent="0.25">
      <c r="A83" t="s">
        <v>72</v>
      </c>
      <c r="B83">
        <v>2</v>
      </c>
    </row>
    <row r="84" spans="1:2" x14ac:dyDescent="0.25">
      <c r="A84" t="s">
        <v>45</v>
      </c>
      <c r="B84">
        <v>3</v>
      </c>
    </row>
    <row r="85" spans="1:2" x14ac:dyDescent="0.25">
      <c r="A85" t="s">
        <v>28</v>
      </c>
      <c r="B85">
        <v>3</v>
      </c>
    </row>
    <row r="86" spans="1:2" x14ac:dyDescent="0.25">
      <c r="A86" t="s">
        <v>25</v>
      </c>
      <c r="B86">
        <v>4</v>
      </c>
    </row>
    <row r="87" spans="1:2" x14ac:dyDescent="0.25">
      <c r="A87" t="s">
        <v>27</v>
      </c>
      <c r="B87">
        <v>3</v>
      </c>
    </row>
    <row r="88" spans="1:2" x14ac:dyDescent="0.25">
      <c r="A88" t="s">
        <v>26</v>
      </c>
      <c r="B88">
        <v>2</v>
      </c>
    </row>
    <row r="89" spans="1:2" x14ac:dyDescent="0.25">
      <c r="A89" t="s">
        <v>48</v>
      </c>
      <c r="B89">
        <v>4</v>
      </c>
    </row>
    <row r="90" spans="1:2" x14ac:dyDescent="0.25">
      <c r="A90" t="s">
        <v>47</v>
      </c>
      <c r="B90">
        <v>4</v>
      </c>
    </row>
    <row r="91" spans="1:2" x14ac:dyDescent="0.25">
      <c r="A91" t="s">
        <v>84</v>
      </c>
      <c r="B91">
        <v>2</v>
      </c>
    </row>
    <row r="92" spans="1:2" x14ac:dyDescent="0.25">
      <c r="A92" t="s">
        <v>85</v>
      </c>
      <c r="B92">
        <v>1</v>
      </c>
    </row>
    <row r="93" spans="1:2" x14ac:dyDescent="0.25">
      <c r="A93" t="s">
        <v>87</v>
      </c>
      <c r="B93">
        <v>3</v>
      </c>
    </row>
    <row r="94" spans="1:2" x14ac:dyDescent="0.25">
      <c r="A94" t="s">
        <v>88</v>
      </c>
      <c r="B94" s="3">
        <v>2</v>
      </c>
    </row>
    <row r="95" spans="1:2" x14ac:dyDescent="0.25">
      <c r="A95" t="s">
        <v>89</v>
      </c>
      <c r="B95" s="3">
        <v>2</v>
      </c>
    </row>
    <row r="96" spans="1:2" x14ac:dyDescent="0.25">
      <c r="A96" t="s">
        <v>90</v>
      </c>
      <c r="B96">
        <v>1</v>
      </c>
    </row>
    <row r="97" spans="1:2" x14ac:dyDescent="0.25">
      <c r="A97" t="s">
        <v>86</v>
      </c>
      <c r="B97">
        <v>4</v>
      </c>
    </row>
    <row r="98" spans="1:2" x14ac:dyDescent="0.25">
      <c r="A98" t="s">
        <v>92</v>
      </c>
      <c r="B98">
        <v>2</v>
      </c>
    </row>
    <row r="99" spans="1:2" x14ac:dyDescent="0.25">
      <c r="A99" t="s">
        <v>109</v>
      </c>
      <c r="B99">
        <v>3</v>
      </c>
    </row>
    <row r="100" spans="1:2" x14ac:dyDescent="0.25">
      <c r="A100" t="s">
        <v>110</v>
      </c>
      <c r="B100">
        <v>1</v>
      </c>
    </row>
    <row r="101" spans="1:2" x14ac:dyDescent="0.25">
      <c r="A101" t="s">
        <v>112</v>
      </c>
      <c r="B101">
        <v>4</v>
      </c>
    </row>
    <row r="102" spans="1:2" x14ac:dyDescent="0.25">
      <c r="A102" t="s">
        <v>95</v>
      </c>
      <c r="B102">
        <v>3</v>
      </c>
    </row>
    <row r="103" spans="1:2" x14ac:dyDescent="0.25">
      <c r="A103" t="s">
        <v>120</v>
      </c>
      <c r="B103">
        <v>4</v>
      </c>
    </row>
    <row r="104" spans="1:2" x14ac:dyDescent="0.25">
      <c r="A104" t="s">
        <v>105</v>
      </c>
      <c r="B104">
        <v>3</v>
      </c>
    </row>
    <row r="105" spans="1:2" x14ac:dyDescent="0.25">
      <c r="A105" t="s">
        <v>106</v>
      </c>
      <c r="B105">
        <v>3</v>
      </c>
    </row>
    <row r="106" spans="1:2" x14ac:dyDescent="0.25">
      <c r="A106" t="s">
        <v>107</v>
      </c>
      <c r="B106">
        <v>1</v>
      </c>
    </row>
    <row r="107" spans="1:2" x14ac:dyDescent="0.25">
      <c r="A107" t="s">
        <v>108</v>
      </c>
      <c r="B107">
        <v>2</v>
      </c>
    </row>
    <row r="108" spans="1:2" x14ac:dyDescent="0.25">
      <c r="A108" t="s">
        <v>111</v>
      </c>
      <c r="B108">
        <v>4</v>
      </c>
    </row>
    <row r="109" spans="1:2" x14ac:dyDescent="0.25">
      <c r="A109" t="s">
        <v>113</v>
      </c>
      <c r="B109">
        <v>1</v>
      </c>
    </row>
    <row r="110" spans="1:2" x14ac:dyDescent="0.25">
      <c r="A110" t="s">
        <v>114</v>
      </c>
      <c r="B110">
        <v>3</v>
      </c>
    </row>
    <row r="111" spans="1:2" x14ac:dyDescent="0.25">
      <c r="A111" t="s">
        <v>97</v>
      </c>
      <c r="B111">
        <v>3</v>
      </c>
    </row>
    <row r="112" spans="1:2" x14ac:dyDescent="0.25">
      <c r="A112" t="s">
        <v>123</v>
      </c>
      <c r="B112">
        <v>2</v>
      </c>
    </row>
    <row r="113" spans="1:2" x14ac:dyDescent="0.25">
      <c r="A113" t="s">
        <v>115</v>
      </c>
      <c r="B113">
        <v>1</v>
      </c>
    </row>
    <row r="114" spans="1:2" x14ac:dyDescent="0.25">
      <c r="A114" t="s">
        <v>116</v>
      </c>
      <c r="B114">
        <v>2</v>
      </c>
    </row>
    <row r="115" spans="1:2" x14ac:dyDescent="0.25">
      <c r="A115" t="s">
        <v>117</v>
      </c>
      <c r="B115">
        <v>4</v>
      </c>
    </row>
    <row r="116" spans="1:2" x14ac:dyDescent="0.25">
      <c r="A116" t="s">
        <v>118</v>
      </c>
      <c r="B116">
        <v>3</v>
      </c>
    </row>
    <row r="117" spans="1:2" x14ac:dyDescent="0.25">
      <c r="A117" t="s">
        <v>98</v>
      </c>
      <c r="B117">
        <v>3</v>
      </c>
    </row>
    <row r="118" spans="1:2" x14ac:dyDescent="0.25">
      <c r="A118" t="s">
        <v>119</v>
      </c>
      <c r="B118">
        <v>2</v>
      </c>
    </row>
    <row r="119" spans="1:2" x14ac:dyDescent="0.25">
      <c r="A119" t="s">
        <v>99</v>
      </c>
      <c r="B119">
        <v>2</v>
      </c>
    </row>
    <row r="120" spans="1:2" x14ac:dyDescent="0.25">
      <c r="A120" t="s">
        <v>121</v>
      </c>
      <c r="B120">
        <v>3</v>
      </c>
    </row>
    <row r="121" spans="1:2" x14ac:dyDescent="0.25">
      <c r="A121" t="s">
        <v>122</v>
      </c>
      <c r="B121" s="3">
        <v>1</v>
      </c>
    </row>
    <row r="122" spans="1:2" x14ac:dyDescent="0.25">
      <c r="A122" t="s">
        <v>100</v>
      </c>
      <c r="B122">
        <v>2</v>
      </c>
    </row>
    <row r="123" spans="1:2" x14ac:dyDescent="0.25">
      <c r="A123" t="s">
        <v>101</v>
      </c>
      <c r="B123">
        <v>3</v>
      </c>
    </row>
    <row r="124" spans="1:2" x14ac:dyDescent="0.25">
      <c r="A124" t="s">
        <v>102</v>
      </c>
      <c r="B124">
        <v>1</v>
      </c>
    </row>
    <row r="125" spans="1:2" x14ac:dyDescent="0.25">
      <c r="A125" t="s">
        <v>103</v>
      </c>
      <c r="B125">
        <v>3</v>
      </c>
    </row>
    <row r="126" spans="1:2" x14ac:dyDescent="0.25">
      <c r="A126" t="s">
        <v>104</v>
      </c>
      <c r="B126">
        <v>2</v>
      </c>
    </row>
    <row r="127" spans="1:2" x14ac:dyDescent="0.25">
      <c r="A127" t="s">
        <v>840</v>
      </c>
      <c r="B127">
        <v>1</v>
      </c>
    </row>
    <row r="128" spans="1:2" x14ac:dyDescent="0.25">
      <c r="A128" t="s">
        <v>132</v>
      </c>
      <c r="B128">
        <v>1</v>
      </c>
    </row>
    <row r="129" spans="1:2" x14ac:dyDescent="0.25">
      <c r="A129" t="s">
        <v>141</v>
      </c>
      <c r="B129">
        <v>4</v>
      </c>
    </row>
    <row r="130" spans="1:2" x14ac:dyDescent="0.25">
      <c r="A130" t="s">
        <v>142</v>
      </c>
      <c r="B130">
        <v>2</v>
      </c>
    </row>
    <row r="131" spans="1:2" x14ac:dyDescent="0.25">
      <c r="A131" t="s">
        <v>134</v>
      </c>
      <c r="B131">
        <v>1</v>
      </c>
    </row>
    <row r="132" spans="1:2" x14ac:dyDescent="0.25">
      <c r="A132" t="s">
        <v>143</v>
      </c>
      <c r="B132">
        <v>3</v>
      </c>
    </row>
    <row r="133" spans="1:2" x14ac:dyDescent="0.25">
      <c r="A133" t="s">
        <v>135</v>
      </c>
      <c r="B133">
        <v>4</v>
      </c>
    </row>
    <row r="134" spans="1:2" x14ac:dyDescent="0.25">
      <c r="A134" t="s">
        <v>136</v>
      </c>
      <c r="B134">
        <v>3</v>
      </c>
    </row>
    <row r="135" spans="1:2" x14ac:dyDescent="0.25">
      <c r="A135" t="s">
        <v>144</v>
      </c>
      <c r="B135">
        <v>3</v>
      </c>
    </row>
    <row r="136" spans="1:2" x14ac:dyDescent="0.25">
      <c r="A136" t="s">
        <v>145</v>
      </c>
      <c r="B136">
        <v>3</v>
      </c>
    </row>
    <row r="137" spans="1:2" x14ac:dyDescent="0.25">
      <c r="A137" t="s">
        <v>146</v>
      </c>
      <c r="B137">
        <v>1</v>
      </c>
    </row>
    <row r="138" spans="1:2" x14ac:dyDescent="0.25">
      <c r="A138" t="s">
        <v>140</v>
      </c>
      <c r="B138">
        <v>3</v>
      </c>
    </row>
    <row r="139" spans="1:2" x14ac:dyDescent="0.25">
      <c r="A139" t="s">
        <v>148</v>
      </c>
      <c r="B139">
        <v>2</v>
      </c>
    </row>
    <row r="140" spans="1:2" x14ac:dyDescent="0.25">
      <c r="A140" t="s">
        <v>151</v>
      </c>
      <c r="B140">
        <v>2</v>
      </c>
    </row>
    <row r="141" spans="1:2" x14ac:dyDescent="0.25">
      <c r="A141" t="s">
        <v>154</v>
      </c>
      <c r="B141">
        <v>4</v>
      </c>
    </row>
    <row r="142" spans="1:2" x14ac:dyDescent="0.25">
      <c r="A142" t="s">
        <v>150</v>
      </c>
      <c r="B142">
        <v>4</v>
      </c>
    </row>
    <row r="143" spans="1:2" x14ac:dyDescent="0.25">
      <c r="A143" t="s">
        <v>138</v>
      </c>
      <c r="B143">
        <v>2</v>
      </c>
    </row>
    <row r="144" spans="1:2" x14ac:dyDescent="0.25">
      <c r="A144" t="s">
        <v>149</v>
      </c>
      <c r="B144">
        <v>4</v>
      </c>
    </row>
    <row r="145" spans="1:2" x14ac:dyDescent="0.25">
      <c r="A145" t="s">
        <v>152</v>
      </c>
      <c r="B145">
        <v>2</v>
      </c>
    </row>
    <row r="146" spans="1:2" x14ac:dyDescent="0.25">
      <c r="A146" t="s">
        <v>153</v>
      </c>
      <c r="B146">
        <v>4</v>
      </c>
    </row>
    <row r="147" spans="1:2" x14ac:dyDescent="0.25">
      <c r="A147" t="s">
        <v>139</v>
      </c>
      <c r="B147">
        <v>3</v>
      </c>
    </row>
    <row r="148" spans="1:2" x14ac:dyDescent="0.25">
      <c r="A148" t="s">
        <v>147</v>
      </c>
      <c r="B148">
        <v>1</v>
      </c>
    </row>
    <row r="149" spans="1:2" x14ac:dyDescent="0.25">
      <c r="A149" t="s">
        <v>155</v>
      </c>
      <c r="B149">
        <v>2</v>
      </c>
    </row>
    <row r="150" spans="1:2" x14ac:dyDescent="0.25">
      <c r="A150" t="s">
        <v>156</v>
      </c>
      <c r="B150">
        <v>4</v>
      </c>
    </row>
    <row r="151" spans="1:2" x14ac:dyDescent="0.25">
      <c r="A151" t="s">
        <v>157</v>
      </c>
      <c r="B151">
        <v>4</v>
      </c>
    </row>
    <row r="152" spans="1:2" x14ac:dyDescent="0.25">
      <c r="A152" t="s">
        <v>137</v>
      </c>
      <c r="B152">
        <v>2</v>
      </c>
    </row>
    <row r="153" spans="1:2" x14ac:dyDescent="0.25">
      <c r="A153" t="s">
        <v>316</v>
      </c>
      <c r="B153">
        <v>3</v>
      </c>
    </row>
    <row r="154" spans="1:2" x14ac:dyDescent="0.25">
      <c r="A154" t="s">
        <v>319</v>
      </c>
      <c r="B154">
        <v>1</v>
      </c>
    </row>
    <row r="155" spans="1:2" x14ac:dyDescent="0.25">
      <c r="A155" t="s">
        <v>320</v>
      </c>
      <c r="B155">
        <v>1</v>
      </c>
    </row>
    <row r="156" spans="1:2" x14ac:dyDescent="0.25">
      <c r="A156" t="s">
        <v>318</v>
      </c>
      <c r="B156" s="3">
        <v>1</v>
      </c>
    </row>
    <row r="157" spans="1:2" x14ac:dyDescent="0.25">
      <c r="A157" t="s">
        <v>166</v>
      </c>
      <c r="B157">
        <v>4</v>
      </c>
    </row>
    <row r="158" spans="1:2" x14ac:dyDescent="0.25">
      <c r="A158" t="s">
        <v>167</v>
      </c>
      <c r="B158">
        <v>1</v>
      </c>
    </row>
    <row r="159" spans="1:2" x14ac:dyDescent="0.25">
      <c r="A159" t="s">
        <v>168</v>
      </c>
      <c r="B159">
        <v>1</v>
      </c>
    </row>
    <row r="160" spans="1:2" x14ac:dyDescent="0.25">
      <c r="A160" t="s">
        <v>169</v>
      </c>
      <c r="B160">
        <v>2</v>
      </c>
    </row>
    <row r="161" spans="1:2" x14ac:dyDescent="0.25">
      <c r="A161" t="s">
        <v>165</v>
      </c>
      <c r="B161">
        <v>3</v>
      </c>
    </row>
    <row r="162" spans="1:2" x14ac:dyDescent="0.25">
      <c r="A162" t="s">
        <v>163</v>
      </c>
      <c r="B162">
        <v>1</v>
      </c>
    </row>
    <row r="163" spans="1:2" x14ac:dyDescent="0.25">
      <c r="A163" t="s">
        <v>171</v>
      </c>
      <c r="B163">
        <v>2</v>
      </c>
    </row>
    <row r="164" spans="1:2" x14ac:dyDescent="0.25">
      <c r="A164" t="s">
        <v>173</v>
      </c>
      <c r="B164">
        <v>1</v>
      </c>
    </row>
    <row r="165" spans="1:2" x14ac:dyDescent="0.25">
      <c r="A165" t="s">
        <v>175</v>
      </c>
      <c r="B165">
        <v>1</v>
      </c>
    </row>
    <row r="166" spans="1:2" x14ac:dyDescent="0.25">
      <c r="A166" t="s">
        <v>174</v>
      </c>
      <c r="B166">
        <v>2</v>
      </c>
    </row>
    <row r="167" spans="1:2" x14ac:dyDescent="0.25">
      <c r="A167" t="s">
        <v>176</v>
      </c>
      <c r="B167">
        <v>1</v>
      </c>
    </row>
    <row r="168" spans="1:2" x14ac:dyDescent="0.25">
      <c r="A168" t="s">
        <v>177</v>
      </c>
      <c r="B168">
        <v>1</v>
      </c>
    </row>
    <row r="169" spans="1:2" x14ac:dyDescent="0.25">
      <c r="A169" t="s">
        <v>178</v>
      </c>
      <c r="B169">
        <v>2</v>
      </c>
    </row>
    <row r="170" spans="1:2" x14ac:dyDescent="0.25">
      <c r="A170" t="s">
        <v>181</v>
      </c>
      <c r="B170">
        <v>2</v>
      </c>
    </row>
    <row r="171" spans="1:2" x14ac:dyDescent="0.25">
      <c r="A171" t="s">
        <v>179</v>
      </c>
      <c r="B171">
        <v>1</v>
      </c>
    </row>
    <row r="172" spans="1:2" x14ac:dyDescent="0.25">
      <c r="A172" t="s">
        <v>180</v>
      </c>
      <c r="B172">
        <v>1</v>
      </c>
    </row>
    <row r="173" spans="1:2" x14ac:dyDescent="0.25">
      <c r="A173" t="s">
        <v>238</v>
      </c>
      <c r="B173">
        <v>1</v>
      </c>
    </row>
    <row r="174" spans="1:2" x14ac:dyDescent="0.25">
      <c r="A174" t="s">
        <v>239</v>
      </c>
      <c r="B174">
        <v>4</v>
      </c>
    </row>
    <row r="175" spans="1:2" x14ac:dyDescent="0.25">
      <c r="A175" t="s">
        <v>248</v>
      </c>
      <c r="B175">
        <v>1</v>
      </c>
    </row>
    <row r="176" spans="1:2" x14ac:dyDescent="0.25">
      <c r="A176" t="s">
        <v>265</v>
      </c>
      <c r="B176">
        <v>1</v>
      </c>
    </row>
    <row r="177" spans="1:2" x14ac:dyDescent="0.25">
      <c r="A177" t="s">
        <v>262</v>
      </c>
      <c r="B177">
        <v>1</v>
      </c>
    </row>
    <row r="178" spans="1:2" x14ac:dyDescent="0.25">
      <c r="A178" t="s">
        <v>263</v>
      </c>
      <c r="B178">
        <v>1</v>
      </c>
    </row>
    <row r="179" spans="1:2" x14ac:dyDescent="0.25">
      <c r="A179" t="s">
        <v>285</v>
      </c>
      <c r="B179">
        <v>1</v>
      </c>
    </row>
    <row r="180" spans="1:2" x14ac:dyDescent="0.25">
      <c r="A180" t="s">
        <v>291</v>
      </c>
      <c r="B180">
        <v>1</v>
      </c>
    </row>
    <row r="181" spans="1:2" x14ac:dyDescent="0.25">
      <c r="A181" t="s">
        <v>253</v>
      </c>
      <c r="B181">
        <v>1</v>
      </c>
    </row>
    <row r="182" spans="1:2" x14ac:dyDescent="0.25">
      <c r="A182" t="s">
        <v>294</v>
      </c>
      <c r="B182">
        <v>1</v>
      </c>
    </row>
    <row r="183" spans="1:2" x14ac:dyDescent="0.25">
      <c r="A183" t="s">
        <v>296</v>
      </c>
      <c r="B183">
        <v>1</v>
      </c>
    </row>
    <row r="184" spans="1:2" x14ac:dyDescent="0.25">
      <c r="A184" t="s">
        <v>298</v>
      </c>
      <c r="B184">
        <v>1</v>
      </c>
    </row>
    <row r="185" spans="1:2" x14ac:dyDescent="0.25">
      <c r="A185" t="s">
        <v>252</v>
      </c>
      <c r="B185" s="3">
        <v>1</v>
      </c>
    </row>
    <row r="186" spans="1:2" x14ac:dyDescent="0.25">
      <c r="A186" t="s">
        <v>193</v>
      </c>
      <c r="B186">
        <v>2</v>
      </c>
    </row>
    <row r="187" spans="1:2" x14ac:dyDescent="0.25">
      <c r="A187" t="s">
        <v>202</v>
      </c>
      <c r="B187">
        <v>3</v>
      </c>
    </row>
    <row r="188" spans="1:2" x14ac:dyDescent="0.25">
      <c r="A188" t="s">
        <v>190</v>
      </c>
      <c r="B188">
        <v>3</v>
      </c>
    </row>
    <row r="189" spans="1:2" x14ac:dyDescent="0.25">
      <c r="A189" t="s">
        <v>225</v>
      </c>
      <c r="B189">
        <v>4</v>
      </c>
    </row>
    <row r="190" spans="1:2" x14ac:dyDescent="0.25">
      <c r="A190" t="s">
        <v>204</v>
      </c>
      <c r="B190">
        <v>2</v>
      </c>
    </row>
    <row r="191" spans="1:2" x14ac:dyDescent="0.25">
      <c r="A191" t="s">
        <v>196</v>
      </c>
      <c r="B191">
        <v>1</v>
      </c>
    </row>
    <row r="192" spans="1:2" x14ac:dyDescent="0.25">
      <c r="A192" t="s">
        <v>207</v>
      </c>
      <c r="B192">
        <v>1</v>
      </c>
    </row>
    <row r="193" spans="1:2" x14ac:dyDescent="0.25">
      <c r="A193" t="s">
        <v>212</v>
      </c>
      <c r="B193">
        <v>3</v>
      </c>
    </row>
    <row r="194" spans="1:2" x14ac:dyDescent="0.25">
      <c r="A194" t="s">
        <v>215</v>
      </c>
      <c r="B194">
        <v>4</v>
      </c>
    </row>
    <row r="195" spans="1:2" x14ac:dyDescent="0.25">
      <c r="A195" t="s">
        <v>217</v>
      </c>
      <c r="B195">
        <v>4</v>
      </c>
    </row>
    <row r="196" spans="1:2" x14ac:dyDescent="0.25">
      <c r="A196" t="s">
        <v>218</v>
      </c>
      <c r="B196">
        <v>4</v>
      </c>
    </row>
    <row r="197" spans="1:2" x14ac:dyDescent="0.25">
      <c r="A197" t="s">
        <v>222</v>
      </c>
      <c r="B197">
        <v>3</v>
      </c>
    </row>
    <row r="198" spans="1:2" x14ac:dyDescent="0.25">
      <c r="A198" t="s">
        <v>221</v>
      </c>
      <c r="B198">
        <v>1</v>
      </c>
    </row>
    <row r="199" spans="1:2" x14ac:dyDescent="0.25">
      <c r="A199" t="s">
        <v>283</v>
      </c>
      <c r="B199" s="3">
        <v>1</v>
      </c>
    </row>
    <row r="200" spans="1:2" x14ac:dyDescent="0.25">
      <c r="A200" t="s">
        <v>272</v>
      </c>
      <c r="B200">
        <v>1</v>
      </c>
    </row>
    <row r="201" spans="1:2" x14ac:dyDescent="0.25">
      <c r="A201" t="s">
        <v>279</v>
      </c>
      <c r="B201">
        <v>2</v>
      </c>
    </row>
    <row r="202" spans="1:2" x14ac:dyDescent="0.25">
      <c r="A202" t="s">
        <v>267</v>
      </c>
      <c r="B202">
        <v>1</v>
      </c>
    </row>
    <row r="203" spans="1:2" x14ac:dyDescent="0.25">
      <c r="A203" t="s">
        <v>300</v>
      </c>
      <c r="B203">
        <v>1</v>
      </c>
    </row>
    <row r="204" spans="1:2" x14ac:dyDescent="0.25">
      <c r="A204" t="s">
        <v>270</v>
      </c>
      <c r="B204">
        <v>1</v>
      </c>
    </row>
    <row r="205" spans="1:2" x14ac:dyDescent="0.25">
      <c r="A205" t="s">
        <v>284</v>
      </c>
      <c r="B205">
        <v>1</v>
      </c>
    </row>
    <row r="206" spans="1:2" x14ac:dyDescent="0.25">
      <c r="A206" t="s">
        <v>271</v>
      </c>
      <c r="B206">
        <v>1</v>
      </c>
    </row>
    <row r="207" spans="1:2" x14ac:dyDescent="0.25">
      <c r="A207" t="s">
        <v>301</v>
      </c>
      <c r="B207">
        <v>2</v>
      </c>
    </row>
    <row r="208" spans="1:2" x14ac:dyDescent="0.25">
      <c r="A208" t="s">
        <v>304</v>
      </c>
      <c r="B208">
        <v>1</v>
      </c>
    </row>
    <row r="209" spans="1:2" x14ac:dyDescent="0.25">
      <c r="A209" t="s">
        <v>306</v>
      </c>
      <c r="B209">
        <v>2</v>
      </c>
    </row>
    <row r="210" spans="1:2" x14ac:dyDescent="0.25">
      <c r="A210" t="s">
        <v>307</v>
      </c>
      <c r="B210">
        <v>2</v>
      </c>
    </row>
    <row r="211" spans="1:2" x14ac:dyDescent="0.25">
      <c r="A211" t="s">
        <v>308</v>
      </c>
      <c r="B211">
        <v>2</v>
      </c>
    </row>
    <row r="212" spans="1:2" x14ac:dyDescent="0.25">
      <c r="A212" t="s">
        <v>309</v>
      </c>
      <c r="B212">
        <v>2</v>
      </c>
    </row>
    <row r="213" spans="1:2" x14ac:dyDescent="0.25">
      <c r="A213" t="s">
        <v>314</v>
      </c>
      <c r="B213">
        <v>2</v>
      </c>
    </row>
    <row r="214" spans="1:2" x14ac:dyDescent="0.25">
      <c r="A214" t="s">
        <v>312</v>
      </c>
      <c r="B214">
        <v>1</v>
      </c>
    </row>
    <row r="215" spans="1:2" x14ac:dyDescent="0.25">
      <c r="A215" t="s">
        <v>315</v>
      </c>
      <c r="B215" s="3">
        <v>1</v>
      </c>
    </row>
    <row r="216" spans="1:2" x14ac:dyDescent="0.25">
      <c r="A216" t="s">
        <v>197</v>
      </c>
      <c r="B216">
        <v>3</v>
      </c>
    </row>
    <row r="217" spans="1:2" x14ac:dyDescent="0.25">
      <c r="A217" t="s">
        <v>299</v>
      </c>
      <c r="B217">
        <v>2</v>
      </c>
    </row>
    <row r="218" spans="1:2" x14ac:dyDescent="0.25">
      <c r="A218" t="s">
        <v>82</v>
      </c>
      <c r="B218" s="3">
        <v>1</v>
      </c>
    </row>
    <row r="219" spans="1:2" x14ac:dyDescent="0.25">
      <c r="A219" t="s">
        <v>228</v>
      </c>
      <c r="B219">
        <v>2</v>
      </c>
    </row>
    <row r="220" spans="1:2" x14ac:dyDescent="0.25">
      <c r="A220" t="s">
        <v>273</v>
      </c>
      <c r="B220">
        <v>2</v>
      </c>
    </row>
    <row r="221" spans="1:2" x14ac:dyDescent="0.25">
      <c r="A221" t="s">
        <v>257</v>
      </c>
      <c r="B221">
        <v>1</v>
      </c>
    </row>
    <row r="222" spans="1:2" x14ac:dyDescent="0.25">
      <c r="A222" t="s">
        <v>254</v>
      </c>
      <c r="B222">
        <v>1</v>
      </c>
    </row>
    <row r="223" spans="1:2" x14ac:dyDescent="0.25">
      <c r="A223" t="s">
        <v>286</v>
      </c>
      <c r="B223">
        <v>1</v>
      </c>
    </row>
    <row r="224" spans="1:2" x14ac:dyDescent="0.25">
      <c r="A224" t="s">
        <v>198</v>
      </c>
      <c r="B224">
        <v>4</v>
      </c>
    </row>
    <row r="225" spans="1:2" x14ac:dyDescent="0.25">
      <c r="A225" t="s">
        <v>199</v>
      </c>
      <c r="B225">
        <v>4</v>
      </c>
    </row>
    <row r="226" spans="1:2" x14ac:dyDescent="0.25">
      <c r="A226" t="s">
        <v>229</v>
      </c>
      <c r="B226">
        <v>2</v>
      </c>
    </row>
    <row r="227" spans="1:2" x14ac:dyDescent="0.25">
      <c r="A227" t="s">
        <v>322</v>
      </c>
      <c r="B227">
        <v>1</v>
      </c>
    </row>
    <row r="228" spans="1:2" x14ac:dyDescent="0.25">
      <c r="A228" t="s">
        <v>201</v>
      </c>
      <c r="B228" s="3">
        <v>1</v>
      </c>
    </row>
    <row r="229" spans="1:2" x14ac:dyDescent="0.25">
      <c r="A229" t="s">
        <v>203</v>
      </c>
      <c r="B229" s="3">
        <v>1</v>
      </c>
    </row>
    <row r="230" spans="1:2" x14ac:dyDescent="0.25">
      <c r="A230" t="s">
        <v>210</v>
      </c>
      <c r="B230">
        <v>2</v>
      </c>
    </row>
    <row r="231" spans="1:2" x14ac:dyDescent="0.25">
      <c r="A231" t="s">
        <v>211</v>
      </c>
      <c r="B231">
        <v>2</v>
      </c>
    </row>
    <row r="232" spans="1:2" x14ac:dyDescent="0.25">
      <c r="A232" t="s">
        <v>216</v>
      </c>
      <c r="B232">
        <v>4</v>
      </c>
    </row>
    <row r="233" spans="1:2" x14ac:dyDescent="0.25">
      <c r="A233" t="s">
        <v>219</v>
      </c>
      <c r="B233">
        <v>1</v>
      </c>
    </row>
    <row r="234" spans="1:2" x14ac:dyDescent="0.25">
      <c r="A234" t="s">
        <v>230</v>
      </c>
      <c r="B234">
        <v>3</v>
      </c>
    </row>
    <row r="235" spans="1:2" x14ac:dyDescent="0.25">
      <c r="A235" t="s">
        <v>233</v>
      </c>
      <c r="B235">
        <v>1</v>
      </c>
    </row>
    <row r="236" spans="1:2" x14ac:dyDescent="0.25">
      <c r="A236" t="s">
        <v>234</v>
      </c>
      <c r="B236">
        <v>2</v>
      </c>
    </row>
    <row r="237" spans="1:2" x14ac:dyDescent="0.25">
      <c r="A237" t="s">
        <v>235</v>
      </c>
      <c r="B237">
        <v>2</v>
      </c>
    </row>
    <row r="238" spans="1:2" x14ac:dyDescent="0.25">
      <c r="A238" t="s">
        <v>236</v>
      </c>
      <c r="B238">
        <v>2</v>
      </c>
    </row>
    <row r="239" spans="1:2" x14ac:dyDescent="0.25">
      <c r="A239" t="s">
        <v>237</v>
      </c>
      <c r="B239">
        <v>1</v>
      </c>
    </row>
    <row r="240" spans="1:2" x14ac:dyDescent="0.25">
      <c r="A240" t="s">
        <v>240</v>
      </c>
      <c r="B240">
        <v>4</v>
      </c>
    </row>
    <row r="241" spans="1:2" x14ac:dyDescent="0.25">
      <c r="A241" t="s">
        <v>241</v>
      </c>
      <c r="B241">
        <v>4</v>
      </c>
    </row>
    <row r="242" spans="1:2" x14ac:dyDescent="0.25">
      <c r="A242" t="s">
        <v>242</v>
      </c>
      <c r="B242">
        <v>4</v>
      </c>
    </row>
    <row r="243" spans="1:2" x14ac:dyDescent="0.25">
      <c r="A243" t="s">
        <v>243</v>
      </c>
      <c r="B243">
        <v>2</v>
      </c>
    </row>
    <row r="244" spans="1:2" x14ac:dyDescent="0.25">
      <c r="A244" t="s">
        <v>244</v>
      </c>
      <c r="B244">
        <v>4</v>
      </c>
    </row>
    <row r="245" spans="1:2" x14ac:dyDescent="0.25">
      <c r="A245" t="s">
        <v>247</v>
      </c>
      <c r="B245">
        <v>1</v>
      </c>
    </row>
    <row r="246" spans="1:2" x14ac:dyDescent="0.25">
      <c r="A246" t="s">
        <v>249</v>
      </c>
      <c r="B246">
        <v>2</v>
      </c>
    </row>
    <row r="247" spans="1:2" x14ac:dyDescent="0.25">
      <c r="A247" t="s">
        <v>250</v>
      </c>
      <c r="B247">
        <v>4</v>
      </c>
    </row>
    <row r="248" spans="1:2" x14ac:dyDescent="0.25">
      <c r="A248" t="s">
        <v>274</v>
      </c>
      <c r="B248">
        <v>2</v>
      </c>
    </row>
    <row r="249" spans="1:2" x14ac:dyDescent="0.25">
      <c r="A249" t="s">
        <v>275</v>
      </c>
      <c r="B249">
        <v>1</v>
      </c>
    </row>
    <row r="250" spans="1:2" x14ac:dyDescent="0.25">
      <c r="A250" t="s">
        <v>276</v>
      </c>
      <c r="B250">
        <v>2</v>
      </c>
    </row>
    <row r="251" spans="1:2" x14ac:dyDescent="0.25">
      <c r="A251" t="s">
        <v>277</v>
      </c>
      <c r="B251">
        <v>1</v>
      </c>
    </row>
    <row r="252" spans="1:2" x14ac:dyDescent="0.25">
      <c r="A252" t="s">
        <v>278</v>
      </c>
      <c r="B252">
        <v>2</v>
      </c>
    </row>
    <row r="253" spans="1:2" x14ac:dyDescent="0.25">
      <c r="A253" t="s">
        <v>280</v>
      </c>
      <c r="B253">
        <v>2</v>
      </c>
    </row>
    <row r="254" spans="1:2" x14ac:dyDescent="0.25">
      <c r="A254" t="s">
        <v>281</v>
      </c>
      <c r="B254">
        <v>1</v>
      </c>
    </row>
    <row r="255" spans="1:2" x14ac:dyDescent="0.25">
      <c r="A255" t="s">
        <v>302</v>
      </c>
      <c r="B255">
        <v>1</v>
      </c>
    </row>
    <row r="256" spans="1:2" x14ac:dyDescent="0.25">
      <c r="A256" t="s">
        <v>305</v>
      </c>
      <c r="B256">
        <v>1</v>
      </c>
    </row>
    <row r="257" spans="1:2" x14ac:dyDescent="0.25">
      <c r="A257" t="s">
        <v>313</v>
      </c>
      <c r="B257" s="3">
        <v>1</v>
      </c>
    </row>
    <row r="258" spans="1:2" x14ac:dyDescent="0.25">
      <c r="A258" t="s">
        <v>258</v>
      </c>
      <c r="B258">
        <v>1</v>
      </c>
    </row>
    <row r="259" spans="1:2" x14ac:dyDescent="0.25">
      <c r="A259" t="s">
        <v>259</v>
      </c>
      <c r="B259">
        <v>1</v>
      </c>
    </row>
    <row r="260" spans="1:2" x14ac:dyDescent="0.25">
      <c r="A260" t="s">
        <v>260</v>
      </c>
      <c r="B260">
        <v>1</v>
      </c>
    </row>
    <row r="261" spans="1:2" x14ac:dyDescent="0.25">
      <c r="A261" t="s">
        <v>255</v>
      </c>
      <c r="B261">
        <v>1</v>
      </c>
    </row>
    <row r="262" spans="1:2" x14ac:dyDescent="0.25">
      <c r="A262" t="s">
        <v>264</v>
      </c>
      <c r="B262">
        <v>1</v>
      </c>
    </row>
    <row r="263" spans="1:2" x14ac:dyDescent="0.25">
      <c r="A263" t="s">
        <v>287</v>
      </c>
      <c r="B263">
        <v>1</v>
      </c>
    </row>
    <row r="264" spans="1:2" x14ac:dyDescent="0.25">
      <c r="A264" t="s">
        <v>288</v>
      </c>
      <c r="B264">
        <v>1</v>
      </c>
    </row>
    <row r="265" spans="1:2" x14ac:dyDescent="0.25">
      <c r="A265" t="s">
        <v>266</v>
      </c>
      <c r="B265">
        <v>1</v>
      </c>
    </row>
    <row r="266" spans="1:2" x14ac:dyDescent="0.25">
      <c r="A266" t="s">
        <v>289</v>
      </c>
      <c r="B266">
        <v>1</v>
      </c>
    </row>
    <row r="267" spans="1:2" x14ac:dyDescent="0.25">
      <c r="A267" t="s">
        <v>290</v>
      </c>
      <c r="B267">
        <v>1</v>
      </c>
    </row>
    <row r="268" spans="1:2" x14ac:dyDescent="0.25">
      <c r="A268" t="s">
        <v>292</v>
      </c>
      <c r="B268">
        <v>1</v>
      </c>
    </row>
    <row r="269" spans="1:2" x14ac:dyDescent="0.25">
      <c r="A269" t="s">
        <v>226</v>
      </c>
      <c r="B269">
        <v>4</v>
      </c>
    </row>
    <row r="270" spans="1:2" x14ac:dyDescent="0.25">
      <c r="A270" t="s">
        <v>200</v>
      </c>
      <c r="B270">
        <v>4</v>
      </c>
    </row>
    <row r="271" spans="1:2" x14ac:dyDescent="0.25">
      <c r="A271" t="s">
        <v>251</v>
      </c>
      <c r="B271">
        <v>3</v>
      </c>
    </row>
    <row r="272" spans="1:2" x14ac:dyDescent="0.25">
      <c r="A272" t="s">
        <v>282</v>
      </c>
      <c r="B272">
        <v>2</v>
      </c>
    </row>
    <row r="273" spans="1:2" x14ac:dyDescent="0.25">
      <c r="A273" t="s">
        <v>311</v>
      </c>
      <c r="B273">
        <v>1</v>
      </c>
    </row>
    <row r="274" spans="1:2" x14ac:dyDescent="0.25">
      <c r="A274" t="s">
        <v>295</v>
      </c>
      <c r="B274">
        <v>1</v>
      </c>
    </row>
    <row r="275" spans="1:2" x14ac:dyDescent="0.25">
      <c r="A275" t="s">
        <v>297</v>
      </c>
      <c r="B275">
        <v>1</v>
      </c>
    </row>
    <row r="276" spans="1:2" x14ac:dyDescent="0.25">
      <c r="A276" t="s">
        <v>829</v>
      </c>
      <c r="B276">
        <v>1</v>
      </c>
    </row>
    <row r="277" spans="1:2" x14ac:dyDescent="0.25">
      <c r="A277" t="s">
        <v>830</v>
      </c>
      <c r="B277">
        <v>4</v>
      </c>
    </row>
    <row r="278" spans="1:2" x14ac:dyDescent="0.25">
      <c r="A278" t="s">
        <v>831</v>
      </c>
      <c r="B278">
        <v>1</v>
      </c>
    </row>
    <row r="279" spans="1:2" x14ac:dyDescent="0.25">
      <c r="A279" t="s">
        <v>832</v>
      </c>
      <c r="B279">
        <v>1</v>
      </c>
    </row>
    <row r="280" spans="1:2" x14ac:dyDescent="0.25">
      <c r="A280" t="s">
        <v>833</v>
      </c>
      <c r="B280">
        <v>1</v>
      </c>
    </row>
    <row r="281" spans="1:2" x14ac:dyDescent="0.25">
      <c r="A281" t="s">
        <v>834</v>
      </c>
      <c r="B281">
        <v>1</v>
      </c>
    </row>
    <row r="282" spans="1:2" x14ac:dyDescent="0.25">
      <c r="A282" t="s">
        <v>835</v>
      </c>
      <c r="B282">
        <v>1</v>
      </c>
    </row>
    <row r="283" spans="1:2" x14ac:dyDescent="0.25">
      <c r="A283" t="s">
        <v>836</v>
      </c>
      <c r="B283">
        <v>1</v>
      </c>
    </row>
    <row r="284" spans="1:2" x14ac:dyDescent="0.25">
      <c r="A284" t="s">
        <v>837</v>
      </c>
      <c r="B284">
        <v>1</v>
      </c>
    </row>
    <row r="285" spans="1:2" x14ac:dyDescent="0.25">
      <c r="A285" t="s">
        <v>838</v>
      </c>
      <c r="B285">
        <v>1</v>
      </c>
    </row>
    <row r="286" spans="1:2" x14ac:dyDescent="0.25">
      <c r="A286" t="s">
        <v>839</v>
      </c>
      <c r="B286">
        <v>1</v>
      </c>
    </row>
    <row r="287" spans="1:2" x14ac:dyDescent="0.25">
      <c r="A287" t="s">
        <v>841</v>
      </c>
      <c r="B287">
        <v>1</v>
      </c>
    </row>
  </sheetData>
  <autoFilter ref="A1:B287"/>
  <conditionalFormatting sqref="A2:A18 A20:A275">
    <cfRule type="duplicateValues" dxfId="67" priority="113"/>
  </conditionalFormatting>
  <conditionalFormatting sqref="A1">
    <cfRule type="duplicateValues" dxfId="6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329"/>
  <sheetViews>
    <sheetView workbookViewId="0">
      <selection activeCell="E2" sqref="E2"/>
    </sheetView>
  </sheetViews>
  <sheetFormatPr baseColWidth="10" defaultRowHeight="15" x14ac:dyDescent="0.25"/>
  <cols>
    <col min="1" max="1" width="48.85546875" bestFit="1" customWidth="1"/>
    <col min="2" max="2" width="48.85546875" customWidth="1"/>
    <col min="3" max="3" width="29.28515625" customWidth="1"/>
    <col min="4" max="4" width="16" customWidth="1"/>
  </cols>
  <sheetData>
    <row r="1" spans="1:4" x14ac:dyDescent="0.25">
      <c r="A1" t="s">
        <v>0</v>
      </c>
      <c r="B1" s="2" t="s">
        <v>321</v>
      </c>
      <c r="C1" t="s">
        <v>640</v>
      </c>
      <c r="D1" s="8" t="s">
        <v>641</v>
      </c>
    </row>
    <row r="2" spans="1:4" x14ac:dyDescent="0.25">
      <c r="A2" t="s">
        <v>323</v>
      </c>
      <c r="B2" t="s">
        <v>10</v>
      </c>
      <c r="C2" s="5" t="str">
        <f>+VLOOKUP(A2,Hoja2!A:A,1,FALSE)</f>
        <v>Carulla Calle 86.</v>
      </c>
      <c r="D2">
        <f>+VLOOKUP(A2,Hoja2!A:B,2,FALSE)</f>
        <v>300000</v>
      </c>
    </row>
    <row r="3" spans="1:4" x14ac:dyDescent="0.25">
      <c r="A3" t="s">
        <v>324</v>
      </c>
      <c r="B3" t="s">
        <v>11</v>
      </c>
      <c r="C3" s="5" t="str">
        <f>+VLOOKUP(A3,Hoja2!A:A,1,FALSE)</f>
        <v>Carulla Ciudad del Mar.</v>
      </c>
      <c r="D3">
        <f>+VLOOKUP(A3,Hoja2!A:B,2,FALSE)</f>
        <v>200000</v>
      </c>
    </row>
    <row r="4" spans="1:4" x14ac:dyDescent="0.25">
      <c r="A4" t="s">
        <v>325</v>
      </c>
      <c r="B4" t="s">
        <v>12</v>
      </c>
      <c r="C4" s="5" t="str">
        <f>+VLOOKUP(A4,Hoja2!A:A,1,FALSE)</f>
        <v>Carulla Mall Plaza.</v>
      </c>
      <c r="D4">
        <f>+VLOOKUP(A4,Hoja2!A:B,2,FALSE)</f>
        <v>250000</v>
      </c>
    </row>
    <row r="5" spans="1:4" x14ac:dyDescent="0.25">
      <c r="A5" t="s">
        <v>326</v>
      </c>
      <c r="B5" t="s">
        <v>69</v>
      </c>
      <c r="C5" s="5" t="str">
        <f>+VLOOKUP(A5,Hoja2!A:A,1,FALSE)</f>
        <v>Éxito Buenavista.</v>
      </c>
      <c r="D5">
        <f>+VLOOKUP(A5,Hoja2!A:B,2,FALSE)</f>
        <v>6500000</v>
      </c>
    </row>
    <row r="6" spans="1:4" x14ac:dyDescent="0.25">
      <c r="A6" t="s">
        <v>327</v>
      </c>
      <c r="B6" t="s">
        <v>19</v>
      </c>
      <c r="C6" s="5" t="str">
        <f>+VLOOKUP(A6,Hoja2!A:A,1,FALSE)</f>
        <v>Éxito Norte.</v>
      </c>
      <c r="D6">
        <f>+VLOOKUP(A6,Hoja2!A:B,2,FALSE)</f>
        <v>5500000</v>
      </c>
    </row>
    <row r="7" spans="1:4" x14ac:dyDescent="0.25">
      <c r="A7" t="s">
        <v>328</v>
      </c>
      <c r="B7" t="s">
        <v>85</v>
      </c>
      <c r="C7" s="5" t="str">
        <f>+VLOOKUP(A7,Hoja2!A:A,1,FALSE)</f>
        <v>Cencosud - Jumbo - Buenavista II.</v>
      </c>
      <c r="D7">
        <f>+VLOOKUP(A7,Hoja2!A:B,2,FALSE)</f>
        <v>2300000</v>
      </c>
    </row>
    <row r="8" spans="1:4" x14ac:dyDescent="0.25">
      <c r="A8" t="s">
        <v>329</v>
      </c>
      <c r="B8" t="s">
        <v>163</v>
      </c>
      <c r="C8" s="5" t="str">
        <f>+VLOOKUP(A8,Hoja2!A:A,1,FALSE)</f>
        <v>Makro Supermayorista - Villa Santos.</v>
      </c>
      <c r="D8">
        <f>+VLOOKUP(A8,Hoja2!A:B,2,FALSE)</f>
        <v>10000000</v>
      </c>
    </row>
    <row r="9" spans="1:4" x14ac:dyDescent="0.25">
      <c r="A9" t="s">
        <v>330</v>
      </c>
      <c r="B9" t="s">
        <v>132</v>
      </c>
      <c r="C9" s="5" t="str">
        <f>+VLOOKUP(A9,Hoja2!A:A,1,FALSE)</f>
        <v>Megatienda Alkarawi.</v>
      </c>
      <c r="D9">
        <f>+VLOOKUP(A9,Hoja2!A:B,2,FALSE)</f>
        <v>4800000</v>
      </c>
    </row>
    <row r="10" spans="1:4" x14ac:dyDescent="0.25">
      <c r="A10" t="s">
        <v>331</v>
      </c>
      <c r="B10" t="s">
        <v>134</v>
      </c>
      <c r="C10" s="5" t="str">
        <f>+VLOOKUP(A10,Hoja2!A:A,1,FALSE)</f>
        <v>Megatienda Blue Gardens.</v>
      </c>
      <c r="D10">
        <f>+VLOOKUP(A10,Hoja2!A:B,2,FALSE)</f>
        <v>3000000</v>
      </c>
    </row>
    <row r="11" spans="1:4" x14ac:dyDescent="0.25">
      <c r="A11" t="s">
        <v>502</v>
      </c>
      <c r="B11" s="1" t="s">
        <v>192</v>
      </c>
      <c r="C11" s="5" t="str">
        <f>+VLOOKUP(A11,Hoja2!A:A,1,FALSE)</f>
        <v xml:space="preserve"> SAO 043 Miramar.</v>
      </c>
      <c r="D11">
        <f>+VLOOKUP(A11,Hoja2!A:B,2,FALSE)</f>
        <v>500000</v>
      </c>
    </row>
    <row r="12" spans="1:4" x14ac:dyDescent="0.25">
      <c r="A12" t="s">
        <v>503</v>
      </c>
      <c r="B12" s="1" t="s">
        <v>194</v>
      </c>
      <c r="C12" s="5" t="str">
        <f>+VLOOKUP(A12,Hoja2!A:A,1,FALSE)</f>
        <v xml:space="preserve"> SAO 093.</v>
      </c>
      <c r="D12">
        <f>+VLOOKUP(A12,Hoja2!A:B,2,FALSE)</f>
        <v>2800000</v>
      </c>
    </row>
    <row r="13" spans="1:4" x14ac:dyDescent="0.25">
      <c r="A13" t="s">
        <v>504</v>
      </c>
      <c r="B13" s="1" t="s">
        <v>195</v>
      </c>
      <c r="C13" s="5" t="str">
        <f>+VLOOKUP(A13,Hoja2!A:A,1,FALSE)</f>
        <v xml:space="preserve"> SAO 094 Villa Carolina.</v>
      </c>
      <c r="D13">
        <f>+VLOOKUP(A13,Hoja2!A:B,2,FALSE)</f>
        <v>2500000</v>
      </c>
    </row>
    <row r="14" spans="1:4" x14ac:dyDescent="0.25">
      <c r="A14" t="s">
        <v>494</v>
      </c>
      <c r="B14" s="1" t="s">
        <v>196</v>
      </c>
      <c r="C14" s="5" t="str">
        <f>+VLOOKUP(A14,Hoja2!A:A,1,FALSE)</f>
        <v xml:space="preserve"> SDO 058 Catalunya</v>
      </c>
      <c r="D14">
        <f>+VLOOKUP(A14,Hoja2!A:B,2,FALSE)</f>
        <v>200000</v>
      </c>
    </row>
    <row r="15" spans="1:4" hidden="1" x14ac:dyDescent="0.25">
      <c r="A15" t="s">
        <v>505</v>
      </c>
      <c r="C15" s="5" t="str">
        <f>+VLOOKUP(A15,Hoja2!A:A,1,FALSE)</f>
        <v xml:space="preserve"> SDO 099 Pza del Parque.</v>
      </c>
      <c r="D15">
        <f>+VLOOKUP(A15,Hoja2!A:B,2,FALSE)</f>
        <v>0</v>
      </c>
    </row>
    <row r="16" spans="1:4" x14ac:dyDescent="0.25">
      <c r="A16" t="s">
        <v>506</v>
      </c>
      <c r="B16" s="1" t="s">
        <v>206</v>
      </c>
      <c r="C16" s="5" t="str">
        <f>+VLOOKUP(A16,Hoja2!A:A,1,FALSE)</f>
        <v xml:space="preserve"> STO 051 Villa Campestre</v>
      </c>
      <c r="D16">
        <f>+VLOOKUP(A16,Hoja2!A:B,2,FALSE)</f>
        <v>300000</v>
      </c>
    </row>
    <row r="17" spans="1:4" hidden="1" x14ac:dyDescent="0.25">
      <c r="A17" t="s">
        <v>507</v>
      </c>
      <c r="C17" s="5" t="str">
        <f>+VLOOKUP(A17,Hoja2!A:A,1,FALSE)</f>
        <v xml:space="preserve"> STO 054 </v>
      </c>
      <c r="D17">
        <f>+VLOOKUP(A17,Hoja2!A:B,2,FALSE)</f>
        <v>1000000</v>
      </c>
    </row>
    <row r="18" spans="1:4" x14ac:dyDescent="0.25">
      <c r="A18" t="s">
        <v>508</v>
      </c>
      <c r="B18" s="1" t="s">
        <v>207</v>
      </c>
      <c r="C18" s="5" t="str">
        <f>+VLOOKUP(A18,Hoja2!A:A,1,FALSE)</f>
        <v xml:space="preserve"> STO 059 El Golf.</v>
      </c>
      <c r="D18">
        <f>+VLOOKUP(A18,Hoja2!A:B,2,FALSE)</f>
        <v>500000</v>
      </c>
    </row>
    <row r="19" spans="1:4" x14ac:dyDescent="0.25">
      <c r="A19" t="s">
        <v>509</v>
      </c>
      <c r="B19" s="1" t="s">
        <v>219</v>
      </c>
      <c r="C19" s="5" t="str">
        <f>+VLOOKUP(A19,Hoja2!A:A,1,FALSE)</f>
        <v xml:space="preserve"> STO 084 Paraiso.</v>
      </c>
      <c r="D19">
        <f>+VLOOKUP(A19,Hoja2!A:B,2,FALSE)</f>
        <v>1800000</v>
      </c>
    </row>
    <row r="20" spans="1:4" x14ac:dyDescent="0.25">
      <c r="A20" t="s">
        <v>510</v>
      </c>
      <c r="B20" s="1" t="s">
        <v>220</v>
      </c>
      <c r="C20" s="5" t="str">
        <f>+VLOOKUP(A20,Hoja2!A:A,1,FALSE)</f>
        <v xml:space="preserve"> STO 085 Calle 85.</v>
      </c>
      <c r="D20">
        <f>+VLOOKUP(A20,Hoja2!A:B,2,FALSE)</f>
        <v>500000</v>
      </c>
    </row>
    <row r="21" spans="1:4" x14ac:dyDescent="0.25">
      <c r="A21" t="s">
        <v>511</v>
      </c>
      <c r="B21" s="1" t="s">
        <v>221</v>
      </c>
      <c r="C21" s="5" t="str">
        <f>+VLOOKUP(A21,Hoja2!A:A,1,FALSE)</f>
        <v xml:space="preserve"> STO 098 Buenavista. </v>
      </c>
      <c r="D21">
        <f>+VLOOKUP(A21,Hoja2!A:B,2,FALSE)</f>
        <v>1200000</v>
      </c>
    </row>
    <row r="22" spans="1:4" x14ac:dyDescent="0.25">
      <c r="A22" t="s">
        <v>512</v>
      </c>
      <c r="B22" s="1" t="s">
        <v>223</v>
      </c>
      <c r="C22" s="5" t="str">
        <f>+VLOOKUP(A22,Hoja2!A:A,1,FALSE)</f>
        <v xml:space="preserve"> STO 100 Villa Santos.</v>
      </c>
      <c r="D22">
        <f>+VLOOKUP(A22,Hoja2!A:B,2,FALSE)</f>
        <v>1800000</v>
      </c>
    </row>
    <row r="23" spans="1:4" x14ac:dyDescent="0.25">
      <c r="A23" t="s">
        <v>332</v>
      </c>
      <c r="B23" s="1" t="s">
        <v>318</v>
      </c>
      <c r="C23" s="5" t="str">
        <f>+VLOOKUP(A23,Hoja2!A:A,1,FALSE)</f>
        <v>Euro Rosales.</v>
      </c>
      <c r="D23">
        <f>+VLOOKUP(A23,Hoja2!A:B,2,FALSE)</f>
        <v>1000000</v>
      </c>
    </row>
    <row r="24" spans="1:4" x14ac:dyDescent="0.25">
      <c r="A24" t="s">
        <v>333</v>
      </c>
      <c r="B24" t="s">
        <v>22</v>
      </c>
      <c r="C24" s="5" t="str">
        <f>+VLOOKUP(A24,Hoja2!A:A,1,FALSE)</f>
        <v>Éxito San Blas.</v>
      </c>
      <c r="D24">
        <f>+VLOOKUP(A24,Hoja2!A:B,2,FALSE)</f>
        <v>1800000</v>
      </c>
    </row>
    <row r="25" spans="1:4" x14ac:dyDescent="0.25">
      <c r="A25" t="s">
        <v>334</v>
      </c>
      <c r="B25" t="s">
        <v>23</v>
      </c>
      <c r="C25" s="5" t="str">
        <f>+VLOOKUP(A25,Hoja2!A:A,1,FALSE)</f>
        <v>Éxito San Francisco Calle 72.</v>
      </c>
      <c r="D25">
        <f>+VLOOKUP(A25,Hoja2!A:B,2,FALSE)</f>
        <v>3000000</v>
      </c>
    </row>
    <row r="26" spans="1:4" x14ac:dyDescent="0.25">
      <c r="A26" t="s">
        <v>335</v>
      </c>
      <c r="B26" t="s">
        <v>23</v>
      </c>
      <c r="C26" s="5" t="str">
        <f>+VLOOKUP(A26,Hoja2!A:A,1,FALSE)</f>
        <v>Éxito Metropolitano.</v>
      </c>
      <c r="D26">
        <f>+VLOOKUP(A26,Hoja2!A:B,2,FALSE)</f>
        <v>8000000</v>
      </c>
    </row>
    <row r="27" spans="1:4" x14ac:dyDescent="0.25">
      <c r="A27" t="s">
        <v>336</v>
      </c>
      <c r="B27" t="s">
        <v>26</v>
      </c>
      <c r="C27" s="5" t="str">
        <f>+VLOOKUP(A27,Hoja2!A:A,1,FALSE)</f>
        <v>Surtimayorista Macarena.</v>
      </c>
      <c r="D27">
        <f>+VLOOKUP(A27,Hoja2!A:B,2,FALSE)</f>
        <v>2000000</v>
      </c>
    </row>
    <row r="28" spans="1:4" x14ac:dyDescent="0.25">
      <c r="A28" t="s">
        <v>337</v>
      </c>
      <c r="B28" t="s">
        <v>84</v>
      </c>
      <c r="C28" s="5" t="str">
        <f>+VLOOKUP(A28,Hoja2!A:A,1,FALSE)</f>
        <v>Cencosud Jumbo Americano.</v>
      </c>
      <c r="D28">
        <f>+VLOOKUP(A28,Hoja2!A:B,2,FALSE)</f>
        <v>2000000</v>
      </c>
    </row>
    <row r="29" spans="1:4" x14ac:dyDescent="0.25">
      <c r="A29" t="s">
        <v>338</v>
      </c>
      <c r="B29" t="s">
        <v>137</v>
      </c>
      <c r="C29" s="5" t="str">
        <f>+VLOOKUP(A29,Hoja2!A:A,1,FALSE)</f>
        <v>Megatienda C. C. Unico.</v>
      </c>
      <c r="D29">
        <f>+VLOOKUP(A29,Hoja2!A:B,2,FALSE)</f>
        <v>12000000</v>
      </c>
    </row>
    <row r="30" spans="1:4" x14ac:dyDescent="0.25">
      <c r="A30" t="s">
        <v>339</v>
      </c>
      <c r="B30" t="s">
        <v>138</v>
      </c>
      <c r="C30" s="5" t="str">
        <f>+VLOOKUP(A30,Hoja2!A:A,1,FALSE)</f>
        <v>Megatienda Nuestro Atlántico.</v>
      </c>
      <c r="D30">
        <f>+VLOOKUP(A30,Hoja2!A:B,2,FALSE)</f>
        <v>5000000</v>
      </c>
    </row>
    <row r="31" spans="1:4" hidden="1" x14ac:dyDescent="0.25">
      <c r="A31" t="s">
        <v>513</v>
      </c>
      <c r="C31" s="5" t="str">
        <f>+VLOOKUP(A31,Hoja2!A:A,1,FALSE)</f>
        <v xml:space="preserve"> SAO 47 Macarena</v>
      </c>
      <c r="D31">
        <f>+VLOOKUP(A31,Hoja2!A:B,2,FALSE)</f>
        <v>400000</v>
      </c>
    </row>
    <row r="32" spans="1:4" x14ac:dyDescent="0.25">
      <c r="A32" t="s">
        <v>514</v>
      </c>
      <c r="B32" s="1" t="s">
        <v>193</v>
      </c>
      <c r="C32" s="5" t="str">
        <f>+VLOOKUP(A32,Hoja2!A:A,1,FALSE)</f>
        <v xml:space="preserve"> SAO 53 Portal del Prado.</v>
      </c>
      <c r="D32">
        <f>+VLOOKUP(A32,Hoja2!A:B,2,FALSE)</f>
        <v>2500000</v>
      </c>
    </row>
    <row r="33" spans="1:4" hidden="1" x14ac:dyDescent="0.25">
      <c r="A33" t="s">
        <v>515</v>
      </c>
      <c r="C33" s="5" t="str">
        <f>+VLOOKUP(A33,Hoja2!A:A,1,FALSE)</f>
        <v xml:space="preserve"> STO 021 Los Andes.</v>
      </c>
      <c r="D33">
        <f>+VLOOKUP(A33,Hoja2!A:B,2,FALSE)</f>
        <v>200000</v>
      </c>
    </row>
    <row r="34" spans="1:4" hidden="1" x14ac:dyDescent="0.25">
      <c r="A34" t="s">
        <v>516</v>
      </c>
      <c r="C34" s="5" t="str">
        <f>+VLOOKUP(A34,Hoja2!A:A,1,FALSE)</f>
        <v xml:space="preserve"> STO 028 El Silencio.</v>
      </c>
      <c r="D34">
        <f>+VLOOKUP(A34,Hoja2!A:B,2,FALSE)</f>
        <v>200000</v>
      </c>
    </row>
    <row r="35" spans="1:4" hidden="1" x14ac:dyDescent="0.25">
      <c r="A35" t="s">
        <v>517</v>
      </c>
      <c r="C35" s="5" t="str">
        <f>+VLOOKUP(A35,Hoja2!A:A,1,FALSE)</f>
        <v xml:space="preserve"> STO 033 Soledad 2000.</v>
      </c>
      <c r="D35">
        <f>+VLOOKUP(A35,Hoja2!A:B,2,FALSE)</f>
        <v>200000</v>
      </c>
    </row>
    <row r="36" spans="1:4" x14ac:dyDescent="0.25">
      <c r="A36" t="s">
        <v>518</v>
      </c>
      <c r="B36" s="1" t="s">
        <v>204</v>
      </c>
      <c r="C36" s="5" t="str">
        <f>+VLOOKUP(A36,Hoja2!A:A,1,FALSE)</f>
        <v xml:space="preserve"> STO 045 C. 20 de Julio.</v>
      </c>
      <c r="D36">
        <f>+VLOOKUP(A36,Hoja2!A:B,2,FALSE)</f>
        <v>0</v>
      </c>
    </row>
    <row r="37" spans="1:4" hidden="1" x14ac:dyDescent="0.25">
      <c r="A37" t="s">
        <v>519</v>
      </c>
      <c r="C37" s="5" t="str">
        <f>+VLOOKUP(A37,Hoja2!A:A,1,FALSE)</f>
        <v xml:space="preserve"> STO 046 Murillo.</v>
      </c>
      <c r="D37">
        <f>+VLOOKUP(A37,Hoja2!A:B,2,FALSE)</f>
        <v>200000</v>
      </c>
    </row>
    <row r="38" spans="1:4" x14ac:dyDescent="0.25">
      <c r="A38" t="s">
        <v>520</v>
      </c>
      <c r="B38" s="1" t="s">
        <v>210</v>
      </c>
      <c r="C38" s="5" t="str">
        <f>+VLOOKUP(A38,Hoja2!A:A,1,FALSE)</f>
        <v xml:space="preserve"> STO 063 Terminal.</v>
      </c>
      <c r="D38">
        <f>+VLOOKUP(A38,Hoja2!A:B,2,FALSE)</f>
        <v>200000</v>
      </c>
    </row>
    <row r="39" spans="1:4" x14ac:dyDescent="0.25">
      <c r="A39" t="s">
        <v>521</v>
      </c>
      <c r="B39" s="1" t="s">
        <v>211</v>
      </c>
      <c r="C39" s="5" t="str">
        <f>+VLOOKUP(A39,Hoja2!A:A,1,FALSE)</f>
        <v xml:space="preserve"> STO 065 Las Moras.</v>
      </c>
      <c r="D39">
        <f>+VLOOKUP(A39,Hoja2!A:B,2,FALSE)</f>
        <v>0</v>
      </c>
    </row>
    <row r="40" spans="1:4" x14ac:dyDescent="0.25">
      <c r="A40" t="s">
        <v>522</v>
      </c>
      <c r="B40" s="1" t="s">
        <v>213</v>
      </c>
      <c r="C40" s="5" t="str">
        <f>+VLOOKUP(A40,Hoja2!A:A,1,FALSE)</f>
        <v xml:space="preserve"> STO 068 Nva Granada.</v>
      </c>
      <c r="D40">
        <f>+VLOOKUP(A40,Hoja2!A:B,2,FALSE)</f>
        <v>300000</v>
      </c>
    </row>
    <row r="41" spans="1:4" x14ac:dyDescent="0.25">
      <c r="A41" t="s">
        <v>340</v>
      </c>
      <c r="B41" t="s">
        <v>20</v>
      </c>
      <c r="C41" s="5" t="str">
        <f>+VLOOKUP(A41,Hoja2!A:A,1,FALSE)</f>
        <v>Éxito Panorama</v>
      </c>
      <c r="D41">
        <f>+VLOOKUP(A41,Hoja2!A:B,2,FALSE)</f>
        <v>6000000</v>
      </c>
    </row>
    <row r="42" spans="1:4" x14ac:dyDescent="0.25">
      <c r="A42" t="s">
        <v>341</v>
      </c>
      <c r="B42" t="s">
        <v>21</v>
      </c>
      <c r="C42" s="5" t="str">
        <f>+VLOOKUP(A42,Hoja2!A:A,1,FALSE)</f>
        <v>Éxito Sabanalarga</v>
      </c>
      <c r="D42">
        <f>+VLOOKUP(A42,Hoja2!A:B,2,FALSE)</f>
        <v>1500000</v>
      </c>
    </row>
    <row r="43" spans="1:4" x14ac:dyDescent="0.25">
      <c r="A43" t="s">
        <v>342</v>
      </c>
      <c r="B43" t="s">
        <v>29</v>
      </c>
      <c r="C43" s="5" t="str">
        <f>+VLOOKUP(A43,Hoja2!A:A,1,FALSE)</f>
        <v>Éxito Malambo.</v>
      </c>
      <c r="D43">
        <f>+VLOOKUP(A43,Hoja2!A:B,2,FALSE)</f>
        <v>1000000</v>
      </c>
    </row>
    <row r="44" spans="1:4" x14ac:dyDescent="0.25">
      <c r="A44" t="s">
        <v>343</v>
      </c>
      <c r="B44" t="s">
        <v>24</v>
      </c>
      <c r="C44" s="5" t="str">
        <f>+VLOOKUP(A44,Hoja2!A:A,1,FALSE)</f>
        <v>Éxito Soledad.</v>
      </c>
      <c r="D44">
        <f>+VLOOKUP(A44,Hoja2!A:B,2,FALSE)</f>
        <v>3000000</v>
      </c>
    </row>
    <row r="45" spans="1:4" x14ac:dyDescent="0.25">
      <c r="A45" t="s">
        <v>344</v>
      </c>
      <c r="B45" t="s">
        <v>27</v>
      </c>
      <c r="C45" s="5" t="str">
        <f>+VLOOKUP(A45,Hoja2!A:A,1,FALSE)</f>
        <v>Surtimayorista La Pradera.</v>
      </c>
      <c r="D45">
        <f>+VLOOKUP(A45,Hoja2!A:B,2,FALSE)</f>
        <v>1200000</v>
      </c>
    </row>
    <row r="46" spans="1:4" x14ac:dyDescent="0.25">
      <c r="A46" t="s">
        <v>345</v>
      </c>
      <c r="B46" t="s">
        <v>28</v>
      </c>
      <c r="C46" s="5" t="str">
        <f>+VLOOKUP(A46,Hoja2!A:A,1,FALSE)</f>
        <v>Surtimayorista Malambo.</v>
      </c>
      <c r="D46">
        <f>+VLOOKUP(A46,Hoja2!A:B,2,FALSE)</f>
        <v>1200000</v>
      </c>
    </row>
    <row r="47" spans="1:4" x14ac:dyDescent="0.25">
      <c r="A47" t="s">
        <v>346</v>
      </c>
      <c r="B47" t="s">
        <v>87</v>
      </c>
      <c r="C47" s="5" t="str">
        <f>+VLOOKUP(A47,Hoja2!A:A,1,FALSE)</f>
        <v>Cencosud Metro Calle 30.</v>
      </c>
      <c r="D47">
        <f>+VLOOKUP(A47,Hoja2!A:B,2,FALSE)</f>
        <v>500000</v>
      </c>
    </row>
    <row r="48" spans="1:4" x14ac:dyDescent="0.25">
      <c r="A48" t="s">
        <v>347</v>
      </c>
      <c r="B48" t="s">
        <v>165</v>
      </c>
      <c r="C48" s="5" t="str">
        <f>+VLOOKUP(A48,Hoja2!A:A,1,FALSE)</f>
        <v>Makro S/mayorista Soledad.</v>
      </c>
      <c r="D48">
        <f>+VLOOKUP(A48,Hoja2!A:B,2,FALSE)</f>
        <v>4800000</v>
      </c>
    </row>
    <row r="49" spans="1:4" x14ac:dyDescent="0.25">
      <c r="A49" t="s">
        <v>348</v>
      </c>
      <c r="B49" t="s">
        <v>136</v>
      </c>
      <c r="C49" s="5" t="str">
        <f>+VLOOKUP(A49,Hoja2!A:A,1,FALSE)</f>
        <v>Megatienda Calle 30.</v>
      </c>
      <c r="D49">
        <f>+VLOOKUP(A49,Hoja2!A:B,2,FALSE)</f>
        <v>4000000</v>
      </c>
    </row>
    <row r="50" spans="1:4" x14ac:dyDescent="0.25">
      <c r="A50" t="s">
        <v>349</v>
      </c>
      <c r="B50" t="s">
        <v>139</v>
      </c>
      <c r="C50" s="5" t="str">
        <f>+VLOOKUP(A50,Hoja2!A:A,1,FALSE)</f>
        <v>Megatienda Santo Tomás.</v>
      </c>
      <c r="D50">
        <f>+VLOOKUP(A50,Hoja2!A:B,2,FALSE)</f>
        <v>2000000</v>
      </c>
    </row>
    <row r="51" spans="1:4" x14ac:dyDescent="0.25">
      <c r="A51" t="s">
        <v>350</v>
      </c>
      <c r="B51" t="s">
        <v>140</v>
      </c>
      <c r="C51" s="5" t="str">
        <f>+VLOOKUP(A51,Hoja2!A:A,1,FALSE)</f>
        <v>Megatienda Soledad.</v>
      </c>
      <c r="D51">
        <f>+VLOOKUP(A51,Hoja2!A:B,2,FALSE)</f>
        <v>2800000</v>
      </c>
    </row>
    <row r="52" spans="1:4" x14ac:dyDescent="0.25">
      <c r="A52" t="s">
        <v>523</v>
      </c>
      <c r="B52" s="1" t="s">
        <v>190</v>
      </c>
      <c r="C52" s="5" t="str">
        <f>+VLOOKUP(A52,Hoja2!A:A,1,FALSE)</f>
        <v xml:space="preserve"> SAO 031Hipodromo.</v>
      </c>
      <c r="D52">
        <f>+VLOOKUP(A52,Hoja2!A:B,2,FALSE)</f>
        <v>200000</v>
      </c>
    </row>
    <row r="53" spans="1:4" hidden="1" x14ac:dyDescent="0.25">
      <c r="A53" t="s">
        <v>524</v>
      </c>
      <c r="C53" s="5" t="str">
        <f>+VLOOKUP(A53,Hoja2!A:A,1,FALSE)</f>
        <v xml:space="preserve"> SDO 503 Simón Bol.</v>
      </c>
      <c r="D53">
        <f>+VLOOKUP(A53,Hoja2!A:B,2,FALSE)</f>
        <v>150000</v>
      </c>
    </row>
    <row r="54" spans="1:4" x14ac:dyDescent="0.25">
      <c r="A54" t="s">
        <v>525</v>
      </c>
      <c r="B54" s="1" t="s">
        <v>201</v>
      </c>
      <c r="C54" s="5" t="str">
        <f>+VLOOKUP(A54,Hoja2!A:A,1,FALSE)</f>
        <v xml:space="preserve"> STO 004 Villa .</v>
      </c>
      <c r="D54">
        <f>+VLOOKUP(A54,Hoja2!A:B,2,FALSE)</f>
        <v>0</v>
      </c>
    </row>
    <row r="55" spans="1:4" x14ac:dyDescent="0.25">
      <c r="A55" t="s">
        <v>495</v>
      </c>
      <c r="B55" s="1" t="s">
        <v>202</v>
      </c>
      <c r="C55" s="5" t="str">
        <f>+VLOOKUP(A55,Hoja2!A:A,1,FALSE)</f>
        <v xml:space="preserve"> STO 008 Murillo.</v>
      </c>
      <c r="D55">
        <f>+VLOOKUP(A55,Hoja2!A:B,2,FALSE)</f>
        <v>300000</v>
      </c>
    </row>
    <row r="56" spans="1:4" x14ac:dyDescent="0.25">
      <c r="A56" t="s">
        <v>526</v>
      </c>
      <c r="B56" s="1" t="s">
        <v>203</v>
      </c>
      <c r="C56" s="5" t="str">
        <f>+VLOOKUP(A56,Hoja2!A:A,1,FALSE)</f>
        <v xml:space="preserve"> STO 015 La Paz.</v>
      </c>
      <c r="D56">
        <f>+VLOOKUP(A56,Hoja2!A:B,2,FALSE)</f>
        <v>0</v>
      </c>
    </row>
    <row r="57" spans="1:4" hidden="1" x14ac:dyDescent="0.25">
      <c r="A57" t="s">
        <v>527</v>
      </c>
      <c r="C57" s="5" t="str">
        <f>+VLOOKUP(A57,Hoja2!A:A,1,FALSE)</f>
        <v xml:space="preserve"> STO 017 Baranoa.</v>
      </c>
      <c r="D57">
        <f>+VLOOKUP(A57,Hoja2!A:B,2,FALSE)</f>
        <v>250000</v>
      </c>
    </row>
    <row r="58" spans="1:4" hidden="1" x14ac:dyDescent="0.25">
      <c r="A58" t="s">
        <v>528</v>
      </c>
      <c r="C58" s="5" t="str">
        <f>+VLOOKUP(A58,Hoja2!A:A,1,FALSE)</f>
        <v xml:space="preserve"> STO 019 Santo Tomás.</v>
      </c>
      <c r="D58">
        <f>+VLOOKUP(A58,Hoja2!A:B,2,FALSE)</f>
        <v>200000</v>
      </c>
    </row>
    <row r="59" spans="1:4" hidden="1" x14ac:dyDescent="0.25">
      <c r="A59" t="s">
        <v>529</v>
      </c>
      <c r="C59" s="5" t="str">
        <f>+VLOOKUP(A59,Hoja2!A:A,1,FALSE)</f>
        <v xml:space="preserve"> STO 022 Sabanalarga.</v>
      </c>
      <c r="D59">
        <f>+VLOOKUP(A59,Hoja2!A:B,2,FALSE)</f>
        <v>200000</v>
      </c>
    </row>
    <row r="60" spans="1:4" hidden="1" x14ac:dyDescent="0.25">
      <c r="A60" t="s">
        <v>530</v>
      </c>
      <c r="C60" s="5" t="str">
        <f>+VLOOKUP(A60,Hoja2!A:A,1,FALSE)</f>
        <v xml:space="preserve"> STO 023 Los Robles</v>
      </c>
      <c r="D60">
        <f>+VLOOKUP(A60,Hoja2!A:B,2,FALSE)</f>
        <v>200000</v>
      </c>
    </row>
    <row r="61" spans="1:4" hidden="1" x14ac:dyDescent="0.25">
      <c r="A61" t="s">
        <v>531</v>
      </c>
      <c r="C61" s="5" t="str">
        <f>+VLOOKUP(A61,Hoja2!A:A,1,FALSE)</f>
        <v xml:space="preserve"> STO 024 Las Nieves.</v>
      </c>
      <c r="D61">
        <f>+VLOOKUP(A61,Hoja2!A:B,2,FALSE)</f>
        <v>200000</v>
      </c>
    </row>
    <row r="62" spans="1:4" hidden="1" x14ac:dyDescent="0.25">
      <c r="A62" t="s">
        <v>532</v>
      </c>
      <c r="C62" s="5" t="str">
        <f>+VLOOKUP(A62,Hoja2!A:A,1,FALSE)</f>
        <v xml:space="preserve"> STO 026 CC Sol R. Soledad.</v>
      </c>
      <c r="D62">
        <f>+VLOOKUP(A62,Hoja2!A:B,2,FALSE)</f>
        <v>200000</v>
      </c>
    </row>
    <row r="63" spans="1:4" hidden="1" x14ac:dyDescent="0.25">
      <c r="A63" t="s">
        <v>533</v>
      </c>
      <c r="C63" s="5" t="str">
        <f>+VLOOKUP(A63,Hoja2!A:A,1,FALSE)</f>
        <v xml:space="preserve"> STO 032 Sabanalarga.</v>
      </c>
      <c r="D63">
        <f>+VLOOKUP(A63,Hoja2!A:B,2,FALSE)</f>
        <v>0</v>
      </c>
    </row>
    <row r="64" spans="1:4" hidden="1" x14ac:dyDescent="0.25">
      <c r="A64" t="s">
        <v>496</v>
      </c>
      <c r="C64" s="5" t="str">
        <f>+VLOOKUP(A64,Hoja2!A:A,1,FALSE)</f>
        <v xml:space="preserve"> STO 036 Las Palmas.</v>
      </c>
      <c r="D64">
        <f>+VLOOKUP(A64,Hoja2!A:B,2,FALSE)</f>
        <v>500000</v>
      </c>
    </row>
    <row r="65" spans="1:4" hidden="1" x14ac:dyDescent="0.25">
      <c r="A65" t="s">
        <v>534</v>
      </c>
      <c r="C65" s="5" t="str">
        <f>+VLOOKUP(A65,Hoja2!A:A,1,FALSE)</f>
        <v xml:space="preserve"> STO 038 Los Toboganes.</v>
      </c>
      <c r="D65">
        <f>+VLOOKUP(A65,Hoja2!A:B,2,FALSE)</f>
        <v>200000</v>
      </c>
    </row>
    <row r="66" spans="1:4" hidden="1" x14ac:dyDescent="0.25">
      <c r="A66" t="s">
        <v>535</v>
      </c>
      <c r="C66" s="5" t="str">
        <f>+VLOOKUP(A66,Hoja2!A:A,1,FALSE)</f>
        <v xml:space="preserve"> STO 067 Parque Alegra.</v>
      </c>
      <c r="D66">
        <f>+VLOOKUP(A66,Hoja2!A:B,2,FALSE)</f>
        <v>500000</v>
      </c>
    </row>
    <row r="67" spans="1:4" hidden="1" x14ac:dyDescent="0.25">
      <c r="A67" t="s">
        <v>536</v>
      </c>
      <c r="C67" s="5" t="str">
        <f>+VLOOKUP(A67,Hoja2!A:A,1,FALSE)</f>
        <v xml:space="preserve"> STO 1005 Las Torres.</v>
      </c>
      <c r="D67">
        <f>+VLOOKUP(A67,Hoja2!A:B,2,FALSE)</f>
        <v>0</v>
      </c>
    </row>
    <row r="68" spans="1:4" hidden="1" x14ac:dyDescent="0.25">
      <c r="A68" t="s">
        <v>537</v>
      </c>
      <c r="C68" s="5" t="str">
        <f>+VLOOKUP(A68,Hoja2!A:A,1,FALSE)</f>
        <v xml:space="preserve"> STO 1025 Los Mangos.</v>
      </c>
      <c r="D68">
        <f>+VLOOKUP(A68,Hoja2!A:B,2,FALSE)</f>
        <v>0</v>
      </c>
    </row>
    <row r="69" spans="1:4" hidden="1" x14ac:dyDescent="0.25">
      <c r="A69" t="s">
        <v>538</v>
      </c>
      <c r="C69" s="5" t="e">
        <f>+VLOOKUP(A69,Hoja2!A:A,1,FALSE)</f>
        <v>#N/A</v>
      </c>
      <c r="D69" t="e">
        <f>+VLOOKUP(A69,Hoja2!A:B,2,FALSE)</f>
        <v>#N/A</v>
      </c>
    </row>
    <row r="70" spans="1:4" x14ac:dyDescent="0.25">
      <c r="A70" t="s">
        <v>539</v>
      </c>
      <c r="B70" s="1" t="s">
        <v>222</v>
      </c>
      <c r="C70" s="5" t="str">
        <f>+VLOOKUP(A70,Hoja2!A:A,1,FALSE)</f>
        <v xml:space="preserve"> STO 089 Ciudad de Puerto</v>
      </c>
      <c r="D70">
        <f>+VLOOKUP(A70,Hoja2!A:B,2,FALSE)</f>
        <v>200000</v>
      </c>
    </row>
    <row r="71" spans="1:4" x14ac:dyDescent="0.25">
      <c r="A71" t="s">
        <v>351</v>
      </c>
      <c r="B71" s="1" t="s">
        <v>316</v>
      </c>
      <c r="C71" s="5" t="str">
        <f>+VLOOKUP(A71,Hoja2!A:A,1,FALSE)</f>
        <v>Euro Carnaval.</v>
      </c>
      <c r="D71">
        <f>+VLOOKUP(A71,Hoja2!A:B,2,FALSE)</f>
        <v>1000000</v>
      </c>
    </row>
    <row r="72" spans="1:4" x14ac:dyDescent="0.25">
      <c r="A72" t="s">
        <v>352</v>
      </c>
      <c r="B72" t="s">
        <v>9</v>
      </c>
      <c r="C72" s="5" t="str">
        <f>+VLOOKUP(A72,Hoja2!A:A,1,FALSE)</f>
        <v>Carulla Calle 82.</v>
      </c>
      <c r="D72">
        <f>+VLOOKUP(A72,Hoja2!A:B,2,FALSE)</f>
        <v>300000</v>
      </c>
    </row>
    <row r="73" spans="1:4" x14ac:dyDescent="0.25">
      <c r="A73" t="s">
        <v>353</v>
      </c>
      <c r="B73" t="s">
        <v>13</v>
      </c>
      <c r="C73" s="5" t="str">
        <f>+VLOOKUP(A73,Hoja2!A:A,1,FALSE)</f>
        <v>Carulla Villa Country.</v>
      </c>
      <c r="D73">
        <f>+VLOOKUP(A73,Hoja2!A:B,2,FALSE)</f>
        <v>250000</v>
      </c>
    </row>
    <row r="74" spans="1:4" x14ac:dyDescent="0.25">
      <c r="A74" t="s">
        <v>354</v>
      </c>
      <c r="B74" t="s">
        <v>15</v>
      </c>
      <c r="C74" s="5" t="str">
        <f>+VLOOKUP(A74,Hoja2!A:A,1,FALSE)</f>
        <v>Éxito 77 Zoologico.</v>
      </c>
      <c r="D74">
        <f>+VLOOKUP(A74,Hoja2!A:B,2,FALSE)</f>
        <v>2200000</v>
      </c>
    </row>
    <row r="75" spans="1:4" x14ac:dyDescent="0.25">
      <c r="A75" t="s">
        <v>355</v>
      </c>
      <c r="B75" t="s">
        <v>18</v>
      </c>
      <c r="C75" s="5" t="str">
        <f>+VLOOKUP(A75,Hoja2!A:A,1,FALSE)</f>
        <v>Éxito Murillo.</v>
      </c>
      <c r="D75">
        <f>+VLOOKUP(A75,Hoja2!A:B,2,FALSE)</f>
        <v>4000000</v>
      </c>
    </row>
    <row r="76" spans="1:4" x14ac:dyDescent="0.25">
      <c r="A76" t="s">
        <v>356</v>
      </c>
      <c r="B76" t="s">
        <v>25</v>
      </c>
      <c r="C76" s="5" t="str">
        <f>+VLOOKUP(A76,Hoja2!A:A,1,FALSE)</f>
        <v>Surtimayorista Boston.</v>
      </c>
      <c r="D76">
        <f>+VLOOKUP(A76,Hoja2!A:B,2,FALSE)</f>
        <v>1600000</v>
      </c>
    </row>
    <row r="77" spans="1:4" x14ac:dyDescent="0.25">
      <c r="A77" t="s">
        <v>357</v>
      </c>
      <c r="B77" t="s">
        <v>86</v>
      </c>
      <c r="C77" s="5" t="str">
        <f>+VLOOKUP(A77,Hoja2!A:A,1,FALSE)</f>
        <v>Cencosud Jumbo Prado.</v>
      </c>
      <c r="D77">
        <f>+VLOOKUP(A77,Hoja2!A:B,2,FALSE)</f>
        <v>2300000</v>
      </c>
    </row>
    <row r="78" spans="1:4" x14ac:dyDescent="0.25">
      <c r="A78" t="s">
        <v>358</v>
      </c>
      <c r="B78" t="s">
        <v>166</v>
      </c>
      <c r="C78" s="5" t="str">
        <f>+VLOOKUP(A78,Hoja2!A:A,1,FALSE)</f>
        <v>Makro Altos del Prado.</v>
      </c>
      <c r="D78">
        <f>+VLOOKUP(A78,Hoja2!A:B,2,FALSE)</f>
        <v>6000000</v>
      </c>
    </row>
    <row r="79" spans="1:4" x14ac:dyDescent="0.25">
      <c r="A79" t="s">
        <v>359</v>
      </c>
      <c r="B79" t="s">
        <v>135</v>
      </c>
      <c r="C79" s="5" t="str">
        <f>+VLOOKUP(A79,Hoja2!A:A,1,FALSE)</f>
        <v>Megatienda Bostón.</v>
      </c>
      <c r="D79">
        <f>+VLOOKUP(A79,Hoja2!A:B,2,FALSE)</f>
        <v>4000000</v>
      </c>
    </row>
    <row r="80" spans="1:4" x14ac:dyDescent="0.25">
      <c r="A80" t="s">
        <v>540</v>
      </c>
      <c r="B80" s="1" t="s">
        <v>198</v>
      </c>
      <c r="C80" s="5" t="str">
        <f>+VLOOKUP(A80,Hoja2!A:A,1,FALSE)</f>
        <v xml:space="preserve"> SDO 510.</v>
      </c>
      <c r="D80">
        <f>+VLOOKUP(A80,Hoja2!A:B,2,FALSE)</f>
        <v>200000</v>
      </c>
    </row>
    <row r="81" spans="1:4" x14ac:dyDescent="0.25">
      <c r="A81" t="s">
        <v>541</v>
      </c>
      <c r="B81" s="1" t="s">
        <v>199</v>
      </c>
      <c r="C81" s="5" t="str">
        <f>+VLOOKUP(A81,Hoja2!A:A,1,FALSE)</f>
        <v xml:space="preserve"> SDO 514.</v>
      </c>
      <c r="D81">
        <f>+VLOOKUP(A81,Hoja2!A:B,2,FALSE)</f>
        <v>700000</v>
      </c>
    </row>
    <row r="82" spans="1:4" hidden="1" x14ac:dyDescent="0.25">
      <c r="A82" t="s">
        <v>542</v>
      </c>
      <c r="C82" s="5" t="str">
        <f>+VLOOKUP(A82,Hoja2!A:A,1,FALSE)</f>
        <v xml:space="preserve"> SDO 544.</v>
      </c>
      <c r="D82">
        <f>+VLOOKUP(A82,Hoja2!A:B,2,FALSE)</f>
        <v>3000000</v>
      </c>
    </row>
    <row r="83" spans="1:4" x14ac:dyDescent="0.25">
      <c r="A83" t="s">
        <v>543</v>
      </c>
      <c r="B83" s="1" t="s">
        <v>205</v>
      </c>
      <c r="C83" s="5" t="str">
        <f>+VLOOKUP(A83,Hoja2!A:A,1,FALSE)</f>
        <v xml:space="preserve"> STO 048 Sag. Corazón.</v>
      </c>
      <c r="D83">
        <f>+VLOOKUP(A83,Hoja2!A:B,2,FALSE)</f>
        <v>100000</v>
      </c>
    </row>
    <row r="84" spans="1:4" x14ac:dyDescent="0.25">
      <c r="A84" t="s">
        <v>544</v>
      </c>
      <c r="B84" t="s">
        <v>208</v>
      </c>
      <c r="C84" s="5" t="str">
        <f>+VLOOKUP(A84,Hoja2!A:A,1,FALSE)</f>
        <v xml:space="preserve"> STO 060 Tanganazo.</v>
      </c>
      <c r="D84">
        <f>+VLOOKUP(A84,Hoja2!A:B,2,FALSE)</f>
        <v>500000</v>
      </c>
    </row>
    <row r="85" spans="1:4" x14ac:dyDescent="0.25">
      <c r="A85" t="s">
        <v>545</v>
      </c>
      <c r="B85" s="1" t="s">
        <v>209</v>
      </c>
      <c r="C85" s="5" t="str">
        <f>+VLOOKUP(A85,Hoja2!A:A,1,FALSE)</f>
        <v xml:space="preserve"> STO 061 Recreo.</v>
      </c>
      <c r="D85">
        <f>+VLOOKUP(A85,Hoja2!A:B,2,FALSE)</f>
        <v>200000</v>
      </c>
    </row>
    <row r="86" spans="1:4" x14ac:dyDescent="0.25">
      <c r="A86" t="s">
        <v>546</v>
      </c>
      <c r="B86" s="1" t="s">
        <v>214</v>
      </c>
      <c r="C86" s="5" t="str">
        <f>+VLOOKUP(A86,Hoja2!A:A,1,FALSE)</f>
        <v xml:space="preserve"> STO 072 Suri Salcedo.</v>
      </c>
      <c r="D86">
        <f>+VLOOKUP(A86,Hoja2!A:B,2,FALSE)</f>
        <v>1200000</v>
      </c>
    </row>
    <row r="87" spans="1:4" hidden="1" x14ac:dyDescent="0.25">
      <c r="A87" t="s">
        <v>547</v>
      </c>
      <c r="C87" s="5" t="str">
        <f>+VLOOKUP(A87,Hoja2!A:A,1,FALSE)</f>
        <v xml:space="preserve"> STO 073 Ciudad Jardin.</v>
      </c>
      <c r="D87">
        <f>+VLOOKUP(A87,Hoja2!A:B,2,FALSE)</f>
        <v>1500000</v>
      </c>
    </row>
    <row r="88" spans="1:4" x14ac:dyDescent="0.25">
      <c r="A88" t="s">
        <v>548</v>
      </c>
      <c r="B88" s="1" t="s">
        <v>215</v>
      </c>
      <c r="C88" s="5" t="str">
        <f>+VLOOKUP(A88,Hoja2!A:A,1,FALSE)</f>
        <v xml:space="preserve"> STO 076.</v>
      </c>
      <c r="D88">
        <f>+VLOOKUP(A88,Hoja2!A:B,2,FALSE)</f>
        <v>1600000</v>
      </c>
    </row>
    <row r="89" spans="1:4" x14ac:dyDescent="0.25">
      <c r="A89" t="s">
        <v>497</v>
      </c>
      <c r="B89" s="1" t="s">
        <v>216</v>
      </c>
      <c r="C89" s="5" t="str">
        <f>+VLOOKUP(A89,Hoja2!A:A,1,FALSE)</f>
        <v xml:space="preserve"> STO 078 Ciudad Jardin.</v>
      </c>
      <c r="D89">
        <f>+VLOOKUP(A89,Hoja2!A:B,2,FALSE)</f>
        <v>300000</v>
      </c>
    </row>
    <row r="90" spans="1:4" hidden="1" x14ac:dyDescent="0.25">
      <c r="A90" t="s">
        <v>498</v>
      </c>
      <c r="C90" s="5" t="str">
        <f>+VLOOKUP(A90,Hoja2!A:A,1,FALSE)</f>
        <v xml:space="preserve"> STO 079 Villa Contry</v>
      </c>
      <c r="D90">
        <f>+VLOOKUP(A90,Hoja2!A:B,2,FALSE)</f>
        <v>1500000</v>
      </c>
    </row>
    <row r="91" spans="1:4" x14ac:dyDescent="0.25">
      <c r="A91" t="s">
        <v>549</v>
      </c>
      <c r="B91" s="1" t="s">
        <v>218</v>
      </c>
      <c r="C91" s="5" t="str">
        <f>+VLOOKUP(A91,Hoja2!A:A,1,FALSE)</f>
        <v xml:space="preserve"> STO 082 Gourmet.</v>
      </c>
      <c r="D91">
        <f>+VLOOKUP(A91,Hoja2!A:B,2,FALSE)</f>
        <v>1600000</v>
      </c>
    </row>
    <row r="92" spans="1:4" x14ac:dyDescent="0.25">
      <c r="A92" t="s">
        <v>362</v>
      </c>
      <c r="B92" t="s">
        <v>33</v>
      </c>
      <c r="C92" s="5" t="str">
        <f>+VLOOKUP(A92,Hoja2!A:A,1,FALSE)</f>
        <v>Carulla Santa Lucia</v>
      </c>
      <c r="D92">
        <f>+VLOOKUP(A92,Hoja2!A:B,2,FALSE)</f>
        <v>800000</v>
      </c>
    </row>
    <row r="93" spans="1:4" x14ac:dyDescent="0.25">
      <c r="A93" t="s">
        <v>363</v>
      </c>
      <c r="B93" t="s">
        <v>39</v>
      </c>
      <c r="C93" s="5" t="str">
        <f>+VLOOKUP(A93,Hoja2!A:A,1,FALSE)</f>
        <v>Éxito Ejecutivo.</v>
      </c>
      <c r="D93">
        <f>+VLOOKUP(A93,Hoja2!A:B,2,FALSE)</f>
        <v>4000000</v>
      </c>
    </row>
    <row r="94" spans="1:4" x14ac:dyDescent="0.25">
      <c r="A94" t="s">
        <v>364</v>
      </c>
      <c r="B94" t="s">
        <v>167</v>
      </c>
      <c r="C94" s="5" t="str">
        <f>+VLOOKUP(A94,Hoja2!A:A,1,FALSE)</f>
        <v>Makro S/mayorista Cartagena.</v>
      </c>
      <c r="D94">
        <f>+VLOOKUP(A94,Hoja2!A:B,2,FALSE)</f>
        <v>11000000</v>
      </c>
    </row>
    <row r="95" spans="1:4" x14ac:dyDescent="0.25">
      <c r="A95" t="s">
        <v>365</v>
      </c>
      <c r="B95" t="s">
        <v>146</v>
      </c>
      <c r="C95" s="5" t="str">
        <f>+VLOOKUP(A95,Hoja2!A:A,1,FALSE)</f>
        <v>Megatienda El Campestre.</v>
      </c>
      <c r="D95">
        <f>+VLOOKUP(A95,Hoja2!A:B,2,FALSE)</f>
        <v>7000000</v>
      </c>
    </row>
    <row r="96" spans="1:4" x14ac:dyDescent="0.25">
      <c r="A96" t="s">
        <v>366</v>
      </c>
      <c r="B96" t="s">
        <v>147</v>
      </c>
      <c r="C96" s="5" t="str">
        <f>+VLOOKUP(A96,Hoja2!A:A,1,FALSE)</f>
        <v>Megatienda El Socorro.</v>
      </c>
      <c r="D96">
        <f>+VLOOKUP(A96,Hoja2!A:B,2,FALSE)</f>
        <v>8000000</v>
      </c>
    </row>
    <row r="97" spans="1:4" x14ac:dyDescent="0.25">
      <c r="A97" t="s">
        <v>551</v>
      </c>
      <c r="B97" s="1" t="s">
        <v>227</v>
      </c>
      <c r="C97" s="5" t="str">
        <f>+VLOOKUP(A97,Hoja2!A:A,1,FALSE)</f>
        <v xml:space="preserve"> SAO 105  La Plazuela.</v>
      </c>
      <c r="D97">
        <f>+VLOOKUP(A97,Hoja2!A:B,2,FALSE)</f>
        <v>5000000</v>
      </c>
    </row>
    <row r="98" spans="1:4" x14ac:dyDescent="0.25">
      <c r="A98" t="s">
        <v>552</v>
      </c>
      <c r="B98" s="1" t="s">
        <v>253</v>
      </c>
      <c r="C98" s="5" t="str">
        <f>+VLOOKUP(A98,Hoja2!A:A,1,FALSE)</f>
        <v xml:space="preserve"> SDO 613 La Plazuela.</v>
      </c>
      <c r="D98">
        <f>+VLOOKUP(A98,Hoja2!A:B,2,FALSE)</f>
        <v>200000</v>
      </c>
    </row>
    <row r="99" spans="1:4" x14ac:dyDescent="0.25">
      <c r="A99" t="s">
        <v>499</v>
      </c>
      <c r="B99" s="1" t="s">
        <v>233</v>
      </c>
      <c r="C99" s="5" t="str">
        <f>+VLOOKUP(A99,Hoja2!A:A,1,FALSE)</f>
        <v xml:space="preserve"> STO 104 Los Ejecutivos.</v>
      </c>
      <c r="D99">
        <f>+VLOOKUP(A99,Hoja2!A:B,2,FALSE)</f>
        <v>500000</v>
      </c>
    </row>
    <row r="100" spans="1:4" x14ac:dyDescent="0.25">
      <c r="A100" t="s">
        <v>553</v>
      </c>
      <c r="B100" s="1" t="s">
        <v>237</v>
      </c>
      <c r="C100" s="5" t="str">
        <f>+VLOOKUP(A100,Hoja2!A:A,1,FALSE)</f>
        <v xml:space="preserve"> STO 109 Buenos Aires.</v>
      </c>
      <c r="D100">
        <f>+VLOOKUP(A100,Hoja2!A:B,2,FALSE)</f>
        <v>1000000</v>
      </c>
    </row>
    <row r="101" spans="1:4" x14ac:dyDescent="0.25">
      <c r="A101" t="s">
        <v>554</v>
      </c>
      <c r="B101" s="1" t="s">
        <v>238</v>
      </c>
      <c r="C101" s="5" t="str">
        <f>+VLOOKUP(A101,Hoja2!A:A,1,FALSE)</f>
        <v xml:space="preserve"> STO 110 Blas de Lezo.</v>
      </c>
      <c r="D101">
        <f>+VLOOKUP(A101,Hoja2!A:B,2,FALSE)</f>
        <v>500000</v>
      </c>
    </row>
    <row r="102" spans="1:4" hidden="1" x14ac:dyDescent="0.25">
      <c r="A102" t="s">
        <v>555</v>
      </c>
      <c r="C102" s="5" t="str">
        <f>+VLOOKUP(A102,Hoja2!A:A,1,FALSE)</f>
        <v xml:space="preserve"> STO 115  El Bosque.</v>
      </c>
      <c r="D102">
        <f>+VLOOKUP(A102,Hoja2!A:B,2,FALSE)</f>
        <v>500000</v>
      </c>
    </row>
    <row r="103" spans="1:4" x14ac:dyDescent="0.25">
      <c r="A103" t="s">
        <v>556</v>
      </c>
      <c r="B103" s="1" t="s">
        <v>246</v>
      </c>
      <c r="C103" s="5" t="str">
        <f>+VLOOKUP(A103,Hoja2!A:A,1,FALSE)</f>
        <v xml:space="preserve"> STO 122  Carmelo.</v>
      </c>
      <c r="D103">
        <f>+VLOOKUP(A103,Hoja2!A:B,2,FALSE)</f>
        <v>600000</v>
      </c>
    </row>
    <row r="104" spans="1:4" x14ac:dyDescent="0.25">
      <c r="A104" t="s">
        <v>500</v>
      </c>
      <c r="B104" s="1" t="s">
        <v>247</v>
      </c>
      <c r="C104" s="5" t="str">
        <f>+VLOOKUP(A104,Hoja2!A:A,1,FALSE)</f>
        <v xml:space="preserve"> STO 123 Campestre.</v>
      </c>
      <c r="D104">
        <f>+VLOOKUP(A104,Hoja2!A:B,2,FALSE)</f>
        <v>500000</v>
      </c>
    </row>
    <row r="105" spans="1:4" x14ac:dyDescent="0.25">
      <c r="A105" t="s">
        <v>557</v>
      </c>
      <c r="B105" s="1" t="s">
        <v>248</v>
      </c>
      <c r="C105" s="5" t="str">
        <f>+VLOOKUP(A105,Hoja2!A:A,1,FALSE)</f>
        <v xml:space="preserve"> STO 124 Castellana Mall.</v>
      </c>
      <c r="D105">
        <f>+VLOOKUP(A105,Hoja2!A:B,2,FALSE)</f>
        <v>1200000</v>
      </c>
    </row>
    <row r="106" spans="1:4" hidden="1" x14ac:dyDescent="0.25">
      <c r="A106" t="s">
        <v>558</v>
      </c>
      <c r="C106" s="5" t="str">
        <f>+VLOOKUP(A106,Hoja2!A:A,1,FALSE)</f>
        <v xml:space="preserve"> STO 125 Zaragocilla.</v>
      </c>
      <c r="D106">
        <f>+VLOOKUP(A106,Hoja2!A:B,2,FALSE)</f>
        <v>400000</v>
      </c>
    </row>
    <row r="107" spans="1:4" x14ac:dyDescent="0.25">
      <c r="A107" t="s">
        <v>559</v>
      </c>
      <c r="B107" s="6" t="s">
        <v>292</v>
      </c>
      <c r="C107" s="5" t="str">
        <f>+VLOOKUP(A107,Hoja2!A:A,1,FALSE)</f>
        <v xml:space="preserve"> STO 331 Sn Juan Nepo.</v>
      </c>
      <c r="D107">
        <f>+VLOOKUP(A107,Hoja2!A:B,2,FALSE)</f>
        <v>300000</v>
      </c>
    </row>
    <row r="108" spans="1:4" x14ac:dyDescent="0.25">
      <c r="A108" t="s">
        <v>367</v>
      </c>
      <c r="B108" t="s">
        <v>102</v>
      </c>
      <c r="C108" s="5" t="str">
        <f>+VLOOKUP(A108,Hoja2!A:A,1,FALSE)</f>
        <v>Coopservir Plus 07 Cgena.</v>
      </c>
      <c r="D108">
        <f>+VLOOKUP(A108,Hoja2!A:B,2,FALSE)</f>
        <v>600000</v>
      </c>
    </row>
    <row r="109" spans="1:4" x14ac:dyDescent="0.25">
      <c r="A109" t="s">
        <v>368</v>
      </c>
      <c r="B109" t="s">
        <v>107</v>
      </c>
      <c r="C109" s="5" t="str">
        <f>+VLOOKUP(A109,Hoja2!A:A,1,FALSE)</f>
        <v>Coopservir Plus 12 Cgena.</v>
      </c>
      <c r="D109">
        <f>+VLOOKUP(A109,Hoja2!A:B,2,FALSE)</f>
        <v>300000</v>
      </c>
    </row>
    <row r="110" spans="1:4" x14ac:dyDescent="0.25">
      <c r="A110" t="s">
        <v>369</v>
      </c>
      <c r="B110" t="s">
        <v>110</v>
      </c>
      <c r="C110" s="5" t="str">
        <f>+VLOOKUP(A110,Hoja2!A:A,1,FALSE)</f>
        <v>Coopservir Plus 15 Cgena.</v>
      </c>
      <c r="D110">
        <f>+VLOOKUP(A110,Hoja2!A:B,2,FALSE)</f>
        <v>300000</v>
      </c>
    </row>
    <row r="111" spans="1:4" x14ac:dyDescent="0.25">
      <c r="A111" t="s">
        <v>370</v>
      </c>
      <c r="B111" t="s">
        <v>113</v>
      </c>
      <c r="C111" s="5" t="str">
        <f>+VLOOKUP(A111,Hoja2!A:A,1,FALSE)</f>
        <v>Coopservir Plus 18 Cgena.</v>
      </c>
      <c r="D111">
        <f>+VLOOKUP(A111,Hoja2!A:B,2,FALSE)</f>
        <v>300000</v>
      </c>
    </row>
    <row r="112" spans="1:4" x14ac:dyDescent="0.25">
      <c r="A112" t="s">
        <v>371</v>
      </c>
      <c r="B112" t="s">
        <v>115</v>
      </c>
      <c r="C112" s="5" t="str">
        <f>+VLOOKUP(A112,Hoja2!A:A,1,FALSE)</f>
        <v>Coopservir Plus 20 Cgena.</v>
      </c>
      <c r="D112">
        <f>+VLOOKUP(A112,Hoja2!A:B,2,FALSE)</f>
        <v>300000</v>
      </c>
    </row>
    <row r="113" spans="1:4" x14ac:dyDescent="0.25">
      <c r="A113" t="s">
        <v>372</v>
      </c>
      <c r="B113" t="s">
        <v>119</v>
      </c>
      <c r="C113" s="5" t="str">
        <f>+VLOOKUP(A113,Hoja2!A:A,1,FALSE)</f>
        <v>Coopservir Plus Vac. 38</v>
      </c>
      <c r="D113">
        <f>+VLOOKUP(A113,Hoja2!A:B,2,FALSE)</f>
        <v>300000</v>
      </c>
    </row>
    <row r="114" spans="1:4" hidden="1" x14ac:dyDescent="0.25">
      <c r="A114" t="s">
        <v>373</v>
      </c>
      <c r="B114" t="s">
        <v>88</v>
      </c>
      <c r="C114" s="5" t="e">
        <f>+VLOOKUP(A114,Hoja2!A:A,1,FALSE)</f>
        <v>#N/A</v>
      </c>
      <c r="D114" t="e">
        <f>+VLOOKUP(A114,Hoja2!A:B,2,FALSE)</f>
        <v>#N/A</v>
      </c>
    </row>
    <row r="115" spans="1:4" x14ac:dyDescent="0.25">
      <c r="A115" t="s">
        <v>374</v>
      </c>
      <c r="B115" t="s">
        <v>142</v>
      </c>
      <c r="C115" s="5" t="str">
        <f>+VLOOKUP(A115,Hoja2!A:A,1,FALSE)</f>
        <v>Megatienda Bazurto Los Andes.</v>
      </c>
      <c r="D115">
        <f>+VLOOKUP(A115,Hoja2!A:B,2,FALSE)</f>
        <v>2000000</v>
      </c>
    </row>
    <row r="116" spans="1:4" x14ac:dyDescent="0.25">
      <c r="A116" t="s">
        <v>375</v>
      </c>
      <c r="B116" t="s">
        <v>148</v>
      </c>
      <c r="C116" s="5" t="str">
        <f>+VLOOKUP(A116,Hoja2!A:A,1,FALSE)</f>
        <v>Megatienda La María.</v>
      </c>
      <c r="D116">
        <f>+VLOOKUP(A116,Hoja2!A:B,2,FALSE)</f>
        <v>2000000</v>
      </c>
    </row>
    <row r="117" spans="1:4" x14ac:dyDescent="0.25">
      <c r="A117" t="s">
        <v>376</v>
      </c>
      <c r="B117" t="s">
        <v>151</v>
      </c>
      <c r="C117" s="5" t="str">
        <f>+VLOOKUP(A117,Hoja2!A:A,1,FALSE)</f>
        <v>Megatienda Pedro de Heredia.</v>
      </c>
      <c r="D117">
        <f>+VLOOKUP(A117,Hoja2!A:B,2,FALSE)</f>
        <v>5000000</v>
      </c>
    </row>
    <row r="118" spans="1:4" x14ac:dyDescent="0.25">
      <c r="A118" t="s">
        <v>377</v>
      </c>
      <c r="B118" t="s">
        <v>152</v>
      </c>
      <c r="C118" s="5" t="str">
        <f>+VLOOKUP(A118,Hoja2!A:A,1,FALSE)</f>
        <v>Megatienda Prado.</v>
      </c>
      <c r="D118">
        <f>+VLOOKUP(A118,Hoja2!A:B,2,FALSE)</f>
        <v>12000000</v>
      </c>
    </row>
    <row r="119" spans="1:4" x14ac:dyDescent="0.25">
      <c r="A119" t="s">
        <v>378</v>
      </c>
      <c r="B119" t="s">
        <v>155</v>
      </c>
      <c r="C119" s="5" t="str">
        <f>+VLOOKUP(A119,Hoja2!A:A,1,FALSE)</f>
        <v>Megatienda Torices.</v>
      </c>
      <c r="D119">
        <f>+VLOOKUP(A119,Hoja2!A:B,2,FALSE)</f>
        <v>14000000</v>
      </c>
    </row>
    <row r="120" spans="1:4" x14ac:dyDescent="0.25">
      <c r="A120" t="s">
        <v>560</v>
      </c>
      <c r="B120" s="1" t="s">
        <v>228</v>
      </c>
      <c r="C120" s="5" t="str">
        <f>+VLOOKUP(A120,Hoja2!A:A,1,FALSE)</f>
        <v xml:space="preserve"> SAO 112 San Felipe.</v>
      </c>
      <c r="D120">
        <f>+VLOOKUP(A120,Hoja2!A:B,2,FALSE)</f>
        <v>2000000</v>
      </c>
    </row>
    <row r="121" spans="1:4" x14ac:dyDescent="0.25">
      <c r="A121" t="s">
        <v>561</v>
      </c>
      <c r="B121" s="1" t="s">
        <v>229</v>
      </c>
      <c r="C121" s="5" t="str">
        <f>+VLOOKUP(A121,Hoja2!A:A,1,FALSE)</f>
        <v xml:space="preserve"> SDO 609 Bazurto.</v>
      </c>
      <c r="D121">
        <f>+VLOOKUP(A121,Hoja2!A:B,2,FALSE)</f>
        <v>300000</v>
      </c>
    </row>
    <row r="122" spans="1:4" x14ac:dyDescent="0.25">
      <c r="A122" t="s">
        <v>562</v>
      </c>
      <c r="B122" s="1" t="s">
        <v>234</v>
      </c>
      <c r="C122" s="5" t="str">
        <f>+VLOOKUP(A122,Hoja2!A:A,1,FALSE)</f>
        <v xml:space="preserve"> STO 106 Torices.</v>
      </c>
      <c r="D122">
        <f>+VLOOKUP(A122,Hoja2!A:B,2,FALSE)</f>
        <v>1000000</v>
      </c>
    </row>
    <row r="123" spans="1:4" x14ac:dyDescent="0.25">
      <c r="A123" t="s">
        <v>563</v>
      </c>
      <c r="B123" s="1" t="s">
        <v>235</v>
      </c>
      <c r="C123" s="5" t="str">
        <f>+VLOOKUP(A123,Hoja2!A:A,1,FALSE)</f>
        <v xml:space="preserve"> STO 107 Pie de la Popa.</v>
      </c>
      <c r="D123">
        <f>+VLOOKUP(A123,Hoja2!A:B,2,FALSE)</f>
        <v>1000000</v>
      </c>
    </row>
    <row r="124" spans="1:4" x14ac:dyDescent="0.25">
      <c r="A124" t="s">
        <v>564</v>
      </c>
      <c r="B124" s="1" t="s">
        <v>236</v>
      </c>
      <c r="C124" s="5" t="str">
        <f>+VLOOKUP(A124,Hoja2!A:A,1,FALSE)</f>
        <v xml:space="preserve"> STO 108 C. Luque.</v>
      </c>
      <c r="D124">
        <f>+VLOOKUP(A124,Hoja2!A:B,2,FALSE)</f>
        <v>800000</v>
      </c>
    </row>
    <row r="125" spans="1:4" x14ac:dyDescent="0.25">
      <c r="A125" t="s">
        <v>565</v>
      </c>
      <c r="B125" s="1" t="s">
        <v>243</v>
      </c>
      <c r="C125" s="5" t="str">
        <f>+VLOOKUP(A125,Hoja2!A:A,1,FALSE)</f>
        <v xml:space="preserve"> STO 118 Pedro de Heredia.</v>
      </c>
      <c r="D125">
        <f>+VLOOKUP(A125,Hoja2!A:B,2,FALSE)</f>
        <v>200000</v>
      </c>
    </row>
    <row r="126" spans="1:4" x14ac:dyDescent="0.25">
      <c r="A126" t="s">
        <v>379</v>
      </c>
      <c r="B126" t="s">
        <v>99</v>
      </c>
      <c r="C126" s="5" t="str">
        <f>+VLOOKUP(A126,Hoja2!A:A,1,FALSE)</f>
        <v>Coopservir Plus 04 Cgena.</v>
      </c>
      <c r="D126">
        <f>+VLOOKUP(A126,Hoja2!A:B,2,FALSE)</f>
        <v>600000</v>
      </c>
    </row>
    <row r="127" spans="1:4" x14ac:dyDescent="0.25">
      <c r="A127" t="s">
        <v>380</v>
      </c>
      <c r="B127" t="s">
        <v>100</v>
      </c>
      <c r="C127" s="5" t="str">
        <f>+VLOOKUP(A127,Hoja2!A:A,1,FALSE)</f>
        <v>Coopservir Plus 05 Cgena.</v>
      </c>
      <c r="D127">
        <f>+VLOOKUP(A127,Hoja2!A:B,2,FALSE)</f>
        <v>1000000</v>
      </c>
    </row>
    <row r="128" spans="1:4" x14ac:dyDescent="0.25">
      <c r="A128" t="s">
        <v>381</v>
      </c>
      <c r="B128" t="s">
        <v>104</v>
      </c>
      <c r="C128" s="5" t="str">
        <f>+VLOOKUP(A128,Hoja2!A:A,1,FALSE)</f>
        <v>Coopservir Plus 09 Cgena.</v>
      </c>
      <c r="D128">
        <f>+VLOOKUP(A128,Hoja2!A:B,2,FALSE)</f>
        <v>500000</v>
      </c>
    </row>
    <row r="129" spans="1:4" x14ac:dyDescent="0.25">
      <c r="A129" t="s">
        <v>382</v>
      </c>
      <c r="B129" t="s">
        <v>108</v>
      </c>
      <c r="C129" s="5" t="str">
        <f>+VLOOKUP(A129,Hoja2!A:A,1,FALSE)</f>
        <v>Coopservir Plus 13 Cgena.</v>
      </c>
      <c r="D129">
        <f>+VLOOKUP(A129,Hoja2!A:B,2,FALSE)</f>
        <v>100000</v>
      </c>
    </row>
    <row r="130" spans="1:4" x14ac:dyDescent="0.25">
      <c r="A130" t="s">
        <v>383</v>
      </c>
      <c r="B130" t="s">
        <v>116</v>
      </c>
      <c r="C130" s="5" t="str">
        <f>+VLOOKUP(A130,Hoja2!A:A,1,FALSE)</f>
        <v>Coopservir Plus 24 Cgena.</v>
      </c>
      <c r="D130">
        <f>+VLOOKUP(A130,Hoja2!A:B,2,FALSE)</f>
        <v>100000</v>
      </c>
    </row>
    <row r="131" spans="1:4" x14ac:dyDescent="0.25">
      <c r="A131" t="s">
        <v>384</v>
      </c>
      <c r="B131" t="s">
        <v>30</v>
      </c>
      <c r="C131" s="5" t="str">
        <f>+VLOOKUP(A131,Hoja2!A:A,1,FALSE)</f>
        <v>Carulla Bocagrande.</v>
      </c>
      <c r="D131">
        <f>+VLOOKUP(A131,Hoja2!A:B,2,FALSE)</f>
        <v>150000</v>
      </c>
    </row>
    <row r="132" spans="1:4" x14ac:dyDescent="0.25">
      <c r="A132" t="s">
        <v>385</v>
      </c>
      <c r="B132" t="s">
        <v>31</v>
      </c>
      <c r="C132" s="5" t="str">
        <f>+VLOOKUP(A132,Hoja2!A:A,1,FALSE)</f>
        <v>Carulla Castillo Grande.</v>
      </c>
      <c r="D132">
        <f>+VLOOKUP(A132,Hoja2!A:B,2,FALSE)</f>
        <v>500000</v>
      </c>
    </row>
    <row r="133" spans="1:4" hidden="1" x14ac:dyDescent="0.25">
      <c r="A133" t="s">
        <v>386</v>
      </c>
      <c r="B133" t="s">
        <v>46</v>
      </c>
      <c r="C133" s="5" t="e">
        <f>+VLOOKUP(A133,Hoja2!A:A,1,FALSE)</f>
        <v>#N/A</v>
      </c>
      <c r="D133" t="e">
        <f>+VLOOKUP(A133,Hoja2!A:B,2,FALSE)</f>
        <v>#N/A</v>
      </c>
    </row>
    <row r="134" spans="1:4" x14ac:dyDescent="0.25">
      <c r="A134" t="s">
        <v>387</v>
      </c>
      <c r="B134" t="s">
        <v>35</v>
      </c>
      <c r="C134" s="5" t="str">
        <f>+VLOOKUP(A134,Hoja2!A:A,1,FALSE)</f>
        <v>Carulla Express Calle Roman.</v>
      </c>
      <c r="D134">
        <f>+VLOOKUP(A134,Hoja2!A:B,2,FALSE)</f>
        <v>180000</v>
      </c>
    </row>
    <row r="135" spans="1:4" x14ac:dyDescent="0.25">
      <c r="A135" t="s">
        <v>388</v>
      </c>
      <c r="B135" t="s">
        <v>36</v>
      </c>
      <c r="C135" s="5" t="str">
        <f>+VLOOKUP(A135,Hoja2!A:A,1,FALSE)</f>
        <v>Carulla Express Manga.</v>
      </c>
      <c r="D135">
        <f>+VLOOKUP(A135,Hoja2!A:B,2,FALSE)</f>
        <v>150000</v>
      </c>
    </row>
    <row r="136" spans="1:4" x14ac:dyDescent="0.25">
      <c r="A136" t="s">
        <v>389</v>
      </c>
      <c r="B136" t="s">
        <v>32</v>
      </c>
      <c r="C136" s="5" t="str">
        <f>+VLOOKUP(A136,Hoja2!A:A,1,FALSE)</f>
        <v>Carulla Ramblas.</v>
      </c>
      <c r="D136">
        <f>+VLOOKUP(A136,Hoja2!A:B,2,FALSE)</f>
        <v>600000</v>
      </c>
    </row>
    <row r="137" spans="1:4" hidden="1" x14ac:dyDescent="0.25">
      <c r="A137" t="s">
        <v>390</v>
      </c>
      <c r="B137" t="s">
        <v>34</v>
      </c>
      <c r="C137" s="5" t="e">
        <f>+VLOOKUP(A137,Hoja2!A:A,1,FALSE)</f>
        <v>#N/A</v>
      </c>
      <c r="D137" t="e">
        <f>+VLOOKUP(A137,Hoja2!A:B,2,FALSE)</f>
        <v>#N/A</v>
      </c>
    </row>
    <row r="138" spans="1:4" x14ac:dyDescent="0.25">
      <c r="A138" t="s">
        <v>391</v>
      </c>
      <c r="B138" t="s">
        <v>37</v>
      </c>
      <c r="C138" s="5" t="str">
        <f>+VLOOKUP(A138,Hoja2!A:A,1,FALSE)</f>
        <v>Éxito Express Cl Moneda./ Carulla Express Moneda</v>
      </c>
      <c r="D138">
        <f>+VLOOKUP(A138,Hoja2!A:B,2,FALSE)</f>
        <v>150000</v>
      </c>
    </row>
    <row r="139" spans="1:4" x14ac:dyDescent="0.25">
      <c r="A139" t="s">
        <v>392</v>
      </c>
      <c r="B139" t="s">
        <v>43</v>
      </c>
      <c r="C139" s="5" t="str">
        <f>+VLOOKUP(A139,Hoja2!A:A,1,FALSE)</f>
        <v>Éxito Express Las Americas.</v>
      </c>
      <c r="D139">
        <f>+VLOOKUP(A139,Hoja2!A:B,2,FALSE)</f>
        <v>250000</v>
      </c>
    </row>
    <row r="140" spans="1:4" x14ac:dyDescent="0.25">
      <c r="A140" t="s">
        <v>393</v>
      </c>
      <c r="B140" t="s">
        <v>43</v>
      </c>
      <c r="C140" s="5" t="str">
        <f>+VLOOKUP(A140,Hoja2!A:A,1,FALSE)</f>
        <v>Éxito Express Las Velas / Carulla Express las velas</v>
      </c>
      <c r="D140">
        <f>+VLOOKUP(A140,Hoja2!A:B,2,FALSE)</f>
        <v>100000</v>
      </c>
    </row>
    <row r="141" spans="1:4" x14ac:dyDescent="0.25">
      <c r="A141" t="s">
        <v>394</v>
      </c>
      <c r="B141" t="s">
        <v>44</v>
      </c>
      <c r="C141" s="5" t="str">
        <f>+VLOOKUP(A141,Hoja2!A:A,1,FALSE)</f>
        <v>Éxito Express San Agustin / Carulla Exress San Agustin</v>
      </c>
      <c r="D141">
        <f>+VLOOKUP(A141,Hoja2!A:B,2,FALSE)</f>
        <v>100000</v>
      </c>
    </row>
    <row r="142" spans="1:4" x14ac:dyDescent="0.25">
      <c r="A142" t="s">
        <v>395</v>
      </c>
      <c r="B142" t="s">
        <v>41</v>
      </c>
      <c r="C142" s="5" t="str">
        <f>+VLOOKUP(A142,Hoja2!A:A,1,FALSE)</f>
        <v>Éxito Matuna.</v>
      </c>
      <c r="D142">
        <f>+VLOOKUP(A142,Hoja2!A:B,2,FALSE)</f>
        <v>2500000</v>
      </c>
    </row>
    <row r="143" spans="1:4" x14ac:dyDescent="0.25">
      <c r="A143" t="s">
        <v>396</v>
      </c>
      <c r="B143" t="s">
        <v>42</v>
      </c>
      <c r="C143" s="5" t="str">
        <f>+VLOOKUP(A143,Hoja2!A:A,1,FALSE)</f>
        <v>Éxito San Diego.</v>
      </c>
      <c r="D143">
        <f>+VLOOKUP(A143,Hoja2!A:B,2,FALSE)</f>
        <v>2500000</v>
      </c>
    </row>
    <row r="144" spans="1:4" hidden="1" x14ac:dyDescent="0.25">
      <c r="A144" t="s">
        <v>397</v>
      </c>
      <c r="B144" t="s">
        <v>89</v>
      </c>
      <c r="C144" s="5" t="e">
        <f>+VLOOKUP(A144,Hoja2!A:A,1,FALSE)</f>
        <v>#N/A</v>
      </c>
      <c r="D144" t="e">
        <f>+VLOOKUP(A144,Hoja2!A:B,2,FALSE)</f>
        <v>#N/A</v>
      </c>
    </row>
    <row r="145" spans="1:4" x14ac:dyDescent="0.25">
      <c r="A145" t="s">
        <v>398</v>
      </c>
      <c r="B145" t="s">
        <v>143</v>
      </c>
      <c r="C145" s="5" t="str">
        <f>+VLOOKUP(A145,Hoja2!A:A,1,FALSE)</f>
        <v>Megatienda Bocagrande.</v>
      </c>
      <c r="D145">
        <f>+VLOOKUP(A145,Hoja2!A:B,2,FALSE)</f>
        <v>8500000</v>
      </c>
    </row>
    <row r="146" spans="1:4" x14ac:dyDescent="0.25">
      <c r="A146" t="s">
        <v>399</v>
      </c>
      <c r="B146" t="s">
        <v>144</v>
      </c>
      <c r="C146" s="5" t="str">
        <f>+VLOOKUP(A146,Hoja2!A:A,1,FALSE)</f>
        <v>Megatienda Crespo.</v>
      </c>
      <c r="D146">
        <f>+VLOOKUP(A146,Hoja2!A:B,2,FALSE)</f>
        <v>3000000</v>
      </c>
    </row>
    <row r="147" spans="1:4" x14ac:dyDescent="0.25">
      <c r="A147" t="s">
        <v>400</v>
      </c>
      <c r="B147" t="s">
        <v>145</v>
      </c>
      <c r="C147" s="5" t="str">
        <f>+VLOOKUP(A147,Hoja2!A:A,1,FALSE)</f>
        <v>Megatienda El Cabrero.</v>
      </c>
      <c r="D147">
        <f>+VLOOKUP(A147,Hoja2!A:B,2,FALSE)</f>
        <v>8000000</v>
      </c>
    </row>
    <row r="148" spans="1:4" x14ac:dyDescent="0.25">
      <c r="A148" t="s">
        <v>566</v>
      </c>
      <c r="B148" s="1" t="s">
        <v>251</v>
      </c>
      <c r="C148" s="5" t="str">
        <f>+VLOOKUP(A148,Hoja2!A:A,1,FALSE)</f>
        <v xml:space="preserve"> SDO 610 24 Horas.</v>
      </c>
      <c r="D148">
        <f>+VLOOKUP(A148,Hoja2!A:B,2,FALSE)</f>
        <v>1500000</v>
      </c>
    </row>
    <row r="149" spans="1:4" x14ac:dyDescent="0.25">
      <c r="A149" t="s">
        <v>567</v>
      </c>
      <c r="B149" s="1" t="s">
        <v>230</v>
      </c>
      <c r="C149" s="5" t="str">
        <f>+VLOOKUP(A149,Hoja2!A:A,1,FALSE)</f>
        <v xml:space="preserve"> STO 101 Badillo.</v>
      </c>
      <c r="D149">
        <f>+VLOOKUP(A149,Hoja2!A:B,2,FALSE)</f>
        <v>1000000</v>
      </c>
    </row>
    <row r="150" spans="1:4" x14ac:dyDescent="0.25">
      <c r="A150" t="s">
        <v>568</v>
      </c>
      <c r="B150" s="1" t="s">
        <v>231</v>
      </c>
      <c r="C150" s="5" t="str">
        <f>+VLOOKUP(A150,Hoja2!A:A,1,FALSE)</f>
        <v xml:space="preserve"> STO 102 Matuna. </v>
      </c>
      <c r="D150">
        <f>+VLOOKUP(A150,Hoja2!A:B,2,FALSE)</f>
        <v>500000</v>
      </c>
    </row>
    <row r="151" spans="1:4" x14ac:dyDescent="0.25">
      <c r="A151" t="s">
        <v>569</v>
      </c>
      <c r="B151" s="1" t="s">
        <v>232</v>
      </c>
      <c r="C151" s="5" t="str">
        <f>+VLOOKUP(A151,Hoja2!A:A,1,FALSE)</f>
        <v xml:space="preserve"> STO 103.</v>
      </c>
      <c r="D151">
        <f>+VLOOKUP(A151,Hoja2!A:B,2,FALSE)</f>
        <v>500000</v>
      </c>
    </row>
    <row r="152" spans="1:4" x14ac:dyDescent="0.25">
      <c r="A152" t="s">
        <v>401</v>
      </c>
      <c r="B152" t="s">
        <v>95</v>
      </c>
      <c r="C152" s="5" t="str">
        <f>+VLOOKUP(A152,Hoja2!A:A,1,FALSE)</f>
        <v>Coopservir Plus 01 Cgena.</v>
      </c>
      <c r="D152">
        <f>+VLOOKUP(A152,Hoja2!A:B,2,FALSE)</f>
        <v>200000</v>
      </c>
    </row>
    <row r="153" spans="1:4" x14ac:dyDescent="0.25">
      <c r="A153" t="s">
        <v>402</v>
      </c>
      <c r="B153" t="s">
        <v>97</v>
      </c>
      <c r="C153" s="5" t="str">
        <f>+VLOOKUP(A153,Hoja2!A:A,1,FALSE)</f>
        <v>Coopservir Plus 02 Cgena.</v>
      </c>
      <c r="D153">
        <f>+VLOOKUP(A153,Hoja2!A:B,2,FALSE)</f>
        <v>450000</v>
      </c>
    </row>
    <row r="154" spans="1:4" x14ac:dyDescent="0.25">
      <c r="A154" t="s">
        <v>403</v>
      </c>
      <c r="B154" t="s">
        <v>98</v>
      </c>
      <c r="C154" s="5" t="str">
        <f>+VLOOKUP(A154,Hoja2!A:A,1,FALSE)</f>
        <v>Coopservir Plus 03 Cgena.</v>
      </c>
      <c r="D154">
        <f>+VLOOKUP(A154,Hoja2!A:B,2,FALSE)</f>
        <v>600000</v>
      </c>
    </row>
    <row r="155" spans="1:4" x14ac:dyDescent="0.25">
      <c r="A155" t="s">
        <v>404</v>
      </c>
      <c r="B155" t="s">
        <v>101</v>
      </c>
      <c r="C155" s="5" t="str">
        <f>+VLOOKUP(A155,Hoja2!A:A,1,FALSE)</f>
        <v>Coopservir Plus 06 Cgena.</v>
      </c>
      <c r="D155">
        <f>+VLOOKUP(A155,Hoja2!A:B,2,FALSE)</f>
        <v>500000</v>
      </c>
    </row>
    <row r="156" spans="1:4" x14ac:dyDescent="0.25">
      <c r="A156" t="s">
        <v>405</v>
      </c>
      <c r="B156" t="s">
        <v>103</v>
      </c>
      <c r="C156" s="5" t="str">
        <f>+VLOOKUP(A156,Hoja2!A:A,1,FALSE)</f>
        <v>Coopservir Plus 08 Cgena.</v>
      </c>
      <c r="D156">
        <f>+VLOOKUP(A156,Hoja2!A:B,2,FALSE)</f>
        <v>300000</v>
      </c>
    </row>
    <row r="157" spans="1:4" x14ac:dyDescent="0.25">
      <c r="A157" t="s">
        <v>406</v>
      </c>
      <c r="B157" t="s">
        <v>105</v>
      </c>
      <c r="C157" s="5" t="str">
        <f>+VLOOKUP(A157,Hoja2!A:A,1,FALSE)</f>
        <v>Coopservir Plus 10 Cgena.</v>
      </c>
      <c r="D157">
        <f>+VLOOKUP(A157,Hoja2!A:B,2,FALSE)</f>
        <v>500000</v>
      </c>
    </row>
    <row r="158" spans="1:4" x14ac:dyDescent="0.25">
      <c r="A158" t="s">
        <v>407</v>
      </c>
      <c r="B158" t="s">
        <v>106</v>
      </c>
      <c r="C158" s="5" t="str">
        <f>+VLOOKUP(A158,Hoja2!A:A,1,FALSE)</f>
        <v>Coopservir Plus 11 Cgena.</v>
      </c>
      <c r="D158">
        <f>+VLOOKUP(A158,Hoja2!A:B,2,FALSE)</f>
        <v>450000</v>
      </c>
    </row>
    <row r="159" spans="1:4" x14ac:dyDescent="0.25">
      <c r="A159" t="s">
        <v>408</v>
      </c>
      <c r="B159" t="s">
        <v>109</v>
      </c>
      <c r="C159" s="5" t="str">
        <f>+VLOOKUP(A159,Hoja2!A:A,1,FALSE)</f>
        <v>Coopservir Plus 14 Cgena.</v>
      </c>
      <c r="D159">
        <f>+VLOOKUP(A159,Hoja2!A:B,2,FALSE)</f>
        <v>200000</v>
      </c>
    </row>
    <row r="160" spans="1:4" hidden="1" x14ac:dyDescent="0.25">
      <c r="A160" t="s">
        <v>409</v>
      </c>
      <c r="C160" s="5" t="str">
        <f>+VLOOKUP(A160,Hoja2!A:A,1,FALSE)</f>
        <v>Coopservir Puls 19 Cgena.</v>
      </c>
      <c r="D160">
        <f>+VLOOKUP(A160,Hoja2!A:B,2,FALSE)</f>
        <v>400000</v>
      </c>
    </row>
    <row r="161" spans="1:4" x14ac:dyDescent="0.25">
      <c r="A161" t="s">
        <v>410</v>
      </c>
      <c r="B161" t="s">
        <v>118</v>
      </c>
      <c r="C161" s="5" t="str">
        <f>+VLOOKUP(A161,Hoja2!A:A,1,FALSE)</f>
        <v>Coopservir Plus 27 Cgena.</v>
      </c>
      <c r="D161">
        <f>+VLOOKUP(A161,Hoja2!A:B,2,FALSE)</f>
        <v>400000</v>
      </c>
    </row>
    <row r="162" spans="1:4" hidden="1" x14ac:dyDescent="0.25">
      <c r="A162" t="s">
        <v>411</v>
      </c>
      <c r="C162" s="5" t="str">
        <f>+VLOOKUP(A162,Hoja2!A:A,1,FALSE)</f>
        <v>Coopservir Vac. 40</v>
      </c>
      <c r="D162">
        <f>+VLOOKUP(A162,Hoja2!A:B,2,FALSE)</f>
        <v>300000</v>
      </c>
    </row>
    <row r="163" spans="1:4" x14ac:dyDescent="0.25">
      <c r="A163" t="s">
        <v>412</v>
      </c>
      <c r="B163" t="s">
        <v>38</v>
      </c>
      <c r="C163" s="5" t="str">
        <f>+VLOOKUP(A163,Hoja2!A:A,1,FALSE)</f>
        <v>Éxito Cartagena.</v>
      </c>
      <c r="D163">
        <f>+VLOOKUP(A163,Hoja2!A:B,2,FALSE)</f>
        <v>3000000</v>
      </c>
    </row>
    <row r="164" spans="1:4" x14ac:dyDescent="0.25">
      <c r="A164" t="s">
        <v>413</v>
      </c>
      <c r="B164" t="s">
        <v>40</v>
      </c>
      <c r="C164" s="5" t="str">
        <f>+VLOOKUP(A164,Hoja2!A:A,1,FALSE)</f>
        <v>Éxito Castellana.</v>
      </c>
      <c r="D164">
        <f>+VLOOKUP(A164,Hoja2!A:B,2,FALSE)</f>
        <v>5000000</v>
      </c>
    </row>
    <row r="165" spans="1:4" x14ac:dyDescent="0.25">
      <c r="A165" t="s">
        <v>414</v>
      </c>
      <c r="B165" t="s">
        <v>48</v>
      </c>
      <c r="C165" s="5" t="str">
        <f>+VLOOKUP(A165,Hoja2!A:A,1,FALSE)</f>
        <v>Surtimax Freidonia</v>
      </c>
      <c r="D165">
        <f>+VLOOKUP(A165,Hoja2!A:B,2,FALSE)</f>
        <v>1000000</v>
      </c>
    </row>
    <row r="166" spans="1:4" x14ac:dyDescent="0.25">
      <c r="A166" t="s">
        <v>415</v>
      </c>
      <c r="B166" t="s">
        <v>47</v>
      </c>
      <c r="C166" s="5" t="str">
        <f>+VLOOKUP(A166,Hoja2!A:A,1,FALSE)</f>
        <v>Surtimayorista Turbaco.</v>
      </c>
      <c r="D166">
        <f>+VLOOKUP(A166,Hoja2!A:B,2,FALSE)</f>
        <v>1000000</v>
      </c>
    </row>
    <row r="167" spans="1:4" x14ac:dyDescent="0.25">
      <c r="A167" t="s">
        <v>416</v>
      </c>
      <c r="B167" t="s">
        <v>141</v>
      </c>
      <c r="C167" s="5" t="str">
        <f>+VLOOKUP(A167,Hoja2!A:A,1,FALSE)</f>
        <v>Megatienda Arjona.</v>
      </c>
      <c r="D167">
        <f>+VLOOKUP(A167,Hoja2!A:B,2,FALSE)</f>
        <v>1500000</v>
      </c>
    </row>
    <row r="168" spans="1:4" x14ac:dyDescent="0.25">
      <c r="A168" t="s">
        <v>417</v>
      </c>
      <c r="B168" t="s">
        <v>150</v>
      </c>
      <c r="C168" s="5" t="str">
        <f>+VLOOKUP(A168,Hoja2!A:A,1,FALSE)</f>
        <v>Megatienda Mio Plaza.</v>
      </c>
      <c r="D168">
        <f>+VLOOKUP(A168,Hoja2!A:B,2,FALSE)</f>
        <v>9000000</v>
      </c>
    </row>
    <row r="169" spans="1:4" x14ac:dyDescent="0.25">
      <c r="A169" t="s">
        <v>418</v>
      </c>
      <c r="B169" t="s">
        <v>149</v>
      </c>
      <c r="C169" s="5" t="str">
        <f>+VLOOKUP(A169,Hoja2!A:A,1,FALSE)</f>
        <v>Megatienda Olaya.</v>
      </c>
      <c r="D169">
        <f>+VLOOKUP(A169,Hoja2!A:B,2,FALSE)</f>
        <v>3000000</v>
      </c>
    </row>
    <row r="170" spans="1:4" x14ac:dyDescent="0.25">
      <c r="A170" t="s">
        <v>419</v>
      </c>
      <c r="B170" t="s">
        <v>153</v>
      </c>
      <c r="C170" s="5" t="str">
        <f>+VLOOKUP(A170,Hoja2!A:A,1,FALSE)</f>
        <v>Megatienda San Fernando.</v>
      </c>
      <c r="D170">
        <f>+VLOOKUP(A170,Hoja2!A:B,2,FALSE)</f>
        <v>10000000</v>
      </c>
    </row>
    <row r="171" spans="1:4" x14ac:dyDescent="0.25">
      <c r="A171" t="s">
        <v>420</v>
      </c>
      <c r="B171" t="s">
        <v>154</v>
      </c>
      <c r="C171" s="5" t="str">
        <f>+VLOOKUP(A171,Hoja2!A:A,1,FALSE)</f>
        <v>Megatienda Sn J de los Campanos.</v>
      </c>
      <c r="D171">
        <f>+VLOOKUP(A171,Hoja2!A:B,2,FALSE)</f>
        <v>2000000</v>
      </c>
    </row>
    <row r="172" spans="1:4" x14ac:dyDescent="0.25">
      <c r="A172" t="s">
        <v>421</v>
      </c>
      <c r="B172" t="s">
        <v>156</v>
      </c>
      <c r="C172" s="5" t="str">
        <f>+VLOOKUP(A172,Hoja2!A:A,1,FALSE)</f>
        <v>Megatienda Turbaco .</v>
      </c>
      <c r="D172">
        <f>+VLOOKUP(A172,Hoja2!A:B,2,FALSE)</f>
        <v>5000000</v>
      </c>
    </row>
    <row r="173" spans="1:4" x14ac:dyDescent="0.25">
      <c r="A173" t="s">
        <v>422</v>
      </c>
      <c r="B173" t="s">
        <v>157</v>
      </c>
      <c r="C173" s="5" t="str">
        <f>+VLOOKUP(A173,Hoja2!A:A,1,FALSE)</f>
        <v>Megatienda Turbaco 2.</v>
      </c>
      <c r="D173">
        <f>+VLOOKUP(A173,Hoja2!A:B,2,FALSE)</f>
        <v>1000000</v>
      </c>
    </row>
    <row r="174" spans="1:4" x14ac:dyDescent="0.25">
      <c r="A174" t="s">
        <v>570</v>
      </c>
      <c r="B174" s="1" t="s">
        <v>239</v>
      </c>
      <c r="C174" s="5" t="str">
        <f>+VLOOKUP(A174,Hoja2!A:A,1,FALSE)</f>
        <v xml:space="preserve"> STO 113 Trece de Junio.</v>
      </c>
      <c r="D174">
        <f>+VLOOKUP(A174,Hoja2!A:B,2,FALSE)</f>
        <v>500000</v>
      </c>
    </row>
    <row r="175" spans="1:4" x14ac:dyDescent="0.25">
      <c r="A175" t="s">
        <v>571</v>
      </c>
      <c r="B175" s="1" t="s">
        <v>240</v>
      </c>
      <c r="C175" s="5" t="str">
        <f>+VLOOKUP(A175,Hoja2!A:A,1,FALSE)</f>
        <v xml:space="preserve"> STO 114 V. Candelaria.</v>
      </c>
      <c r="D175">
        <f>+VLOOKUP(A175,Hoja2!A:B,2,FALSE)</f>
        <v>600000</v>
      </c>
    </row>
    <row r="176" spans="1:4" x14ac:dyDescent="0.25">
      <c r="A176" t="s">
        <v>572</v>
      </c>
      <c r="B176" s="1" t="s">
        <v>241</v>
      </c>
      <c r="C176" s="5" t="str">
        <f>+VLOOKUP(A176,Hoja2!A:A,1,FALSE)</f>
        <v xml:space="preserve"> STO 116 Arjona.</v>
      </c>
      <c r="D176">
        <f>+VLOOKUP(A176,Hoja2!A:B,2,FALSE)</f>
        <v>600000</v>
      </c>
    </row>
    <row r="177" spans="1:4" x14ac:dyDescent="0.25">
      <c r="A177" t="s">
        <v>573</v>
      </c>
      <c r="B177" s="1" t="s">
        <v>242</v>
      </c>
      <c r="C177" s="5" t="str">
        <f>+VLOOKUP(A177,Hoja2!A:A,1,FALSE)</f>
        <v xml:space="preserve"> STO 117 Turbaco.</v>
      </c>
      <c r="D177">
        <f>+VLOOKUP(A177,Hoja2!A:B,2,FALSE)</f>
        <v>500000</v>
      </c>
    </row>
    <row r="178" spans="1:4" x14ac:dyDescent="0.25">
      <c r="A178" t="s">
        <v>574</v>
      </c>
      <c r="B178" s="1" t="s">
        <v>244</v>
      </c>
      <c r="C178" s="5" t="str">
        <f>+VLOOKUP(A178,Hoja2!A:A,1,FALSE)</f>
        <v xml:space="preserve"> STO 119 Los Campanos.</v>
      </c>
      <c r="D178">
        <f>+VLOOKUP(A178,Hoja2!A:B,2,FALSE)</f>
        <v>800000</v>
      </c>
    </row>
    <row r="179" spans="1:4" x14ac:dyDescent="0.25">
      <c r="A179" t="s">
        <v>575</v>
      </c>
      <c r="B179" s="1" t="s">
        <v>245</v>
      </c>
      <c r="C179" s="5" t="str">
        <f>+VLOOKUP(A179,Hoja2!A:A,1,FALSE)</f>
        <v xml:space="preserve"> STO 120 San Fernando.</v>
      </c>
      <c r="D179">
        <f>+VLOOKUP(A179,Hoja2!A:B,2,FALSE)</f>
        <v>1000000</v>
      </c>
    </row>
    <row r="180" spans="1:4" x14ac:dyDescent="0.25">
      <c r="A180" t="s">
        <v>576</v>
      </c>
      <c r="B180" s="1" t="s">
        <v>249</v>
      </c>
      <c r="C180" s="5" t="str">
        <f>+VLOOKUP(A180,Hoja2!A:A,1,FALSE)</f>
        <v xml:space="preserve"> STO 126 Pque Heredia.</v>
      </c>
      <c r="D180">
        <f>+VLOOKUP(A180,Hoja2!A:B,2,FALSE)</f>
        <v>2000000</v>
      </c>
    </row>
    <row r="181" spans="1:4" x14ac:dyDescent="0.25">
      <c r="A181" t="s">
        <v>577</v>
      </c>
      <c r="B181" s="1" t="s">
        <v>250</v>
      </c>
      <c r="C181" s="5" t="str">
        <f>+VLOOKUP(A181,Hoja2!A:A,1,FALSE)</f>
        <v xml:space="preserve"> sto 128</v>
      </c>
      <c r="D181">
        <f>+VLOOKUP(A181,Hoja2!A:B,2,FALSE)</f>
        <v>600000</v>
      </c>
    </row>
    <row r="182" spans="1:4" x14ac:dyDescent="0.25">
      <c r="A182" t="s">
        <v>423</v>
      </c>
      <c r="B182" t="s">
        <v>120</v>
      </c>
      <c r="C182" s="5" t="str">
        <f>+VLOOKUP(A182,Hoja2!A:A,1,FALSE)</f>
        <v>Coopservir Plus 01 Turbaco.</v>
      </c>
      <c r="D182">
        <f>+VLOOKUP(A182,Hoja2!A:B,2,FALSE)</f>
        <v>300000</v>
      </c>
    </row>
    <row r="183" spans="1:4" x14ac:dyDescent="0.25">
      <c r="A183" t="s">
        <v>424</v>
      </c>
      <c r="B183" t="s">
        <v>112</v>
      </c>
      <c r="C183" s="5" t="str">
        <f>+VLOOKUP(A183,Hoja2!A:A,1,FALSE)</f>
        <v>Coopservir PLUS 17 Terminal</v>
      </c>
      <c r="D183">
        <f>+VLOOKUP(A183,Hoja2!A:B,2,FALSE)</f>
        <v>500000</v>
      </c>
    </row>
    <row r="184" spans="1:4" x14ac:dyDescent="0.25">
      <c r="A184" t="s">
        <v>425</v>
      </c>
      <c r="B184" t="s">
        <v>117</v>
      </c>
      <c r="C184" s="5" t="str">
        <f>+VLOOKUP(A184,Hoja2!A:A,1,FALSE)</f>
        <v>Coopservir Plus 26 La Carolina.</v>
      </c>
      <c r="D184">
        <f>+VLOOKUP(A184,Hoja2!A:B,2,FALSE)</f>
        <v>300000</v>
      </c>
    </row>
    <row r="185" spans="1:4" x14ac:dyDescent="0.25">
      <c r="A185" t="s">
        <v>426</v>
      </c>
      <c r="B185" t="s">
        <v>111</v>
      </c>
      <c r="C185" s="5" t="str">
        <f>+VLOOKUP(A185,Hoja2!A:A,1,FALSE)</f>
        <v xml:space="preserve">Coopservir Plus 16 </v>
      </c>
      <c r="D185">
        <f>+VLOOKUP(A185,Hoja2!A:B,2,FALSE)</f>
        <v>200000</v>
      </c>
    </row>
    <row r="186" spans="1:4" x14ac:dyDescent="0.25">
      <c r="A186" t="s">
        <v>326</v>
      </c>
      <c r="B186" t="s">
        <v>14</v>
      </c>
      <c r="C186" s="5" t="str">
        <f>+VLOOKUP(A186,Hoja2!A:A,1,FALSE)</f>
        <v>Éxito Buenavista.</v>
      </c>
      <c r="D186">
        <f>+VLOOKUP(A186,Hoja2!A:B,2,FALSE)</f>
        <v>6500000</v>
      </c>
    </row>
    <row r="187" spans="1:4" x14ac:dyDescent="0.25">
      <c r="A187" t="s">
        <v>428</v>
      </c>
      <c r="B187" t="s">
        <v>70</v>
      </c>
      <c r="C187" s="5" t="str">
        <f>+VLOOKUP(A187,Hoja2!A:A,1,FALSE)</f>
        <v>Éxito Centro Santa Marta.</v>
      </c>
      <c r="D187">
        <f>+VLOOKUP(A187,Hoja2!A:B,2,FALSE)</f>
        <v>3200000</v>
      </c>
    </row>
    <row r="188" spans="1:4" x14ac:dyDescent="0.25">
      <c r="A188" t="s">
        <v>578</v>
      </c>
      <c r="B188" s="6" t="s">
        <v>275</v>
      </c>
      <c r="C188" s="5" t="str">
        <f>+VLOOKUP(A188,Hoja2!A:A,1,FALSE)</f>
        <v xml:space="preserve"> STO 208  Terminal.</v>
      </c>
      <c r="D188">
        <f>+VLOOKUP(A188,Hoja2!A:B,2,FALSE)</f>
        <v>800000</v>
      </c>
    </row>
    <row r="189" spans="1:4" x14ac:dyDescent="0.25">
      <c r="A189" t="s">
        <v>579</v>
      </c>
      <c r="B189" s="6" t="s">
        <v>277</v>
      </c>
      <c r="C189" s="5" t="str">
        <f>+VLOOKUP(A189,Hoja2!A:A,1,FALSE)</f>
        <v xml:space="preserve"> STO 216  Minca.</v>
      </c>
      <c r="D189">
        <f>+VLOOKUP(A189,Hoja2!A:B,2,FALSE)</f>
        <v>200000</v>
      </c>
    </row>
    <row r="190" spans="1:4" x14ac:dyDescent="0.25">
      <c r="A190" t="s">
        <v>580</v>
      </c>
      <c r="B190" s="6" t="s">
        <v>281</v>
      </c>
      <c r="C190" s="5" t="str">
        <f>+VLOOKUP(A190,Hoja2!A:A,1,FALSE)</f>
        <v xml:space="preserve"> STO 223 Mamatoco.</v>
      </c>
      <c r="D190">
        <f>+VLOOKUP(A190,Hoja2!A:B,2,FALSE)</f>
        <v>300000</v>
      </c>
    </row>
    <row r="191" spans="1:4" x14ac:dyDescent="0.25">
      <c r="A191" t="s">
        <v>581</v>
      </c>
      <c r="B191" s="1" t="s">
        <v>224</v>
      </c>
      <c r="C191" s="5" t="str">
        <f>+VLOOKUP(A191,Hoja2!A:A,1,FALSE)</f>
        <v xml:space="preserve"> STO 704  Ciénaga.</v>
      </c>
      <c r="D191">
        <f>+VLOOKUP(A191,Hoja2!A:B,2,FALSE)</f>
        <v>500000</v>
      </c>
    </row>
    <row r="192" spans="1:4" x14ac:dyDescent="0.25">
      <c r="A192" t="s">
        <v>429</v>
      </c>
      <c r="B192" s="1" t="s">
        <v>173</v>
      </c>
      <c r="C192" s="5" t="str">
        <f>+VLOOKUP(A192,Hoja2!A:A,1,FALSE)</f>
        <v>Rapimercar Bavaria.</v>
      </c>
      <c r="D192">
        <f>+VLOOKUP(A192,Hoja2!A:B,2,FALSE)</f>
        <v>2000000</v>
      </c>
    </row>
    <row r="193" spans="1:4" x14ac:dyDescent="0.25">
      <c r="A193" t="s">
        <v>430</v>
      </c>
      <c r="B193" s="1" t="s">
        <v>176</v>
      </c>
      <c r="C193" s="5" t="str">
        <f>+VLOOKUP(A193,Hoja2!A:A,1,FALSE)</f>
        <v>Rapimercar Mercado.</v>
      </c>
      <c r="D193">
        <f>+VLOOKUP(A193,Hoja2!A:B,2,FALSE)</f>
        <v>4500000</v>
      </c>
    </row>
    <row r="194" spans="1:4" x14ac:dyDescent="0.25">
      <c r="A194" t="s">
        <v>431</v>
      </c>
      <c r="B194" s="1" t="s">
        <v>177</v>
      </c>
      <c r="C194" s="5" t="str">
        <f>+VLOOKUP(A194,Hoja2!A:A,1,FALSE)</f>
        <v>Rapimercar Mio 11 de Nov.</v>
      </c>
      <c r="D194">
        <f>+VLOOKUP(A194,Hoja2!A:B,2,FALSE)</f>
        <v>600000</v>
      </c>
    </row>
    <row r="195" spans="1:4" x14ac:dyDescent="0.25">
      <c r="A195" t="s">
        <v>432</v>
      </c>
      <c r="B195" s="1" t="s">
        <v>179</v>
      </c>
      <c r="C195" s="5" t="str">
        <f>+VLOOKUP(A195,Hoja2!A:A,1,FALSE)</f>
        <v>Rapimercar Santa Cruz.</v>
      </c>
      <c r="D195">
        <f>+VLOOKUP(A195,Hoja2!A:B,2,FALSE)</f>
        <v>3900000</v>
      </c>
    </row>
    <row r="196" spans="1:4" x14ac:dyDescent="0.25">
      <c r="A196" t="s">
        <v>433</v>
      </c>
      <c r="B196" s="1" t="s">
        <v>180</v>
      </c>
      <c r="C196" s="5" t="str">
        <f>+VLOOKUP(A196,Hoja2!A:A,1,FALSE)</f>
        <v>Rapimercar Transporte.</v>
      </c>
      <c r="D196">
        <f>+VLOOKUP(A196,Hoja2!A:B,2,FALSE)</f>
        <v>4500000</v>
      </c>
    </row>
    <row r="197" spans="1:4" x14ac:dyDescent="0.25">
      <c r="A197" t="s">
        <v>434</v>
      </c>
      <c r="B197" s="1" t="s">
        <v>175</v>
      </c>
      <c r="C197" s="5" t="str">
        <f>+VLOOKUP(A197,Hoja2!A:A,1,FALSE)</f>
        <v>Rapimercar jardines</v>
      </c>
      <c r="D197">
        <f>+VLOOKUP(A197,Hoja2!A:B,2,FALSE)</f>
        <v>500000</v>
      </c>
    </row>
    <row r="198" spans="1:4" x14ac:dyDescent="0.25">
      <c r="A198" t="s">
        <v>435</v>
      </c>
      <c r="B198" t="s">
        <v>66</v>
      </c>
      <c r="C198" s="5" t="str">
        <f>+VLOOKUP(A198,Hoja2!A:A,1,FALSE)</f>
        <v>Carulla Arrecife.</v>
      </c>
      <c r="D198">
        <f>+VLOOKUP(A198,Hoja2!A:B,2,FALSE)</f>
        <v>200000</v>
      </c>
    </row>
    <row r="199" spans="1:4" x14ac:dyDescent="0.25">
      <c r="A199" t="s">
        <v>436</v>
      </c>
      <c r="B199" t="s">
        <v>67</v>
      </c>
      <c r="C199" s="5" t="str">
        <f>+VLOOKUP(A199,Hoja2!A:A,1,FALSE)</f>
        <v>Carulla Bellavista.</v>
      </c>
      <c r="D199">
        <f>+VLOOKUP(A199,Hoja2!A:B,2,FALSE)</f>
        <v>300000</v>
      </c>
    </row>
    <row r="200" spans="1:4" x14ac:dyDescent="0.25">
      <c r="A200" t="s">
        <v>437</v>
      </c>
      <c r="B200" t="s">
        <v>68</v>
      </c>
      <c r="C200" s="5" t="str">
        <f>+VLOOKUP(A200,Hoja2!A:A,1,FALSE)</f>
        <v>Carulla Zazue.</v>
      </c>
      <c r="D200">
        <f>+VLOOKUP(A200,Hoja2!A:B,2,FALSE)</f>
        <v>500000</v>
      </c>
    </row>
    <row r="201" spans="1:4" hidden="1" x14ac:dyDescent="0.25">
      <c r="A201" t="s">
        <v>438</v>
      </c>
      <c r="B201" t="s">
        <v>69</v>
      </c>
      <c r="C201" s="5" t="e">
        <f>+VLOOKUP(A201,Hoja2!A:A,1,FALSE)</f>
        <v>#N/A</v>
      </c>
      <c r="D201" t="e">
        <f>+VLOOKUP(A201,Hoja2!A:B,2,FALSE)</f>
        <v>#N/A</v>
      </c>
    </row>
    <row r="202" spans="1:4" x14ac:dyDescent="0.25">
      <c r="A202" t="s">
        <v>439</v>
      </c>
      <c r="B202" t="s">
        <v>73</v>
      </c>
      <c r="C202" s="5" t="str">
        <f>+VLOOKUP(A202,Hoja2!A:A,1,FALSE)</f>
        <v xml:space="preserve">Éxito Express Rodadero. </v>
      </c>
      <c r="D202">
        <f>+VLOOKUP(A202,Hoja2!A:B,2,FALSE)</f>
        <v>150000</v>
      </c>
    </row>
    <row r="203" spans="1:4" x14ac:dyDescent="0.25">
      <c r="A203" t="s">
        <v>440</v>
      </c>
      <c r="B203" t="s">
        <v>71</v>
      </c>
      <c r="C203" s="5" t="str">
        <f>+VLOOKUP(A203,Hoja2!A:A,1,FALSE)</f>
        <v>Éxito Libertador Santa Marta.</v>
      </c>
      <c r="D203">
        <f>+VLOOKUP(A203,Hoja2!A:B,2,FALSE)</f>
        <v>1500000</v>
      </c>
    </row>
    <row r="204" spans="1:4" x14ac:dyDescent="0.25">
      <c r="A204" t="s">
        <v>441</v>
      </c>
      <c r="B204" t="s">
        <v>92</v>
      </c>
      <c r="C204" s="5" t="str">
        <f>+VLOOKUP(A204,Hoja2!A:A,1,FALSE)</f>
        <v>Cencosud Jumbo Ocean Mall.</v>
      </c>
      <c r="D204">
        <f>+VLOOKUP(A204,Hoja2!A:B,2,FALSE)</f>
        <v>3000000</v>
      </c>
    </row>
    <row r="205" spans="1:4" x14ac:dyDescent="0.25">
      <c r="A205" t="s">
        <v>442</v>
      </c>
      <c r="B205" t="s">
        <v>169</v>
      </c>
      <c r="C205" s="5" t="str">
        <f>+VLOOKUP(A205,Hoja2!A:A,1,FALSE)</f>
        <v>Makro S/Mayorista Santa Marta.</v>
      </c>
      <c r="D205">
        <f>+VLOOKUP(A205,Hoja2!A:B,2,FALSE)</f>
        <v>7000000</v>
      </c>
    </row>
    <row r="206" spans="1:4" x14ac:dyDescent="0.25">
      <c r="A206" t="s">
        <v>582</v>
      </c>
      <c r="B206" s="6" t="s">
        <v>274</v>
      </c>
      <c r="C206" s="5" t="str">
        <f>+VLOOKUP(A206,Hoja2!A:A,1,FALSE)</f>
        <v xml:space="preserve"> SAO 202 Rodadero.</v>
      </c>
      <c r="D206">
        <f>+VLOOKUP(A206,Hoja2!A:B,2,FALSE)</f>
        <v>300000</v>
      </c>
    </row>
    <row r="207" spans="1:4" x14ac:dyDescent="0.25">
      <c r="A207" t="s">
        <v>583</v>
      </c>
      <c r="B207" s="1" t="s">
        <v>273</v>
      </c>
      <c r="C207" s="5" t="str">
        <f>+VLOOKUP(A207,Hoja2!A:A,1,FALSE)</f>
        <v xml:space="preserve"> SAO 203 Santa Marta.</v>
      </c>
      <c r="D207">
        <f>+VLOOKUP(A207,Hoja2!A:B,2,FALSE)</f>
        <v>300000</v>
      </c>
    </row>
    <row r="208" spans="1:4" hidden="1" x14ac:dyDescent="0.25">
      <c r="A208" t="s">
        <v>584</v>
      </c>
      <c r="C208" s="5" t="str">
        <f>+VLOOKUP(A208,Hoja2!A:A,1,FALSE)</f>
        <v xml:space="preserve"> STO 204 Avda Libertador.</v>
      </c>
      <c r="D208">
        <f>+VLOOKUP(A208,Hoja2!A:B,2,FALSE)</f>
        <v>200000</v>
      </c>
    </row>
    <row r="209" spans="1:4" hidden="1" x14ac:dyDescent="0.25">
      <c r="A209" t="s">
        <v>585</v>
      </c>
      <c r="C209" s="5" t="str">
        <f>+VLOOKUP(A209,Hoja2!A:A,1,FALSE)</f>
        <v xml:space="preserve"> STO 206</v>
      </c>
      <c r="D209">
        <f>+VLOOKUP(A209,Hoja2!A:B,2,FALSE)</f>
        <v>0</v>
      </c>
    </row>
    <row r="210" spans="1:4" x14ac:dyDescent="0.25">
      <c r="A210" t="s">
        <v>586</v>
      </c>
      <c r="B210" s="6" t="s">
        <v>276</v>
      </c>
      <c r="C210" s="5" t="str">
        <f>+VLOOKUP(A210,Hoja2!A:A,1,FALSE)</f>
        <v xml:space="preserve"> STO 209 Gaira.</v>
      </c>
      <c r="D210">
        <f>+VLOOKUP(A210,Hoja2!A:B,2,FALSE)</f>
        <v>400000</v>
      </c>
    </row>
    <row r="211" spans="1:4" x14ac:dyDescent="0.25">
      <c r="A211" t="s">
        <v>587</v>
      </c>
      <c r="B211" s="6" t="s">
        <v>278</v>
      </c>
      <c r="C211" s="5" t="str">
        <f>+VLOOKUP(A211,Hoja2!A:A,1,FALSE)</f>
        <v xml:space="preserve"> STO 217 La Bonga.</v>
      </c>
      <c r="D211">
        <f>+VLOOKUP(A211,Hoja2!A:B,2,FALSE)</f>
        <v>200000</v>
      </c>
    </row>
    <row r="212" spans="1:4" x14ac:dyDescent="0.25">
      <c r="A212" t="s">
        <v>501</v>
      </c>
      <c r="B212" s="6" t="s">
        <v>279</v>
      </c>
      <c r="C212" s="5" t="str">
        <f>+VLOOKUP(A212,Hoja2!A:A,1,FALSE)</f>
        <v xml:space="preserve"> STO 219 El Banco.     </v>
      </c>
      <c r="D212">
        <f>+VLOOKUP(A212,Hoja2!A:B,2,FALSE)</f>
        <v>800000</v>
      </c>
    </row>
    <row r="213" spans="1:4" x14ac:dyDescent="0.25">
      <c r="A213" t="s">
        <v>588</v>
      </c>
      <c r="B213" s="6" t="s">
        <v>280</v>
      </c>
      <c r="C213" s="5" t="str">
        <f>+VLOOKUP(A213,Hoja2!A:A,1,FALSE)</f>
        <v xml:space="preserve"> STO 222 Bello Horizonte</v>
      </c>
      <c r="D213">
        <f>+VLOOKUP(A213,Hoja2!A:B,2,FALSE)</f>
        <v>250000</v>
      </c>
    </row>
    <row r="214" spans="1:4" x14ac:dyDescent="0.25">
      <c r="A214" t="s">
        <v>589</v>
      </c>
      <c r="B214" s="6" t="s">
        <v>282</v>
      </c>
      <c r="C214" s="5" t="str">
        <f>+VLOOKUP(A214,Hoja2!A:A,1,FALSE)</f>
        <v xml:space="preserve"> STO 702 Clinica Mar Caribe.</v>
      </c>
      <c r="D214">
        <f>+VLOOKUP(A214,Hoja2!A:B,2,FALSE)</f>
        <v>600000</v>
      </c>
    </row>
    <row r="215" spans="1:4" x14ac:dyDescent="0.25">
      <c r="A215" t="s">
        <v>443</v>
      </c>
      <c r="B215" s="1" t="s">
        <v>171</v>
      </c>
      <c r="C215" s="5" t="str">
        <f>+VLOOKUP(A215,Hoja2!A:A,1,FALSE)</f>
        <v>Rapimercar Av del Rio.</v>
      </c>
      <c r="D215">
        <f>+VLOOKUP(A215,Hoja2!A:B,2,FALSE)</f>
        <v>300000</v>
      </c>
    </row>
    <row r="216" spans="1:4" x14ac:dyDescent="0.25">
      <c r="A216" t="s">
        <v>444</v>
      </c>
      <c r="B216" s="1" t="s">
        <v>174</v>
      </c>
      <c r="C216" s="5" t="str">
        <f>+VLOOKUP(A216,Hoja2!A:A,1,FALSE)</f>
        <v>Rapimercar Laureles</v>
      </c>
      <c r="D216">
        <f>+VLOOKUP(A216,Hoja2!A:B,2,FALSE)</f>
        <v>0</v>
      </c>
    </row>
    <row r="217" spans="1:4" x14ac:dyDescent="0.25">
      <c r="A217" t="s">
        <v>445</v>
      </c>
      <c r="B217" s="1" t="s">
        <v>178</v>
      </c>
      <c r="C217" s="5" t="str">
        <f>+VLOOKUP(A217,Hoja2!A:A,1,FALSE)</f>
        <v>Rapimercar Mio Nogales.</v>
      </c>
      <c r="D217">
        <f>+VLOOKUP(A217,Hoja2!A:B,2,FALSE)</f>
        <v>600000</v>
      </c>
    </row>
    <row r="218" spans="1:4" x14ac:dyDescent="0.25">
      <c r="A218" t="s">
        <v>446</v>
      </c>
      <c r="B218" s="1" t="s">
        <v>181</v>
      </c>
      <c r="C218" s="5" t="str">
        <f>+VLOOKUP(A218,Hoja2!A:A,1,FALSE)</f>
        <v>Rapimercar Rodadero 01.</v>
      </c>
      <c r="D218">
        <f>+VLOOKUP(A218,Hoja2!A:B,2,FALSE)</f>
        <v>1200000</v>
      </c>
    </row>
    <row r="219" spans="1:4" hidden="1" x14ac:dyDescent="0.25">
      <c r="A219" t="s">
        <v>447</v>
      </c>
      <c r="B219" s="3"/>
      <c r="C219" s="5" t="str">
        <f>+VLOOKUP(A219,Hoja2!A:A,1,FALSE)</f>
        <v>Coopservir Plus 01 Libertador.</v>
      </c>
      <c r="D219">
        <f>+VLOOKUP(A219,Hoja2!A:B,2,FALSE)</f>
        <v>230000</v>
      </c>
    </row>
    <row r="220" spans="1:4" x14ac:dyDescent="0.25">
      <c r="A220" t="s">
        <v>448</v>
      </c>
      <c r="B220" t="s">
        <v>123</v>
      </c>
      <c r="C220" s="5" t="str">
        <f>+VLOOKUP(A220,Hoja2!A:A,1,FALSE)</f>
        <v>Coopservir Plus 02 Los Alcazares.</v>
      </c>
      <c r="D220">
        <f>+VLOOKUP(A220,Hoja2!A:B,2,FALSE)</f>
        <v>200000</v>
      </c>
    </row>
    <row r="221" spans="1:4" x14ac:dyDescent="0.25">
      <c r="A221" t="s">
        <v>450</v>
      </c>
      <c r="B221" t="s">
        <v>78</v>
      </c>
      <c r="C221" s="5" t="str">
        <f>+VLOOKUP(A221,Hoja2!A:A,1,FALSE)</f>
        <v xml:space="preserve">Éxito Centro. </v>
      </c>
      <c r="D221">
        <f>+VLOOKUP(A221,Hoja2!A:B,2,FALSE)</f>
        <v>7000000</v>
      </c>
    </row>
    <row r="222" spans="1:4" x14ac:dyDescent="0.25">
      <c r="A222" t="s">
        <v>451</v>
      </c>
      <c r="B222" t="s">
        <v>81</v>
      </c>
      <c r="C222" s="5" t="str">
        <f>+VLOOKUP(A222,Hoja2!A:A,1,FALSE)</f>
        <v>Surtimayorista Nevada</v>
      </c>
      <c r="D222">
        <f>+VLOOKUP(A222,Hoja2!A:B,2,FALSE)</f>
        <v>700000</v>
      </c>
    </row>
    <row r="223" spans="1:4" x14ac:dyDescent="0.25">
      <c r="A223" t="s">
        <v>452</v>
      </c>
      <c r="B223" t="s">
        <v>93</v>
      </c>
      <c r="C223" s="5" t="str">
        <f>+VLOOKUP(A223,Hoja2!A:A,1,FALSE)</f>
        <v>Cencosud Jumbo Guatapuri.</v>
      </c>
      <c r="D223">
        <f>+VLOOKUP(A223,Hoja2!A:B,2,FALSE)</f>
        <v>5000000</v>
      </c>
    </row>
    <row r="224" spans="1:4" x14ac:dyDescent="0.25">
      <c r="A224" t="s">
        <v>453</v>
      </c>
      <c r="B224" t="s">
        <v>170</v>
      </c>
      <c r="C224" s="5" t="str">
        <f>+VLOOKUP(A224,Hoja2!A:A,1,FALSE)</f>
        <v>Makro Supermayorista.</v>
      </c>
      <c r="D224">
        <f>+VLOOKUP(A224,Hoja2!A:B,2,FALSE)</f>
        <v>7000000</v>
      </c>
    </row>
    <row r="225" spans="1:4" x14ac:dyDescent="0.25">
      <c r="A225" t="s">
        <v>590</v>
      </c>
      <c r="B225" s="1" t="s">
        <v>300</v>
      </c>
      <c r="C225" s="5" t="str">
        <f>+VLOOKUP(A225,Hoja2!A:A,1,FALSE)</f>
        <v xml:space="preserve"> STO 224 Fonseca.</v>
      </c>
      <c r="D225">
        <f>+VLOOKUP(A225,Hoja2!A:B,2,FALSE)</f>
        <v>1000000</v>
      </c>
    </row>
    <row r="226" spans="1:4" x14ac:dyDescent="0.25">
      <c r="A226" t="s">
        <v>591</v>
      </c>
      <c r="B226" s="1" t="s">
        <v>302</v>
      </c>
      <c r="C226" s="5" t="str">
        <f>+VLOOKUP(A226,Hoja2!A:A,1,FALSE)</f>
        <v xml:space="preserve"> STO 252 Los Cortijos.</v>
      </c>
      <c r="D226">
        <f>+VLOOKUP(A226,Hoja2!A:B,2,FALSE)</f>
        <v>2000000</v>
      </c>
    </row>
    <row r="227" spans="1:4" x14ac:dyDescent="0.25">
      <c r="A227" t="s">
        <v>592</v>
      </c>
      <c r="B227" s="1" t="s">
        <v>304</v>
      </c>
      <c r="C227" s="5" t="str">
        <f>+VLOOKUP(A227,Hoja2!A:A,1,FALSE)</f>
        <v xml:space="preserve"> STO 254 S Juan del Cesar.</v>
      </c>
      <c r="D227">
        <f>+VLOOKUP(A227,Hoja2!A:B,2,FALSE)</f>
        <v>500000</v>
      </c>
    </row>
    <row r="228" spans="1:4" x14ac:dyDescent="0.25">
      <c r="A228" t="s">
        <v>593</v>
      </c>
      <c r="B228" s="1" t="s">
        <v>305</v>
      </c>
      <c r="C228" s="5" t="str">
        <f>+VLOOKUP(A228,Hoja2!A:A,1,FALSE)</f>
        <v xml:space="preserve"> STO 255 Sierra Nevada.</v>
      </c>
      <c r="D228">
        <f>+VLOOKUP(A228,Hoja2!A:B,2,FALSE)</f>
        <v>1000000</v>
      </c>
    </row>
    <row r="229" spans="1:4" x14ac:dyDescent="0.25">
      <c r="A229" t="s">
        <v>594</v>
      </c>
      <c r="B229" s="1" t="s">
        <v>311</v>
      </c>
      <c r="C229" s="5" t="str">
        <f>+VLOOKUP(A229,Hoja2!A:A,1,FALSE)</f>
        <v xml:space="preserve"> STO 752 Cra Novena.</v>
      </c>
      <c r="D229">
        <f>+VLOOKUP(A229,Hoja2!A:B,2,FALSE)</f>
        <v>300000</v>
      </c>
    </row>
    <row r="230" spans="1:4" hidden="1" x14ac:dyDescent="0.25">
      <c r="A230" t="s">
        <v>639</v>
      </c>
      <c r="B230" s="1" t="s">
        <v>312</v>
      </c>
      <c r="C230" s="5" t="e">
        <f>+VLOOKUP(A230,Hoja2!A:A,1,FALSE)</f>
        <v>#N/A</v>
      </c>
      <c r="D230" t="e">
        <f>+VLOOKUP(A230,Hoja2!A:B,2,FALSE)</f>
        <v>#N/A</v>
      </c>
    </row>
    <row r="231" spans="1:4" x14ac:dyDescent="0.25">
      <c r="A231" t="s">
        <v>454</v>
      </c>
      <c r="B231" s="1" t="s">
        <v>184</v>
      </c>
      <c r="C231" s="5" t="str">
        <f>+VLOOKUP(A231,Hoja2!A:A,1,FALSE)</f>
        <v>S. Mi Futuro Galeria.</v>
      </c>
      <c r="D231">
        <f>+VLOOKUP(A231,Hoja2!A:B,2,FALSE)</f>
        <v>800000</v>
      </c>
    </row>
    <row r="232" spans="1:4" x14ac:dyDescent="0.25">
      <c r="A232" t="s">
        <v>455</v>
      </c>
      <c r="B232" s="1" t="s">
        <v>185</v>
      </c>
      <c r="C232" s="5" t="str">
        <f>+VLOOKUP(A232,Hoja2!A:A,1,FALSE)</f>
        <v>S. Mi Futuro La Paz.</v>
      </c>
      <c r="D232">
        <f>+VLOOKUP(A232,Hoja2!A:B,2,FALSE)</f>
        <v>800000</v>
      </c>
    </row>
    <row r="233" spans="1:4" x14ac:dyDescent="0.25">
      <c r="A233" t="s">
        <v>456</v>
      </c>
      <c r="B233" s="1" t="s">
        <v>187</v>
      </c>
      <c r="C233" s="5" t="str">
        <f>+VLOOKUP(A233,Hoja2!A:A,1,FALSE)</f>
        <v>S. Mi Futuro Nevada.</v>
      </c>
      <c r="D233">
        <f>+VLOOKUP(A233,Hoja2!A:B,2,FALSE)</f>
        <v>800000</v>
      </c>
    </row>
    <row r="234" spans="1:4" x14ac:dyDescent="0.25">
      <c r="A234" t="s">
        <v>457</v>
      </c>
      <c r="B234" s="1" t="s">
        <v>188</v>
      </c>
      <c r="C234" s="5" t="str">
        <f>+VLOOKUP(A234,Hoja2!A:A,1,FALSE)</f>
        <v>S. Mi Futuro Novalito.</v>
      </c>
      <c r="D234">
        <f>+VLOOKUP(A234,Hoja2!A:B,2,FALSE)</f>
        <v>2800000</v>
      </c>
    </row>
    <row r="235" spans="1:4" x14ac:dyDescent="0.25">
      <c r="A235" t="s">
        <v>458</v>
      </c>
      <c r="B235" t="s">
        <v>124</v>
      </c>
      <c r="C235" s="5" t="str">
        <f>+VLOOKUP(A235,Hoja2!A:A,1,FALSE)</f>
        <v>Coopservir Plus 01 Tres Postes.</v>
      </c>
      <c r="D235">
        <f>+VLOOKUP(A235,Hoja2!A:B,2,FALSE)</f>
        <v>500000</v>
      </c>
    </row>
    <row r="236" spans="1:4" x14ac:dyDescent="0.25">
      <c r="A236" t="s">
        <v>459</v>
      </c>
      <c r="B236" t="s">
        <v>125</v>
      </c>
      <c r="C236" s="5" t="str">
        <f>+VLOOKUP(A236,Hoja2!A:A,1,FALSE)</f>
        <v>Coopservir Plus 02 Novalito.</v>
      </c>
      <c r="D236">
        <f>+VLOOKUP(A236,Hoja2!A:B,2,FALSE)</f>
        <v>200000</v>
      </c>
    </row>
    <row r="237" spans="1:4" x14ac:dyDescent="0.25">
      <c r="A237" t="s">
        <v>460</v>
      </c>
      <c r="B237" t="s">
        <v>127</v>
      </c>
      <c r="C237" s="5" t="str">
        <f>+VLOOKUP(A237,Hoja2!A:A,1,FALSE)</f>
        <v>Coopservir Plus 06 Av S. Nevada.</v>
      </c>
      <c r="D237">
        <f>+VLOOKUP(A237,Hoja2!A:B,2,FALSE)</f>
        <v>440000</v>
      </c>
    </row>
    <row r="238" spans="1:4" x14ac:dyDescent="0.25">
      <c r="A238" t="s">
        <v>461</v>
      </c>
      <c r="B238" t="s">
        <v>79</v>
      </c>
      <c r="C238" s="5" t="str">
        <f>+VLOOKUP(A238,Hoja2!A:A,1,FALSE)</f>
        <v>Éxito Las Flores.</v>
      </c>
      <c r="D238">
        <f>+VLOOKUP(A238,Hoja2!A:B,2,FALSE)</f>
        <v>5000000</v>
      </c>
    </row>
    <row r="239" spans="1:4" x14ac:dyDescent="0.25">
      <c r="A239" t="s">
        <v>462</v>
      </c>
      <c r="B239" t="s">
        <v>80</v>
      </c>
      <c r="C239" s="5" t="str">
        <f>+VLOOKUP(A239,Hoja2!A:A,1,FALSE)</f>
        <v>Surtimayorista La Fontana</v>
      </c>
      <c r="D239">
        <f>+VLOOKUP(A239,Hoja2!A:B,2,FALSE)</f>
        <v>900000</v>
      </c>
    </row>
    <row r="240" spans="1:4" x14ac:dyDescent="0.25">
      <c r="A240" t="s">
        <v>463</v>
      </c>
      <c r="B240" t="s">
        <v>94</v>
      </c>
      <c r="C240" s="5" t="str">
        <f>+VLOOKUP(A240,Hoja2!A:A,1,FALSE)</f>
        <v>Cencosud Metro Mayales.</v>
      </c>
      <c r="D240">
        <f>+VLOOKUP(A240,Hoja2!A:B,2,FALSE)</f>
        <v>3000000</v>
      </c>
    </row>
    <row r="241" spans="1:4" x14ac:dyDescent="0.25">
      <c r="A241" t="s">
        <v>595</v>
      </c>
      <c r="B241" s="1" t="s">
        <v>301</v>
      </c>
      <c r="C241" s="5" t="str">
        <f>+VLOOKUP(A241,Hoja2!A:A,1,FALSE)</f>
        <v xml:space="preserve"> SAO 251 La Ceiba. </v>
      </c>
      <c r="D241">
        <f>+VLOOKUP(A241,Hoja2!A:B,2,FALSE)</f>
        <v>2000000</v>
      </c>
    </row>
    <row r="242" spans="1:4" x14ac:dyDescent="0.25">
      <c r="A242" t="s">
        <v>596</v>
      </c>
      <c r="B242" s="1" t="s">
        <v>309</v>
      </c>
      <c r="C242" s="5" t="str">
        <f>+VLOOKUP(A242,Hoja2!A:A,1,FALSE)</f>
        <v xml:space="preserve"> SAO 260 </v>
      </c>
      <c r="D242">
        <f>+VLOOKUP(A242,Hoja2!A:B,2,FALSE)</f>
        <v>300000</v>
      </c>
    </row>
    <row r="243" spans="1:4" x14ac:dyDescent="0.25">
      <c r="A243" t="s">
        <v>597</v>
      </c>
      <c r="B243" s="1" t="s">
        <v>307</v>
      </c>
      <c r="C243" s="5" t="str">
        <f>+VLOOKUP(A243,Hoja2!A:A,1,FALSE)</f>
        <v xml:space="preserve"> SDO 258 Mayales.</v>
      </c>
      <c r="D243">
        <f>+VLOOKUP(A243,Hoja2!A:B,2,FALSE)</f>
        <v>800000</v>
      </c>
    </row>
    <row r="244" spans="1:4" x14ac:dyDescent="0.25">
      <c r="A244" t="s">
        <v>598</v>
      </c>
      <c r="B244" s="1" t="s">
        <v>299</v>
      </c>
      <c r="C244" s="5" t="str">
        <f>+VLOOKUP(A244,Hoja2!A:A,1,FALSE)</f>
        <v xml:space="preserve"> SDO 760 Petromil.</v>
      </c>
      <c r="D244">
        <f>+VLOOKUP(A244,Hoja2!A:B,2,FALSE)</f>
        <v>500000</v>
      </c>
    </row>
    <row r="245" spans="1:4" x14ac:dyDescent="0.25">
      <c r="A245" t="s">
        <v>599</v>
      </c>
      <c r="B245" s="1" t="s">
        <v>303</v>
      </c>
      <c r="C245" s="5" t="str">
        <f>+VLOOKUP(A245,Hoja2!A:A,1,FALSE)</f>
        <v xml:space="preserve"> STO 253 Codazzi.</v>
      </c>
      <c r="D245">
        <f>+VLOOKUP(A245,Hoja2!A:B,2,FALSE)</f>
        <v>600000</v>
      </c>
    </row>
    <row r="246" spans="1:4" hidden="1" x14ac:dyDescent="0.25">
      <c r="A246" t="s">
        <v>600</v>
      </c>
      <c r="C246" s="5" t="str">
        <f>+VLOOKUP(A246,Hoja2!A:A,1,FALSE)</f>
        <v xml:space="preserve"> STO 256 Aguachica.</v>
      </c>
      <c r="D246">
        <f>+VLOOKUP(A246,Hoja2!A:B,2,FALSE)</f>
        <v>500000</v>
      </c>
    </row>
    <row r="247" spans="1:4" x14ac:dyDescent="0.25">
      <c r="A247" t="s">
        <v>601</v>
      </c>
      <c r="B247" s="1" t="s">
        <v>306</v>
      </c>
      <c r="C247" s="5" t="str">
        <f>+VLOOKUP(A247,Hoja2!A:A,1,FALSE)</f>
        <v xml:space="preserve"> STO 257 Bosconia.</v>
      </c>
      <c r="D247">
        <f>+VLOOKUP(A247,Hoja2!A:B,2,FALSE)</f>
        <v>1000000</v>
      </c>
    </row>
    <row r="248" spans="1:4" x14ac:dyDescent="0.25">
      <c r="A248" t="s">
        <v>602</v>
      </c>
      <c r="B248" s="1" t="s">
        <v>308</v>
      </c>
      <c r="C248" s="5" t="str">
        <f>+VLOOKUP(A248,Hoja2!A:A,1,FALSE)</f>
        <v xml:space="preserve"> STO 259 Curumani.</v>
      </c>
      <c r="D248">
        <f>+VLOOKUP(A248,Hoja2!A:B,2,FALSE)</f>
        <v>600000</v>
      </c>
    </row>
    <row r="249" spans="1:4" x14ac:dyDescent="0.25">
      <c r="A249" t="s">
        <v>603</v>
      </c>
      <c r="B249" s="1" t="s">
        <v>310</v>
      </c>
      <c r="C249" s="5" t="str">
        <f>+VLOOKUP(A249,Hoja2!A:A,1,FALSE)</f>
        <v xml:space="preserve"> STO 261 Curumani/Ocaña.</v>
      </c>
      <c r="D249">
        <f>+VLOOKUP(A249,Hoja2!A:B,2,FALSE)</f>
        <v>200000</v>
      </c>
    </row>
    <row r="250" spans="1:4" x14ac:dyDescent="0.25">
      <c r="A250" t="s">
        <v>604</v>
      </c>
      <c r="B250" s="1" t="s">
        <v>314</v>
      </c>
      <c r="C250" s="5" t="str">
        <f>+VLOOKUP(A250,Hoja2!A:A,1,FALSE)</f>
        <v xml:space="preserve"> Vacante. 262 jagua de ibirico</v>
      </c>
      <c r="D250">
        <f>+VLOOKUP(A250,Hoja2!A:B,2,FALSE)</f>
        <v>0</v>
      </c>
    </row>
    <row r="251" spans="1:4" hidden="1" x14ac:dyDescent="0.25">
      <c r="A251" t="s">
        <v>605</v>
      </c>
      <c r="B251" s="1" t="s">
        <v>313</v>
      </c>
      <c r="C251" s="5" t="e">
        <f>+VLOOKUP(A251,Hoja2!A:A,1,FALSE)</f>
        <v>#N/A</v>
      </c>
      <c r="D251" t="e">
        <f>+VLOOKUP(A251,Hoja2!A:B,2,FALSE)</f>
        <v>#N/A</v>
      </c>
    </row>
    <row r="252" spans="1:4" x14ac:dyDescent="0.25">
      <c r="A252" t="s">
        <v>464</v>
      </c>
      <c r="B252" s="1" t="s">
        <v>182</v>
      </c>
      <c r="C252" s="5" t="str">
        <f>+VLOOKUP(A252,Hoja2!A:A,1,FALSE)</f>
        <v>S. Mi Futuro Fundadores.</v>
      </c>
      <c r="D252">
        <f>+VLOOKUP(A252,Hoja2!A:B,2,FALSE)</f>
        <v>1800000</v>
      </c>
    </row>
    <row r="253" spans="1:4" x14ac:dyDescent="0.25">
      <c r="A253" t="s">
        <v>465</v>
      </c>
      <c r="B253" s="1" t="s">
        <v>186</v>
      </c>
      <c r="C253" s="5" t="str">
        <f>+VLOOKUP(A253,Hoja2!A:A,1,FALSE)</f>
        <v>S. Mi Futuro Mercado.</v>
      </c>
      <c r="D253">
        <f>+VLOOKUP(A253,Hoja2!A:B,2,FALSE)</f>
        <v>2500000</v>
      </c>
    </row>
    <row r="254" spans="1:4" x14ac:dyDescent="0.25">
      <c r="A254" t="s">
        <v>466</v>
      </c>
      <c r="B254" s="1" t="s">
        <v>189</v>
      </c>
      <c r="C254" s="5" t="str">
        <f>+VLOOKUP(A254,Hoja2!A:A,1,FALSE)</f>
        <v>S. Mi Futuro Sabanas.</v>
      </c>
      <c r="D254">
        <f>+VLOOKUP(A254,Hoja2!A:B,2,FALSE)</f>
        <v>650000</v>
      </c>
    </row>
    <row r="255" spans="1:4" x14ac:dyDescent="0.25">
      <c r="A255" t="s">
        <v>467</v>
      </c>
      <c r="B255" t="s">
        <v>126</v>
      </c>
      <c r="C255" s="5" t="str">
        <f>+VLOOKUP(A255,Hoja2!A:A,1,FALSE)</f>
        <v>Coopservir Plus 04 Ceiba.</v>
      </c>
      <c r="D255">
        <f>+VLOOKUP(A255,Hoja2!A:B,2,FALSE)</f>
        <v>0</v>
      </c>
    </row>
    <row r="256" spans="1:4" hidden="1" x14ac:dyDescent="0.25">
      <c r="A256" t="s">
        <v>360</v>
      </c>
      <c r="C256" s="5" t="str">
        <f>+VLOOKUP(A256,Hoja2!A:A,1,FALSE)</f>
        <v>Makro Super Mayorista.</v>
      </c>
      <c r="D256">
        <f>+VLOOKUP(A256,Hoja2!A:B,2,FALSE)</f>
        <v>20800000</v>
      </c>
    </row>
    <row r="257" spans="1:4" hidden="1" x14ac:dyDescent="0.25">
      <c r="A257" t="s">
        <v>550</v>
      </c>
      <c r="C257" s="5" t="str">
        <f>+VLOOKUP(A257,Hoja2!A:A,1,FALSE)</f>
        <v xml:space="preserve"> S A.</v>
      </c>
      <c r="D257">
        <f>+VLOOKUP(A257,Hoja2!A:B,2,FALSE)</f>
        <v>33000000</v>
      </c>
    </row>
    <row r="258" spans="1:4" hidden="1" x14ac:dyDescent="0.25">
      <c r="A258" t="s">
        <v>468</v>
      </c>
      <c r="C258" s="5" t="str">
        <f>+VLOOKUP(A258,Hoja2!A:A,1,FALSE)</f>
        <v>S/Mercado Mi Futuro.</v>
      </c>
      <c r="D258">
        <f>+VLOOKUP(A258,Hoja2!A:B,2,FALSE)</f>
        <v>10650000</v>
      </c>
    </row>
    <row r="259" spans="1:4" hidden="1" x14ac:dyDescent="0.25">
      <c r="A259" t="s">
        <v>427</v>
      </c>
      <c r="C259" s="5" t="str">
        <f>+VLOOKUP(A259,Hoja2!A:A,1,FALSE)</f>
        <v>Coopservir.</v>
      </c>
      <c r="D259">
        <f>+VLOOKUP(A259,Hoja2!A:B,2,FALSE)</f>
        <v>0</v>
      </c>
    </row>
    <row r="260" spans="1:4" hidden="1" x14ac:dyDescent="0.25">
      <c r="A260" t="s">
        <v>469</v>
      </c>
      <c r="B260" t="s">
        <v>63</v>
      </c>
      <c r="C260" s="5" t="e">
        <f>+VLOOKUP(A260,Hoja2!A:A,1,FALSE)</f>
        <v>#N/A</v>
      </c>
      <c r="D260" t="e">
        <f>+VLOOKUP(A260,Hoja2!A:B,2,FALSE)</f>
        <v>#N/A</v>
      </c>
    </row>
    <row r="261" spans="1:4" hidden="1" x14ac:dyDescent="0.25">
      <c r="A261" t="s">
        <v>470</v>
      </c>
      <c r="B261" t="s">
        <v>52</v>
      </c>
      <c r="C261" s="5" t="e">
        <f>+VLOOKUP(A261,Hoja2!A:A,1,FALSE)</f>
        <v>#N/A</v>
      </c>
      <c r="D261" t="e">
        <f>+VLOOKUP(A261,Hoja2!A:B,2,FALSE)</f>
        <v>#N/A</v>
      </c>
    </row>
    <row r="262" spans="1:4" hidden="1" x14ac:dyDescent="0.25">
      <c r="A262" t="s">
        <v>471</v>
      </c>
      <c r="B262" t="s">
        <v>53</v>
      </c>
      <c r="C262" s="5" t="e">
        <f>+VLOOKUP(A262,Hoja2!A:A,1,FALSE)</f>
        <v>#N/A</v>
      </c>
      <c r="D262" t="e">
        <f>+VLOOKUP(A262,Hoja2!A:B,2,FALSE)</f>
        <v>#N/A</v>
      </c>
    </row>
    <row r="263" spans="1:4" x14ac:dyDescent="0.25">
      <c r="A263" t="s">
        <v>327</v>
      </c>
      <c r="B263" t="s">
        <v>54</v>
      </c>
      <c r="C263" s="5" t="str">
        <f>+VLOOKUP(A263,Hoja2!A:A,1,FALSE)</f>
        <v>Éxito Norte.</v>
      </c>
      <c r="D263">
        <f>+VLOOKUP(A263,Hoja2!A:B,2,FALSE)</f>
        <v>5500000</v>
      </c>
    </row>
    <row r="264" spans="1:4" hidden="1" x14ac:dyDescent="0.25">
      <c r="A264" t="s">
        <v>472</v>
      </c>
      <c r="B264" t="s">
        <v>62</v>
      </c>
      <c r="C264" s="5" t="e">
        <f>+VLOOKUP(A264,Hoja2!A:A,1,FALSE)</f>
        <v>#N/A</v>
      </c>
      <c r="D264" t="e">
        <f>+VLOOKUP(A264,Hoja2!A:B,2,FALSE)</f>
        <v>#N/A</v>
      </c>
    </row>
    <row r="265" spans="1:4" hidden="1" x14ac:dyDescent="0.25">
      <c r="A265" t="s">
        <v>473</v>
      </c>
      <c r="B265" t="s">
        <v>62</v>
      </c>
      <c r="C265" s="5" t="e">
        <f>+VLOOKUP(A265,Hoja2!A:A,1,FALSE)</f>
        <v>#N/A</v>
      </c>
      <c r="D265" t="e">
        <f>+VLOOKUP(A265,Hoja2!A:B,2,FALSE)</f>
        <v>#N/A</v>
      </c>
    </row>
    <row r="266" spans="1:4" x14ac:dyDescent="0.25">
      <c r="A266" t="s">
        <v>474</v>
      </c>
      <c r="B266" t="s">
        <v>90</v>
      </c>
      <c r="C266" s="5" t="str">
        <f>+VLOOKUP(A266,Hoja2!A:A,1,FALSE)</f>
        <v>Cencosud  Metro Monteria</v>
      </c>
      <c r="D266">
        <f>+VLOOKUP(A266,Hoja2!A:B,2,FALSE)</f>
        <v>2000000</v>
      </c>
    </row>
    <row r="267" spans="1:4" x14ac:dyDescent="0.25">
      <c r="A267" t="s">
        <v>475</v>
      </c>
      <c r="B267" t="s">
        <v>168</v>
      </c>
      <c r="C267" s="5" t="str">
        <f>+VLOOKUP(A267,Hoja2!A:A,1,FALSE)</f>
        <v>Makro S/Mayorista Monteria.</v>
      </c>
      <c r="D267">
        <f>+VLOOKUP(A267,Hoja2!A:B,2,FALSE)</f>
        <v>6000000</v>
      </c>
    </row>
    <row r="268" spans="1:4" x14ac:dyDescent="0.25">
      <c r="A268" t="s">
        <v>606</v>
      </c>
      <c r="B268" s="1" t="s">
        <v>254</v>
      </c>
      <c r="C268" s="5" t="str">
        <f>+VLOOKUP(A268,Hoja2!A:A,1,FALSE)</f>
        <v xml:space="preserve"> SAO 310  Buenavista.</v>
      </c>
      <c r="D268">
        <f>+VLOOKUP(A268,Hoja2!A:B,2,FALSE)</f>
        <v>800000</v>
      </c>
    </row>
    <row r="269" spans="1:4" x14ac:dyDescent="0.25">
      <c r="A269" t="s">
        <v>607</v>
      </c>
      <c r="B269" s="1" t="s">
        <v>261</v>
      </c>
      <c r="C269" s="5" t="str">
        <f>+VLOOKUP(A269,Hoja2!A:A,1,FALSE)</f>
        <v xml:space="preserve"> SDO 309  Cerete.</v>
      </c>
      <c r="D269">
        <f>+VLOOKUP(A269,Hoja2!A:B,2,FALSE)</f>
        <v>0</v>
      </c>
    </row>
    <row r="270" spans="1:4" x14ac:dyDescent="0.25">
      <c r="A270" t="s">
        <v>608</v>
      </c>
      <c r="B270" s="1" t="s">
        <v>256</v>
      </c>
      <c r="C270" s="5" t="str">
        <f>+VLOOKUP(A270,Hoja2!A:A,1,FALSE)</f>
        <v xml:space="preserve"> STO 301  Centro Montería.</v>
      </c>
      <c r="D270">
        <f>+VLOOKUP(A270,Hoja2!A:B,2,FALSE)</f>
        <v>200000</v>
      </c>
    </row>
    <row r="271" spans="1:4" hidden="1" x14ac:dyDescent="0.25">
      <c r="A271" t="s">
        <v>609</v>
      </c>
      <c r="C271" s="5" t="str">
        <f>+VLOOKUP(A271,Hoja2!A:A,1,FALSE)</f>
        <v xml:space="preserve"> STO 302 Circunvalar.</v>
      </c>
      <c r="D271">
        <f>+VLOOKUP(A271,Hoja2!A:B,2,FALSE)</f>
        <v>800000</v>
      </c>
    </row>
    <row r="272" spans="1:4" x14ac:dyDescent="0.25">
      <c r="A272" t="s">
        <v>610</v>
      </c>
      <c r="B272" s="1" t="s">
        <v>258</v>
      </c>
      <c r="C272" s="5" t="str">
        <f>+VLOOKUP(A272,Hoja2!A:A,1,FALSE)</f>
        <v xml:space="preserve"> STO 303 Sur.</v>
      </c>
      <c r="D272">
        <f>+VLOOKUP(A272,Hoja2!A:B,2,FALSE)</f>
        <v>300000</v>
      </c>
    </row>
    <row r="273" spans="1:4" x14ac:dyDescent="0.25">
      <c r="A273" t="s">
        <v>611</v>
      </c>
      <c r="B273" s="1" t="s">
        <v>259</v>
      </c>
      <c r="C273" s="5" t="str">
        <f>+VLOOKUP(A273,Hoja2!A:A,1,FALSE)</f>
        <v xml:space="preserve"> STO 304 Caucasia.</v>
      </c>
      <c r="D273">
        <f>+VLOOKUP(A273,Hoja2!A:B,2,FALSE)</f>
        <v>300000</v>
      </c>
    </row>
    <row r="274" spans="1:4" x14ac:dyDescent="0.25">
      <c r="A274" t="s">
        <v>612</v>
      </c>
      <c r="B274" s="1" t="s">
        <v>260</v>
      </c>
      <c r="C274" s="5" t="str">
        <f>+VLOOKUP(A274,Hoja2!A:A,1,FALSE)</f>
        <v xml:space="preserve"> STO 305  Lorica.</v>
      </c>
      <c r="D274">
        <f>+VLOOKUP(A274,Hoja2!A:B,2,FALSE)</f>
        <v>800000</v>
      </c>
    </row>
    <row r="275" spans="1:4" hidden="1" x14ac:dyDescent="0.25">
      <c r="A275" t="s">
        <v>613</v>
      </c>
      <c r="C275" s="5" t="str">
        <f>+VLOOKUP(A275,Hoja2!A:A,1,FALSE)</f>
        <v xml:space="preserve"> STO 307 Planeta Rica.</v>
      </c>
      <c r="D275">
        <f>+VLOOKUP(A275,Hoja2!A:B,2,FALSE)</f>
        <v>0</v>
      </c>
    </row>
    <row r="276" spans="1:4" x14ac:dyDescent="0.25">
      <c r="A276" t="s">
        <v>614</v>
      </c>
      <c r="B276" s="1" t="s">
        <v>255</v>
      </c>
      <c r="C276" s="5" t="str">
        <f>+VLOOKUP(A276,Hoja2!A:A,1,FALSE)</f>
        <v xml:space="preserve"> STO 313  Ciénaga de Oro.</v>
      </c>
      <c r="D276">
        <f>+VLOOKUP(A276,Hoja2!A:B,2,FALSE)</f>
        <v>500000</v>
      </c>
    </row>
    <row r="277" spans="1:4" x14ac:dyDescent="0.25">
      <c r="A277" t="s">
        <v>615</v>
      </c>
      <c r="B277" s="6" t="s">
        <v>262</v>
      </c>
      <c r="C277" s="5" t="str">
        <f>+VLOOKUP(A277,Hoja2!A:A,1,FALSE)</f>
        <v xml:space="preserve"> STO 314 Monteverde.</v>
      </c>
      <c r="D277">
        <f>+VLOOKUP(A277,Hoja2!A:B,2,FALSE)</f>
        <v>500000</v>
      </c>
    </row>
    <row r="278" spans="1:4" x14ac:dyDescent="0.25">
      <c r="A278" t="s">
        <v>616</v>
      </c>
      <c r="B278" s="6" t="s">
        <v>263</v>
      </c>
      <c r="C278" s="5" t="str">
        <f>+VLOOKUP(A278,Hoja2!A:A,1,FALSE)</f>
        <v xml:space="preserve"> STO 315  Monteverde.</v>
      </c>
      <c r="D278">
        <f>+VLOOKUP(A278,Hoja2!A:B,2,FALSE)</f>
        <v>300000</v>
      </c>
    </row>
    <row r="279" spans="1:4" x14ac:dyDescent="0.25">
      <c r="A279" t="s">
        <v>617</v>
      </c>
      <c r="B279" s="6" t="s">
        <v>264</v>
      </c>
      <c r="C279" s="5" t="str">
        <f>+VLOOKUP(A279,Hoja2!A:A,1,FALSE)</f>
        <v xml:space="preserve"> STO 316.</v>
      </c>
      <c r="D279">
        <f>+VLOOKUP(A279,Hoja2!A:B,2,FALSE)</f>
        <v>500000</v>
      </c>
    </row>
    <row r="280" spans="1:4" x14ac:dyDescent="0.25">
      <c r="A280" t="s">
        <v>476</v>
      </c>
      <c r="B280" s="1" t="s">
        <v>320</v>
      </c>
      <c r="C280" s="5" t="str">
        <f>+VLOOKUP(A280,Hoja2!A:A,1,FALSE)</f>
        <v>Euro S/mercado Nuestro.</v>
      </c>
      <c r="D280">
        <f>+VLOOKUP(A280,Hoja2!A:B,2,FALSE)</f>
        <v>2000000</v>
      </c>
    </row>
    <row r="281" spans="1:4" x14ac:dyDescent="0.25">
      <c r="A281" t="s">
        <v>477</v>
      </c>
      <c r="B281" s="1" t="s">
        <v>319</v>
      </c>
      <c r="C281" s="5" t="str">
        <f>+VLOOKUP(A281,Hoja2!A:A,1,FALSE)</f>
        <v>Euro S/mercado PLAY.</v>
      </c>
      <c r="D281">
        <f>+VLOOKUP(A281,Hoja2!A:B,2,FALSE)</f>
        <v>1600000</v>
      </c>
    </row>
    <row r="282" spans="1:4" hidden="1" x14ac:dyDescent="0.25">
      <c r="A282" t="s">
        <v>360</v>
      </c>
      <c r="C282" s="5" t="str">
        <f>+VLOOKUP(A282,Hoja2!A:A,1,FALSE)</f>
        <v>Makro Super Mayorista.</v>
      </c>
      <c r="D282">
        <f>+VLOOKUP(A282,Hoja2!A:B,2,FALSE)</f>
        <v>20800000</v>
      </c>
    </row>
    <row r="283" spans="1:4" hidden="1" x14ac:dyDescent="0.25">
      <c r="A283" t="s">
        <v>550</v>
      </c>
      <c r="C283" s="5" t="str">
        <f>+VLOOKUP(A283,Hoja2!A:A,1,FALSE)</f>
        <v xml:space="preserve"> S A.</v>
      </c>
      <c r="D283">
        <f>+VLOOKUP(A283,Hoja2!A:B,2,FALSE)</f>
        <v>33000000</v>
      </c>
    </row>
    <row r="284" spans="1:4" x14ac:dyDescent="0.25">
      <c r="A284" t="s">
        <v>479</v>
      </c>
      <c r="B284" t="s">
        <v>74</v>
      </c>
      <c r="C284" s="5" t="str">
        <f>+VLOOKUP(A284,Hoja2!A:A,1,FALSE)</f>
        <v>Éxito Centro Sincelejo.</v>
      </c>
      <c r="D284">
        <f>+VLOOKUP(A284,Hoja2!A:B,2,FALSE)</f>
        <v>3000000</v>
      </c>
    </row>
    <row r="285" spans="1:4" hidden="1" x14ac:dyDescent="0.25">
      <c r="A285" t="s">
        <v>480</v>
      </c>
      <c r="B285" s="1"/>
      <c r="C285" s="5" t="str">
        <f>+VLOOKUP(A285,Hoja2!A:A,1,FALSE)</f>
        <v>Éxito Las Peñitas.</v>
      </c>
      <c r="D285">
        <f>+VLOOKUP(A285,Hoja2!A:B,2,FALSE)</f>
        <v>4000000</v>
      </c>
    </row>
    <row r="286" spans="1:4" x14ac:dyDescent="0.25">
      <c r="A286" t="s">
        <v>481</v>
      </c>
      <c r="B286" t="s">
        <v>76</v>
      </c>
      <c r="C286" s="5" t="str">
        <f>+VLOOKUP(A286,Hoja2!A:A,1,FALSE)</f>
        <v>Éxito Magangue.</v>
      </c>
      <c r="D286">
        <f>+VLOOKUP(A286,Hoja2!A:B,2,FALSE)</f>
        <v>3000000</v>
      </c>
    </row>
    <row r="287" spans="1:4" x14ac:dyDescent="0.25">
      <c r="A287" t="s">
        <v>482</v>
      </c>
      <c r="B287" t="s">
        <v>77</v>
      </c>
      <c r="C287" s="5" t="str">
        <f>+VLOOKUP(A287,Hoja2!A:A,1,FALSE)</f>
        <v>Éxito Tolú.</v>
      </c>
      <c r="D287">
        <f>+VLOOKUP(A287,Hoja2!A:B,2,FALSE)</f>
        <v>2000000</v>
      </c>
    </row>
    <row r="288" spans="1:4" x14ac:dyDescent="0.25">
      <c r="A288" t="s">
        <v>618</v>
      </c>
      <c r="B288" s="1" t="s">
        <v>285</v>
      </c>
      <c r="C288" s="5" t="str">
        <f>+VLOOKUP(A288,Hoja2!A:A,1,FALSE)</f>
        <v xml:space="preserve"> SAO 320 .</v>
      </c>
      <c r="D288">
        <f>+VLOOKUP(A288,Hoja2!A:B,2,FALSE)</f>
        <v>3000000</v>
      </c>
    </row>
    <row r="289" spans="1:4" x14ac:dyDescent="0.25">
      <c r="A289" t="s">
        <v>619</v>
      </c>
      <c r="B289" s="1" t="s">
        <v>297</v>
      </c>
      <c r="C289" s="5" t="str">
        <f>+VLOOKUP(A289,Hoja2!A:A,1,FALSE)</f>
        <v xml:space="preserve"> SDO 794.</v>
      </c>
      <c r="D289">
        <f>+VLOOKUP(A289,Hoja2!A:B,2,FALSE)</f>
        <v>900000</v>
      </c>
    </row>
    <row r="290" spans="1:4" hidden="1" x14ac:dyDescent="0.25">
      <c r="A290" t="s">
        <v>620</v>
      </c>
      <c r="C290" s="5" t="str">
        <f>+VLOOKUP(A290,Hoja2!A:A,1,FALSE)</f>
        <v xml:space="preserve"> STO 321 La Pajuela.</v>
      </c>
      <c r="D290">
        <f>+VLOOKUP(A290,Hoja2!A:B,2,FALSE)</f>
        <v>1000000</v>
      </c>
    </row>
    <row r="291" spans="1:4" x14ac:dyDescent="0.25">
      <c r="A291" t="s">
        <v>621</v>
      </c>
      <c r="B291" s="6" t="s">
        <v>287</v>
      </c>
      <c r="C291" s="5" t="str">
        <f>+VLOOKUP(A291,Hoja2!A:A,1,FALSE)</f>
        <v xml:space="preserve"> STO 322 Corozal.</v>
      </c>
      <c r="D291">
        <f>+VLOOKUP(A291,Hoja2!A:B,2,FALSE)</f>
        <v>1000000</v>
      </c>
    </row>
    <row r="292" spans="1:4" x14ac:dyDescent="0.25">
      <c r="A292" t="s">
        <v>622</v>
      </c>
      <c r="B292" s="6" t="s">
        <v>288</v>
      </c>
      <c r="C292" s="5" t="str">
        <f>+VLOOKUP(A292,Hoja2!A:A,1,FALSE)</f>
        <v xml:space="preserve"> STO 323 Euro.</v>
      </c>
      <c r="D292">
        <f>+VLOOKUP(A292,Hoja2!A:B,2,FALSE)</f>
        <v>1000000</v>
      </c>
    </row>
    <row r="293" spans="1:4" x14ac:dyDescent="0.25">
      <c r="A293" t="s">
        <v>623</v>
      </c>
      <c r="B293" s="7" t="s">
        <v>266</v>
      </c>
      <c r="C293" s="5" t="str">
        <f>+VLOOKUP(A293,Hoja2!A:A,1,FALSE)</f>
        <v xml:space="preserve"> STO 325 Tolú.</v>
      </c>
      <c r="D293">
        <f>+VLOOKUP(A293,Hoja2!A:B,2,FALSE)</f>
        <v>300000</v>
      </c>
    </row>
    <row r="294" spans="1:4" x14ac:dyDescent="0.25">
      <c r="A294" t="s">
        <v>624</v>
      </c>
      <c r="B294" s="6" t="s">
        <v>289</v>
      </c>
      <c r="C294" s="5" t="str">
        <f>+VLOOKUP(A294,Hoja2!A:A,1,FALSE)</f>
        <v xml:space="preserve"> STO 326 San Carlos.</v>
      </c>
      <c r="D294">
        <f>+VLOOKUP(A294,Hoja2!A:B,2,FALSE)</f>
        <v>1000000</v>
      </c>
    </row>
    <row r="295" spans="1:4" x14ac:dyDescent="0.25">
      <c r="A295" t="s">
        <v>625</v>
      </c>
      <c r="B295" s="6" t="s">
        <v>290</v>
      </c>
      <c r="C295" s="5" t="str">
        <f>+VLOOKUP(A295,Hoja2!A:A,1,FALSE)</f>
        <v xml:space="preserve"> STO 327 Argelia.</v>
      </c>
      <c r="D295">
        <f>+VLOOKUP(A295,Hoja2!A:B,2,FALSE)</f>
        <v>150000</v>
      </c>
    </row>
    <row r="296" spans="1:4" x14ac:dyDescent="0.25">
      <c r="A296" t="s">
        <v>626</v>
      </c>
      <c r="B296" s="6" t="s">
        <v>291</v>
      </c>
      <c r="C296" s="5" t="str">
        <f>+VLOOKUP(A296,Hoja2!A:A,1,FALSE)</f>
        <v xml:space="preserve"> STO 328 San Marcos.</v>
      </c>
      <c r="D296">
        <f>+VLOOKUP(A296,Hoja2!A:B,2,FALSE)</f>
        <v>600000</v>
      </c>
    </row>
    <row r="297" spans="1:4" hidden="1" x14ac:dyDescent="0.25">
      <c r="A297" t="s">
        <v>627</v>
      </c>
      <c r="C297" s="5" t="str">
        <f>+VLOOKUP(A297,Hoja2!A:A,1,FALSE)</f>
        <v xml:space="preserve"> STO 330 Plato.</v>
      </c>
      <c r="D297">
        <f>+VLOOKUP(A297,Hoja2!A:B,2,FALSE)</f>
        <v>0</v>
      </c>
    </row>
    <row r="298" spans="1:4" x14ac:dyDescent="0.25">
      <c r="A298" t="s">
        <v>628</v>
      </c>
      <c r="B298" s="6" t="s">
        <v>293</v>
      </c>
      <c r="C298" s="5" t="str">
        <f>+VLOOKUP(A298,Hoja2!A:A,1,FALSE)</f>
        <v xml:space="preserve"> STO 332  San Onofre.</v>
      </c>
      <c r="D298">
        <f>+VLOOKUP(A298,Hoja2!A:B,2,FALSE)</f>
        <v>1000000</v>
      </c>
    </row>
    <row r="299" spans="1:4" x14ac:dyDescent="0.25">
      <c r="A299" t="s">
        <v>629</v>
      </c>
      <c r="B299" s="6" t="s">
        <v>295</v>
      </c>
      <c r="C299" s="5" t="str">
        <f>+VLOOKUP(A299,Hoja2!A:A,1,FALSE)</f>
        <v xml:space="preserve"> STO 788 San Miguel.</v>
      </c>
      <c r="D299">
        <f>+VLOOKUP(A299,Hoja2!A:B,2,FALSE)</f>
        <v>1000000</v>
      </c>
    </row>
    <row r="300" spans="1:4" x14ac:dyDescent="0.25">
      <c r="A300" t="s">
        <v>630</v>
      </c>
      <c r="B300" s="6" t="s">
        <v>296</v>
      </c>
      <c r="C300" s="5" t="str">
        <f>+VLOOKUP(A300,Hoja2!A:A,1,FALSE)</f>
        <v xml:space="preserve"> STO 790 Centro S/lejo.</v>
      </c>
      <c r="D300">
        <f>+VLOOKUP(A300,Hoja2!A:B,2,FALSE)</f>
        <v>900000</v>
      </c>
    </row>
    <row r="301" spans="1:4" x14ac:dyDescent="0.25">
      <c r="A301" t="s">
        <v>631</v>
      </c>
      <c r="B301" s="1" t="s">
        <v>298</v>
      </c>
      <c r="C301" s="5" t="str">
        <f>+VLOOKUP(A301,Hoja2!A:A,1,FALSE)</f>
        <v xml:space="preserve"> STO 798 Carmen de Bol.</v>
      </c>
      <c r="D301">
        <f>+VLOOKUP(A301,Hoja2!A:B,2,FALSE)</f>
        <v>800000</v>
      </c>
    </row>
    <row r="302" spans="1:4" x14ac:dyDescent="0.25">
      <c r="A302" t="s">
        <v>632</v>
      </c>
      <c r="B302" s="6" t="s">
        <v>294</v>
      </c>
      <c r="C302" s="5" t="str">
        <f>+VLOOKUP(A302,Hoja2!A:A,1,FALSE)</f>
        <v xml:space="preserve"> STO 787</v>
      </c>
      <c r="D302">
        <f>+VLOOKUP(A302,Hoja2!A:B,2,FALSE)</f>
        <v>800000</v>
      </c>
    </row>
    <row r="303" spans="1:4" hidden="1" x14ac:dyDescent="0.25">
      <c r="A303" t="s">
        <v>550</v>
      </c>
      <c r="C303" s="5" t="str">
        <f>+VLOOKUP(A303,Hoja2!A:A,1,FALSE)</f>
        <v xml:space="preserve"> S A.</v>
      </c>
      <c r="D303">
        <f>+VLOOKUP(A303,Hoja2!A:B,2,FALSE)</f>
        <v>33000000</v>
      </c>
    </row>
    <row r="304" spans="1:4" x14ac:dyDescent="0.25">
      <c r="A304" t="s">
        <v>483</v>
      </c>
      <c r="B304" t="s">
        <v>64</v>
      </c>
      <c r="C304" s="5" t="str">
        <f>+VLOOKUP(A304,Hoja2!A:A,1,FALSE)</f>
        <v>Carulla La Mina.</v>
      </c>
      <c r="D304">
        <f>+VLOOKUP(A304,Hoja2!A:B,2,FALSE)</f>
        <v>300000</v>
      </c>
    </row>
    <row r="305" spans="1:4" x14ac:dyDescent="0.25">
      <c r="A305" t="s">
        <v>484</v>
      </c>
      <c r="B305" t="s">
        <v>65</v>
      </c>
      <c r="C305" s="5" t="str">
        <f>+VLOOKUP(A305,Hoja2!A:A,1,FALSE)</f>
        <v>Éxito Riohacha.</v>
      </c>
      <c r="D305">
        <f>+VLOOKUP(A305,Hoja2!A:B,2,FALSE)</f>
        <v>10000000</v>
      </c>
    </row>
    <row r="306" spans="1:4" x14ac:dyDescent="0.25">
      <c r="A306" t="s">
        <v>485</v>
      </c>
      <c r="B306" t="s">
        <v>91</v>
      </c>
      <c r="C306" s="5" t="str">
        <f>+VLOOKUP(A306,Hoja2!A:A,1,FALSE)</f>
        <v>Cencosud Jumbo Riohacha.</v>
      </c>
      <c r="D306">
        <f>+VLOOKUP(A306,Hoja2!A:B,2,FALSE)</f>
        <v>3000000</v>
      </c>
    </row>
    <row r="307" spans="1:4" x14ac:dyDescent="0.25">
      <c r="A307" t="s">
        <v>633</v>
      </c>
      <c r="B307" s="1" t="s">
        <v>272</v>
      </c>
      <c r="C307" s="5" t="str">
        <f>+VLOOKUP(A307,Hoja2!A:A,1,FALSE)</f>
        <v xml:space="preserve"> SAO 212 Riohacha.</v>
      </c>
      <c r="D307">
        <f>+VLOOKUP(A307,Hoja2!A:B,2,FALSE)</f>
        <v>3500000</v>
      </c>
    </row>
    <row r="308" spans="1:4" x14ac:dyDescent="0.25">
      <c r="A308" t="s">
        <v>634</v>
      </c>
      <c r="B308" s="6" t="s">
        <v>267</v>
      </c>
      <c r="C308" s="5" t="str">
        <f>+VLOOKUP(A308,Hoja2!A:A,1,FALSE)</f>
        <v xml:space="preserve"> STO 221.</v>
      </c>
      <c r="D308">
        <f>+VLOOKUP(A308,Hoja2!A:B,2,FALSE)</f>
        <v>1000000</v>
      </c>
    </row>
    <row r="309" spans="1:4" x14ac:dyDescent="0.25">
      <c r="A309" t="s">
        <v>635</v>
      </c>
      <c r="B309" s="6" t="s">
        <v>268</v>
      </c>
      <c r="C309" s="5" t="str">
        <f>+VLOOKUP(A309,Hoja2!A:A,1,FALSE)</f>
        <v xml:space="preserve"> STO 225 Maicao.</v>
      </c>
      <c r="D309">
        <f>+VLOOKUP(A309,Hoja2!A:B,2,FALSE)</f>
        <v>2000000</v>
      </c>
    </row>
    <row r="310" spans="1:4" x14ac:dyDescent="0.25">
      <c r="A310" t="s">
        <v>636</v>
      </c>
      <c r="B310" s="6" t="s">
        <v>270</v>
      </c>
      <c r="C310" s="5" t="str">
        <f>+VLOOKUP(A310,Hoja2!A:A,1,FALSE)</f>
        <v xml:space="preserve"> STO 226 Mezquita.</v>
      </c>
      <c r="D310">
        <f>+VLOOKUP(A310,Hoja2!A:B,2,FALSE)</f>
        <v>1800000</v>
      </c>
    </row>
    <row r="311" spans="1:4" x14ac:dyDescent="0.25">
      <c r="A311" t="s">
        <v>637</v>
      </c>
      <c r="B311" s="6" t="s">
        <v>269</v>
      </c>
      <c r="C311" s="5" t="str">
        <f>+VLOOKUP(A311,Hoja2!A:A,1,FALSE)</f>
        <v xml:space="preserve"> STO 228 las mercedes</v>
      </c>
      <c r="D311">
        <f>+VLOOKUP(A311,Hoja2!A:B,2,FALSE)</f>
        <v>600000</v>
      </c>
    </row>
    <row r="312" spans="1:4" hidden="1" x14ac:dyDescent="0.25">
      <c r="A312" t="s">
        <v>550</v>
      </c>
      <c r="C312" s="5"/>
    </row>
    <row r="313" spans="1:4" hidden="1" x14ac:dyDescent="0.25">
      <c r="A313" t="s">
        <v>486</v>
      </c>
      <c r="C313" s="5"/>
    </row>
    <row r="314" spans="1:4" hidden="1" x14ac:dyDescent="0.25">
      <c r="A314" t="s">
        <v>487</v>
      </c>
      <c r="C314" s="5"/>
    </row>
    <row r="315" spans="1:4" hidden="1" x14ac:dyDescent="0.25">
      <c r="A315" t="s">
        <v>489</v>
      </c>
      <c r="C315" s="5"/>
    </row>
    <row r="316" spans="1:4" hidden="1" x14ac:dyDescent="0.25">
      <c r="A316" t="s">
        <v>486</v>
      </c>
      <c r="C316" s="5"/>
    </row>
    <row r="317" spans="1:4" hidden="1" x14ac:dyDescent="0.25">
      <c r="A317" t="s">
        <v>487</v>
      </c>
      <c r="C317" s="5"/>
    </row>
    <row r="318" spans="1:4" hidden="1" x14ac:dyDescent="0.25">
      <c r="A318" t="s">
        <v>490</v>
      </c>
      <c r="C318" s="5"/>
    </row>
    <row r="319" spans="1:4" hidden="1" x14ac:dyDescent="0.25">
      <c r="A319" t="s">
        <v>638</v>
      </c>
      <c r="C319" s="5"/>
    </row>
    <row r="320" spans="1:4" hidden="1" x14ac:dyDescent="0.25">
      <c r="A320" t="s">
        <v>491</v>
      </c>
      <c r="C320" s="5"/>
    </row>
    <row r="321" spans="1:4" hidden="1" x14ac:dyDescent="0.25">
      <c r="A321" t="s">
        <v>468</v>
      </c>
      <c r="C321" s="5"/>
    </row>
    <row r="322" spans="1:4" x14ac:dyDescent="0.25">
      <c r="A322" s="10" t="s">
        <v>517</v>
      </c>
      <c r="B322" s="1" t="s">
        <v>779</v>
      </c>
      <c r="C322" s="5" t="str">
        <f>+VLOOKUP(A322,Hoja2!A:A,1,FALSE)</f>
        <v xml:space="preserve"> STO 033 Soledad 2000.</v>
      </c>
      <c r="D322">
        <f>+VLOOKUP(A322,Hoja2!A:B,2,FALSE)</f>
        <v>200000</v>
      </c>
    </row>
    <row r="323" spans="1:4" x14ac:dyDescent="0.25">
      <c r="A323" s="10" t="s">
        <v>532</v>
      </c>
      <c r="B323" s="1" t="s">
        <v>780</v>
      </c>
      <c r="C323" s="5" t="str">
        <f>+VLOOKUP(A323,Hoja2!A:A,1,FALSE)</f>
        <v xml:space="preserve"> STO 026 CC Sol R. Soledad.</v>
      </c>
      <c r="D323">
        <f>+VLOOKUP(A323,Hoja2!A:B,2,FALSE)</f>
        <v>200000</v>
      </c>
    </row>
    <row r="324" spans="1:4" x14ac:dyDescent="0.25">
      <c r="A324" s="10" t="s">
        <v>535</v>
      </c>
      <c r="B324" t="s">
        <v>212</v>
      </c>
      <c r="C324" s="5" t="str">
        <f>+VLOOKUP(A324,Hoja2!A:A,1,FALSE)</f>
        <v xml:space="preserve"> STO 067 Parque Alegra.</v>
      </c>
      <c r="D324">
        <f>+VLOOKUP(A324,Hoja2!A:B,2,FALSE)</f>
        <v>500000</v>
      </c>
    </row>
    <row r="325" spans="1:4" x14ac:dyDescent="0.25">
      <c r="A325" s="10" t="s">
        <v>516</v>
      </c>
      <c r="B325" s="1" t="s">
        <v>781</v>
      </c>
      <c r="C325" s="5" t="str">
        <f>+VLOOKUP(A325,Hoja2!A:A,1,FALSE)</f>
        <v xml:space="preserve"> STO 028 El Silencio.</v>
      </c>
      <c r="D325">
        <f>+VLOOKUP(A325,Hoja2!A:B,2,FALSE)</f>
        <v>200000</v>
      </c>
    </row>
    <row r="326" spans="1:4" x14ac:dyDescent="0.25">
      <c r="A326" s="10" t="s">
        <v>496</v>
      </c>
      <c r="B326" s="1" t="s">
        <v>782</v>
      </c>
      <c r="C326" s="5" t="str">
        <f>+VLOOKUP(A326,Hoja2!A:A,1,FALSE)</f>
        <v xml:space="preserve"> STO 036 Las Palmas.</v>
      </c>
      <c r="D326">
        <f>+VLOOKUP(A326,Hoja2!A:B,2,FALSE)</f>
        <v>500000</v>
      </c>
    </row>
    <row r="327" spans="1:4" x14ac:dyDescent="0.25">
      <c r="A327" s="10" t="s">
        <v>506</v>
      </c>
      <c r="B327" s="1" t="s">
        <v>206</v>
      </c>
      <c r="C327" s="5" t="str">
        <f>+VLOOKUP(A327,Hoja2!A:A,1,FALSE)</f>
        <v xml:space="preserve"> STO 051 Villa Campestre</v>
      </c>
      <c r="D327">
        <f>+VLOOKUP(A327,Hoja2!A:B,2,FALSE)</f>
        <v>300000</v>
      </c>
    </row>
    <row r="328" spans="1:4" x14ac:dyDescent="0.25">
      <c r="A328" s="10" t="s">
        <v>547</v>
      </c>
      <c r="B328" s="1" t="s">
        <v>784</v>
      </c>
      <c r="C328" s="5" t="str">
        <f>+VLOOKUP(A328,Hoja2!A:A,1,FALSE)</f>
        <v xml:space="preserve"> STO 073 Ciudad Jardin.</v>
      </c>
      <c r="D328">
        <f>+VLOOKUP(A328,Hoja2!A:B,2,FALSE)</f>
        <v>1500000</v>
      </c>
    </row>
    <row r="329" spans="1:4" x14ac:dyDescent="0.25">
      <c r="A329" s="10" t="s">
        <v>542</v>
      </c>
      <c r="B329" s="1" t="s">
        <v>200</v>
      </c>
      <c r="C329" s="5" t="str">
        <f>+VLOOKUP(A329,Hoja2!A:A,1,FALSE)</f>
        <v xml:space="preserve"> SDO 544.</v>
      </c>
      <c r="D329">
        <f>+VLOOKUP(A329,Hoja2!A:B,2,FALSE)</f>
        <v>3000000</v>
      </c>
    </row>
  </sheetData>
  <autoFilter ref="A1:D329">
    <filterColumn colId="1">
      <customFilters>
        <customFilter operator="notEqual" val=" "/>
      </customFilters>
    </filterColumn>
    <filterColumn colId="3">
      <filters>
        <filter val="0"/>
        <filter val="100000"/>
        <filter val="1000000"/>
        <filter val="10000000"/>
        <filter val="11000000"/>
        <filter val="1200000"/>
        <filter val="12000000"/>
        <filter val="14000000"/>
        <filter val="150000"/>
        <filter val="1500000"/>
        <filter val="1600000"/>
        <filter val="180000"/>
        <filter val="1800000"/>
        <filter val="200000"/>
        <filter val="2000000"/>
        <filter val="2200000"/>
        <filter val="2300000"/>
        <filter val="250000"/>
        <filter val="2500000"/>
        <filter val="2800000"/>
        <filter val="300000"/>
        <filter val="3000000"/>
        <filter val="3200000"/>
        <filter val="3500000"/>
        <filter val="3900000"/>
        <filter val="400000"/>
        <filter val="4000000"/>
        <filter val="440000"/>
        <filter val="450000"/>
        <filter val="4500000"/>
        <filter val="4800000"/>
        <filter val="500000"/>
        <filter val="5000000"/>
        <filter val="5500000"/>
        <filter val="600000"/>
        <filter val="6000000"/>
        <filter val="650000"/>
        <filter val="6500000"/>
        <filter val="700000"/>
        <filter val="7000000"/>
        <filter val="800000"/>
        <filter val="8000000"/>
        <filter val="8500000"/>
        <filter val="900000"/>
        <filter val="9000000"/>
      </filters>
    </filterColumn>
  </autoFilter>
  <conditionalFormatting sqref="B4">
    <cfRule type="duplicateValues" dxfId="65" priority="111"/>
  </conditionalFormatting>
  <conditionalFormatting sqref="B5">
    <cfRule type="duplicateValues" dxfId="64" priority="109"/>
  </conditionalFormatting>
  <conditionalFormatting sqref="B6">
    <cfRule type="duplicateValues" dxfId="63" priority="80"/>
  </conditionalFormatting>
  <conditionalFormatting sqref="B108">
    <cfRule type="duplicateValues" dxfId="62" priority="29"/>
  </conditionalFormatting>
  <conditionalFormatting sqref="B109">
    <cfRule type="duplicateValues" dxfId="61" priority="28"/>
  </conditionalFormatting>
  <conditionalFormatting sqref="B111">
    <cfRule type="duplicateValues" dxfId="60" priority="27"/>
  </conditionalFormatting>
  <conditionalFormatting sqref="B112">
    <cfRule type="duplicateValues" dxfId="59" priority="26"/>
  </conditionalFormatting>
  <conditionalFormatting sqref="B113">
    <cfRule type="duplicateValues" dxfId="58" priority="25"/>
  </conditionalFormatting>
  <conditionalFormatting sqref="B126">
    <cfRule type="duplicateValues" dxfId="57" priority="24"/>
  </conditionalFormatting>
  <conditionalFormatting sqref="B127">
    <cfRule type="duplicateValues" dxfId="56" priority="23"/>
  </conditionalFormatting>
  <conditionalFormatting sqref="B155">
    <cfRule type="duplicateValues" dxfId="55" priority="22"/>
  </conditionalFormatting>
  <conditionalFormatting sqref="B156">
    <cfRule type="duplicateValues" dxfId="54" priority="21"/>
  </conditionalFormatting>
  <conditionalFormatting sqref="B128">
    <cfRule type="duplicateValues" dxfId="53" priority="20"/>
  </conditionalFormatting>
  <conditionalFormatting sqref="B129">
    <cfRule type="duplicateValues" dxfId="52" priority="19"/>
  </conditionalFormatting>
  <conditionalFormatting sqref="B130">
    <cfRule type="duplicateValues" dxfId="51" priority="18"/>
  </conditionalFormatting>
  <conditionalFormatting sqref="B152">
    <cfRule type="duplicateValues" dxfId="50" priority="17"/>
  </conditionalFormatting>
  <conditionalFormatting sqref="B153">
    <cfRule type="duplicateValues" dxfId="49" priority="16"/>
  </conditionalFormatting>
  <conditionalFormatting sqref="B154">
    <cfRule type="duplicateValues" dxfId="48" priority="15"/>
  </conditionalFormatting>
  <conditionalFormatting sqref="B157">
    <cfRule type="duplicateValues" dxfId="47" priority="14"/>
  </conditionalFormatting>
  <conditionalFormatting sqref="B158">
    <cfRule type="duplicateValues" dxfId="46" priority="13"/>
  </conditionalFormatting>
  <conditionalFormatting sqref="B161">
    <cfRule type="duplicateValues" dxfId="45" priority="11"/>
  </conditionalFormatting>
  <conditionalFormatting sqref="B182">
    <cfRule type="duplicateValues" dxfId="44" priority="10"/>
  </conditionalFormatting>
  <conditionalFormatting sqref="B184">
    <cfRule type="duplicateValues" dxfId="43" priority="9"/>
  </conditionalFormatting>
  <conditionalFormatting sqref="B185">
    <cfRule type="duplicateValues" dxfId="42" priority="8"/>
  </conditionalFormatting>
  <conditionalFormatting sqref="B235">
    <cfRule type="duplicateValues" dxfId="41" priority="7"/>
  </conditionalFormatting>
  <conditionalFormatting sqref="B236">
    <cfRule type="duplicateValues" dxfId="40" priority="6"/>
  </conditionalFormatting>
  <conditionalFormatting sqref="B237">
    <cfRule type="duplicateValues" dxfId="39" priority="5"/>
  </conditionalFormatting>
  <conditionalFormatting sqref="B255">
    <cfRule type="duplicateValues" dxfId="38" priority="4"/>
  </conditionalFormatting>
  <conditionalFormatting sqref="B159">
    <cfRule type="duplicateValues" dxfId="37" priority="3"/>
  </conditionalFormatting>
  <conditionalFormatting sqref="B183">
    <cfRule type="duplicateValues" dxfId="36" priority="2"/>
  </conditionalFormatting>
  <conditionalFormatting sqref="B1">
    <cfRule type="duplicateValues" dxfId="3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7"/>
  <sheetViews>
    <sheetView workbookViewId="0">
      <selection activeCell="B2" sqref="B2"/>
    </sheetView>
  </sheetViews>
  <sheetFormatPr baseColWidth="10" defaultRowHeight="15" x14ac:dyDescent="0.25"/>
  <cols>
    <col min="1" max="1" width="37.28515625" bestFit="1" customWidth="1"/>
    <col min="2" max="2" width="24.28515625" bestFit="1" customWidth="1"/>
  </cols>
  <sheetData>
    <row r="1" spans="1:2" x14ac:dyDescent="0.25">
      <c r="A1" s="2" t="s">
        <v>321</v>
      </c>
      <c r="B1" t="s">
        <v>640</v>
      </c>
    </row>
    <row r="2" spans="1:2" x14ac:dyDescent="0.25">
      <c r="A2" t="s">
        <v>10</v>
      </c>
      <c r="B2" s="5">
        <v>300000</v>
      </c>
    </row>
    <row r="3" spans="1:2" x14ac:dyDescent="0.25">
      <c r="A3" t="s">
        <v>11</v>
      </c>
      <c r="B3" s="5">
        <v>200000</v>
      </c>
    </row>
    <row r="4" spans="1:2" x14ac:dyDescent="0.25">
      <c r="A4" t="s">
        <v>12</v>
      </c>
      <c r="B4" s="5">
        <v>250000</v>
      </c>
    </row>
    <row r="5" spans="1:2" x14ac:dyDescent="0.25">
      <c r="A5" t="s">
        <v>69</v>
      </c>
      <c r="B5" s="5">
        <v>6500000</v>
      </c>
    </row>
    <row r="6" spans="1:2" x14ac:dyDescent="0.25">
      <c r="A6" t="s">
        <v>19</v>
      </c>
      <c r="B6" s="5">
        <v>5500000</v>
      </c>
    </row>
    <row r="7" spans="1:2" x14ac:dyDescent="0.25">
      <c r="A7" t="s">
        <v>85</v>
      </c>
      <c r="B7" s="5">
        <v>2300000</v>
      </c>
    </row>
    <row r="8" spans="1:2" x14ac:dyDescent="0.25">
      <c r="A8" t="s">
        <v>163</v>
      </c>
      <c r="B8" s="5">
        <v>10000000</v>
      </c>
    </row>
    <row r="9" spans="1:2" x14ac:dyDescent="0.25">
      <c r="A9" t="s">
        <v>132</v>
      </c>
      <c r="B9" s="5">
        <v>4800000</v>
      </c>
    </row>
    <row r="10" spans="1:2" x14ac:dyDescent="0.25">
      <c r="A10" t="s">
        <v>134</v>
      </c>
      <c r="B10" s="5">
        <v>3000000</v>
      </c>
    </row>
    <row r="11" spans="1:2" x14ac:dyDescent="0.25">
      <c r="A11" t="s">
        <v>192</v>
      </c>
      <c r="B11" s="5">
        <v>500000</v>
      </c>
    </row>
    <row r="12" spans="1:2" x14ac:dyDescent="0.25">
      <c r="A12" t="s">
        <v>194</v>
      </c>
      <c r="B12" s="5">
        <v>2800000</v>
      </c>
    </row>
    <row r="13" spans="1:2" x14ac:dyDescent="0.25">
      <c r="A13" t="s">
        <v>195</v>
      </c>
      <c r="B13" s="5">
        <v>2500000</v>
      </c>
    </row>
    <row r="14" spans="1:2" x14ac:dyDescent="0.25">
      <c r="A14" t="s">
        <v>196</v>
      </c>
      <c r="B14" s="5">
        <v>200000</v>
      </c>
    </row>
    <row r="15" spans="1:2" x14ac:dyDescent="0.25">
      <c r="A15" t="s">
        <v>206</v>
      </c>
      <c r="B15" s="5">
        <v>300000</v>
      </c>
    </row>
    <row r="16" spans="1:2" x14ac:dyDescent="0.25">
      <c r="A16" t="s">
        <v>207</v>
      </c>
      <c r="B16" s="5">
        <v>500000</v>
      </c>
    </row>
    <row r="17" spans="1:2" x14ac:dyDescent="0.25">
      <c r="A17" t="s">
        <v>219</v>
      </c>
      <c r="B17" s="5">
        <v>1800000</v>
      </c>
    </row>
    <row r="18" spans="1:2" x14ac:dyDescent="0.25">
      <c r="A18" t="s">
        <v>220</v>
      </c>
      <c r="B18" s="5">
        <v>500000</v>
      </c>
    </row>
    <row r="19" spans="1:2" x14ac:dyDescent="0.25">
      <c r="A19" t="s">
        <v>221</v>
      </c>
      <c r="B19" s="5">
        <v>1200000</v>
      </c>
    </row>
    <row r="20" spans="1:2" x14ac:dyDescent="0.25">
      <c r="A20" t="s">
        <v>223</v>
      </c>
      <c r="B20" s="5">
        <v>1800000</v>
      </c>
    </row>
    <row r="21" spans="1:2" x14ac:dyDescent="0.25">
      <c r="A21" t="s">
        <v>318</v>
      </c>
      <c r="B21" s="5">
        <v>1000000</v>
      </c>
    </row>
    <row r="22" spans="1:2" x14ac:dyDescent="0.25">
      <c r="A22" t="s">
        <v>22</v>
      </c>
      <c r="B22" s="5">
        <v>1800000</v>
      </c>
    </row>
    <row r="23" spans="1:2" x14ac:dyDescent="0.25">
      <c r="A23" t="s">
        <v>23</v>
      </c>
      <c r="B23" s="5">
        <v>3000000</v>
      </c>
    </row>
    <row r="24" spans="1:2" x14ac:dyDescent="0.25">
      <c r="A24" t="s">
        <v>23</v>
      </c>
      <c r="B24" s="5">
        <v>8000000</v>
      </c>
    </row>
    <row r="25" spans="1:2" x14ac:dyDescent="0.25">
      <c r="A25" t="s">
        <v>26</v>
      </c>
      <c r="B25" s="5">
        <v>2000000</v>
      </c>
    </row>
    <row r="26" spans="1:2" x14ac:dyDescent="0.25">
      <c r="A26" t="s">
        <v>84</v>
      </c>
      <c r="B26" s="5">
        <v>2000000</v>
      </c>
    </row>
    <row r="27" spans="1:2" x14ac:dyDescent="0.25">
      <c r="A27" t="s">
        <v>137</v>
      </c>
      <c r="B27" s="5">
        <v>12000000</v>
      </c>
    </row>
    <row r="28" spans="1:2" x14ac:dyDescent="0.25">
      <c r="A28" t="s">
        <v>138</v>
      </c>
      <c r="B28" s="5">
        <v>5000000</v>
      </c>
    </row>
    <row r="29" spans="1:2" x14ac:dyDescent="0.25">
      <c r="A29" t="s">
        <v>193</v>
      </c>
      <c r="B29" s="5">
        <v>2500000</v>
      </c>
    </row>
    <row r="30" spans="1:2" x14ac:dyDescent="0.25">
      <c r="A30" t="s">
        <v>204</v>
      </c>
      <c r="B30" s="5">
        <v>0</v>
      </c>
    </row>
    <row r="31" spans="1:2" x14ac:dyDescent="0.25">
      <c r="A31" t="s">
        <v>210</v>
      </c>
      <c r="B31" s="5">
        <v>200000</v>
      </c>
    </row>
    <row r="32" spans="1:2" x14ac:dyDescent="0.25">
      <c r="A32" t="s">
        <v>211</v>
      </c>
      <c r="B32" s="5">
        <v>0</v>
      </c>
    </row>
    <row r="33" spans="1:2" x14ac:dyDescent="0.25">
      <c r="A33" t="s">
        <v>213</v>
      </c>
      <c r="B33" s="5">
        <v>300000</v>
      </c>
    </row>
    <row r="34" spans="1:2" x14ac:dyDescent="0.25">
      <c r="A34" t="s">
        <v>20</v>
      </c>
      <c r="B34" s="5">
        <v>6000000</v>
      </c>
    </row>
    <row r="35" spans="1:2" x14ac:dyDescent="0.25">
      <c r="A35" t="s">
        <v>21</v>
      </c>
      <c r="B35" s="5">
        <v>1500000</v>
      </c>
    </row>
    <row r="36" spans="1:2" x14ac:dyDescent="0.25">
      <c r="A36" t="s">
        <v>29</v>
      </c>
      <c r="B36" s="5">
        <v>1000000</v>
      </c>
    </row>
    <row r="37" spans="1:2" x14ac:dyDescent="0.25">
      <c r="A37" t="s">
        <v>24</v>
      </c>
      <c r="B37" s="5">
        <v>3000000</v>
      </c>
    </row>
    <row r="38" spans="1:2" x14ac:dyDescent="0.25">
      <c r="A38" t="s">
        <v>27</v>
      </c>
      <c r="B38" s="5">
        <v>1200000</v>
      </c>
    </row>
    <row r="39" spans="1:2" x14ac:dyDescent="0.25">
      <c r="A39" t="s">
        <v>28</v>
      </c>
      <c r="B39" s="5">
        <v>1200000</v>
      </c>
    </row>
    <row r="40" spans="1:2" x14ac:dyDescent="0.25">
      <c r="A40" t="s">
        <v>87</v>
      </c>
      <c r="B40" s="5">
        <v>500000</v>
      </c>
    </row>
    <row r="41" spans="1:2" x14ac:dyDescent="0.25">
      <c r="A41" t="s">
        <v>165</v>
      </c>
      <c r="B41" s="5">
        <v>4800000</v>
      </c>
    </row>
    <row r="42" spans="1:2" x14ac:dyDescent="0.25">
      <c r="A42" t="s">
        <v>136</v>
      </c>
      <c r="B42" s="5">
        <v>4000000</v>
      </c>
    </row>
    <row r="43" spans="1:2" x14ac:dyDescent="0.25">
      <c r="A43" t="s">
        <v>139</v>
      </c>
      <c r="B43" s="5">
        <v>2000000</v>
      </c>
    </row>
    <row r="44" spans="1:2" x14ac:dyDescent="0.25">
      <c r="A44" t="s">
        <v>140</v>
      </c>
      <c r="B44" s="5">
        <v>2800000</v>
      </c>
    </row>
    <row r="45" spans="1:2" x14ac:dyDescent="0.25">
      <c r="A45" t="s">
        <v>190</v>
      </c>
      <c r="B45" s="5">
        <v>200000</v>
      </c>
    </row>
    <row r="46" spans="1:2" x14ac:dyDescent="0.25">
      <c r="A46" t="s">
        <v>201</v>
      </c>
      <c r="B46" s="5">
        <v>0</v>
      </c>
    </row>
    <row r="47" spans="1:2" x14ac:dyDescent="0.25">
      <c r="A47" t="s">
        <v>202</v>
      </c>
      <c r="B47" s="5">
        <v>300000</v>
      </c>
    </row>
    <row r="48" spans="1:2" x14ac:dyDescent="0.25">
      <c r="A48" t="s">
        <v>203</v>
      </c>
      <c r="B48" s="5">
        <v>0</v>
      </c>
    </row>
    <row r="49" spans="1:2" x14ac:dyDescent="0.25">
      <c r="A49" t="s">
        <v>222</v>
      </c>
      <c r="B49" s="5">
        <v>200000</v>
      </c>
    </row>
    <row r="50" spans="1:2" x14ac:dyDescent="0.25">
      <c r="A50" t="s">
        <v>316</v>
      </c>
      <c r="B50" s="5">
        <v>1000000</v>
      </c>
    </row>
    <row r="51" spans="1:2" x14ac:dyDescent="0.25">
      <c r="A51" t="s">
        <v>9</v>
      </c>
      <c r="B51" s="5">
        <v>300000</v>
      </c>
    </row>
    <row r="52" spans="1:2" x14ac:dyDescent="0.25">
      <c r="A52" t="s">
        <v>13</v>
      </c>
      <c r="B52" s="5">
        <v>250000</v>
      </c>
    </row>
    <row r="53" spans="1:2" x14ac:dyDescent="0.25">
      <c r="A53" t="s">
        <v>15</v>
      </c>
      <c r="B53" s="5">
        <v>2200000</v>
      </c>
    </row>
    <row r="54" spans="1:2" x14ac:dyDescent="0.25">
      <c r="A54" t="s">
        <v>18</v>
      </c>
      <c r="B54" s="5">
        <v>4000000</v>
      </c>
    </row>
    <row r="55" spans="1:2" x14ac:dyDescent="0.25">
      <c r="A55" t="s">
        <v>25</v>
      </c>
      <c r="B55" s="5">
        <v>1600000</v>
      </c>
    </row>
    <row r="56" spans="1:2" x14ac:dyDescent="0.25">
      <c r="A56" t="s">
        <v>86</v>
      </c>
      <c r="B56" s="5">
        <v>2300000</v>
      </c>
    </row>
    <row r="57" spans="1:2" x14ac:dyDescent="0.25">
      <c r="A57" t="s">
        <v>166</v>
      </c>
      <c r="B57" s="5">
        <v>6000000</v>
      </c>
    </row>
    <row r="58" spans="1:2" x14ac:dyDescent="0.25">
      <c r="A58" t="s">
        <v>135</v>
      </c>
      <c r="B58" s="5">
        <v>4000000</v>
      </c>
    </row>
    <row r="59" spans="1:2" x14ac:dyDescent="0.25">
      <c r="A59" t="s">
        <v>198</v>
      </c>
      <c r="B59" s="5">
        <v>200000</v>
      </c>
    </row>
    <row r="60" spans="1:2" x14ac:dyDescent="0.25">
      <c r="A60" t="s">
        <v>199</v>
      </c>
      <c r="B60" s="5">
        <v>700000</v>
      </c>
    </row>
    <row r="61" spans="1:2" x14ac:dyDescent="0.25">
      <c r="A61" t="s">
        <v>205</v>
      </c>
      <c r="B61" s="5">
        <v>100000</v>
      </c>
    </row>
    <row r="62" spans="1:2" x14ac:dyDescent="0.25">
      <c r="A62" t="s">
        <v>208</v>
      </c>
      <c r="B62" s="5">
        <v>500000</v>
      </c>
    </row>
    <row r="63" spans="1:2" x14ac:dyDescent="0.25">
      <c r="A63" t="s">
        <v>209</v>
      </c>
      <c r="B63" s="5">
        <v>200000</v>
      </c>
    </row>
    <row r="64" spans="1:2" x14ac:dyDescent="0.25">
      <c r="A64" t="s">
        <v>214</v>
      </c>
      <c r="B64" s="5">
        <v>1200000</v>
      </c>
    </row>
    <row r="65" spans="1:2" x14ac:dyDescent="0.25">
      <c r="A65" t="s">
        <v>215</v>
      </c>
      <c r="B65" s="5">
        <v>1600000</v>
      </c>
    </row>
    <row r="66" spans="1:2" x14ac:dyDescent="0.25">
      <c r="A66" t="s">
        <v>216</v>
      </c>
      <c r="B66" s="5">
        <v>300000</v>
      </c>
    </row>
    <row r="67" spans="1:2" x14ac:dyDescent="0.25">
      <c r="A67" t="s">
        <v>218</v>
      </c>
      <c r="B67" s="5">
        <v>1600000</v>
      </c>
    </row>
    <row r="68" spans="1:2" x14ac:dyDescent="0.25">
      <c r="A68" t="s">
        <v>33</v>
      </c>
      <c r="B68" s="5">
        <v>800000</v>
      </c>
    </row>
    <row r="69" spans="1:2" x14ac:dyDescent="0.25">
      <c r="A69" t="s">
        <v>39</v>
      </c>
      <c r="B69" s="5">
        <v>4000000</v>
      </c>
    </row>
    <row r="70" spans="1:2" x14ac:dyDescent="0.25">
      <c r="A70" t="s">
        <v>167</v>
      </c>
      <c r="B70" s="5">
        <v>11000000</v>
      </c>
    </row>
    <row r="71" spans="1:2" x14ac:dyDescent="0.25">
      <c r="A71" t="s">
        <v>146</v>
      </c>
      <c r="B71" s="5">
        <v>7000000</v>
      </c>
    </row>
    <row r="72" spans="1:2" x14ac:dyDescent="0.25">
      <c r="A72" t="s">
        <v>147</v>
      </c>
      <c r="B72" s="5">
        <v>8000000</v>
      </c>
    </row>
    <row r="73" spans="1:2" x14ac:dyDescent="0.25">
      <c r="A73" t="s">
        <v>227</v>
      </c>
      <c r="B73" s="5">
        <v>5000000</v>
      </c>
    </row>
    <row r="74" spans="1:2" x14ac:dyDescent="0.25">
      <c r="A74" t="s">
        <v>253</v>
      </c>
      <c r="B74" s="5">
        <v>200000</v>
      </c>
    </row>
    <row r="75" spans="1:2" x14ac:dyDescent="0.25">
      <c r="A75" t="s">
        <v>233</v>
      </c>
      <c r="B75" s="5">
        <v>500000</v>
      </c>
    </row>
    <row r="76" spans="1:2" x14ac:dyDescent="0.25">
      <c r="A76" t="s">
        <v>237</v>
      </c>
      <c r="B76" s="5">
        <v>1000000</v>
      </c>
    </row>
    <row r="77" spans="1:2" x14ac:dyDescent="0.25">
      <c r="A77" t="s">
        <v>238</v>
      </c>
      <c r="B77" s="5">
        <v>500000</v>
      </c>
    </row>
    <row r="78" spans="1:2" x14ac:dyDescent="0.25">
      <c r="A78" t="s">
        <v>246</v>
      </c>
      <c r="B78" s="5">
        <v>600000</v>
      </c>
    </row>
    <row r="79" spans="1:2" x14ac:dyDescent="0.25">
      <c r="A79" t="s">
        <v>247</v>
      </c>
      <c r="B79" s="5">
        <v>500000</v>
      </c>
    </row>
    <row r="80" spans="1:2" x14ac:dyDescent="0.25">
      <c r="A80" t="s">
        <v>248</v>
      </c>
      <c r="B80" s="5">
        <v>1200000</v>
      </c>
    </row>
    <row r="81" spans="1:2" x14ac:dyDescent="0.25">
      <c r="A81" t="s">
        <v>292</v>
      </c>
      <c r="B81" s="5">
        <v>300000</v>
      </c>
    </row>
    <row r="82" spans="1:2" x14ac:dyDescent="0.25">
      <c r="A82" t="s">
        <v>102</v>
      </c>
      <c r="B82" s="5">
        <v>600000</v>
      </c>
    </row>
    <row r="83" spans="1:2" x14ac:dyDescent="0.25">
      <c r="A83" t="s">
        <v>107</v>
      </c>
      <c r="B83" s="5">
        <v>300000</v>
      </c>
    </row>
    <row r="84" spans="1:2" x14ac:dyDescent="0.25">
      <c r="A84" t="s">
        <v>110</v>
      </c>
      <c r="B84" s="5">
        <v>300000</v>
      </c>
    </row>
    <row r="85" spans="1:2" x14ac:dyDescent="0.25">
      <c r="A85" t="s">
        <v>113</v>
      </c>
      <c r="B85" s="5">
        <v>300000</v>
      </c>
    </row>
    <row r="86" spans="1:2" x14ac:dyDescent="0.25">
      <c r="A86" t="s">
        <v>115</v>
      </c>
      <c r="B86" s="5">
        <v>300000</v>
      </c>
    </row>
    <row r="87" spans="1:2" x14ac:dyDescent="0.25">
      <c r="A87" t="s">
        <v>119</v>
      </c>
      <c r="B87" s="5">
        <v>300000</v>
      </c>
    </row>
    <row r="88" spans="1:2" x14ac:dyDescent="0.25">
      <c r="A88" t="s">
        <v>142</v>
      </c>
      <c r="B88" s="5">
        <v>2000000</v>
      </c>
    </row>
    <row r="89" spans="1:2" x14ac:dyDescent="0.25">
      <c r="A89" t="s">
        <v>148</v>
      </c>
      <c r="B89" s="5">
        <v>2000000</v>
      </c>
    </row>
    <row r="90" spans="1:2" x14ac:dyDescent="0.25">
      <c r="A90" t="s">
        <v>151</v>
      </c>
      <c r="B90" s="5">
        <v>5000000</v>
      </c>
    </row>
    <row r="91" spans="1:2" x14ac:dyDescent="0.25">
      <c r="A91" t="s">
        <v>152</v>
      </c>
      <c r="B91" s="5">
        <v>12000000</v>
      </c>
    </row>
    <row r="92" spans="1:2" x14ac:dyDescent="0.25">
      <c r="A92" t="s">
        <v>155</v>
      </c>
      <c r="B92" s="5">
        <v>14000000</v>
      </c>
    </row>
    <row r="93" spans="1:2" x14ac:dyDescent="0.25">
      <c r="A93" t="s">
        <v>228</v>
      </c>
      <c r="B93" s="5">
        <v>2000000</v>
      </c>
    </row>
    <row r="94" spans="1:2" x14ac:dyDescent="0.25">
      <c r="A94" t="s">
        <v>229</v>
      </c>
      <c r="B94" s="5">
        <v>300000</v>
      </c>
    </row>
    <row r="95" spans="1:2" x14ac:dyDescent="0.25">
      <c r="A95" t="s">
        <v>234</v>
      </c>
      <c r="B95" s="5">
        <v>1000000</v>
      </c>
    </row>
    <row r="96" spans="1:2" x14ac:dyDescent="0.25">
      <c r="A96" t="s">
        <v>235</v>
      </c>
      <c r="B96" s="5">
        <v>1000000</v>
      </c>
    </row>
    <row r="97" spans="1:2" x14ac:dyDescent="0.25">
      <c r="A97" t="s">
        <v>236</v>
      </c>
      <c r="B97" s="5">
        <v>800000</v>
      </c>
    </row>
    <row r="98" spans="1:2" x14ac:dyDescent="0.25">
      <c r="A98" t="s">
        <v>243</v>
      </c>
      <c r="B98" s="5">
        <v>200000</v>
      </c>
    </row>
    <row r="99" spans="1:2" x14ac:dyDescent="0.25">
      <c r="A99" t="s">
        <v>99</v>
      </c>
      <c r="B99" s="5">
        <v>600000</v>
      </c>
    </row>
    <row r="100" spans="1:2" x14ac:dyDescent="0.25">
      <c r="A100" t="s">
        <v>100</v>
      </c>
      <c r="B100" s="5">
        <v>1000000</v>
      </c>
    </row>
    <row r="101" spans="1:2" x14ac:dyDescent="0.25">
      <c r="A101" t="s">
        <v>104</v>
      </c>
      <c r="B101" s="5">
        <v>500000</v>
      </c>
    </row>
    <row r="102" spans="1:2" x14ac:dyDescent="0.25">
      <c r="A102" t="s">
        <v>108</v>
      </c>
      <c r="B102" s="5">
        <v>100000</v>
      </c>
    </row>
    <row r="103" spans="1:2" x14ac:dyDescent="0.25">
      <c r="A103" t="s">
        <v>116</v>
      </c>
      <c r="B103" s="5">
        <v>100000</v>
      </c>
    </row>
    <row r="104" spans="1:2" x14ac:dyDescent="0.25">
      <c r="A104" t="s">
        <v>30</v>
      </c>
      <c r="B104" s="5">
        <v>150000</v>
      </c>
    </row>
    <row r="105" spans="1:2" x14ac:dyDescent="0.25">
      <c r="A105" t="s">
        <v>31</v>
      </c>
      <c r="B105" s="5">
        <v>500000</v>
      </c>
    </row>
    <row r="106" spans="1:2" x14ac:dyDescent="0.25">
      <c r="A106" t="s">
        <v>35</v>
      </c>
      <c r="B106" s="5">
        <v>180000</v>
      </c>
    </row>
    <row r="107" spans="1:2" x14ac:dyDescent="0.25">
      <c r="A107" t="s">
        <v>36</v>
      </c>
      <c r="B107" s="5">
        <v>150000</v>
      </c>
    </row>
    <row r="108" spans="1:2" x14ac:dyDescent="0.25">
      <c r="A108" t="s">
        <v>32</v>
      </c>
      <c r="B108" s="5">
        <v>600000</v>
      </c>
    </row>
    <row r="109" spans="1:2" x14ac:dyDescent="0.25">
      <c r="A109" t="s">
        <v>37</v>
      </c>
      <c r="B109" s="5">
        <v>150000</v>
      </c>
    </row>
    <row r="110" spans="1:2" x14ac:dyDescent="0.25">
      <c r="A110" t="s">
        <v>43</v>
      </c>
      <c r="B110" s="5">
        <v>250000</v>
      </c>
    </row>
    <row r="111" spans="1:2" x14ac:dyDescent="0.25">
      <c r="A111" t="s">
        <v>43</v>
      </c>
      <c r="B111" s="5">
        <v>100000</v>
      </c>
    </row>
    <row r="112" spans="1:2" x14ac:dyDescent="0.25">
      <c r="A112" t="s">
        <v>44</v>
      </c>
      <c r="B112" s="5">
        <v>100000</v>
      </c>
    </row>
    <row r="113" spans="1:2" x14ac:dyDescent="0.25">
      <c r="A113" t="s">
        <v>41</v>
      </c>
      <c r="B113" s="5">
        <v>2500000</v>
      </c>
    </row>
    <row r="114" spans="1:2" x14ac:dyDescent="0.25">
      <c r="A114" t="s">
        <v>42</v>
      </c>
      <c r="B114" s="5">
        <v>2500000</v>
      </c>
    </row>
    <row r="115" spans="1:2" x14ac:dyDescent="0.25">
      <c r="A115" t="s">
        <v>143</v>
      </c>
      <c r="B115" s="5">
        <v>8500000</v>
      </c>
    </row>
    <row r="116" spans="1:2" x14ac:dyDescent="0.25">
      <c r="A116" t="s">
        <v>144</v>
      </c>
      <c r="B116" s="5">
        <v>3000000</v>
      </c>
    </row>
    <row r="117" spans="1:2" x14ac:dyDescent="0.25">
      <c r="A117" t="s">
        <v>145</v>
      </c>
      <c r="B117" s="5">
        <v>8000000</v>
      </c>
    </row>
    <row r="118" spans="1:2" x14ac:dyDescent="0.25">
      <c r="A118" t="s">
        <v>251</v>
      </c>
      <c r="B118" s="5">
        <v>1500000</v>
      </c>
    </row>
    <row r="119" spans="1:2" x14ac:dyDescent="0.25">
      <c r="A119" t="s">
        <v>230</v>
      </c>
      <c r="B119" s="5">
        <v>1000000</v>
      </c>
    </row>
    <row r="120" spans="1:2" x14ac:dyDescent="0.25">
      <c r="A120" t="s">
        <v>231</v>
      </c>
      <c r="B120" s="5">
        <v>500000</v>
      </c>
    </row>
    <row r="121" spans="1:2" x14ac:dyDescent="0.25">
      <c r="A121" t="s">
        <v>232</v>
      </c>
      <c r="B121" s="5">
        <v>500000</v>
      </c>
    </row>
    <row r="122" spans="1:2" x14ac:dyDescent="0.25">
      <c r="A122" t="s">
        <v>95</v>
      </c>
      <c r="B122" s="5">
        <v>200000</v>
      </c>
    </row>
    <row r="123" spans="1:2" x14ac:dyDescent="0.25">
      <c r="A123" t="s">
        <v>97</v>
      </c>
      <c r="B123" s="5">
        <v>450000</v>
      </c>
    </row>
    <row r="124" spans="1:2" x14ac:dyDescent="0.25">
      <c r="A124" t="s">
        <v>98</v>
      </c>
      <c r="B124" s="5">
        <v>600000</v>
      </c>
    </row>
    <row r="125" spans="1:2" x14ac:dyDescent="0.25">
      <c r="A125" t="s">
        <v>101</v>
      </c>
      <c r="B125" s="5">
        <v>500000</v>
      </c>
    </row>
    <row r="126" spans="1:2" x14ac:dyDescent="0.25">
      <c r="A126" t="s">
        <v>103</v>
      </c>
      <c r="B126" s="5">
        <v>300000</v>
      </c>
    </row>
    <row r="127" spans="1:2" x14ac:dyDescent="0.25">
      <c r="A127" t="s">
        <v>105</v>
      </c>
      <c r="B127" s="5">
        <v>500000</v>
      </c>
    </row>
    <row r="128" spans="1:2" x14ac:dyDescent="0.25">
      <c r="A128" t="s">
        <v>106</v>
      </c>
      <c r="B128" s="5">
        <v>450000</v>
      </c>
    </row>
    <row r="129" spans="1:2" x14ac:dyDescent="0.25">
      <c r="A129" t="s">
        <v>109</v>
      </c>
      <c r="B129" s="5">
        <v>200000</v>
      </c>
    </row>
    <row r="130" spans="1:2" x14ac:dyDescent="0.25">
      <c r="A130" t="s">
        <v>118</v>
      </c>
      <c r="B130" s="5">
        <v>400000</v>
      </c>
    </row>
    <row r="131" spans="1:2" x14ac:dyDescent="0.25">
      <c r="A131" t="s">
        <v>38</v>
      </c>
      <c r="B131" s="5">
        <v>3000000</v>
      </c>
    </row>
    <row r="132" spans="1:2" x14ac:dyDescent="0.25">
      <c r="A132" t="s">
        <v>40</v>
      </c>
      <c r="B132" s="5">
        <v>5000000</v>
      </c>
    </row>
    <row r="133" spans="1:2" x14ac:dyDescent="0.25">
      <c r="A133" t="s">
        <v>48</v>
      </c>
      <c r="B133" s="5">
        <v>1000000</v>
      </c>
    </row>
    <row r="134" spans="1:2" x14ac:dyDescent="0.25">
      <c r="A134" t="s">
        <v>47</v>
      </c>
      <c r="B134" s="5">
        <v>1000000</v>
      </c>
    </row>
    <row r="135" spans="1:2" x14ac:dyDescent="0.25">
      <c r="A135" t="s">
        <v>141</v>
      </c>
      <c r="B135" s="5">
        <v>1500000</v>
      </c>
    </row>
    <row r="136" spans="1:2" x14ac:dyDescent="0.25">
      <c r="A136" t="s">
        <v>150</v>
      </c>
      <c r="B136" s="5">
        <v>9000000</v>
      </c>
    </row>
    <row r="137" spans="1:2" x14ac:dyDescent="0.25">
      <c r="A137" t="s">
        <v>149</v>
      </c>
      <c r="B137" s="5">
        <v>3000000</v>
      </c>
    </row>
    <row r="138" spans="1:2" x14ac:dyDescent="0.25">
      <c r="A138" t="s">
        <v>153</v>
      </c>
      <c r="B138" s="5">
        <v>10000000</v>
      </c>
    </row>
    <row r="139" spans="1:2" x14ac:dyDescent="0.25">
      <c r="A139" t="s">
        <v>154</v>
      </c>
      <c r="B139" s="5">
        <v>2000000</v>
      </c>
    </row>
    <row r="140" spans="1:2" x14ac:dyDescent="0.25">
      <c r="A140" t="s">
        <v>156</v>
      </c>
      <c r="B140" s="5">
        <v>5000000</v>
      </c>
    </row>
    <row r="141" spans="1:2" x14ac:dyDescent="0.25">
      <c r="A141" t="s">
        <v>157</v>
      </c>
      <c r="B141" s="5">
        <v>1000000</v>
      </c>
    </row>
    <row r="142" spans="1:2" x14ac:dyDescent="0.25">
      <c r="A142" t="s">
        <v>239</v>
      </c>
      <c r="B142" s="5">
        <v>500000</v>
      </c>
    </row>
    <row r="143" spans="1:2" x14ac:dyDescent="0.25">
      <c r="A143" t="s">
        <v>240</v>
      </c>
      <c r="B143" s="5">
        <v>600000</v>
      </c>
    </row>
    <row r="144" spans="1:2" x14ac:dyDescent="0.25">
      <c r="A144" t="s">
        <v>241</v>
      </c>
      <c r="B144" s="5">
        <v>600000</v>
      </c>
    </row>
    <row r="145" spans="1:2" x14ac:dyDescent="0.25">
      <c r="A145" t="s">
        <v>242</v>
      </c>
      <c r="B145" s="5">
        <v>500000</v>
      </c>
    </row>
    <row r="146" spans="1:2" x14ac:dyDescent="0.25">
      <c r="A146" t="s">
        <v>244</v>
      </c>
      <c r="B146" s="5">
        <v>800000</v>
      </c>
    </row>
    <row r="147" spans="1:2" x14ac:dyDescent="0.25">
      <c r="A147" t="s">
        <v>245</v>
      </c>
      <c r="B147" s="5">
        <v>1000000</v>
      </c>
    </row>
    <row r="148" spans="1:2" x14ac:dyDescent="0.25">
      <c r="A148" t="s">
        <v>249</v>
      </c>
      <c r="B148" s="5">
        <v>2000000</v>
      </c>
    </row>
    <row r="149" spans="1:2" x14ac:dyDescent="0.25">
      <c r="A149" t="s">
        <v>250</v>
      </c>
      <c r="B149" s="5">
        <v>600000</v>
      </c>
    </row>
    <row r="150" spans="1:2" x14ac:dyDescent="0.25">
      <c r="A150" t="s">
        <v>120</v>
      </c>
      <c r="B150" s="5">
        <v>300000</v>
      </c>
    </row>
    <row r="151" spans="1:2" x14ac:dyDescent="0.25">
      <c r="A151" t="s">
        <v>112</v>
      </c>
      <c r="B151" s="5">
        <v>500000</v>
      </c>
    </row>
    <row r="152" spans="1:2" x14ac:dyDescent="0.25">
      <c r="A152" t="s">
        <v>117</v>
      </c>
      <c r="B152" s="5">
        <v>300000</v>
      </c>
    </row>
    <row r="153" spans="1:2" x14ac:dyDescent="0.25">
      <c r="A153" t="s">
        <v>111</v>
      </c>
      <c r="B153" s="5">
        <v>200000</v>
      </c>
    </row>
    <row r="154" spans="1:2" x14ac:dyDescent="0.25">
      <c r="A154" t="s">
        <v>14</v>
      </c>
      <c r="B154" s="5">
        <v>6500000</v>
      </c>
    </row>
    <row r="155" spans="1:2" x14ac:dyDescent="0.25">
      <c r="A155" t="s">
        <v>70</v>
      </c>
      <c r="B155" s="5">
        <v>3200000</v>
      </c>
    </row>
    <row r="156" spans="1:2" x14ac:dyDescent="0.25">
      <c r="A156" t="s">
        <v>275</v>
      </c>
      <c r="B156" s="5">
        <v>800000</v>
      </c>
    </row>
    <row r="157" spans="1:2" x14ac:dyDescent="0.25">
      <c r="A157" t="s">
        <v>277</v>
      </c>
      <c r="B157" s="5">
        <v>200000</v>
      </c>
    </row>
    <row r="158" spans="1:2" x14ac:dyDescent="0.25">
      <c r="A158" t="s">
        <v>281</v>
      </c>
      <c r="B158" s="5">
        <v>300000</v>
      </c>
    </row>
    <row r="159" spans="1:2" x14ac:dyDescent="0.25">
      <c r="A159" t="s">
        <v>224</v>
      </c>
      <c r="B159" s="5">
        <v>500000</v>
      </c>
    </row>
    <row r="160" spans="1:2" x14ac:dyDescent="0.25">
      <c r="A160" t="s">
        <v>173</v>
      </c>
      <c r="B160" s="5">
        <v>2000000</v>
      </c>
    </row>
    <row r="161" spans="1:2" x14ac:dyDescent="0.25">
      <c r="A161" t="s">
        <v>176</v>
      </c>
      <c r="B161" s="5">
        <v>4500000</v>
      </c>
    </row>
    <row r="162" spans="1:2" x14ac:dyDescent="0.25">
      <c r="A162" t="s">
        <v>177</v>
      </c>
      <c r="B162" s="5">
        <v>600000</v>
      </c>
    </row>
    <row r="163" spans="1:2" x14ac:dyDescent="0.25">
      <c r="A163" t="s">
        <v>179</v>
      </c>
      <c r="B163" s="5">
        <v>3900000</v>
      </c>
    </row>
    <row r="164" spans="1:2" x14ac:dyDescent="0.25">
      <c r="A164" t="s">
        <v>180</v>
      </c>
      <c r="B164" s="5">
        <v>4500000</v>
      </c>
    </row>
    <row r="165" spans="1:2" x14ac:dyDescent="0.25">
      <c r="A165" t="s">
        <v>175</v>
      </c>
      <c r="B165" s="5">
        <v>500000</v>
      </c>
    </row>
    <row r="166" spans="1:2" x14ac:dyDescent="0.25">
      <c r="A166" t="s">
        <v>66</v>
      </c>
      <c r="B166" s="5">
        <v>200000</v>
      </c>
    </row>
    <row r="167" spans="1:2" x14ac:dyDescent="0.25">
      <c r="A167" t="s">
        <v>67</v>
      </c>
      <c r="B167" s="5">
        <v>300000</v>
      </c>
    </row>
    <row r="168" spans="1:2" x14ac:dyDescent="0.25">
      <c r="A168" t="s">
        <v>68</v>
      </c>
      <c r="B168" s="5">
        <v>500000</v>
      </c>
    </row>
    <row r="169" spans="1:2" x14ac:dyDescent="0.25">
      <c r="A169" t="s">
        <v>73</v>
      </c>
      <c r="B169" s="5">
        <v>150000</v>
      </c>
    </row>
    <row r="170" spans="1:2" x14ac:dyDescent="0.25">
      <c r="A170" t="s">
        <v>71</v>
      </c>
      <c r="B170" s="5">
        <v>1500000</v>
      </c>
    </row>
    <row r="171" spans="1:2" x14ac:dyDescent="0.25">
      <c r="A171" t="s">
        <v>92</v>
      </c>
      <c r="B171" s="5">
        <v>3000000</v>
      </c>
    </row>
    <row r="172" spans="1:2" x14ac:dyDescent="0.25">
      <c r="A172" t="s">
        <v>169</v>
      </c>
      <c r="B172" s="5">
        <v>7000000</v>
      </c>
    </row>
    <row r="173" spans="1:2" x14ac:dyDescent="0.25">
      <c r="A173" t="s">
        <v>274</v>
      </c>
      <c r="B173" s="5">
        <v>300000</v>
      </c>
    </row>
    <row r="174" spans="1:2" x14ac:dyDescent="0.25">
      <c r="A174" t="s">
        <v>273</v>
      </c>
      <c r="B174" s="5">
        <v>300000</v>
      </c>
    </row>
    <row r="175" spans="1:2" x14ac:dyDescent="0.25">
      <c r="A175" t="s">
        <v>276</v>
      </c>
      <c r="B175" s="5">
        <v>400000</v>
      </c>
    </row>
    <row r="176" spans="1:2" x14ac:dyDescent="0.25">
      <c r="A176" t="s">
        <v>278</v>
      </c>
      <c r="B176" s="5">
        <v>200000</v>
      </c>
    </row>
    <row r="177" spans="1:2" x14ac:dyDescent="0.25">
      <c r="A177" t="s">
        <v>279</v>
      </c>
      <c r="B177" s="5">
        <v>800000</v>
      </c>
    </row>
    <row r="178" spans="1:2" x14ac:dyDescent="0.25">
      <c r="A178" t="s">
        <v>280</v>
      </c>
      <c r="B178" s="5">
        <v>250000</v>
      </c>
    </row>
    <row r="179" spans="1:2" x14ac:dyDescent="0.25">
      <c r="A179" t="s">
        <v>282</v>
      </c>
      <c r="B179" s="5">
        <v>600000</v>
      </c>
    </row>
    <row r="180" spans="1:2" x14ac:dyDescent="0.25">
      <c r="A180" t="s">
        <v>171</v>
      </c>
      <c r="B180" s="5">
        <v>300000</v>
      </c>
    </row>
    <row r="181" spans="1:2" x14ac:dyDescent="0.25">
      <c r="A181" t="s">
        <v>174</v>
      </c>
      <c r="B181" s="5">
        <v>0</v>
      </c>
    </row>
    <row r="182" spans="1:2" x14ac:dyDescent="0.25">
      <c r="A182" t="s">
        <v>178</v>
      </c>
      <c r="B182" s="5">
        <v>600000</v>
      </c>
    </row>
    <row r="183" spans="1:2" x14ac:dyDescent="0.25">
      <c r="A183" t="s">
        <v>181</v>
      </c>
      <c r="B183" s="5">
        <v>1200000</v>
      </c>
    </row>
    <row r="184" spans="1:2" x14ac:dyDescent="0.25">
      <c r="A184" t="s">
        <v>123</v>
      </c>
      <c r="B184" s="5">
        <v>200000</v>
      </c>
    </row>
    <row r="185" spans="1:2" x14ac:dyDescent="0.25">
      <c r="A185" t="s">
        <v>78</v>
      </c>
      <c r="B185" s="5">
        <v>7000000</v>
      </c>
    </row>
    <row r="186" spans="1:2" x14ac:dyDescent="0.25">
      <c r="A186" t="s">
        <v>81</v>
      </c>
      <c r="B186" s="5">
        <v>700000</v>
      </c>
    </row>
    <row r="187" spans="1:2" x14ac:dyDescent="0.25">
      <c r="A187" t="s">
        <v>93</v>
      </c>
      <c r="B187" s="5">
        <v>5000000</v>
      </c>
    </row>
    <row r="188" spans="1:2" x14ac:dyDescent="0.25">
      <c r="A188" t="s">
        <v>170</v>
      </c>
      <c r="B188" s="5">
        <v>7000000</v>
      </c>
    </row>
    <row r="189" spans="1:2" x14ac:dyDescent="0.25">
      <c r="A189" t="s">
        <v>300</v>
      </c>
      <c r="B189" s="5">
        <v>1000000</v>
      </c>
    </row>
    <row r="190" spans="1:2" x14ac:dyDescent="0.25">
      <c r="A190" t="s">
        <v>302</v>
      </c>
      <c r="B190" s="5">
        <v>2000000</v>
      </c>
    </row>
    <row r="191" spans="1:2" x14ac:dyDescent="0.25">
      <c r="A191" t="s">
        <v>304</v>
      </c>
      <c r="B191" s="5">
        <v>500000</v>
      </c>
    </row>
    <row r="192" spans="1:2" x14ac:dyDescent="0.25">
      <c r="A192" t="s">
        <v>305</v>
      </c>
      <c r="B192" s="5">
        <v>1000000</v>
      </c>
    </row>
    <row r="193" spans="1:2" x14ac:dyDescent="0.25">
      <c r="A193" t="s">
        <v>311</v>
      </c>
      <c r="B193" s="5">
        <v>300000</v>
      </c>
    </row>
    <row r="194" spans="1:2" x14ac:dyDescent="0.25">
      <c r="A194" t="s">
        <v>184</v>
      </c>
      <c r="B194" s="5">
        <v>800000</v>
      </c>
    </row>
    <row r="195" spans="1:2" x14ac:dyDescent="0.25">
      <c r="A195" t="s">
        <v>185</v>
      </c>
      <c r="B195" s="5">
        <v>800000</v>
      </c>
    </row>
    <row r="196" spans="1:2" x14ac:dyDescent="0.25">
      <c r="A196" t="s">
        <v>187</v>
      </c>
      <c r="B196" s="5">
        <v>800000</v>
      </c>
    </row>
    <row r="197" spans="1:2" x14ac:dyDescent="0.25">
      <c r="A197" t="s">
        <v>188</v>
      </c>
      <c r="B197" s="5">
        <v>2800000</v>
      </c>
    </row>
    <row r="198" spans="1:2" x14ac:dyDescent="0.25">
      <c r="A198" t="s">
        <v>124</v>
      </c>
      <c r="B198" s="5">
        <v>500000</v>
      </c>
    </row>
    <row r="199" spans="1:2" x14ac:dyDescent="0.25">
      <c r="A199" t="s">
        <v>125</v>
      </c>
      <c r="B199" s="5">
        <v>200000</v>
      </c>
    </row>
    <row r="200" spans="1:2" x14ac:dyDescent="0.25">
      <c r="A200" t="s">
        <v>127</v>
      </c>
      <c r="B200" s="5">
        <v>440000</v>
      </c>
    </row>
    <row r="201" spans="1:2" x14ac:dyDescent="0.25">
      <c r="A201" t="s">
        <v>79</v>
      </c>
      <c r="B201" s="5">
        <v>5000000</v>
      </c>
    </row>
    <row r="202" spans="1:2" x14ac:dyDescent="0.25">
      <c r="A202" t="s">
        <v>80</v>
      </c>
      <c r="B202" s="5">
        <v>900000</v>
      </c>
    </row>
    <row r="203" spans="1:2" x14ac:dyDescent="0.25">
      <c r="A203" t="s">
        <v>94</v>
      </c>
      <c r="B203" s="5">
        <v>3000000</v>
      </c>
    </row>
    <row r="204" spans="1:2" x14ac:dyDescent="0.25">
      <c r="A204" t="s">
        <v>301</v>
      </c>
      <c r="B204" s="5">
        <v>2000000</v>
      </c>
    </row>
    <row r="205" spans="1:2" x14ac:dyDescent="0.25">
      <c r="A205" t="s">
        <v>309</v>
      </c>
      <c r="B205" s="5">
        <v>300000</v>
      </c>
    </row>
    <row r="206" spans="1:2" x14ac:dyDescent="0.25">
      <c r="A206" t="s">
        <v>307</v>
      </c>
      <c r="B206" s="5">
        <v>800000</v>
      </c>
    </row>
    <row r="207" spans="1:2" x14ac:dyDescent="0.25">
      <c r="A207" t="s">
        <v>299</v>
      </c>
      <c r="B207" s="5">
        <v>500000</v>
      </c>
    </row>
    <row r="208" spans="1:2" x14ac:dyDescent="0.25">
      <c r="A208" t="s">
        <v>303</v>
      </c>
      <c r="B208" s="5">
        <v>600000</v>
      </c>
    </row>
    <row r="209" spans="1:2" x14ac:dyDescent="0.25">
      <c r="A209" t="s">
        <v>306</v>
      </c>
      <c r="B209" s="5">
        <v>1000000</v>
      </c>
    </row>
    <row r="210" spans="1:2" x14ac:dyDescent="0.25">
      <c r="A210" t="s">
        <v>308</v>
      </c>
      <c r="B210" s="5">
        <v>600000</v>
      </c>
    </row>
    <row r="211" spans="1:2" x14ac:dyDescent="0.25">
      <c r="A211" t="s">
        <v>310</v>
      </c>
      <c r="B211" s="5">
        <v>200000</v>
      </c>
    </row>
    <row r="212" spans="1:2" x14ac:dyDescent="0.25">
      <c r="A212" t="s">
        <v>314</v>
      </c>
      <c r="B212" s="5">
        <v>0</v>
      </c>
    </row>
    <row r="213" spans="1:2" x14ac:dyDescent="0.25">
      <c r="A213" t="s">
        <v>182</v>
      </c>
      <c r="B213" s="5">
        <v>1800000</v>
      </c>
    </row>
    <row r="214" spans="1:2" x14ac:dyDescent="0.25">
      <c r="A214" t="s">
        <v>186</v>
      </c>
      <c r="B214" s="5">
        <v>2500000</v>
      </c>
    </row>
    <row r="215" spans="1:2" x14ac:dyDescent="0.25">
      <c r="A215" t="s">
        <v>189</v>
      </c>
      <c r="B215" s="5">
        <v>650000</v>
      </c>
    </row>
    <row r="216" spans="1:2" x14ac:dyDescent="0.25">
      <c r="A216" t="s">
        <v>126</v>
      </c>
      <c r="B216" s="5">
        <v>0</v>
      </c>
    </row>
    <row r="217" spans="1:2" x14ac:dyDescent="0.25">
      <c r="A217" t="s">
        <v>54</v>
      </c>
      <c r="B217" s="5">
        <v>5500000</v>
      </c>
    </row>
    <row r="218" spans="1:2" x14ac:dyDescent="0.25">
      <c r="A218" t="s">
        <v>90</v>
      </c>
      <c r="B218" s="5">
        <v>2000000</v>
      </c>
    </row>
    <row r="219" spans="1:2" x14ac:dyDescent="0.25">
      <c r="A219" t="s">
        <v>168</v>
      </c>
      <c r="B219" s="5">
        <v>6000000</v>
      </c>
    </row>
    <row r="220" spans="1:2" x14ac:dyDescent="0.25">
      <c r="A220" t="s">
        <v>254</v>
      </c>
      <c r="B220" s="5">
        <v>800000</v>
      </c>
    </row>
    <row r="221" spans="1:2" x14ac:dyDescent="0.25">
      <c r="A221" t="s">
        <v>261</v>
      </c>
      <c r="B221" s="5">
        <v>0</v>
      </c>
    </row>
    <row r="222" spans="1:2" x14ac:dyDescent="0.25">
      <c r="A222" t="s">
        <v>256</v>
      </c>
      <c r="B222" s="5">
        <v>200000</v>
      </c>
    </row>
    <row r="223" spans="1:2" x14ac:dyDescent="0.25">
      <c r="A223" t="s">
        <v>258</v>
      </c>
      <c r="B223" s="5">
        <v>300000</v>
      </c>
    </row>
    <row r="224" spans="1:2" x14ac:dyDescent="0.25">
      <c r="A224" t="s">
        <v>259</v>
      </c>
      <c r="B224" s="5">
        <v>300000</v>
      </c>
    </row>
    <row r="225" spans="1:2" x14ac:dyDescent="0.25">
      <c r="A225" t="s">
        <v>260</v>
      </c>
      <c r="B225" s="5">
        <v>800000</v>
      </c>
    </row>
    <row r="226" spans="1:2" x14ac:dyDescent="0.25">
      <c r="A226" t="s">
        <v>255</v>
      </c>
      <c r="B226" s="5">
        <v>500000</v>
      </c>
    </row>
    <row r="227" spans="1:2" x14ac:dyDescent="0.25">
      <c r="A227" t="s">
        <v>262</v>
      </c>
      <c r="B227" s="5">
        <v>500000</v>
      </c>
    </row>
    <row r="228" spans="1:2" x14ac:dyDescent="0.25">
      <c r="A228" t="s">
        <v>263</v>
      </c>
      <c r="B228" s="5">
        <v>300000</v>
      </c>
    </row>
    <row r="229" spans="1:2" x14ac:dyDescent="0.25">
      <c r="A229" t="s">
        <v>264</v>
      </c>
      <c r="B229" s="5">
        <v>500000</v>
      </c>
    </row>
    <row r="230" spans="1:2" x14ac:dyDescent="0.25">
      <c r="A230" t="s">
        <v>320</v>
      </c>
      <c r="B230" s="5">
        <v>2000000</v>
      </c>
    </row>
    <row r="231" spans="1:2" x14ac:dyDescent="0.25">
      <c r="A231" t="s">
        <v>319</v>
      </c>
      <c r="B231" s="5">
        <v>1600000</v>
      </c>
    </row>
    <row r="232" spans="1:2" x14ac:dyDescent="0.25">
      <c r="A232" t="s">
        <v>74</v>
      </c>
      <c r="B232" s="5">
        <v>3000000</v>
      </c>
    </row>
    <row r="233" spans="1:2" x14ac:dyDescent="0.25">
      <c r="A233" t="s">
        <v>76</v>
      </c>
      <c r="B233" s="5">
        <v>3000000</v>
      </c>
    </row>
    <row r="234" spans="1:2" x14ac:dyDescent="0.25">
      <c r="A234" t="s">
        <v>77</v>
      </c>
      <c r="B234" s="5">
        <v>2000000</v>
      </c>
    </row>
    <row r="235" spans="1:2" x14ac:dyDescent="0.25">
      <c r="A235" t="s">
        <v>285</v>
      </c>
      <c r="B235" s="5">
        <v>3000000</v>
      </c>
    </row>
    <row r="236" spans="1:2" x14ac:dyDescent="0.25">
      <c r="A236" t="s">
        <v>297</v>
      </c>
      <c r="B236" s="5">
        <v>900000</v>
      </c>
    </row>
    <row r="237" spans="1:2" x14ac:dyDescent="0.25">
      <c r="A237" t="s">
        <v>287</v>
      </c>
      <c r="B237" s="5">
        <v>1000000</v>
      </c>
    </row>
    <row r="238" spans="1:2" x14ac:dyDescent="0.25">
      <c r="A238" t="s">
        <v>288</v>
      </c>
      <c r="B238" s="5">
        <v>1000000</v>
      </c>
    </row>
    <row r="239" spans="1:2" x14ac:dyDescent="0.25">
      <c r="A239" t="s">
        <v>266</v>
      </c>
      <c r="B239" s="5">
        <v>300000</v>
      </c>
    </row>
    <row r="240" spans="1:2" x14ac:dyDescent="0.25">
      <c r="A240" t="s">
        <v>289</v>
      </c>
      <c r="B240" s="5">
        <v>1000000</v>
      </c>
    </row>
    <row r="241" spans="1:2" x14ac:dyDescent="0.25">
      <c r="A241" t="s">
        <v>290</v>
      </c>
      <c r="B241" s="5">
        <v>150000</v>
      </c>
    </row>
    <row r="242" spans="1:2" x14ac:dyDescent="0.25">
      <c r="A242" t="s">
        <v>291</v>
      </c>
      <c r="B242" s="5">
        <v>600000</v>
      </c>
    </row>
    <row r="243" spans="1:2" x14ac:dyDescent="0.25">
      <c r="A243" t="s">
        <v>293</v>
      </c>
      <c r="B243" s="5">
        <v>1000000</v>
      </c>
    </row>
    <row r="244" spans="1:2" x14ac:dyDescent="0.25">
      <c r="A244" t="s">
        <v>295</v>
      </c>
      <c r="B244" s="5">
        <v>1000000</v>
      </c>
    </row>
    <row r="245" spans="1:2" x14ac:dyDescent="0.25">
      <c r="A245" t="s">
        <v>296</v>
      </c>
      <c r="B245" s="5">
        <v>900000</v>
      </c>
    </row>
    <row r="246" spans="1:2" x14ac:dyDescent="0.25">
      <c r="A246" t="s">
        <v>298</v>
      </c>
      <c r="B246" s="5">
        <v>800000</v>
      </c>
    </row>
    <row r="247" spans="1:2" x14ac:dyDescent="0.25">
      <c r="A247" t="s">
        <v>294</v>
      </c>
      <c r="B247" s="5">
        <v>800000</v>
      </c>
    </row>
    <row r="248" spans="1:2" x14ac:dyDescent="0.25">
      <c r="A248" t="s">
        <v>64</v>
      </c>
      <c r="B248" s="5">
        <v>300000</v>
      </c>
    </row>
    <row r="249" spans="1:2" x14ac:dyDescent="0.25">
      <c r="A249" t="s">
        <v>65</v>
      </c>
      <c r="B249" s="5">
        <v>10000000</v>
      </c>
    </row>
    <row r="250" spans="1:2" x14ac:dyDescent="0.25">
      <c r="A250" t="s">
        <v>91</v>
      </c>
      <c r="B250" s="5">
        <v>3000000</v>
      </c>
    </row>
    <row r="251" spans="1:2" x14ac:dyDescent="0.25">
      <c r="A251" t="s">
        <v>272</v>
      </c>
      <c r="B251" s="5">
        <v>3500000</v>
      </c>
    </row>
    <row r="252" spans="1:2" x14ac:dyDescent="0.25">
      <c r="A252" t="s">
        <v>267</v>
      </c>
      <c r="B252" s="5">
        <v>1000000</v>
      </c>
    </row>
    <row r="253" spans="1:2" x14ac:dyDescent="0.25">
      <c r="A253" t="s">
        <v>268</v>
      </c>
      <c r="B253" s="5">
        <v>2000000</v>
      </c>
    </row>
    <row r="254" spans="1:2" x14ac:dyDescent="0.25">
      <c r="A254" t="s">
        <v>270</v>
      </c>
      <c r="B254" s="5">
        <v>1800000</v>
      </c>
    </row>
    <row r="255" spans="1:2" x14ac:dyDescent="0.25">
      <c r="A255" t="s">
        <v>269</v>
      </c>
      <c r="B255" s="5">
        <v>600000</v>
      </c>
    </row>
    <row r="256" spans="1:2" x14ac:dyDescent="0.25">
      <c r="A256" t="s">
        <v>779</v>
      </c>
      <c r="B256" s="5">
        <v>200000</v>
      </c>
    </row>
    <row r="257" spans="1:2" x14ac:dyDescent="0.25">
      <c r="A257" t="s">
        <v>780</v>
      </c>
      <c r="B257" s="5">
        <v>200000</v>
      </c>
    </row>
    <row r="258" spans="1:2" x14ac:dyDescent="0.25">
      <c r="A258" t="s">
        <v>212</v>
      </c>
      <c r="B258" s="5">
        <v>500000</v>
      </c>
    </row>
    <row r="259" spans="1:2" x14ac:dyDescent="0.25">
      <c r="A259" t="s">
        <v>781</v>
      </c>
      <c r="B259" s="5">
        <v>200000</v>
      </c>
    </row>
    <row r="260" spans="1:2" x14ac:dyDescent="0.25">
      <c r="A260" t="s">
        <v>782</v>
      </c>
      <c r="B260" s="5">
        <v>500000</v>
      </c>
    </row>
    <row r="261" spans="1:2" x14ac:dyDescent="0.25">
      <c r="A261" t="s">
        <v>206</v>
      </c>
      <c r="B261" s="5">
        <v>300000</v>
      </c>
    </row>
    <row r="262" spans="1:2" x14ac:dyDescent="0.25">
      <c r="A262" t="s">
        <v>784</v>
      </c>
      <c r="B262" s="5">
        <v>1500000</v>
      </c>
    </row>
    <row r="263" spans="1:2" x14ac:dyDescent="0.25">
      <c r="A263" t="s">
        <v>200</v>
      </c>
      <c r="B263" s="5">
        <v>3000000</v>
      </c>
    </row>
    <row r="264" spans="1:2" x14ac:dyDescent="0.25">
      <c r="B264" s="5"/>
    </row>
    <row r="265" spans="1:2" x14ac:dyDescent="0.25">
      <c r="B265" s="5"/>
    </row>
    <row r="266" spans="1:2" x14ac:dyDescent="0.25">
      <c r="B266" s="5"/>
    </row>
    <row r="267" spans="1:2" x14ac:dyDescent="0.25">
      <c r="B267" s="5"/>
    </row>
  </sheetData>
  <autoFilter ref="A1:B267"/>
  <conditionalFormatting sqref="A4">
    <cfRule type="duplicateValues" dxfId="34" priority="31"/>
  </conditionalFormatting>
  <conditionalFormatting sqref="A5">
    <cfRule type="duplicateValues" dxfId="33" priority="30"/>
  </conditionalFormatting>
  <conditionalFormatting sqref="A6">
    <cfRule type="duplicateValues" dxfId="32" priority="29"/>
  </conditionalFormatting>
  <conditionalFormatting sqref="A1">
    <cfRule type="duplicateValues" dxfId="31" priority="2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1"/>
  <sheetViews>
    <sheetView topLeftCell="A12" workbookViewId="0"/>
  </sheetViews>
  <sheetFormatPr baseColWidth="10" defaultRowHeight="15" x14ac:dyDescent="0.25"/>
  <cols>
    <col min="1" max="1" width="37.28515625" bestFit="1" customWidth="1"/>
    <col min="2" max="2" width="20.7109375" customWidth="1"/>
  </cols>
  <sheetData>
    <row r="1" spans="1:2" x14ac:dyDescent="0.25">
      <c r="A1" s="1" t="s">
        <v>776</v>
      </c>
      <c r="B1" t="s">
        <v>775</v>
      </c>
    </row>
    <row r="2" spans="1:2" x14ac:dyDescent="0.25">
      <c r="A2" t="s">
        <v>10</v>
      </c>
      <c r="B2">
        <v>450000</v>
      </c>
    </row>
    <row r="3" spans="1:2" x14ac:dyDescent="0.25">
      <c r="A3" t="s">
        <v>11</v>
      </c>
      <c r="B3">
        <v>350000</v>
      </c>
    </row>
    <row r="4" spans="1:2" x14ac:dyDescent="0.25">
      <c r="A4" t="s">
        <v>12</v>
      </c>
      <c r="B4">
        <v>350000</v>
      </c>
    </row>
    <row r="5" spans="1:2" x14ac:dyDescent="0.25">
      <c r="A5" t="s">
        <v>69</v>
      </c>
      <c r="B5">
        <v>6000000</v>
      </c>
    </row>
    <row r="6" spans="1:2" x14ac:dyDescent="0.25">
      <c r="A6" t="s">
        <v>19</v>
      </c>
      <c r="B6">
        <v>5000000</v>
      </c>
    </row>
    <row r="7" spans="1:2" x14ac:dyDescent="0.25">
      <c r="A7" t="s">
        <v>85</v>
      </c>
      <c r="B7">
        <v>5000000</v>
      </c>
    </row>
    <row r="8" spans="1:2" x14ac:dyDescent="0.25">
      <c r="A8" t="s">
        <v>163</v>
      </c>
      <c r="B8">
        <v>11000000</v>
      </c>
    </row>
    <row r="9" spans="1:2" x14ac:dyDescent="0.25">
      <c r="A9" t="s">
        <v>132</v>
      </c>
      <c r="B9">
        <v>5500000</v>
      </c>
    </row>
    <row r="10" spans="1:2" x14ac:dyDescent="0.25">
      <c r="A10" t="s">
        <v>134</v>
      </c>
      <c r="B10">
        <v>3500000</v>
      </c>
    </row>
    <row r="11" spans="1:2" x14ac:dyDescent="0.25">
      <c r="A11" s="1" t="s">
        <v>192</v>
      </c>
      <c r="B11">
        <v>1000000</v>
      </c>
    </row>
    <row r="12" spans="1:2" x14ac:dyDescent="0.25">
      <c r="A12" s="1" t="s">
        <v>194</v>
      </c>
      <c r="B12">
        <v>5000000</v>
      </c>
    </row>
    <row r="13" spans="1:2" x14ac:dyDescent="0.25">
      <c r="A13" s="1" t="s">
        <v>195</v>
      </c>
      <c r="B13">
        <v>4000000</v>
      </c>
    </row>
    <row r="14" spans="1:2" x14ac:dyDescent="0.25">
      <c r="A14" s="1" t="s">
        <v>196</v>
      </c>
      <c r="B14">
        <v>500000</v>
      </c>
    </row>
    <row r="16" spans="1:2" x14ac:dyDescent="0.25">
      <c r="A16" s="1" t="s">
        <v>206</v>
      </c>
      <c r="B16">
        <v>200000</v>
      </c>
    </row>
    <row r="18" spans="1:2" x14ac:dyDescent="0.25">
      <c r="A18" s="1" t="s">
        <v>207</v>
      </c>
      <c r="B18">
        <v>2500000</v>
      </c>
    </row>
    <row r="19" spans="1:2" x14ac:dyDescent="0.25">
      <c r="A19" s="1" t="s">
        <v>219</v>
      </c>
      <c r="B19">
        <v>2000000</v>
      </c>
    </row>
    <row r="20" spans="1:2" x14ac:dyDescent="0.25">
      <c r="A20" s="1" t="s">
        <v>220</v>
      </c>
      <c r="B20">
        <v>800000</v>
      </c>
    </row>
    <row r="21" spans="1:2" x14ac:dyDescent="0.25">
      <c r="A21" s="1" t="s">
        <v>221</v>
      </c>
      <c r="B21">
        <v>2000000</v>
      </c>
    </row>
    <row r="22" spans="1:2" x14ac:dyDescent="0.25">
      <c r="A22" s="1" t="s">
        <v>223</v>
      </c>
      <c r="B22">
        <v>1300000</v>
      </c>
    </row>
    <row r="23" spans="1:2" x14ac:dyDescent="0.25">
      <c r="A23" s="1" t="s">
        <v>318</v>
      </c>
      <c r="B23">
        <v>800000</v>
      </c>
    </row>
    <row r="24" spans="1:2" x14ac:dyDescent="0.25">
      <c r="A24" t="s">
        <v>22</v>
      </c>
      <c r="B24">
        <v>2000000</v>
      </c>
    </row>
    <row r="25" spans="1:2" x14ac:dyDescent="0.25">
      <c r="A25" t="s">
        <v>23</v>
      </c>
      <c r="B25">
        <v>4000000</v>
      </c>
    </row>
    <row r="26" spans="1:2" x14ac:dyDescent="0.25">
      <c r="A26" t="s">
        <v>23</v>
      </c>
      <c r="B26">
        <v>7000000</v>
      </c>
    </row>
    <row r="27" spans="1:2" x14ac:dyDescent="0.25">
      <c r="A27" t="s">
        <v>26</v>
      </c>
      <c r="B27">
        <v>3000000</v>
      </c>
    </row>
    <row r="28" spans="1:2" x14ac:dyDescent="0.25">
      <c r="A28" t="s">
        <v>84</v>
      </c>
      <c r="B28">
        <v>1800000</v>
      </c>
    </row>
    <row r="29" spans="1:2" x14ac:dyDescent="0.25">
      <c r="A29" t="s">
        <v>137</v>
      </c>
      <c r="B29">
        <v>14000000</v>
      </c>
    </row>
    <row r="30" spans="1:2" x14ac:dyDescent="0.25">
      <c r="A30" t="s">
        <v>138</v>
      </c>
      <c r="B30">
        <v>3000000</v>
      </c>
    </row>
    <row r="32" spans="1:2" x14ac:dyDescent="0.25">
      <c r="A32" s="1" t="s">
        <v>193</v>
      </c>
      <c r="B32">
        <v>4000000</v>
      </c>
    </row>
    <row r="36" spans="1:2" x14ac:dyDescent="0.25">
      <c r="A36" s="1" t="s">
        <v>204</v>
      </c>
      <c r="B36">
        <v>100000</v>
      </c>
    </row>
    <row r="38" spans="1:2" x14ac:dyDescent="0.25">
      <c r="A38" s="1" t="s">
        <v>210</v>
      </c>
      <c r="B38">
        <v>100000</v>
      </c>
    </row>
    <row r="39" spans="1:2" x14ac:dyDescent="0.25">
      <c r="A39" s="1" t="s">
        <v>211</v>
      </c>
      <c r="B39">
        <v>150000</v>
      </c>
    </row>
    <row r="40" spans="1:2" x14ac:dyDescent="0.25">
      <c r="A40" s="1" t="s">
        <v>213</v>
      </c>
      <c r="B40">
        <v>500000</v>
      </c>
    </row>
    <row r="41" spans="1:2" x14ac:dyDescent="0.25">
      <c r="A41" t="s">
        <v>20</v>
      </c>
      <c r="B41">
        <v>5000000</v>
      </c>
    </row>
    <row r="42" spans="1:2" x14ac:dyDescent="0.25">
      <c r="A42" t="s">
        <v>21</v>
      </c>
      <c r="B42">
        <v>2000000</v>
      </c>
    </row>
    <row r="43" spans="1:2" x14ac:dyDescent="0.25">
      <c r="A43" t="s">
        <v>29</v>
      </c>
      <c r="B43">
        <v>2670000</v>
      </c>
    </row>
    <row r="44" spans="1:2" x14ac:dyDescent="0.25">
      <c r="A44" t="s">
        <v>24</v>
      </c>
      <c r="B44">
        <v>5000000</v>
      </c>
    </row>
    <row r="45" spans="1:2" x14ac:dyDescent="0.25">
      <c r="A45" t="s">
        <v>27</v>
      </c>
      <c r="B45">
        <v>2000000</v>
      </c>
    </row>
    <row r="46" spans="1:2" x14ac:dyDescent="0.25">
      <c r="A46" t="s">
        <v>28</v>
      </c>
      <c r="B46">
        <v>2500000</v>
      </c>
    </row>
    <row r="47" spans="1:2" x14ac:dyDescent="0.25">
      <c r="A47" t="s">
        <v>87</v>
      </c>
      <c r="B47">
        <v>550000</v>
      </c>
    </row>
    <row r="48" spans="1:2" x14ac:dyDescent="0.25">
      <c r="A48" t="s">
        <v>165</v>
      </c>
      <c r="B48">
        <v>3800000</v>
      </c>
    </row>
    <row r="49" spans="1:2" x14ac:dyDescent="0.25">
      <c r="A49" t="s">
        <v>136</v>
      </c>
      <c r="B49">
        <v>6000000</v>
      </c>
    </row>
    <row r="50" spans="1:2" x14ac:dyDescent="0.25">
      <c r="A50" t="s">
        <v>139</v>
      </c>
      <c r="B50">
        <v>1000000</v>
      </c>
    </row>
    <row r="51" spans="1:2" x14ac:dyDescent="0.25">
      <c r="A51" t="s">
        <v>140</v>
      </c>
      <c r="B51">
        <v>2000000</v>
      </c>
    </row>
    <row r="52" spans="1:2" x14ac:dyDescent="0.25">
      <c r="A52" s="1" t="s">
        <v>190</v>
      </c>
      <c r="B52">
        <v>1300000</v>
      </c>
    </row>
    <row r="54" spans="1:2" x14ac:dyDescent="0.25">
      <c r="A54" s="1" t="s">
        <v>201</v>
      </c>
      <c r="B54">
        <v>200000</v>
      </c>
    </row>
    <row r="55" spans="1:2" x14ac:dyDescent="0.25">
      <c r="A55" s="1" t="s">
        <v>202</v>
      </c>
      <c r="B55">
        <v>380000</v>
      </c>
    </row>
    <row r="56" spans="1:2" x14ac:dyDescent="0.25">
      <c r="A56" s="1" t="s">
        <v>203</v>
      </c>
      <c r="B56">
        <v>200000</v>
      </c>
    </row>
    <row r="70" spans="1:2" x14ac:dyDescent="0.25">
      <c r="A70" s="1" t="s">
        <v>222</v>
      </c>
      <c r="B70">
        <v>0</v>
      </c>
    </row>
    <row r="71" spans="1:2" x14ac:dyDescent="0.25">
      <c r="A71" s="1" t="s">
        <v>316</v>
      </c>
      <c r="B71">
        <v>1200000</v>
      </c>
    </row>
    <row r="72" spans="1:2" x14ac:dyDescent="0.25">
      <c r="A72" t="s">
        <v>9</v>
      </c>
      <c r="B72">
        <v>300000</v>
      </c>
    </row>
    <row r="73" spans="1:2" x14ac:dyDescent="0.25">
      <c r="A73" t="s">
        <v>13</v>
      </c>
      <c r="B73">
        <v>300000</v>
      </c>
    </row>
    <row r="74" spans="1:2" x14ac:dyDescent="0.25">
      <c r="A74" t="s">
        <v>15</v>
      </c>
      <c r="B74">
        <v>2200000</v>
      </c>
    </row>
    <row r="75" spans="1:2" x14ac:dyDescent="0.25">
      <c r="A75" t="s">
        <v>18</v>
      </c>
      <c r="B75">
        <v>4000000</v>
      </c>
    </row>
    <row r="76" spans="1:2" x14ac:dyDescent="0.25">
      <c r="A76" t="s">
        <v>25</v>
      </c>
      <c r="B76">
        <v>2000000</v>
      </c>
    </row>
    <row r="77" spans="1:2" x14ac:dyDescent="0.25">
      <c r="A77" t="s">
        <v>86</v>
      </c>
      <c r="B77">
        <v>3000000</v>
      </c>
    </row>
    <row r="78" spans="1:2" x14ac:dyDescent="0.25">
      <c r="A78" t="s">
        <v>166</v>
      </c>
      <c r="B78">
        <v>5200000</v>
      </c>
    </row>
    <row r="79" spans="1:2" x14ac:dyDescent="0.25">
      <c r="A79" t="s">
        <v>135</v>
      </c>
      <c r="B79">
        <v>2700000</v>
      </c>
    </row>
    <row r="80" spans="1:2" x14ac:dyDescent="0.25">
      <c r="A80" s="1" t="s">
        <v>198</v>
      </c>
      <c r="B80">
        <v>200000</v>
      </c>
    </row>
    <row r="81" spans="1:2" x14ac:dyDescent="0.25">
      <c r="A81" s="1" t="s">
        <v>199</v>
      </c>
      <c r="B81">
        <v>300000</v>
      </c>
    </row>
    <row r="83" spans="1:2" x14ac:dyDescent="0.25">
      <c r="A83" s="1" t="s">
        <v>205</v>
      </c>
      <c r="B83">
        <v>0</v>
      </c>
    </row>
    <row r="84" spans="1:2" x14ac:dyDescent="0.25">
      <c r="A84" t="s">
        <v>208</v>
      </c>
      <c r="B84">
        <v>500000</v>
      </c>
    </row>
    <row r="85" spans="1:2" x14ac:dyDescent="0.25">
      <c r="A85" s="1" t="s">
        <v>209</v>
      </c>
      <c r="B85">
        <v>0</v>
      </c>
    </row>
    <row r="86" spans="1:2" x14ac:dyDescent="0.25">
      <c r="A86" s="1" t="s">
        <v>214</v>
      </c>
      <c r="B86">
        <v>2000000</v>
      </c>
    </row>
    <row r="88" spans="1:2" x14ac:dyDescent="0.25">
      <c r="A88" s="1" t="s">
        <v>215</v>
      </c>
      <c r="B88">
        <v>2000000</v>
      </c>
    </row>
    <row r="89" spans="1:2" x14ac:dyDescent="0.25">
      <c r="A89" s="1" t="s">
        <v>216</v>
      </c>
      <c r="B89">
        <v>100000</v>
      </c>
    </row>
    <row r="91" spans="1:2" x14ac:dyDescent="0.25">
      <c r="A91" s="1" t="s">
        <v>218</v>
      </c>
      <c r="B91">
        <v>2000000</v>
      </c>
    </row>
    <row r="92" spans="1:2" x14ac:dyDescent="0.25">
      <c r="A92" t="s">
        <v>33</v>
      </c>
      <c r="B92">
        <v>900000</v>
      </c>
    </row>
    <row r="93" spans="1:2" x14ac:dyDescent="0.25">
      <c r="A93" t="s">
        <v>39</v>
      </c>
      <c r="B93">
        <v>4500000</v>
      </c>
    </row>
    <row r="94" spans="1:2" x14ac:dyDescent="0.25">
      <c r="A94" t="s">
        <v>167</v>
      </c>
      <c r="B94">
        <v>9000000</v>
      </c>
    </row>
    <row r="95" spans="1:2" x14ac:dyDescent="0.25">
      <c r="A95" t="s">
        <v>146</v>
      </c>
      <c r="B95">
        <v>5000000</v>
      </c>
    </row>
    <row r="96" spans="1:2" x14ac:dyDescent="0.25">
      <c r="A96" t="s">
        <v>147</v>
      </c>
      <c r="B96">
        <v>7000000</v>
      </c>
    </row>
    <row r="97" spans="1:2" x14ac:dyDescent="0.25">
      <c r="A97" s="1" t="s">
        <v>227</v>
      </c>
      <c r="B97">
        <v>6500000</v>
      </c>
    </row>
    <row r="98" spans="1:2" x14ac:dyDescent="0.25">
      <c r="A98" s="1" t="s">
        <v>253</v>
      </c>
      <c r="B98">
        <v>1200000</v>
      </c>
    </row>
    <row r="99" spans="1:2" x14ac:dyDescent="0.25">
      <c r="A99" s="1" t="s">
        <v>233</v>
      </c>
      <c r="B99">
        <v>850000</v>
      </c>
    </row>
    <row r="100" spans="1:2" x14ac:dyDescent="0.25">
      <c r="A100" s="1" t="s">
        <v>237</v>
      </c>
      <c r="B100">
        <v>1000000</v>
      </c>
    </row>
    <row r="101" spans="1:2" x14ac:dyDescent="0.25">
      <c r="A101" s="1" t="s">
        <v>238</v>
      </c>
      <c r="B101">
        <v>100000</v>
      </c>
    </row>
    <row r="103" spans="1:2" x14ac:dyDescent="0.25">
      <c r="A103" s="1" t="s">
        <v>246</v>
      </c>
      <c r="B103">
        <v>1000000</v>
      </c>
    </row>
    <row r="104" spans="1:2" x14ac:dyDescent="0.25">
      <c r="A104" s="1" t="s">
        <v>247</v>
      </c>
      <c r="B104">
        <v>1000000</v>
      </c>
    </row>
    <row r="105" spans="1:2" x14ac:dyDescent="0.25">
      <c r="A105" s="1" t="s">
        <v>248</v>
      </c>
      <c r="B105">
        <v>1200000</v>
      </c>
    </row>
    <row r="107" spans="1:2" x14ac:dyDescent="0.25">
      <c r="A107" s="6" t="s">
        <v>292</v>
      </c>
      <c r="B107">
        <v>900000</v>
      </c>
    </row>
    <row r="108" spans="1:2" x14ac:dyDescent="0.25">
      <c r="A108" t="s">
        <v>102</v>
      </c>
      <c r="B108">
        <v>900000</v>
      </c>
    </row>
    <row r="109" spans="1:2" x14ac:dyDescent="0.25">
      <c r="A109" t="s">
        <v>107</v>
      </c>
      <c r="B109">
        <v>500000</v>
      </c>
    </row>
    <row r="110" spans="1:2" x14ac:dyDescent="0.25">
      <c r="A110" t="s">
        <v>110</v>
      </c>
      <c r="B110">
        <v>655000</v>
      </c>
    </row>
    <row r="111" spans="1:2" x14ac:dyDescent="0.25">
      <c r="A111" t="s">
        <v>113</v>
      </c>
      <c r="B111">
        <v>484000</v>
      </c>
    </row>
    <row r="112" spans="1:2" x14ac:dyDescent="0.25">
      <c r="A112" t="s">
        <v>115</v>
      </c>
      <c r="B112">
        <v>350000</v>
      </c>
    </row>
    <row r="113" spans="1:2" x14ac:dyDescent="0.25">
      <c r="A113" t="s">
        <v>119</v>
      </c>
      <c r="B113">
        <v>0</v>
      </c>
    </row>
    <row r="114" spans="1:2" x14ac:dyDescent="0.25">
      <c r="A114" t="s">
        <v>88</v>
      </c>
      <c r="B114">
        <v>4500000</v>
      </c>
    </row>
    <row r="115" spans="1:2" x14ac:dyDescent="0.25">
      <c r="A115" t="s">
        <v>142</v>
      </c>
      <c r="B115">
        <v>2500000</v>
      </c>
    </row>
    <row r="116" spans="1:2" x14ac:dyDescent="0.25">
      <c r="A116" t="s">
        <v>148</v>
      </c>
      <c r="B116">
        <v>2500000</v>
      </c>
    </row>
    <row r="117" spans="1:2" x14ac:dyDescent="0.25">
      <c r="A117" t="s">
        <v>151</v>
      </c>
      <c r="B117">
        <v>3500000</v>
      </c>
    </row>
    <row r="118" spans="1:2" x14ac:dyDescent="0.25">
      <c r="A118" t="s">
        <v>152</v>
      </c>
      <c r="B118">
        <v>14000000</v>
      </c>
    </row>
    <row r="119" spans="1:2" x14ac:dyDescent="0.25">
      <c r="A119" t="s">
        <v>155</v>
      </c>
      <c r="B119">
        <v>3100000</v>
      </c>
    </row>
    <row r="120" spans="1:2" x14ac:dyDescent="0.25">
      <c r="A120" s="1" t="s">
        <v>228</v>
      </c>
      <c r="B120">
        <v>1200000</v>
      </c>
    </row>
    <row r="121" spans="1:2" x14ac:dyDescent="0.25">
      <c r="A121" s="1" t="s">
        <v>229</v>
      </c>
      <c r="B121">
        <v>1200000</v>
      </c>
    </row>
    <row r="122" spans="1:2" x14ac:dyDescent="0.25">
      <c r="A122" s="1" t="s">
        <v>234</v>
      </c>
      <c r="B122">
        <v>1500000</v>
      </c>
    </row>
    <row r="123" spans="1:2" x14ac:dyDescent="0.25">
      <c r="A123" s="1" t="s">
        <v>235</v>
      </c>
      <c r="B123">
        <v>600000</v>
      </c>
    </row>
    <row r="124" spans="1:2" x14ac:dyDescent="0.25">
      <c r="A124" s="1" t="s">
        <v>236</v>
      </c>
      <c r="B124">
        <v>1290000</v>
      </c>
    </row>
    <row r="125" spans="1:2" x14ac:dyDescent="0.25">
      <c r="A125" s="1" t="s">
        <v>243</v>
      </c>
      <c r="B125">
        <v>800000</v>
      </c>
    </row>
    <row r="126" spans="1:2" x14ac:dyDescent="0.25">
      <c r="A126" t="s">
        <v>99</v>
      </c>
      <c r="B126">
        <v>1000000</v>
      </c>
    </row>
    <row r="127" spans="1:2" x14ac:dyDescent="0.25">
      <c r="A127" t="s">
        <v>100</v>
      </c>
      <c r="B127">
        <v>1500000</v>
      </c>
    </row>
    <row r="128" spans="1:2" x14ac:dyDescent="0.25">
      <c r="A128" t="s">
        <v>104</v>
      </c>
      <c r="B128">
        <v>700000</v>
      </c>
    </row>
    <row r="129" spans="1:2" x14ac:dyDescent="0.25">
      <c r="A129" t="s">
        <v>108</v>
      </c>
      <c r="B129">
        <v>300000</v>
      </c>
    </row>
    <row r="130" spans="1:2" x14ac:dyDescent="0.25">
      <c r="A130" t="s">
        <v>116</v>
      </c>
      <c r="B130">
        <v>200000</v>
      </c>
    </row>
    <row r="131" spans="1:2" x14ac:dyDescent="0.25">
      <c r="A131" t="s">
        <v>30</v>
      </c>
      <c r="B131">
        <v>350000</v>
      </c>
    </row>
    <row r="132" spans="1:2" x14ac:dyDescent="0.25">
      <c r="A132" t="s">
        <v>31</v>
      </c>
      <c r="B132">
        <v>650000</v>
      </c>
    </row>
    <row r="133" spans="1:2" x14ac:dyDescent="0.25">
      <c r="A133" t="s">
        <v>46</v>
      </c>
      <c r="B133">
        <v>250000</v>
      </c>
    </row>
    <row r="134" spans="1:2" x14ac:dyDescent="0.25">
      <c r="A134" t="s">
        <v>35</v>
      </c>
      <c r="B134">
        <v>220000</v>
      </c>
    </row>
    <row r="135" spans="1:2" x14ac:dyDescent="0.25">
      <c r="A135" t="s">
        <v>36</v>
      </c>
      <c r="B135">
        <v>550000</v>
      </c>
    </row>
    <row r="136" spans="1:2" x14ac:dyDescent="0.25">
      <c r="A136" t="s">
        <v>32</v>
      </c>
      <c r="B136">
        <v>650000</v>
      </c>
    </row>
    <row r="137" spans="1:2" x14ac:dyDescent="0.25">
      <c r="A137" t="s">
        <v>34</v>
      </c>
      <c r="B137">
        <v>950000</v>
      </c>
    </row>
    <row r="138" spans="1:2" x14ac:dyDescent="0.25">
      <c r="A138" t="s">
        <v>37</v>
      </c>
      <c r="B138">
        <v>300000</v>
      </c>
    </row>
    <row r="139" spans="1:2" x14ac:dyDescent="0.25">
      <c r="A139" t="s">
        <v>43</v>
      </c>
      <c r="B139">
        <v>308000</v>
      </c>
    </row>
    <row r="140" spans="1:2" x14ac:dyDescent="0.25">
      <c r="A140" t="s">
        <v>43</v>
      </c>
      <c r="B140">
        <v>369000</v>
      </c>
    </row>
    <row r="141" spans="1:2" x14ac:dyDescent="0.25">
      <c r="A141" t="s">
        <v>44</v>
      </c>
      <c r="B141">
        <v>295000</v>
      </c>
    </row>
    <row r="142" spans="1:2" x14ac:dyDescent="0.25">
      <c r="A142" t="s">
        <v>41</v>
      </c>
      <c r="B142">
        <v>4800000</v>
      </c>
    </row>
    <row r="143" spans="1:2" x14ac:dyDescent="0.25">
      <c r="A143" t="s">
        <v>42</v>
      </c>
      <c r="B143">
        <v>3000000</v>
      </c>
    </row>
    <row r="144" spans="1:2" x14ac:dyDescent="0.25">
      <c r="A144" t="s">
        <v>89</v>
      </c>
      <c r="B144">
        <v>5500000</v>
      </c>
    </row>
    <row r="145" spans="1:2" x14ac:dyDescent="0.25">
      <c r="A145" t="s">
        <v>143</v>
      </c>
      <c r="B145">
        <v>7500000</v>
      </c>
    </row>
    <row r="146" spans="1:2" x14ac:dyDescent="0.25">
      <c r="A146" t="s">
        <v>144</v>
      </c>
      <c r="B146">
        <v>4000000</v>
      </c>
    </row>
    <row r="147" spans="1:2" x14ac:dyDescent="0.25">
      <c r="A147" t="s">
        <v>145</v>
      </c>
      <c r="B147">
        <v>7500000</v>
      </c>
    </row>
    <row r="148" spans="1:2" x14ac:dyDescent="0.25">
      <c r="A148" s="1" t="s">
        <v>251</v>
      </c>
      <c r="B148">
        <v>1800000</v>
      </c>
    </row>
    <row r="149" spans="1:2" x14ac:dyDescent="0.25">
      <c r="A149" s="1" t="s">
        <v>230</v>
      </c>
      <c r="B149">
        <v>800000</v>
      </c>
    </row>
    <row r="150" spans="1:2" x14ac:dyDescent="0.25">
      <c r="A150" s="1" t="s">
        <v>231</v>
      </c>
      <c r="B150">
        <v>411000</v>
      </c>
    </row>
    <row r="151" spans="1:2" x14ac:dyDescent="0.25">
      <c r="A151" s="1" t="s">
        <v>232</v>
      </c>
      <c r="B151">
        <v>1500000</v>
      </c>
    </row>
    <row r="152" spans="1:2" x14ac:dyDescent="0.25">
      <c r="A152" t="s">
        <v>95</v>
      </c>
      <c r="B152">
        <v>277000</v>
      </c>
    </row>
    <row r="153" spans="1:2" x14ac:dyDescent="0.25">
      <c r="A153" t="s">
        <v>97</v>
      </c>
      <c r="B153">
        <v>555000</v>
      </c>
    </row>
    <row r="154" spans="1:2" x14ac:dyDescent="0.25">
      <c r="A154" t="s">
        <v>98</v>
      </c>
      <c r="B154">
        <v>600000</v>
      </c>
    </row>
    <row r="155" spans="1:2" x14ac:dyDescent="0.25">
      <c r="A155" t="s">
        <v>101</v>
      </c>
      <c r="B155">
        <v>550000</v>
      </c>
    </row>
    <row r="156" spans="1:2" x14ac:dyDescent="0.25">
      <c r="A156" t="s">
        <v>103</v>
      </c>
      <c r="B156">
        <v>500000</v>
      </c>
    </row>
    <row r="157" spans="1:2" x14ac:dyDescent="0.25">
      <c r="A157" t="s">
        <v>105</v>
      </c>
      <c r="B157">
        <v>680000</v>
      </c>
    </row>
    <row r="158" spans="1:2" x14ac:dyDescent="0.25">
      <c r="A158" t="s">
        <v>106</v>
      </c>
      <c r="B158">
        <v>581000</v>
      </c>
    </row>
    <row r="159" spans="1:2" x14ac:dyDescent="0.25">
      <c r="A159" t="s">
        <v>109</v>
      </c>
      <c r="B159">
        <v>300000</v>
      </c>
    </row>
    <row r="161" spans="1:2" x14ac:dyDescent="0.25">
      <c r="A161" t="s">
        <v>118</v>
      </c>
      <c r="B161">
        <v>520000</v>
      </c>
    </row>
    <row r="163" spans="1:2" x14ac:dyDescent="0.25">
      <c r="A163" t="s">
        <v>38</v>
      </c>
      <c r="B163">
        <v>5000000</v>
      </c>
    </row>
    <row r="164" spans="1:2" x14ac:dyDescent="0.25">
      <c r="A164" t="s">
        <v>40</v>
      </c>
      <c r="B164">
        <v>6500000</v>
      </c>
    </row>
    <row r="165" spans="1:2" x14ac:dyDescent="0.25">
      <c r="A165" t="s">
        <v>48</v>
      </c>
      <c r="B165">
        <v>0</v>
      </c>
    </row>
    <row r="166" spans="1:2" x14ac:dyDescent="0.25">
      <c r="A166" t="s">
        <v>47</v>
      </c>
      <c r="B166">
        <v>1900000</v>
      </c>
    </row>
    <row r="167" spans="1:2" x14ac:dyDescent="0.25">
      <c r="A167" t="s">
        <v>141</v>
      </c>
      <c r="B167">
        <v>2000000</v>
      </c>
    </row>
    <row r="168" spans="1:2" x14ac:dyDescent="0.25">
      <c r="A168" t="s">
        <v>150</v>
      </c>
      <c r="B168">
        <v>6500000</v>
      </c>
    </row>
    <row r="169" spans="1:2" x14ac:dyDescent="0.25">
      <c r="A169" t="s">
        <v>149</v>
      </c>
      <c r="B169">
        <v>3000000</v>
      </c>
    </row>
    <row r="170" spans="1:2" x14ac:dyDescent="0.25">
      <c r="A170" t="s">
        <v>153</v>
      </c>
      <c r="B170">
        <v>8000000</v>
      </c>
    </row>
    <row r="171" spans="1:2" x14ac:dyDescent="0.25">
      <c r="A171" t="s">
        <v>154</v>
      </c>
      <c r="B171">
        <v>2000000</v>
      </c>
    </row>
    <row r="172" spans="1:2" x14ac:dyDescent="0.25">
      <c r="A172" t="s">
        <v>156</v>
      </c>
      <c r="B172">
        <v>6800000</v>
      </c>
    </row>
    <row r="173" spans="1:2" x14ac:dyDescent="0.25">
      <c r="A173" t="s">
        <v>157</v>
      </c>
      <c r="B173">
        <v>2000000</v>
      </c>
    </row>
    <row r="174" spans="1:2" x14ac:dyDescent="0.25">
      <c r="A174" s="1" t="s">
        <v>239</v>
      </c>
      <c r="B174">
        <v>1000000</v>
      </c>
    </row>
    <row r="175" spans="1:2" x14ac:dyDescent="0.25">
      <c r="A175" s="1" t="s">
        <v>240</v>
      </c>
      <c r="B175">
        <v>1000000</v>
      </c>
    </row>
    <row r="176" spans="1:2" x14ac:dyDescent="0.25">
      <c r="A176" s="1" t="s">
        <v>241</v>
      </c>
      <c r="B176">
        <v>1596000</v>
      </c>
    </row>
    <row r="177" spans="1:2" x14ac:dyDescent="0.25">
      <c r="A177" s="1" t="s">
        <v>242</v>
      </c>
      <c r="B177">
        <v>1000000</v>
      </c>
    </row>
    <row r="178" spans="1:2" x14ac:dyDescent="0.25">
      <c r="A178" s="1" t="s">
        <v>244</v>
      </c>
      <c r="B178">
        <v>600000</v>
      </c>
    </row>
    <row r="179" spans="1:2" x14ac:dyDescent="0.25">
      <c r="A179" s="1" t="s">
        <v>245</v>
      </c>
      <c r="B179">
        <v>1000000</v>
      </c>
    </row>
    <row r="180" spans="1:2" x14ac:dyDescent="0.25">
      <c r="A180" s="1" t="s">
        <v>249</v>
      </c>
      <c r="B180">
        <v>1000000</v>
      </c>
    </row>
    <row r="181" spans="1:2" x14ac:dyDescent="0.25">
      <c r="A181" s="1" t="s">
        <v>250</v>
      </c>
      <c r="B181">
        <v>0</v>
      </c>
    </row>
    <row r="182" spans="1:2" x14ac:dyDescent="0.25">
      <c r="A182" t="s">
        <v>120</v>
      </c>
      <c r="B182">
        <v>200000</v>
      </c>
    </row>
    <row r="183" spans="1:2" x14ac:dyDescent="0.25">
      <c r="A183" t="s">
        <v>112</v>
      </c>
      <c r="B183">
        <v>300000</v>
      </c>
    </row>
    <row r="184" spans="1:2" x14ac:dyDescent="0.25">
      <c r="A184" t="s">
        <v>117</v>
      </c>
      <c r="B184">
        <v>300000</v>
      </c>
    </row>
    <row r="185" spans="1:2" x14ac:dyDescent="0.25">
      <c r="A185" t="s">
        <v>111</v>
      </c>
      <c r="B185">
        <v>0</v>
      </c>
    </row>
    <row r="186" spans="1:2" x14ac:dyDescent="0.25">
      <c r="A186" t="s">
        <v>14</v>
      </c>
      <c r="B186">
        <v>6000000</v>
      </c>
    </row>
    <row r="187" spans="1:2" x14ac:dyDescent="0.25">
      <c r="A187" t="s">
        <v>70</v>
      </c>
      <c r="B187">
        <v>4000000</v>
      </c>
    </row>
    <row r="188" spans="1:2" x14ac:dyDescent="0.25">
      <c r="A188" s="6" t="s">
        <v>275</v>
      </c>
      <c r="B188">
        <v>800000</v>
      </c>
    </row>
    <row r="189" spans="1:2" x14ac:dyDescent="0.25">
      <c r="A189" s="6" t="s">
        <v>277</v>
      </c>
      <c r="B189">
        <v>600000</v>
      </c>
    </row>
    <row r="190" spans="1:2" x14ac:dyDescent="0.25">
      <c r="A190" s="6" t="s">
        <v>281</v>
      </c>
      <c r="B190">
        <v>800000</v>
      </c>
    </row>
    <row r="191" spans="1:2" x14ac:dyDescent="0.25">
      <c r="A191" s="1" t="s">
        <v>224</v>
      </c>
      <c r="B191">
        <v>0</v>
      </c>
    </row>
    <row r="192" spans="1:2" x14ac:dyDescent="0.25">
      <c r="A192" s="1" t="s">
        <v>173</v>
      </c>
      <c r="B192">
        <v>2700000</v>
      </c>
    </row>
    <row r="193" spans="1:2" x14ac:dyDescent="0.25">
      <c r="A193" s="1" t="s">
        <v>176</v>
      </c>
      <c r="B193">
        <v>3000000</v>
      </c>
    </row>
    <row r="194" spans="1:2" x14ac:dyDescent="0.25">
      <c r="A194" s="1" t="s">
        <v>177</v>
      </c>
      <c r="B194">
        <v>550000</v>
      </c>
    </row>
    <row r="195" spans="1:2" x14ac:dyDescent="0.25">
      <c r="A195" s="1" t="s">
        <v>179</v>
      </c>
      <c r="B195">
        <v>2800000</v>
      </c>
    </row>
    <row r="196" spans="1:2" x14ac:dyDescent="0.25">
      <c r="A196" s="1" t="s">
        <v>180</v>
      </c>
      <c r="B196">
        <v>3500000</v>
      </c>
    </row>
    <row r="197" spans="1:2" x14ac:dyDescent="0.25">
      <c r="A197" s="1" t="s">
        <v>175</v>
      </c>
      <c r="B197">
        <v>0</v>
      </c>
    </row>
    <row r="198" spans="1:2" x14ac:dyDescent="0.25">
      <c r="A198" t="s">
        <v>66</v>
      </c>
      <c r="B198">
        <v>393000</v>
      </c>
    </row>
    <row r="199" spans="1:2" x14ac:dyDescent="0.25">
      <c r="A199" t="s">
        <v>67</v>
      </c>
      <c r="B199">
        <v>330000</v>
      </c>
    </row>
    <row r="200" spans="1:2" x14ac:dyDescent="0.25">
      <c r="A200" t="s">
        <v>68</v>
      </c>
      <c r="B200">
        <v>639000</v>
      </c>
    </row>
    <row r="201" spans="1:2" x14ac:dyDescent="0.25">
      <c r="A201" t="s">
        <v>69</v>
      </c>
      <c r="B201">
        <v>0</v>
      </c>
    </row>
    <row r="202" spans="1:2" x14ac:dyDescent="0.25">
      <c r="A202" t="s">
        <v>73</v>
      </c>
      <c r="B202">
        <v>1200000</v>
      </c>
    </row>
    <row r="203" spans="1:2" x14ac:dyDescent="0.25">
      <c r="A203" t="s">
        <v>71</v>
      </c>
      <c r="B203">
        <v>2402000</v>
      </c>
    </row>
    <row r="204" spans="1:2" x14ac:dyDescent="0.25">
      <c r="A204" t="s">
        <v>92</v>
      </c>
      <c r="B204">
        <v>5597000</v>
      </c>
    </row>
    <row r="205" spans="1:2" x14ac:dyDescent="0.25">
      <c r="A205" t="s">
        <v>169</v>
      </c>
      <c r="B205">
        <v>7000000</v>
      </c>
    </row>
    <row r="206" spans="1:2" x14ac:dyDescent="0.25">
      <c r="A206" s="6" t="s">
        <v>274</v>
      </c>
      <c r="B206">
        <v>639000</v>
      </c>
    </row>
    <row r="207" spans="1:2" x14ac:dyDescent="0.25">
      <c r="A207" s="1" t="s">
        <v>273</v>
      </c>
      <c r="B207">
        <v>1500000</v>
      </c>
    </row>
    <row r="210" spans="1:2" x14ac:dyDescent="0.25">
      <c r="A210" s="6" t="s">
        <v>276</v>
      </c>
      <c r="B210">
        <v>350000</v>
      </c>
    </row>
    <row r="211" spans="1:2" x14ac:dyDescent="0.25">
      <c r="A211" s="6" t="s">
        <v>278</v>
      </c>
      <c r="B211">
        <v>300000</v>
      </c>
    </row>
    <row r="212" spans="1:2" x14ac:dyDescent="0.25">
      <c r="A212" s="6" t="s">
        <v>279</v>
      </c>
      <c r="B212">
        <v>1000000</v>
      </c>
    </row>
    <row r="213" spans="1:2" x14ac:dyDescent="0.25">
      <c r="A213" s="6" t="s">
        <v>280</v>
      </c>
      <c r="B213">
        <v>900000</v>
      </c>
    </row>
    <row r="214" spans="1:2" x14ac:dyDescent="0.25">
      <c r="A214" s="6" t="s">
        <v>282</v>
      </c>
      <c r="B214">
        <v>800000</v>
      </c>
    </row>
    <row r="215" spans="1:2" x14ac:dyDescent="0.25">
      <c r="A215" s="1" t="s">
        <v>171</v>
      </c>
      <c r="B215">
        <v>200000</v>
      </c>
    </row>
    <row r="216" spans="1:2" x14ac:dyDescent="0.25">
      <c r="A216" s="1" t="s">
        <v>174</v>
      </c>
      <c r="B216">
        <v>0</v>
      </c>
    </row>
    <row r="217" spans="1:2" x14ac:dyDescent="0.25">
      <c r="A217" s="1" t="s">
        <v>178</v>
      </c>
      <c r="B217">
        <v>500000</v>
      </c>
    </row>
    <row r="218" spans="1:2" x14ac:dyDescent="0.25">
      <c r="A218" s="1" t="s">
        <v>181</v>
      </c>
      <c r="B218">
        <v>3000000</v>
      </c>
    </row>
    <row r="219" spans="1:2" x14ac:dyDescent="0.25">
      <c r="A219" s="3"/>
    </row>
    <row r="220" spans="1:2" x14ac:dyDescent="0.25">
      <c r="A220" t="s">
        <v>123</v>
      </c>
      <c r="B220">
        <v>160000</v>
      </c>
    </row>
    <row r="221" spans="1:2" x14ac:dyDescent="0.25">
      <c r="A221" t="s">
        <v>78</v>
      </c>
      <c r="B221">
        <v>6500000</v>
      </c>
    </row>
    <row r="222" spans="1:2" x14ac:dyDescent="0.25">
      <c r="A222" t="s">
        <v>81</v>
      </c>
      <c r="B222">
        <v>0</v>
      </c>
    </row>
    <row r="223" spans="1:2" x14ac:dyDescent="0.25">
      <c r="A223" t="s">
        <v>93</v>
      </c>
      <c r="B223">
        <v>6500000</v>
      </c>
    </row>
    <row r="224" spans="1:2" x14ac:dyDescent="0.25">
      <c r="A224" t="s">
        <v>170</v>
      </c>
      <c r="B224">
        <v>4000000</v>
      </c>
    </row>
    <row r="225" spans="1:2" x14ac:dyDescent="0.25">
      <c r="A225" s="1" t="s">
        <v>300</v>
      </c>
      <c r="B225">
        <v>1800000</v>
      </c>
    </row>
    <row r="226" spans="1:2" x14ac:dyDescent="0.25">
      <c r="A226" s="1" t="s">
        <v>302</v>
      </c>
      <c r="B226">
        <v>2600000</v>
      </c>
    </row>
    <row r="227" spans="1:2" x14ac:dyDescent="0.25">
      <c r="A227" s="1" t="s">
        <v>304</v>
      </c>
      <c r="B227">
        <v>1300000</v>
      </c>
    </row>
    <row r="228" spans="1:2" x14ac:dyDescent="0.25">
      <c r="A228" s="1" t="s">
        <v>305</v>
      </c>
      <c r="B228">
        <v>1000000</v>
      </c>
    </row>
    <row r="229" spans="1:2" x14ac:dyDescent="0.25">
      <c r="A229" s="1" t="s">
        <v>311</v>
      </c>
      <c r="B229">
        <v>1500000</v>
      </c>
    </row>
    <row r="230" spans="1:2" x14ac:dyDescent="0.25">
      <c r="A230" s="1" t="s">
        <v>312</v>
      </c>
      <c r="B230">
        <v>0</v>
      </c>
    </row>
    <row r="231" spans="1:2" x14ac:dyDescent="0.25">
      <c r="A231" s="1" t="s">
        <v>184</v>
      </c>
      <c r="B231">
        <v>1300000</v>
      </c>
    </row>
    <row r="232" spans="1:2" x14ac:dyDescent="0.25">
      <c r="A232" s="1" t="s">
        <v>185</v>
      </c>
      <c r="B232">
        <v>917000</v>
      </c>
    </row>
    <row r="233" spans="1:2" x14ac:dyDescent="0.25">
      <c r="A233" s="1" t="s">
        <v>187</v>
      </c>
      <c r="B233">
        <v>1332000</v>
      </c>
    </row>
    <row r="234" spans="1:2" x14ac:dyDescent="0.25">
      <c r="A234" s="1" t="s">
        <v>188</v>
      </c>
      <c r="B234">
        <v>4000000</v>
      </c>
    </row>
    <row r="235" spans="1:2" x14ac:dyDescent="0.25">
      <c r="A235" t="s">
        <v>124</v>
      </c>
      <c r="B235">
        <v>700000</v>
      </c>
    </row>
    <row r="236" spans="1:2" x14ac:dyDescent="0.25">
      <c r="A236" t="s">
        <v>125</v>
      </c>
      <c r="B236">
        <v>350000</v>
      </c>
    </row>
    <row r="237" spans="1:2" x14ac:dyDescent="0.25">
      <c r="A237" t="s">
        <v>127</v>
      </c>
      <c r="B237">
        <v>440000</v>
      </c>
    </row>
    <row r="238" spans="1:2" x14ac:dyDescent="0.25">
      <c r="A238" t="s">
        <v>79</v>
      </c>
      <c r="B238">
        <v>7000000</v>
      </c>
    </row>
    <row r="239" spans="1:2" x14ac:dyDescent="0.25">
      <c r="A239" t="s">
        <v>80</v>
      </c>
      <c r="B239">
        <v>0</v>
      </c>
    </row>
    <row r="240" spans="1:2" x14ac:dyDescent="0.25">
      <c r="A240" t="s">
        <v>94</v>
      </c>
      <c r="B240">
        <v>3000000</v>
      </c>
    </row>
    <row r="241" spans="1:2" x14ac:dyDescent="0.25">
      <c r="A241" s="1" t="s">
        <v>301</v>
      </c>
      <c r="B241">
        <v>3000000</v>
      </c>
    </row>
    <row r="242" spans="1:2" x14ac:dyDescent="0.25">
      <c r="A242" s="1" t="s">
        <v>309</v>
      </c>
      <c r="B242">
        <v>1500000</v>
      </c>
    </row>
    <row r="243" spans="1:2" x14ac:dyDescent="0.25">
      <c r="A243" s="1" t="s">
        <v>307</v>
      </c>
      <c r="B243">
        <v>1400000</v>
      </c>
    </row>
    <row r="244" spans="1:2" x14ac:dyDescent="0.25">
      <c r="A244" s="1" t="s">
        <v>299</v>
      </c>
      <c r="B244">
        <v>500000</v>
      </c>
    </row>
    <row r="245" spans="1:2" x14ac:dyDescent="0.25">
      <c r="A245" s="1" t="s">
        <v>303</v>
      </c>
      <c r="B245">
        <v>1000000</v>
      </c>
    </row>
    <row r="247" spans="1:2" x14ac:dyDescent="0.25">
      <c r="A247" s="1" t="s">
        <v>306</v>
      </c>
      <c r="B247">
        <v>1600000</v>
      </c>
    </row>
    <row r="248" spans="1:2" x14ac:dyDescent="0.25">
      <c r="A248" s="1" t="s">
        <v>308</v>
      </c>
      <c r="B248">
        <v>1000000</v>
      </c>
    </row>
    <row r="249" spans="1:2" x14ac:dyDescent="0.25">
      <c r="A249" s="1" t="s">
        <v>310</v>
      </c>
      <c r="B249">
        <v>384000</v>
      </c>
    </row>
    <row r="250" spans="1:2" x14ac:dyDescent="0.25">
      <c r="A250" s="1" t="s">
        <v>314</v>
      </c>
      <c r="B250">
        <v>0</v>
      </c>
    </row>
    <row r="251" spans="1:2" x14ac:dyDescent="0.25">
      <c r="A251" s="1" t="s">
        <v>313</v>
      </c>
      <c r="B251">
        <v>0</v>
      </c>
    </row>
    <row r="252" spans="1:2" x14ac:dyDescent="0.25">
      <c r="A252" s="1" t="s">
        <v>182</v>
      </c>
      <c r="B252">
        <v>900000</v>
      </c>
    </row>
    <row r="253" spans="1:2" x14ac:dyDescent="0.25">
      <c r="A253" s="1" t="s">
        <v>186</v>
      </c>
      <c r="B253">
        <v>4000000</v>
      </c>
    </row>
    <row r="254" spans="1:2" x14ac:dyDescent="0.25">
      <c r="A254" s="1" t="s">
        <v>189</v>
      </c>
      <c r="B254">
        <v>836000</v>
      </c>
    </row>
    <row r="255" spans="1:2" x14ac:dyDescent="0.25">
      <c r="A255" t="s">
        <v>126</v>
      </c>
      <c r="B255">
        <v>100000</v>
      </c>
    </row>
    <row r="260" spans="1:2" x14ac:dyDescent="0.25">
      <c r="A260" t="s">
        <v>63</v>
      </c>
      <c r="B260">
        <v>4000000</v>
      </c>
    </row>
    <row r="261" spans="1:2" x14ac:dyDescent="0.25">
      <c r="A261" t="s">
        <v>52</v>
      </c>
      <c r="B261">
        <v>4000000</v>
      </c>
    </row>
    <row r="262" spans="1:2" x14ac:dyDescent="0.25">
      <c r="A262" t="s">
        <v>53</v>
      </c>
      <c r="B262">
        <v>3500000</v>
      </c>
    </row>
    <row r="263" spans="1:2" x14ac:dyDescent="0.25">
      <c r="A263" t="s">
        <v>54</v>
      </c>
      <c r="B263">
        <v>5000000</v>
      </c>
    </row>
    <row r="264" spans="1:2" x14ac:dyDescent="0.25">
      <c r="A264" t="s">
        <v>62</v>
      </c>
      <c r="B264">
        <v>559000</v>
      </c>
    </row>
    <row r="265" spans="1:2" x14ac:dyDescent="0.25">
      <c r="A265" t="s">
        <v>62</v>
      </c>
      <c r="B265">
        <v>0</v>
      </c>
    </row>
    <row r="266" spans="1:2" x14ac:dyDescent="0.25">
      <c r="A266" t="s">
        <v>90</v>
      </c>
      <c r="B266">
        <v>669000</v>
      </c>
    </row>
    <row r="267" spans="1:2" x14ac:dyDescent="0.25">
      <c r="A267" t="s">
        <v>168</v>
      </c>
      <c r="B267">
        <v>355000</v>
      </c>
    </row>
    <row r="268" spans="1:2" x14ac:dyDescent="0.25">
      <c r="A268" s="1" t="s">
        <v>254</v>
      </c>
      <c r="B268">
        <v>1451000</v>
      </c>
    </row>
    <row r="269" spans="1:2" x14ac:dyDescent="0.25">
      <c r="A269" s="1" t="s">
        <v>261</v>
      </c>
      <c r="B269">
        <v>160000</v>
      </c>
    </row>
    <row r="270" spans="1:2" x14ac:dyDescent="0.25">
      <c r="A270" s="1" t="s">
        <v>256</v>
      </c>
      <c r="B270">
        <v>0</v>
      </c>
    </row>
    <row r="272" spans="1:2" x14ac:dyDescent="0.25">
      <c r="A272" s="1" t="s">
        <v>258</v>
      </c>
      <c r="B272">
        <v>500000</v>
      </c>
    </row>
    <row r="273" spans="1:2" x14ac:dyDescent="0.25">
      <c r="A273" s="1" t="s">
        <v>259</v>
      </c>
      <c r="B273">
        <v>200000</v>
      </c>
    </row>
    <row r="274" spans="1:2" x14ac:dyDescent="0.25">
      <c r="A274" s="1" t="s">
        <v>260</v>
      </c>
      <c r="B274">
        <v>100000</v>
      </c>
    </row>
    <row r="276" spans="1:2" x14ac:dyDescent="0.25">
      <c r="A276" s="1" t="s">
        <v>255</v>
      </c>
      <c r="B276">
        <v>0</v>
      </c>
    </row>
    <row r="277" spans="1:2" x14ac:dyDescent="0.25">
      <c r="A277" s="6" t="s">
        <v>262</v>
      </c>
      <c r="B277">
        <v>0</v>
      </c>
    </row>
    <row r="278" spans="1:2" x14ac:dyDescent="0.25">
      <c r="A278" s="6" t="s">
        <v>263</v>
      </c>
      <c r="B278">
        <v>0</v>
      </c>
    </row>
    <row r="279" spans="1:2" x14ac:dyDescent="0.25">
      <c r="A279" s="6" t="s">
        <v>264</v>
      </c>
      <c r="B279">
        <v>3000000</v>
      </c>
    </row>
    <row r="280" spans="1:2" x14ac:dyDescent="0.25">
      <c r="A280" s="1" t="s">
        <v>320</v>
      </c>
      <c r="B280">
        <v>35788000</v>
      </c>
    </row>
    <row r="281" spans="1:2" x14ac:dyDescent="0.25">
      <c r="A281" s="1" t="s">
        <v>319</v>
      </c>
      <c r="B281">
        <v>0</v>
      </c>
    </row>
    <row r="284" spans="1:2" x14ac:dyDescent="0.25">
      <c r="A284" t="s">
        <v>74</v>
      </c>
      <c r="B284">
        <v>0</v>
      </c>
    </row>
    <row r="285" spans="1:2" x14ac:dyDescent="0.25">
      <c r="A285" s="1"/>
    </row>
    <row r="286" spans="1:2" x14ac:dyDescent="0.25">
      <c r="A286" t="s">
        <v>76</v>
      </c>
      <c r="B286">
        <v>0</v>
      </c>
    </row>
    <row r="287" spans="1:2" x14ac:dyDescent="0.25">
      <c r="A287" t="s">
        <v>77</v>
      </c>
      <c r="B287">
        <v>0</v>
      </c>
    </row>
    <row r="288" spans="1:2" x14ac:dyDescent="0.25">
      <c r="A288" s="1" t="s">
        <v>285</v>
      </c>
      <c r="B288">
        <v>1819000</v>
      </c>
    </row>
    <row r="289" spans="1:2" x14ac:dyDescent="0.25">
      <c r="A289" s="1" t="s">
        <v>297</v>
      </c>
      <c r="B289">
        <v>1100000</v>
      </c>
    </row>
    <row r="291" spans="1:2" x14ac:dyDescent="0.25">
      <c r="A291" s="6" t="s">
        <v>287</v>
      </c>
      <c r="B291">
        <v>0</v>
      </c>
    </row>
    <row r="292" spans="1:2" x14ac:dyDescent="0.25">
      <c r="A292" s="6" t="s">
        <v>288</v>
      </c>
      <c r="B292">
        <v>800000</v>
      </c>
    </row>
    <row r="293" spans="1:2" x14ac:dyDescent="0.25">
      <c r="A293" s="7" t="s">
        <v>266</v>
      </c>
      <c r="B293">
        <v>1500000</v>
      </c>
    </row>
    <row r="294" spans="1:2" x14ac:dyDescent="0.25">
      <c r="A294" s="6" t="s">
        <v>289</v>
      </c>
      <c r="B294">
        <v>835000</v>
      </c>
    </row>
    <row r="295" spans="1:2" x14ac:dyDescent="0.25">
      <c r="A295" s="6" t="s">
        <v>290</v>
      </c>
      <c r="B295">
        <v>300000</v>
      </c>
    </row>
    <row r="296" spans="1:2" x14ac:dyDescent="0.25">
      <c r="A296" s="6" t="s">
        <v>291</v>
      </c>
      <c r="B296">
        <v>600000</v>
      </c>
    </row>
    <row r="298" spans="1:2" x14ac:dyDescent="0.25">
      <c r="A298" s="6" t="s">
        <v>293</v>
      </c>
      <c r="B298">
        <v>500000</v>
      </c>
    </row>
    <row r="299" spans="1:2" x14ac:dyDescent="0.25">
      <c r="A299" s="6" t="s">
        <v>295</v>
      </c>
      <c r="B299">
        <v>0</v>
      </c>
    </row>
    <row r="300" spans="1:2" x14ac:dyDescent="0.25">
      <c r="A300" s="6" t="s">
        <v>296</v>
      </c>
      <c r="B300">
        <v>0</v>
      </c>
    </row>
    <row r="301" spans="1:2" x14ac:dyDescent="0.25">
      <c r="A301" s="1" t="s">
        <v>298</v>
      </c>
      <c r="B301">
        <v>0</v>
      </c>
    </row>
    <row r="302" spans="1:2" x14ac:dyDescent="0.25">
      <c r="A302" s="6" t="s">
        <v>294</v>
      </c>
      <c r="B302">
        <v>0</v>
      </c>
    </row>
    <row r="304" spans="1:2" x14ac:dyDescent="0.25">
      <c r="A304" t="s">
        <v>64</v>
      </c>
      <c r="B304">
        <v>0</v>
      </c>
    </row>
    <row r="305" spans="1:2" x14ac:dyDescent="0.25">
      <c r="A305" t="s">
        <v>65</v>
      </c>
      <c r="B305">
        <v>2000000</v>
      </c>
    </row>
    <row r="306" spans="1:2" x14ac:dyDescent="0.25">
      <c r="A306" t="s">
        <v>91</v>
      </c>
      <c r="B306">
        <v>0</v>
      </c>
    </row>
    <row r="307" spans="1:2" x14ac:dyDescent="0.25">
      <c r="A307" s="1" t="s">
        <v>272</v>
      </c>
      <c r="B307">
        <v>0</v>
      </c>
    </row>
    <row r="308" spans="1:2" x14ac:dyDescent="0.25">
      <c r="A308" s="6" t="s">
        <v>267</v>
      </c>
      <c r="B308">
        <v>0</v>
      </c>
    </row>
    <row r="309" spans="1:2" x14ac:dyDescent="0.25">
      <c r="A309" s="6" t="s">
        <v>268</v>
      </c>
      <c r="B309">
        <v>26297000</v>
      </c>
    </row>
    <row r="310" spans="1:2" x14ac:dyDescent="0.25">
      <c r="A310" s="6" t="s">
        <v>270</v>
      </c>
      <c r="B310">
        <v>0</v>
      </c>
    </row>
    <row r="311" spans="1:2" x14ac:dyDescent="0.25">
      <c r="A311" s="6" t="s">
        <v>269</v>
      </c>
      <c r="B311">
        <v>0</v>
      </c>
    </row>
  </sheetData>
  <autoFilter ref="A1:B14"/>
  <conditionalFormatting sqref="A4">
    <cfRule type="duplicateValues" dxfId="30" priority="31"/>
  </conditionalFormatting>
  <conditionalFormatting sqref="A5">
    <cfRule type="duplicateValues" dxfId="29" priority="30"/>
  </conditionalFormatting>
  <conditionalFormatting sqref="A6">
    <cfRule type="duplicateValues" dxfId="28" priority="29"/>
  </conditionalFormatting>
  <conditionalFormatting sqref="A108">
    <cfRule type="duplicateValues" dxfId="27" priority="28"/>
  </conditionalFormatting>
  <conditionalFormatting sqref="A109">
    <cfRule type="duplicateValues" dxfId="26" priority="27"/>
  </conditionalFormatting>
  <conditionalFormatting sqref="A111">
    <cfRule type="duplicateValues" dxfId="25" priority="26"/>
  </conditionalFormatting>
  <conditionalFormatting sqref="A112">
    <cfRule type="duplicateValues" dxfId="24" priority="25"/>
  </conditionalFormatting>
  <conditionalFormatting sqref="A113">
    <cfRule type="duplicateValues" dxfId="23" priority="24"/>
  </conditionalFormatting>
  <conditionalFormatting sqref="A126">
    <cfRule type="duplicateValues" dxfId="22" priority="23"/>
  </conditionalFormatting>
  <conditionalFormatting sqref="A127">
    <cfRule type="duplicateValues" dxfId="21" priority="22"/>
  </conditionalFormatting>
  <conditionalFormatting sqref="A155">
    <cfRule type="duplicateValues" dxfId="20" priority="21"/>
  </conditionalFormatting>
  <conditionalFormatting sqref="A156">
    <cfRule type="duplicateValues" dxfId="19" priority="20"/>
  </conditionalFormatting>
  <conditionalFormatting sqref="A128">
    <cfRule type="duplicateValues" dxfId="18" priority="19"/>
  </conditionalFormatting>
  <conditionalFormatting sqref="A129">
    <cfRule type="duplicateValues" dxfId="17" priority="18"/>
  </conditionalFormatting>
  <conditionalFormatting sqref="A130">
    <cfRule type="duplicateValues" dxfId="16" priority="17"/>
  </conditionalFormatting>
  <conditionalFormatting sqref="A152">
    <cfRule type="duplicateValues" dxfId="15" priority="16"/>
  </conditionalFormatting>
  <conditionalFormatting sqref="A153">
    <cfRule type="duplicateValues" dxfId="14" priority="15"/>
  </conditionalFormatting>
  <conditionalFormatting sqref="A154">
    <cfRule type="duplicateValues" dxfId="13" priority="14"/>
  </conditionalFormatting>
  <conditionalFormatting sqref="A157">
    <cfRule type="duplicateValues" dxfId="12" priority="13"/>
  </conditionalFormatting>
  <conditionalFormatting sqref="A158">
    <cfRule type="duplicateValues" dxfId="11" priority="12"/>
  </conditionalFormatting>
  <conditionalFormatting sqref="A161">
    <cfRule type="duplicateValues" dxfId="10" priority="11"/>
  </conditionalFormatting>
  <conditionalFormatting sqref="A182">
    <cfRule type="duplicateValues" dxfId="9" priority="10"/>
  </conditionalFormatting>
  <conditionalFormatting sqref="A184">
    <cfRule type="duplicateValues" dxfId="8" priority="9"/>
  </conditionalFormatting>
  <conditionalFormatting sqref="A185">
    <cfRule type="duplicateValues" dxfId="7" priority="8"/>
  </conditionalFormatting>
  <conditionalFormatting sqref="A235">
    <cfRule type="duplicateValues" dxfId="6" priority="7"/>
  </conditionalFormatting>
  <conditionalFormatting sqref="A236">
    <cfRule type="duplicateValues" dxfId="5" priority="6"/>
  </conditionalFormatting>
  <conditionalFormatting sqref="A237">
    <cfRule type="duplicateValues" dxfId="4" priority="5"/>
  </conditionalFormatting>
  <conditionalFormatting sqref="A255">
    <cfRule type="duplicateValues" dxfId="3" priority="4"/>
  </conditionalFormatting>
  <conditionalFormatting sqref="A159">
    <cfRule type="duplicateValues" dxfId="2" priority="3"/>
  </conditionalFormatting>
  <conditionalFormatting sqref="A183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Hoja2</vt:lpstr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Administrador</cp:lastModifiedBy>
  <dcterms:created xsi:type="dcterms:W3CDTF">2024-03-04T17:29:36Z</dcterms:created>
  <dcterms:modified xsi:type="dcterms:W3CDTF">2024-08-07T18:07:20Z</dcterms:modified>
</cp:coreProperties>
</file>