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datascience\Mohammad Zaid_CuvetteDs\Mohammad Zaid_Excel\"/>
    </mc:Choice>
  </mc:AlternateContent>
  <xr:revisionPtr revIDLastSave="0" documentId="13_ncr:1_{E8115982-3323-4A9C-883A-D24C5C1A248A}" xr6:coauthVersionLast="47" xr6:coauthVersionMax="47" xr10:uidLastSave="{00000000-0000-0000-0000-000000000000}"/>
  <bookViews>
    <workbookView xWindow="-19425" yWindow="6690" windowWidth="14400" windowHeight="7365" firstSheet="1" activeTab="5" xr2:uid="{00000000-000D-0000-FFFF-FFFF00000000}"/>
  </bookViews>
  <sheets>
    <sheet name="Trends" sheetId="5" r:id="rId1"/>
    <sheet name="Regional Analysis" sheetId="6" r:id="rId2"/>
    <sheet name="Implications and Future Outlook" sheetId="7" r:id="rId3"/>
    <sheet name="Box office Data" sheetId="1" r:id="rId4"/>
    <sheet name="Annual Totals" sheetId="2" r:id="rId5"/>
    <sheet name="Insight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ZMFEWn1nJgNB1kjM+ql4ZLes3801e6xq9Y6VMEW7a/Q=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4" i="5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D4" i="3"/>
  <c r="E4" i="3"/>
  <c r="F4" i="3"/>
  <c r="G4" i="3"/>
  <c r="H4" i="3"/>
  <c r="I4" i="3"/>
  <c r="J4" i="3"/>
  <c r="C4" i="3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D5" i="2"/>
  <c r="E5" i="2"/>
  <c r="F5" i="2"/>
  <c r="G5" i="2"/>
  <c r="H5" i="2"/>
  <c r="I5" i="2"/>
  <c r="J5" i="2"/>
  <c r="C5" i="2"/>
  <c r="D4" i="2"/>
  <c r="E4" i="2"/>
  <c r="F4" i="2"/>
  <c r="G4" i="2"/>
  <c r="H4" i="2"/>
  <c r="I4" i="2"/>
  <c r="J4" i="2"/>
  <c r="C4" i="2"/>
  <c r="C2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E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C18" i="1"/>
  <c r="D18" i="1"/>
  <c r="F18" i="1"/>
  <c r="G18" i="1"/>
  <c r="H18" i="1"/>
  <c r="I18" i="1"/>
  <c r="B18" i="1"/>
</calcChain>
</file>

<file path=xl/sharedStrings.xml><?xml version="1.0" encoding="utf-8"?>
<sst xmlns="http://schemas.openxmlformats.org/spreadsheetml/2006/main" count="129" uniqueCount="71">
  <si>
    <t>Location</t>
  </si>
  <si>
    <t>Maharashtra</t>
  </si>
  <si>
    <t>Uttar Pradesh</t>
  </si>
  <si>
    <t>Tamil Nadu</t>
  </si>
  <si>
    <t>Telangana</t>
  </si>
  <si>
    <t>Karnataka</t>
  </si>
  <si>
    <t>Andhra Pradesh</t>
  </si>
  <si>
    <t>West Bengal</t>
  </si>
  <si>
    <t>Delhi NCR</t>
  </si>
  <si>
    <t>Punjab</t>
  </si>
  <si>
    <t>Rajasthan</t>
  </si>
  <si>
    <t>Bihar</t>
  </si>
  <si>
    <t>Madhya Pradesh</t>
  </si>
  <si>
    <t>Haryana</t>
  </si>
  <si>
    <t>Kerala</t>
  </si>
  <si>
    <t>Goa</t>
  </si>
  <si>
    <t>Odisha</t>
  </si>
  <si>
    <t>Total</t>
  </si>
  <si>
    <t>Average</t>
  </si>
  <si>
    <t>Total Locations</t>
  </si>
  <si>
    <t>Each  Year =</t>
  </si>
  <si>
    <t>Annual Totals</t>
  </si>
  <si>
    <t>Locations</t>
  </si>
  <si>
    <t>Percentage Change</t>
  </si>
  <si>
    <t>Region Category</t>
  </si>
  <si>
    <t>Region</t>
  </si>
  <si>
    <t>Growth (%)</t>
  </si>
  <si>
    <t>2019 Revenue (₹)</t>
  </si>
  <si>
    <t>Contributing Factors</t>
  </si>
  <si>
    <t>Metropolitan Powerhouses</t>
  </si>
  <si>
    <t>₹1,800 crore</t>
  </si>
  <si>
    <t>Large multiplex presence, higher ticket prices, multilingual audience base, strong urban demographics.</t>
  </si>
  <si>
    <t>₹1,500 crore</t>
  </si>
  <si>
    <t>Rapid expansion of multiplexes, high urbanization, youth population, purchasing power, content-driven cinema acceptance.</t>
  </si>
  <si>
    <t>Southern Market Dynamics</t>
  </si>
  <si>
    <t>₹900 crore</t>
  </si>
  <si>
    <t>Robust regional industry, strong local content, crossover success of dubbed films, multilingual content acceptance.</t>
  </si>
  <si>
    <t>₹600 crore</t>
  </si>
  <si>
    <t>Same as Tamil Nadu.</t>
  </si>
  <si>
    <t>Emerging Markets</t>
  </si>
  <si>
    <t>₹40 crore</t>
  </si>
  <si>
    <t>Tourism, growing urban population, premium pricing, international audience presence.</t>
  </si>
  <si>
    <t>₹150 crore</t>
  </si>
  <si>
    <t>Untapped market, multiplex presence, rising income, acceptance of mainstream cinema.</t>
  </si>
  <si>
    <t>Moderate Growth Markets</t>
  </si>
  <si>
    <t>₹1,000 crore</t>
  </si>
  <si>
    <t>Large population, multiplex penetration in Tier-2 cities, growing middle class, connection with Hindi cinema.</t>
  </si>
  <si>
    <t>Areas for Attention</t>
  </si>
  <si>
    <t>₹550 crore</t>
  </si>
  <si>
    <t>Market saturation, competition from streaming platforms, need for regional content, economic constraints affecting spending.</t>
  </si>
  <si>
    <t>Category</t>
  </si>
  <si>
    <t>Key Insight</t>
  </si>
  <si>
    <t>Opportunities</t>
  </si>
  <si>
    <t>Infrastructure Development</t>
  </si>
  <si>
    <t>Need for multiplex expansion in high-growth and underserved areas</t>
  </si>
  <si>
    <t>Premium experiences in metros, basic cinema infrastructure in underserved markets.</t>
  </si>
  <si>
    <t>Content Strategy</t>
  </si>
  <si>
    <t>Importance of regional content and multilingual releases</t>
  </si>
  <si>
    <t>Customization based on regional preferences, cross-cultural content appealing to multiple markets.</t>
  </si>
  <si>
    <t>Pricing Strategies</t>
  </si>
  <si>
    <t>Premium pricing in high-growth metros, affordable options for emerging markets</t>
  </si>
  <si>
    <t>Dynamic pricing based on content type.</t>
  </si>
  <si>
    <t>Investment Opportunities</t>
  </si>
  <si>
    <t>High potential for investment in emerging markets</t>
  </si>
  <si>
    <t>Technology upgrades in mature markets, marketing in moderate-growth regions.</t>
  </si>
  <si>
    <t>Industry Adaptations</t>
  </si>
  <si>
    <t>Focus on regional content, better viewing experiences, hybrid release strategies</t>
  </si>
  <si>
    <t>Digital ticket booking, collaborative distribution strategies.</t>
  </si>
  <si>
    <t xml:space="preserve">Capital </t>
  </si>
  <si>
    <t>Key Regional Performance Analysis</t>
  </si>
  <si>
    <t>Implications and Future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</si>
</sst>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6" tint="0.59999389629810485"/>
        <bgColor rgb="FFD9E2F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4.9989318521683403E-2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rgb="FFD9E2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rgb="FFD9E2F3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7">
    <xf numFmtId="0" fontId="0" fillId="0" borderId="0" xfId="0" applyFont="1" applyAlignment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5" borderId="3" xfId="0" applyFont="1" applyFill="1" applyBorder="1"/>
    <xf numFmtId="0" fontId="2" fillId="5" borderId="7" xfId="0" applyFont="1" applyFill="1" applyBorder="1"/>
    <xf numFmtId="0" fontId="2" fillId="5" borderId="10" xfId="0" applyFont="1" applyFill="1" applyBorder="1"/>
    <xf numFmtId="0" fontId="5" fillId="4" borderId="13" xfId="0" applyFont="1" applyFill="1" applyBorder="1" applyAlignment="1"/>
    <xf numFmtId="9" fontId="0" fillId="7" borderId="13" xfId="1" applyFont="1" applyFill="1" applyBorder="1" applyAlignment="1"/>
    <xf numFmtId="0" fontId="2" fillId="9" borderId="1" xfId="0" applyFont="1" applyFill="1" applyBorder="1"/>
    <xf numFmtId="0" fontId="5" fillId="10" borderId="0" xfId="0" applyFont="1" applyFill="1" applyAlignment="1"/>
    <xf numFmtId="3" fontId="3" fillId="13" borderId="4" xfId="0" applyNumberFormat="1" applyFont="1" applyFill="1" applyBorder="1"/>
    <xf numFmtId="3" fontId="3" fillId="13" borderId="5" xfId="0" applyNumberFormat="1" applyFont="1" applyFill="1" applyBorder="1"/>
    <xf numFmtId="3" fontId="3" fillId="13" borderId="6" xfId="0" applyNumberFormat="1" applyFont="1" applyFill="1" applyBorder="1"/>
    <xf numFmtId="3" fontId="3" fillId="13" borderId="8" xfId="0" applyNumberFormat="1" applyFont="1" applyFill="1" applyBorder="1"/>
    <xf numFmtId="3" fontId="3" fillId="13" borderId="9" xfId="0" applyNumberFormat="1" applyFont="1" applyFill="1" applyBorder="1"/>
    <xf numFmtId="164" fontId="3" fillId="6" borderId="5" xfId="0" applyNumberFormat="1" applyFont="1" applyFill="1" applyBorder="1"/>
    <xf numFmtId="164" fontId="3" fillId="6" borderId="0" xfId="0" applyNumberFormat="1" applyFont="1" applyFill="1"/>
    <xf numFmtId="164" fontId="3" fillId="6" borderId="0" xfId="0" applyNumberFormat="1" applyFont="1" applyFill="1" applyBorder="1"/>
    <xf numFmtId="164" fontId="3" fillId="6" borderId="12" xfId="0" applyNumberFormat="1" applyFont="1" applyFill="1" applyBorder="1"/>
    <xf numFmtId="0" fontId="0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/>
    <xf numFmtId="0" fontId="1" fillId="0" borderId="0" xfId="0" applyFont="1" applyAlignment="1">
      <alignment horizontal="left" vertical="center" indent="2"/>
    </xf>
    <xf numFmtId="0" fontId="1" fillId="16" borderId="0" xfId="0" applyFont="1" applyFill="1" applyBorder="1" applyAlignment="1">
      <alignment horizontal="center" vertical="center" wrapText="1"/>
    </xf>
    <xf numFmtId="9" fontId="1" fillId="16" borderId="0" xfId="0" applyNumberFormat="1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9" fontId="1" fillId="16" borderId="14" xfId="0" applyNumberFormat="1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5" fillId="6" borderId="20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5" fillId="14" borderId="15" xfId="0" applyFont="1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 wrapText="1"/>
    </xf>
    <xf numFmtId="0" fontId="5" fillId="15" borderId="18" xfId="0" applyFont="1" applyFill="1" applyBorder="1" applyAlignment="1">
      <alignment horizontal="center" vertical="center" wrapText="1"/>
    </xf>
    <xf numFmtId="0" fontId="1" fillId="16" borderId="19" xfId="0" applyFont="1" applyFill="1" applyBorder="1" applyAlignment="1">
      <alignment vertical="center" wrapText="1"/>
    </xf>
    <xf numFmtId="0" fontId="0" fillId="15" borderId="18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1" fillId="16" borderId="21" xfId="0" applyFont="1" applyFill="1" applyBorder="1" applyAlignment="1">
      <alignment vertical="center" wrapText="1"/>
    </xf>
    <xf numFmtId="0" fontId="2" fillId="11" borderId="22" xfId="0" applyFont="1" applyFill="1" applyBorder="1"/>
    <xf numFmtId="0" fontId="2" fillId="11" borderId="23" xfId="0" applyFont="1" applyFill="1" applyBorder="1"/>
    <xf numFmtId="0" fontId="2" fillId="11" borderId="24" xfId="0" applyFont="1" applyFill="1" applyBorder="1"/>
    <xf numFmtId="0" fontId="5" fillId="12" borderId="16" xfId="0" applyFont="1" applyFill="1" applyBorder="1" applyAlignment="1"/>
    <xf numFmtId="0" fontId="5" fillId="12" borderId="17" xfId="0" applyFont="1" applyFill="1" applyBorder="1" applyAlignment="1"/>
    <xf numFmtId="0" fontId="2" fillId="11" borderId="25" xfId="0" applyFont="1" applyFill="1" applyBorder="1"/>
    <xf numFmtId="0" fontId="2" fillId="11" borderId="26" xfId="0" applyFont="1" applyFill="1" applyBorder="1"/>
    <xf numFmtId="3" fontId="3" fillId="13" borderId="0" xfId="0" applyNumberFormat="1" applyFont="1" applyFill="1" applyBorder="1"/>
    <xf numFmtId="0" fontId="2" fillId="11" borderId="27" xfId="0" applyFont="1" applyFill="1" applyBorder="1"/>
    <xf numFmtId="3" fontId="3" fillId="13" borderId="28" xfId="0" applyNumberFormat="1" applyFont="1" applyFill="1" applyBorder="1"/>
    <xf numFmtId="3" fontId="3" fillId="13" borderId="14" xfId="0" applyNumberFormat="1" applyFont="1" applyFill="1" applyBorder="1"/>
    <xf numFmtId="3" fontId="3" fillId="13" borderId="29" xfId="0" applyNumberFormat="1" applyFont="1" applyFill="1" applyBorder="1"/>
    <xf numFmtId="0" fontId="2" fillId="11" borderId="30" xfId="0" applyFont="1" applyFill="1" applyBorder="1" applyAlignment="1"/>
    <xf numFmtId="3" fontId="0" fillId="12" borderId="31" xfId="0" applyNumberFormat="1" applyFont="1" applyFill="1" applyBorder="1" applyAlignment="1"/>
    <xf numFmtId="3" fontId="0" fillId="12" borderId="32" xfId="0" applyNumberFormat="1" applyFont="1" applyFill="1" applyBorder="1" applyAlignment="1"/>
    <xf numFmtId="0" fontId="2" fillId="9" borderId="4" xfId="0" applyFont="1" applyFill="1" applyBorder="1"/>
    <xf numFmtId="0" fontId="2" fillId="9" borderId="8" xfId="0" applyFont="1" applyFill="1" applyBorder="1"/>
    <xf numFmtId="0" fontId="2" fillId="9" borderId="11" xfId="0" applyFont="1" applyFill="1" applyBorder="1"/>
    <xf numFmtId="0" fontId="2" fillId="9" borderId="5" xfId="0" applyFont="1" applyFill="1" applyBorder="1"/>
    <xf numFmtId="0" fontId="2" fillId="9" borderId="6" xfId="0" applyFont="1" applyFill="1" applyBorder="1"/>
    <xf numFmtId="3" fontId="0" fillId="0" borderId="15" xfId="0" applyNumberFormat="1" applyFont="1" applyBorder="1" applyAlignment="1"/>
    <xf numFmtId="3" fontId="0" fillId="0" borderId="16" xfId="0" applyNumberFormat="1" applyFont="1" applyBorder="1" applyAlignment="1"/>
    <xf numFmtId="3" fontId="0" fillId="0" borderId="17" xfId="0" applyNumberFormat="1" applyFont="1" applyBorder="1" applyAlignment="1"/>
    <xf numFmtId="9" fontId="0" fillId="8" borderId="18" xfId="1" applyFont="1" applyFill="1" applyBorder="1" applyAlignment="1"/>
    <xf numFmtId="9" fontId="0" fillId="8" borderId="0" xfId="1" applyFont="1" applyFill="1" applyBorder="1" applyAlignment="1"/>
    <xf numFmtId="9" fontId="0" fillId="8" borderId="19" xfId="1" applyFont="1" applyFill="1" applyBorder="1" applyAlignment="1"/>
    <xf numFmtId="9" fontId="0" fillId="8" borderId="20" xfId="1" applyFont="1" applyFill="1" applyBorder="1" applyAlignment="1"/>
    <xf numFmtId="9" fontId="0" fillId="8" borderId="14" xfId="1" applyFont="1" applyFill="1" applyBorder="1" applyAlignment="1"/>
    <xf numFmtId="9" fontId="0" fillId="8" borderId="21" xfId="1" applyFont="1" applyFill="1" applyBorder="1" applyAlignment="1"/>
    <xf numFmtId="0" fontId="2" fillId="2" borderId="4" xfId="0" applyFont="1" applyFill="1" applyBorder="1"/>
    <xf numFmtId="0" fontId="2" fillId="2" borderId="8" xfId="0" applyFont="1" applyFill="1" applyBorder="1"/>
    <xf numFmtId="0" fontId="2" fillId="2" borderId="1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0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14" xfId="0" applyFont="1" applyBorder="1" applyAlignment="1"/>
    <xf numFmtId="0" fontId="0" fillId="0" borderId="21" xfId="0" applyFont="1" applyBorder="1" applyAlignment="1"/>
    <xf numFmtId="0" fontId="5" fillId="17" borderId="13" xfId="0" applyFont="1" applyFill="1" applyBorder="1" applyAlignment="1">
      <alignment horizontal="center"/>
    </xf>
    <xf numFmtId="164" fontId="0" fillId="6" borderId="19" xfId="0" applyNumberFormat="1" applyFont="1" applyFill="1" applyBorder="1" applyAlignment="1"/>
    <xf numFmtId="164" fontId="3" fillId="6" borderId="14" xfId="0" applyNumberFormat="1" applyFont="1" applyFill="1" applyBorder="1"/>
    <xf numFmtId="164" fontId="0" fillId="6" borderId="21" xfId="0" applyNumberFormat="1" applyFont="1" applyFill="1" applyBorder="1" applyAlignment="1"/>
    <xf numFmtId="0" fontId="5" fillId="17" borderId="33" xfId="0" applyFont="1" applyFill="1" applyBorder="1" applyAlignment="1">
      <alignment horizontal="center" wrapText="1"/>
    </xf>
    <xf numFmtId="0" fontId="5" fillId="17" borderId="31" xfId="0" applyFont="1" applyFill="1" applyBorder="1" applyAlignment="1">
      <alignment horizontal="center" wrapText="1"/>
    </xf>
    <xf numFmtId="0" fontId="5" fillId="17" borderId="32" xfId="0" applyFont="1" applyFill="1" applyBorder="1" applyAlignment="1">
      <alignment horizontal="center" wrapText="1"/>
    </xf>
    <xf numFmtId="0" fontId="5" fillId="15" borderId="13" xfId="0" applyFont="1" applyFill="1" applyBorder="1" applyAlignment="1">
      <alignment horizontal="center"/>
    </xf>
    <xf numFmtId="0" fontId="0" fillId="12" borderId="13" xfId="0" applyFont="1" applyFill="1" applyBorder="1" applyAlignme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2019 Comparative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39785651793525"/>
          <c:y val="0.19486111111111112"/>
          <c:w val="0.77674034326555819"/>
          <c:h val="0.534634004082823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'Box office Data'!$A$2:$A$17</c:f>
              <c:strCache>
                <c:ptCount val="16"/>
                <c:pt idx="0">
                  <c:v>Maharashtra</c:v>
                </c:pt>
                <c:pt idx="1">
                  <c:v>Uttar Pradesh</c:v>
                </c:pt>
                <c:pt idx="2">
                  <c:v>Tamil Nadu</c:v>
                </c:pt>
                <c:pt idx="3">
                  <c:v>Telangana</c:v>
                </c:pt>
                <c:pt idx="4">
                  <c:v>Karnataka</c:v>
                </c:pt>
                <c:pt idx="5">
                  <c:v>Andhra Pradesh</c:v>
                </c:pt>
                <c:pt idx="6">
                  <c:v>West Bengal</c:v>
                </c:pt>
                <c:pt idx="7">
                  <c:v>Delhi NCR</c:v>
                </c:pt>
                <c:pt idx="8">
                  <c:v>Punjab</c:v>
                </c:pt>
                <c:pt idx="9">
                  <c:v>Rajasthan</c:v>
                </c:pt>
                <c:pt idx="10">
                  <c:v>Bihar</c:v>
                </c:pt>
                <c:pt idx="11">
                  <c:v>Madhya Pradesh</c:v>
                </c:pt>
                <c:pt idx="12">
                  <c:v>Haryana</c:v>
                </c:pt>
                <c:pt idx="13">
                  <c:v>Kerala</c:v>
                </c:pt>
                <c:pt idx="14">
                  <c:v>Goa</c:v>
                </c:pt>
                <c:pt idx="15">
                  <c:v>Odisha</c:v>
                </c:pt>
              </c:strCache>
            </c:strRef>
          </c:cat>
          <c:val>
            <c:numRef>
              <c:f>'Box office Data'!$I$2:$I$17</c:f>
              <c:numCache>
                <c:formatCode>#,##0</c:formatCode>
                <c:ptCount val="16"/>
                <c:pt idx="0">
                  <c:v>1800000000</c:v>
                </c:pt>
                <c:pt idx="1">
                  <c:v>1000000000</c:v>
                </c:pt>
                <c:pt idx="2">
                  <c:v>900000000</c:v>
                </c:pt>
                <c:pt idx="3">
                  <c:v>700000000</c:v>
                </c:pt>
                <c:pt idx="4">
                  <c:v>600000000</c:v>
                </c:pt>
                <c:pt idx="5">
                  <c:v>800000000</c:v>
                </c:pt>
                <c:pt idx="6">
                  <c:v>700000000</c:v>
                </c:pt>
                <c:pt idx="7">
                  <c:v>1500000000</c:v>
                </c:pt>
                <c:pt idx="8">
                  <c:v>550000000</c:v>
                </c:pt>
                <c:pt idx="9">
                  <c:v>450000000</c:v>
                </c:pt>
                <c:pt idx="10">
                  <c:v>300000000</c:v>
                </c:pt>
                <c:pt idx="11">
                  <c:v>350000000</c:v>
                </c:pt>
                <c:pt idx="12">
                  <c:v>250000000</c:v>
                </c:pt>
                <c:pt idx="13">
                  <c:v>300000000</c:v>
                </c:pt>
                <c:pt idx="14">
                  <c:v>40000000</c:v>
                </c:pt>
                <c:pt idx="15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5-4F95-8F0A-1B487870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542063"/>
        <c:axId val="247533423"/>
      </c:barChart>
      <c:catAx>
        <c:axId val="2475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33423"/>
        <c:crosses val="autoZero"/>
        <c:auto val="1"/>
        <c:lblAlgn val="ctr"/>
        <c:lblOffset val="100"/>
        <c:noMultiLvlLbl val="0"/>
      </c:catAx>
      <c:valAx>
        <c:axId val="24753342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'Box office Data'!$A$2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'Box office Data'!$B$1:$I$1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'Box office Data'!$B$2:$I$2</c:f>
              <c:numCache>
                <c:formatCode>#,##0</c:formatCode>
                <c:ptCount val="8"/>
                <c:pt idx="0">
                  <c:v>600000000</c:v>
                </c:pt>
                <c:pt idx="1">
                  <c:v>700000000</c:v>
                </c:pt>
                <c:pt idx="2">
                  <c:v>800000000</c:v>
                </c:pt>
                <c:pt idx="3">
                  <c:v>1000000000</c:v>
                </c:pt>
                <c:pt idx="4">
                  <c:v>1100000000</c:v>
                </c:pt>
                <c:pt idx="5">
                  <c:v>1300000000</c:v>
                </c:pt>
                <c:pt idx="6">
                  <c:v>1500000000</c:v>
                </c:pt>
                <c:pt idx="7">
                  <c:v>1800000000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3-4F99-B115-FE4F29C7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43071"/>
        <c:axId val="392947391"/>
      </c:lineChart>
      <c:catAx>
        <c:axId val="39294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47391"/>
        <c:crosses val="autoZero"/>
        <c:auto val="1"/>
        <c:lblAlgn val="ctr"/>
        <c:lblOffset val="100"/>
        <c:noMultiLvlLbl val="0"/>
      </c:catAx>
      <c:valAx>
        <c:axId val="3929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Percentage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EC4-44F0-995F-83C04EDAAF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C4-44F0-995F-83C04EDAAF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EC4-44F0-995F-83C04EDAAF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C4-44F0-995F-83C04EDAAF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C4-44F0-995F-83C04EDAAF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C4-44F0-995F-83C04EDAAF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EC4-44F0-995F-83C04EDAAF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EC4-44F0-995F-83C04EDAAF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C4-44F0-995F-83C04EDAAF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A72-438A-9FB0-EB00134F77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A72-438A-9FB0-EB00134F77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A72-438A-9FB0-EB00134F775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A72-438A-9FB0-EB00134F775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A72-438A-9FB0-EB00134F775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A72-438A-9FB0-EB00134F775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A72-438A-9FB0-EB00134F775E}"/>
              </c:ext>
            </c:extLst>
          </c:dPt>
          <c:dLbls>
            <c:dLbl>
              <c:idx val="0"/>
              <c:layout>
                <c:manualLayout>
                  <c:x val="4.3508633327188614E-2"/>
                  <c:y val="6.080829043656364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C4-44F0-995F-83C04EDAAF2B}"/>
                </c:ext>
              </c:extLst>
            </c:dLbl>
            <c:dLbl>
              <c:idx val="1"/>
              <c:layout>
                <c:manualLayout>
                  <c:x val="7.6517525610302062E-2"/>
                  <c:y val="-3.79607587811213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C4-44F0-995F-83C04EDAAF2B}"/>
                </c:ext>
              </c:extLst>
            </c:dLbl>
            <c:dLbl>
              <c:idx val="2"/>
              <c:layout>
                <c:manualLayout>
                  <c:x val="-4.4854150756239081E-2"/>
                  <c:y val="-3.04060442057145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C4-44F0-995F-83C04EDAAF2B}"/>
                </c:ext>
              </c:extLst>
            </c:dLbl>
            <c:dLbl>
              <c:idx val="3"/>
              <c:layout>
                <c:manualLayout>
                  <c:x val="-7.6596880239468396E-2"/>
                  <c:y val="-4.24784498836870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C4-44F0-995F-83C04EDAAF2B}"/>
                </c:ext>
              </c:extLst>
            </c:dLbl>
            <c:dLbl>
              <c:idx val="4"/>
              <c:layout>
                <c:manualLayout>
                  <c:x val="-4.1411265899454874E-2"/>
                  <c:y val="-2.60538362937190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C4-44F0-995F-83C04EDAAF2B}"/>
                </c:ext>
              </c:extLst>
            </c:dLbl>
            <c:dLbl>
              <c:idx val="5"/>
              <c:layout>
                <c:manualLayout>
                  <c:x val="-3.3081394073651654E-2"/>
                  <c:y val="-6.85813469297086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C4-44F0-995F-83C04EDAAF2B}"/>
                </c:ext>
              </c:extLst>
            </c:dLbl>
            <c:dLbl>
              <c:idx val="6"/>
              <c:layout>
                <c:manualLayout>
                  <c:x val="-3.9986401421270808E-2"/>
                  <c:y val="-9.26099588812184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C4-44F0-995F-83C04EDAAF2B}"/>
                </c:ext>
              </c:extLst>
            </c:dLbl>
            <c:dLbl>
              <c:idx val="7"/>
              <c:layout>
                <c:manualLayout>
                  <c:x val="-3.4384343261440145E-2"/>
                  <c:y val="2.26682129850047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C4-44F0-995F-83C04EDAAF2B}"/>
                </c:ext>
              </c:extLst>
            </c:dLbl>
            <c:dLbl>
              <c:idx val="8"/>
              <c:layout>
                <c:manualLayout>
                  <c:x val="-5.3210614559467691E-2"/>
                  <c:y val="-8.325703473112372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C4-44F0-995F-83C04EDAAF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'Box office Data'!$A$2:$A$17</c:f>
              <c:strCache>
                <c:ptCount val="16"/>
                <c:pt idx="0">
                  <c:v>Maharashtra</c:v>
                </c:pt>
                <c:pt idx="1">
                  <c:v>Uttar Pradesh</c:v>
                </c:pt>
                <c:pt idx="2">
                  <c:v>Tamil Nadu</c:v>
                </c:pt>
                <c:pt idx="3">
                  <c:v>Telangana</c:v>
                </c:pt>
                <c:pt idx="4">
                  <c:v>Karnataka</c:v>
                </c:pt>
                <c:pt idx="5">
                  <c:v>Andhra Pradesh</c:v>
                </c:pt>
                <c:pt idx="6">
                  <c:v>West Bengal</c:v>
                </c:pt>
                <c:pt idx="7">
                  <c:v>Delhi NCR</c:v>
                </c:pt>
                <c:pt idx="8">
                  <c:v>Punjab</c:v>
                </c:pt>
                <c:pt idx="9">
                  <c:v>Rajasthan</c:v>
                </c:pt>
                <c:pt idx="10">
                  <c:v>Bihar</c:v>
                </c:pt>
                <c:pt idx="11">
                  <c:v>Madhya Pradesh</c:v>
                </c:pt>
                <c:pt idx="12">
                  <c:v>Haryana</c:v>
                </c:pt>
                <c:pt idx="13">
                  <c:v>Kerala</c:v>
                </c:pt>
                <c:pt idx="14">
                  <c:v>Goa</c:v>
                </c:pt>
                <c:pt idx="15">
                  <c:v>Odisha</c:v>
                </c:pt>
              </c:strCache>
            </c:strRef>
          </c:cat>
          <c:val>
            <c:numRef>
              <c:f>'Box office Data'!$I$2:$I$17</c:f>
              <c:numCache>
                <c:formatCode>#,##0</c:formatCode>
                <c:ptCount val="16"/>
                <c:pt idx="0">
                  <c:v>1800000000</c:v>
                </c:pt>
                <c:pt idx="1">
                  <c:v>1000000000</c:v>
                </c:pt>
                <c:pt idx="2">
                  <c:v>900000000</c:v>
                </c:pt>
                <c:pt idx="3">
                  <c:v>700000000</c:v>
                </c:pt>
                <c:pt idx="4">
                  <c:v>600000000</c:v>
                </c:pt>
                <c:pt idx="5">
                  <c:v>800000000</c:v>
                </c:pt>
                <c:pt idx="6">
                  <c:v>700000000</c:v>
                </c:pt>
                <c:pt idx="7">
                  <c:v>1500000000</c:v>
                </c:pt>
                <c:pt idx="8">
                  <c:v>550000000</c:v>
                </c:pt>
                <c:pt idx="9">
                  <c:v>450000000</c:v>
                </c:pt>
                <c:pt idx="10">
                  <c:v>300000000</c:v>
                </c:pt>
                <c:pt idx="11">
                  <c:v>350000000</c:v>
                </c:pt>
                <c:pt idx="12">
                  <c:v>250000000</c:v>
                </c:pt>
                <c:pt idx="13">
                  <c:v>300000000</c:v>
                </c:pt>
                <c:pt idx="14">
                  <c:v>40000000</c:v>
                </c:pt>
                <c:pt idx="15">
                  <c:v>150000000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4-44F0-995F-83C04EDA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8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173037</xdr:colOff>
      <xdr:row>23</xdr:row>
      <xdr:rowOff>38100</xdr:rowOff>
    </xdr:from>
    <xdr:to>
      <xdr:col>12</xdr:col>
      <xdr:colOff>439737</xdr:colOff>
      <xdr:row>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4AFC4-1902-761F-06B9-E049905DD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23</xdr:row>
      <xdr:rowOff>19050</xdr:rowOff>
    </xdr:from>
    <xdr:to>
      <xdr:col>6</xdr:col>
      <xdr:colOff>85725</xdr:colOff>
      <xdr:row>38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91E379-9087-79A6-B6DA-63DBC9FB2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390525</xdr:colOff>
      <xdr:row>41</xdr:row>
      <xdr:rowOff>104775</xdr:rowOff>
    </xdr:from>
    <xdr:to>
      <xdr:col>9</xdr:col>
      <xdr:colOff>685800</xdr:colOff>
      <xdr:row>64</xdr:row>
      <xdr:rowOff>22224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4F84FB-4AB5-E77E-4C6D-0AD03F0D0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EAF7-9544-46A9-99F7-C75611D72BAC}">
  <dimension ref="B2:I144"/>
  <sheetViews>
    <sheetView workbookViewId="0">
      <selection activeCell="G24" sqref="G24"/>
    </sheetView>
  </sheetViews>
  <sheetFormatPr defaultRowHeight="14.5" x14ac:dyDescent="0.35"/>
  <cols>
    <col min="2" max="2" width="15.08984375" customWidth="1"/>
    <col min="3" max="4" width="17.7265625" bestFit="1" customWidth="1"/>
    <col min="5" max="5" width="17.453125" bestFit="1" customWidth="1"/>
  </cols>
  <sheetData>
    <row r="2" spans="2:5" ht="15" thickBot="1" x14ac:dyDescent="0.4"/>
    <row r="3" spans="2:5" ht="15" thickBot="1" x14ac:dyDescent="0.4">
      <c r="B3" s="2" t="s">
        <v>0</v>
      </c>
      <c r="C3" s="3">
        <v>2018</v>
      </c>
      <c r="D3" s="3">
        <v>2019</v>
      </c>
      <c r="E3" s="7" t="s">
        <v>23</v>
      </c>
    </row>
    <row r="4" spans="2:5" x14ac:dyDescent="0.35">
      <c r="B4" s="4" t="s">
        <v>1</v>
      </c>
      <c r="C4" s="16">
        <v>1500000000</v>
      </c>
      <c r="D4" s="16">
        <v>1800000000</v>
      </c>
      <c r="E4" s="8">
        <f>((D4-C4)/C4)</f>
        <v>0.2</v>
      </c>
    </row>
    <row r="5" spans="2:5" x14ac:dyDescent="0.35">
      <c r="B5" s="5" t="s">
        <v>2</v>
      </c>
      <c r="C5" s="17">
        <v>850000000</v>
      </c>
      <c r="D5" s="18">
        <v>1000000000</v>
      </c>
      <c r="E5" s="8">
        <f t="shared" ref="E5:E19" si="0">((D5-C5)/C5)</f>
        <v>0.17647058823529413</v>
      </c>
    </row>
    <row r="6" spans="2:5" x14ac:dyDescent="0.35">
      <c r="B6" s="5" t="s">
        <v>3</v>
      </c>
      <c r="C6" s="17">
        <v>750000000</v>
      </c>
      <c r="D6" s="18">
        <v>900000000</v>
      </c>
      <c r="E6" s="8">
        <f t="shared" si="0"/>
        <v>0.2</v>
      </c>
    </row>
    <row r="7" spans="2:5" x14ac:dyDescent="0.35">
      <c r="B7" s="5" t="s">
        <v>4</v>
      </c>
      <c r="C7" s="17">
        <v>600000000</v>
      </c>
      <c r="D7" s="18">
        <v>700000000</v>
      </c>
      <c r="E7" s="8">
        <f t="shared" si="0"/>
        <v>0.16666666666666666</v>
      </c>
    </row>
    <row r="8" spans="2:5" x14ac:dyDescent="0.35">
      <c r="B8" s="5" t="s">
        <v>5</v>
      </c>
      <c r="C8" s="17">
        <v>500000000</v>
      </c>
      <c r="D8" s="18">
        <v>600000000</v>
      </c>
      <c r="E8" s="8">
        <f t="shared" si="0"/>
        <v>0.2</v>
      </c>
    </row>
    <row r="9" spans="2:5" x14ac:dyDescent="0.35">
      <c r="B9" s="5" t="s">
        <v>6</v>
      </c>
      <c r="C9" s="17">
        <v>700000000</v>
      </c>
      <c r="D9" s="18">
        <v>800000000</v>
      </c>
      <c r="E9" s="8">
        <f t="shared" si="0"/>
        <v>0.14285714285714285</v>
      </c>
    </row>
    <row r="10" spans="2:5" x14ac:dyDescent="0.35">
      <c r="B10" s="5" t="s">
        <v>7</v>
      </c>
      <c r="C10" s="17">
        <v>600000000</v>
      </c>
      <c r="D10" s="18">
        <v>700000000</v>
      </c>
      <c r="E10" s="8">
        <f t="shared" si="0"/>
        <v>0.16666666666666666</v>
      </c>
    </row>
    <row r="11" spans="2:5" x14ac:dyDescent="0.35">
      <c r="B11" s="5" t="s">
        <v>8</v>
      </c>
      <c r="C11" s="17">
        <v>1200000000</v>
      </c>
      <c r="D11" s="18">
        <v>1500000000</v>
      </c>
      <c r="E11" s="8">
        <f t="shared" si="0"/>
        <v>0.25</v>
      </c>
    </row>
    <row r="12" spans="2:5" x14ac:dyDescent="0.35">
      <c r="B12" s="5" t="s">
        <v>9</v>
      </c>
      <c r="C12" s="17">
        <v>500000000</v>
      </c>
      <c r="D12" s="18">
        <v>550000000</v>
      </c>
      <c r="E12" s="8">
        <f t="shared" si="0"/>
        <v>0.1</v>
      </c>
    </row>
    <row r="13" spans="2:5" x14ac:dyDescent="0.35">
      <c r="B13" s="5" t="s">
        <v>10</v>
      </c>
      <c r="C13" s="17">
        <v>400000000</v>
      </c>
      <c r="D13" s="18">
        <v>450000000</v>
      </c>
      <c r="E13" s="8">
        <f t="shared" si="0"/>
        <v>0.125</v>
      </c>
    </row>
    <row r="14" spans="2:5" x14ac:dyDescent="0.35">
      <c r="B14" s="5" t="s">
        <v>11</v>
      </c>
      <c r="C14" s="17">
        <v>250000000</v>
      </c>
      <c r="D14" s="18">
        <v>300000000</v>
      </c>
      <c r="E14" s="8">
        <f t="shared" si="0"/>
        <v>0.2</v>
      </c>
    </row>
    <row r="15" spans="2:5" x14ac:dyDescent="0.35">
      <c r="B15" s="5" t="s">
        <v>12</v>
      </c>
      <c r="C15" s="17">
        <v>300000000</v>
      </c>
      <c r="D15" s="18">
        <v>350000000</v>
      </c>
      <c r="E15" s="8">
        <f t="shared" si="0"/>
        <v>0.16666666666666666</v>
      </c>
    </row>
    <row r="16" spans="2:5" x14ac:dyDescent="0.35">
      <c r="B16" s="5" t="s">
        <v>13</v>
      </c>
      <c r="C16" s="17">
        <v>220000000</v>
      </c>
      <c r="D16" s="18">
        <v>250000000</v>
      </c>
      <c r="E16" s="8">
        <f t="shared" si="0"/>
        <v>0.13636363636363635</v>
      </c>
    </row>
    <row r="17" spans="2:9" x14ac:dyDescent="0.35">
      <c r="B17" s="5" t="s">
        <v>14</v>
      </c>
      <c r="C17" s="17">
        <v>250000000</v>
      </c>
      <c r="D17" s="18">
        <v>300000000</v>
      </c>
      <c r="E17" s="8">
        <f t="shared" si="0"/>
        <v>0.2</v>
      </c>
    </row>
    <row r="18" spans="2:9" x14ac:dyDescent="0.35">
      <c r="B18" s="5" t="s">
        <v>15</v>
      </c>
      <c r="C18" s="17">
        <v>30000000</v>
      </c>
      <c r="D18" s="18">
        <v>40000000</v>
      </c>
      <c r="E18" s="8">
        <f t="shared" si="0"/>
        <v>0.33333333333333331</v>
      </c>
    </row>
    <row r="19" spans="2:9" ht="15" thickBot="1" x14ac:dyDescent="0.4">
      <c r="B19" s="6" t="s">
        <v>16</v>
      </c>
      <c r="C19" s="19">
        <v>120000000</v>
      </c>
      <c r="D19" s="19">
        <v>150000000</v>
      </c>
      <c r="E19" s="8">
        <f t="shared" si="0"/>
        <v>0.25</v>
      </c>
    </row>
    <row r="22" spans="2:9" x14ac:dyDescent="0.35">
      <c r="B22" s="21"/>
    </row>
    <row r="23" spans="2:9" x14ac:dyDescent="0.35">
      <c r="B23" s="20"/>
      <c r="I23" s="22"/>
    </row>
    <row r="24" spans="2:9" x14ac:dyDescent="0.35">
      <c r="B24" s="21"/>
      <c r="I24" s="20"/>
    </row>
    <row r="25" spans="2:9" x14ac:dyDescent="0.35">
      <c r="B25" s="21"/>
      <c r="I25" s="21"/>
    </row>
    <row r="26" spans="2:9" x14ac:dyDescent="0.35">
      <c r="B26" s="21"/>
      <c r="I26" s="20"/>
    </row>
    <row r="27" spans="2:9" x14ac:dyDescent="0.35">
      <c r="B27" s="21"/>
      <c r="I27" s="21"/>
    </row>
    <row r="28" spans="2:9" x14ac:dyDescent="0.35">
      <c r="B28" s="20"/>
      <c r="I28" s="21"/>
    </row>
    <row r="29" spans="2:9" x14ac:dyDescent="0.35">
      <c r="B29" s="21"/>
      <c r="I29" s="23"/>
    </row>
    <row r="30" spans="2:9" x14ac:dyDescent="0.35">
      <c r="B30" s="20"/>
      <c r="I30" s="23"/>
    </row>
    <row r="31" spans="2:9" x14ac:dyDescent="0.35">
      <c r="B31" s="21"/>
      <c r="I31" s="23"/>
    </row>
    <row r="32" spans="2:9" x14ac:dyDescent="0.35">
      <c r="B32" s="21"/>
      <c r="I32" s="23"/>
    </row>
    <row r="33" spans="2:9" x14ac:dyDescent="0.35">
      <c r="B33" s="21"/>
      <c r="I33" s="20"/>
    </row>
    <row r="34" spans="2:9" x14ac:dyDescent="0.35">
      <c r="B34" s="20"/>
      <c r="I34" s="21"/>
    </row>
    <row r="35" spans="2:9" x14ac:dyDescent="0.35">
      <c r="B35" s="21"/>
      <c r="I35" s="20"/>
    </row>
    <row r="36" spans="2:9" x14ac:dyDescent="0.35">
      <c r="B36" s="20"/>
      <c r="I36" s="21"/>
    </row>
    <row r="37" spans="2:9" x14ac:dyDescent="0.35">
      <c r="B37" s="21"/>
      <c r="I37" s="23"/>
    </row>
    <row r="38" spans="2:9" x14ac:dyDescent="0.35">
      <c r="B38" s="21"/>
      <c r="I38" s="23"/>
    </row>
    <row r="39" spans="2:9" x14ac:dyDescent="0.35">
      <c r="B39" s="21"/>
      <c r="I39" s="23"/>
    </row>
    <row r="40" spans="2:9" x14ac:dyDescent="0.35">
      <c r="B40" s="21"/>
      <c r="I40" s="23"/>
    </row>
    <row r="41" spans="2:9" x14ac:dyDescent="0.35">
      <c r="B41" s="20"/>
      <c r="I41" s="20"/>
    </row>
    <row r="42" spans="2:9" x14ac:dyDescent="0.35">
      <c r="B42" s="21"/>
      <c r="I42" s="21"/>
    </row>
    <row r="43" spans="2:9" x14ac:dyDescent="0.35">
      <c r="B43" s="20"/>
      <c r="I43" s="20"/>
    </row>
    <row r="44" spans="2:9" x14ac:dyDescent="0.35">
      <c r="B44" s="21"/>
      <c r="I44" s="21"/>
    </row>
    <row r="45" spans="2:9" x14ac:dyDescent="0.35">
      <c r="B45" s="21"/>
      <c r="I45" s="23"/>
    </row>
    <row r="46" spans="2:9" x14ac:dyDescent="0.35">
      <c r="B46" s="21"/>
      <c r="I46" s="23"/>
    </row>
    <row r="47" spans="2:9" x14ac:dyDescent="0.35">
      <c r="I47" s="23"/>
    </row>
    <row r="48" spans="2:9" x14ac:dyDescent="0.35">
      <c r="I48" s="23"/>
    </row>
    <row r="49" spans="9:9" x14ac:dyDescent="0.35">
      <c r="I49" s="20"/>
    </row>
    <row r="50" spans="9:9" x14ac:dyDescent="0.35">
      <c r="I50" s="21"/>
    </row>
    <row r="52" spans="9:9" x14ac:dyDescent="0.35">
      <c r="I52" s="22"/>
    </row>
    <row r="53" spans="9:9" x14ac:dyDescent="0.35">
      <c r="I53" s="20"/>
    </row>
    <row r="54" spans="9:9" x14ac:dyDescent="0.35">
      <c r="I54" s="21"/>
    </row>
    <row r="55" spans="9:9" x14ac:dyDescent="0.35">
      <c r="I55" s="21"/>
    </row>
    <row r="56" spans="9:9" x14ac:dyDescent="0.35">
      <c r="I56" s="23"/>
    </row>
    <row r="57" spans="9:9" x14ac:dyDescent="0.35">
      <c r="I57" s="23"/>
    </row>
    <row r="58" spans="9:9" x14ac:dyDescent="0.35">
      <c r="I58" s="23"/>
    </row>
    <row r="59" spans="9:9" x14ac:dyDescent="0.35">
      <c r="I59" s="23"/>
    </row>
    <row r="61" spans="9:9" x14ac:dyDescent="0.35">
      <c r="I61" s="22"/>
    </row>
    <row r="62" spans="9:9" x14ac:dyDescent="0.35">
      <c r="I62" s="20"/>
    </row>
    <row r="63" spans="9:9" x14ac:dyDescent="0.35">
      <c r="I63" s="21"/>
    </row>
    <row r="64" spans="9:9" x14ac:dyDescent="0.35">
      <c r="I64" s="23"/>
    </row>
    <row r="65" spans="9:9" x14ac:dyDescent="0.35">
      <c r="I65" s="23"/>
    </row>
    <row r="66" spans="9:9" x14ac:dyDescent="0.35">
      <c r="I66" s="23"/>
    </row>
    <row r="67" spans="9:9" x14ac:dyDescent="0.35">
      <c r="I67" s="23"/>
    </row>
    <row r="68" spans="9:9" x14ac:dyDescent="0.35">
      <c r="I68" s="20"/>
    </row>
    <row r="69" spans="9:9" x14ac:dyDescent="0.35">
      <c r="I69" s="21"/>
    </row>
    <row r="71" spans="9:9" x14ac:dyDescent="0.35">
      <c r="I71" s="22"/>
    </row>
    <row r="72" spans="9:9" x14ac:dyDescent="0.35">
      <c r="I72" s="20"/>
    </row>
    <row r="73" spans="9:9" x14ac:dyDescent="0.35">
      <c r="I73" s="21"/>
    </row>
    <row r="74" spans="9:9" x14ac:dyDescent="0.35">
      <c r="I74" s="23"/>
    </row>
    <row r="75" spans="9:9" x14ac:dyDescent="0.35">
      <c r="I75" s="23"/>
    </row>
    <row r="76" spans="9:9" x14ac:dyDescent="0.35">
      <c r="I76" s="23"/>
    </row>
    <row r="77" spans="9:9" x14ac:dyDescent="0.35">
      <c r="I77" s="23"/>
    </row>
    <row r="78" spans="9:9" x14ac:dyDescent="0.35">
      <c r="I78" s="20"/>
    </row>
    <row r="79" spans="9:9" x14ac:dyDescent="0.35">
      <c r="I79" s="21"/>
    </row>
    <row r="81" spans="9:9" x14ac:dyDescent="0.35">
      <c r="I81" s="22"/>
    </row>
    <row r="82" spans="9:9" x14ac:dyDescent="0.35">
      <c r="I82" s="20"/>
    </row>
    <row r="83" spans="9:9" x14ac:dyDescent="0.35">
      <c r="I83" s="21"/>
    </row>
    <row r="84" spans="9:9" x14ac:dyDescent="0.35">
      <c r="I84" s="23"/>
    </row>
    <row r="85" spans="9:9" x14ac:dyDescent="0.35">
      <c r="I85" s="23"/>
    </row>
    <row r="86" spans="9:9" x14ac:dyDescent="0.35">
      <c r="I86" s="23"/>
    </row>
    <row r="87" spans="9:9" x14ac:dyDescent="0.35">
      <c r="I87" s="23"/>
    </row>
    <row r="89" spans="9:9" x14ac:dyDescent="0.35">
      <c r="I89" s="22"/>
    </row>
    <row r="90" spans="9:9" x14ac:dyDescent="0.35">
      <c r="I90" s="20"/>
    </row>
    <row r="91" spans="9:9" x14ac:dyDescent="0.35">
      <c r="I91" s="21"/>
    </row>
    <row r="92" spans="9:9" x14ac:dyDescent="0.35">
      <c r="I92" s="20"/>
    </row>
    <row r="93" spans="9:9" x14ac:dyDescent="0.35">
      <c r="I93" s="21"/>
    </row>
    <row r="94" spans="9:9" x14ac:dyDescent="0.35">
      <c r="I94" s="21"/>
    </row>
    <row r="95" spans="9:9" x14ac:dyDescent="0.35">
      <c r="I95" s="21"/>
    </row>
    <row r="96" spans="9:9" x14ac:dyDescent="0.35">
      <c r="I96" s="20"/>
    </row>
    <row r="97" spans="9:9" x14ac:dyDescent="0.35">
      <c r="I97" s="21"/>
    </row>
    <row r="98" spans="9:9" x14ac:dyDescent="0.35">
      <c r="I98" s="20"/>
    </row>
    <row r="99" spans="9:9" x14ac:dyDescent="0.35">
      <c r="I99" s="21"/>
    </row>
    <row r="100" spans="9:9" x14ac:dyDescent="0.35">
      <c r="I100" s="21"/>
    </row>
    <row r="101" spans="9:9" x14ac:dyDescent="0.35">
      <c r="I101" s="21"/>
    </row>
    <row r="102" spans="9:9" x14ac:dyDescent="0.35">
      <c r="I102" s="21"/>
    </row>
    <row r="103" spans="9:9" x14ac:dyDescent="0.35">
      <c r="I103" s="20"/>
    </row>
    <row r="104" spans="9:9" x14ac:dyDescent="0.35">
      <c r="I104" s="21"/>
    </row>
    <row r="105" spans="9:9" x14ac:dyDescent="0.35">
      <c r="I105" s="20"/>
    </row>
    <row r="106" spans="9:9" x14ac:dyDescent="0.35">
      <c r="I106" s="21"/>
    </row>
    <row r="107" spans="9:9" x14ac:dyDescent="0.35">
      <c r="I107" s="21"/>
    </row>
    <row r="108" spans="9:9" x14ac:dyDescent="0.35">
      <c r="I108" s="21"/>
    </row>
    <row r="109" spans="9:9" x14ac:dyDescent="0.35">
      <c r="I109" s="20"/>
    </row>
    <row r="110" spans="9:9" x14ac:dyDescent="0.35">
      <c r="I110" s="21"/>
    </row>
    <row r="111" spans="9:9" x14ac:dyDescent="0.35">
      <c r="I111" s="20"/>
    </row>
    <row r="112" spans="9:9" x14ac:dyDescent="0.35">
      <c r="I112" s="21"/>
    </row>
    <row r="113" spans="9:9" x14ac:dyDescent="0.35">
      <c r="I113" s="21"/>
    </row>
    <row r="114" spans="9:9" x14ac:dyDescent="0.35">
      <c r="I114" s="21"/>
    </row>
    <row r="115" spans="9:9" x14ac:dyDescent="0.35">
      <c r="I115" s="20"/>
    </row>
    <row r="116" spans="9:9" x14ac:dyDescent="0.35">
      <c r="I116" s="21"/>
    </row>
    <row r="117" spans="9:9" x14ac:dyDescent="0.35">
      <c r="I117" s="20"/>
    </row>
    <row r="118" spans="9:9" x14ac:dyDescent="0.35">
      <c r="I118" s="21"/>
    </row>
    <row r="119" spans="9:9" x14ac:dyDescent="0.35">
      <c r="I119" s="21"/>
    </row>
    <row r="120" spans="9:9" x14ac:dyDescent="0.35">
      <c r="I120" s="21"/>
    </row>
    <row r="121" spans="9:9" x14ac:dyDescent="0.35">
      <c r="I121" s="21"/>
    </row>
    <row r="123" spans="9:9" x14ac:dyDescent="0.35">
      <c r="I123" s="22"/>
    </row>
    <row r="124" spans="9:9" x14ac:dyDescent="0.35">
      <c r="I124" s="20"/>
    </row>
    <row r="125" spans="9:9" x14ac:dyDescent="0.35">
      <c r="I125" s="21"/>
    </row>
    <row r="126" spans="9:9" x14ac:dyDescent="0.35">
      <c r="I126" s="20"/>
    </row>
    <row r="127" spans="9:9" x14ac:dyDescent="0.35">
      <c r="I127" s="21"/>
    </row>
    <row r="128" spans="9:9" x14ac:dyDescent="0.35">
      <c r="I128" s="21"/>
    </row>
    <row r="129" spans="9:9" x14ac:dyDescent="0.35">
      <c r="I129" s="21"/>
    </row>
    <row r="130" spans="9:9" x14ac:dyDescent="0.35">
      <c r="I130" s="21"/>
    </row>
    <row r="131" spans="9:9" x14ac:dyDescent="0.35">
      <c r="I131" s="20"/>
    </row>
    <row r="132" spans="9:9" x14ac:dyDescent="0.35">
      <c r="I132" s="21"/>
    </row>
    <row r="133" spans="9:9" x14ac:dyDescent="0.35">
      <c r="I133" s="20"/>
    </row>
    <row r="134" spans="9:9" x14ac:dyDescent="0.35">
      <c r="I134" s="21"/>
    </row>
    <row r="135" spans="9:9" x14ac:dyDescent="0.35">
      <c r="I135" s="21"/>
    </row>
    <row r="136" spans="9:9" x14ac:dyDescent="0.35">
      <c r="I136" s="21"/>
    </row>
    <row r="137" spans="9:9" x14ac:dyDescent="0.35">
      <c r="I137" s="21"/>
    </row>
    <row r="138" spans="9:9" x14ac:dyDescent="0.35">
      <c r="I138" s="20"/>
    </row>
    <row r="139" spans="9:9" x14ac:dyDescent="0.35">
      <c r="I139" s="21"/>
    </row>
    <row r="140" spans="9:9" x14ac:dyDescent="0.35">
      <c r="I140" s="20"/>
    </row>
    <row r="141" spans="9:9" x14ac:dyDescent="0.35">
      <c r="I141" s="21"/>
    </row>
    <row r="142" spans="9:9" x14ac:dyDescent="0.35">
      <c r="I142" s="21"/>
    </row>
    <row r="143" spans="9:9" x14ac:dyDescent="0.35">
      <c r="I143" s="21"/>
    </row>
    <row r="144" spans="9:9" x14ac:dyDescent="0.35">
      <c r="I144" s="21"/>
    </row>
  </sheetData>
  <conditionalFormatting sqref="E4:E19">
    <cfRule type="cellIs" dxfId="6" priority="1" operator="less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FE17-CF05-4821-A80D-12C0EAF9E1FA}">
  <dimension ref="B3:F13"/>
  <sheetViews>
    <sheetView workbookViewId="0">
      <selection activeCell="F1" sqref="F1"/>
    </sheetView>
  </sheetViews>
  <sheetFormatPr defaultRowHeight="14.5" x14ac:dyDescent="0.35"/>
  <cols>
    <col min="2" max="2" width="17.453125" bestFit="1" customWidth="1"/>
    <col min="3" max="3" width="12.54296875" bestFit="1" customWidth="1"/>
    <col min="4" max="4" width="10.6328125" bestFit="1" customWidth="1"/>
    <col min="5" max="5" width="15.6328125" bestFit="1" customWidth="1"/>
    <col min="6" max="6" width="98.6328125" customWidth="1"/>
  </cols>
  <sheetData>
    <row r="3" spans="2:6" ht="14.5" customHeight="1" x14ac:dyDescent="0.35">
      <c r="C3" s="92" t="s">
        <v>69</v>
      </c>
      <c r="D3" s="93"/>
      <c r="E3" s="94"/>
    </row>
    <row r="5" spans="2:6" ht="27" customHeight="1" x14ac:dyDescent="0.35">
      <c r="B5" s="37" t="s">
        <v>24</v>
      </c>
      <c r="C5" s="38" t="s">
        <v>25</v>
      </c>
      <c r="D5" s="38" t="s">
        <v>26</v>
      </c>
      <c r="E5" s="38" t="s">
        <v>27</v>
      </c>
      <c r="F5" s="39" t="s">
        <v>28</v>
      </c>
    </row>
    <row r="6" spans="2:6" ht="29" x14ac:dyDescent="0.35">
      <c r="B6" s="40" t="s">
        <v>29</v>
      </c>
      <c r="C6" s="24" t="s">
        <v>1</v>
      </c>
      <c r="D6" s="25">
        <v>0.2</v>
      </c>
      <c r="E6" s="24" t="s">
        <v>30</v>
      </c>
      <c r="F6" s="41" t="s">
        <v>31</v>
      </c>
    </row>
    <row r="7" spans="2:6" ht="29" x14ac:dyDescent="0.35">
      <c r="B7" s="40" t="s">
        <v>68</v>
      </c>
      <c r="C7" s="24" t="s">
        <v>8</v>
      </c>
      <c r="D7" s="25">
        <v>0.25</v>
      </c>
      <c r="E7" s="24" t="s">
        <v>32</v>
      </c>
      <c r="F7" s="41" t="s">
        <v>33</v>
      </c>
    </row>
    <row r="8" spans="2:6" ht="29" x14ac:dyDescent="0.35">
      <c r="B8" s="40" t="s">
        <v>34</v>
      </c>
      <c r="C8" s="24" t="s">
        <v>3</v>
      </c>
      <c r="D8" s="25">
        <v>0.2</v>
      </c>
      <c r="E8" s="24" t="s">
        <v>35</v>
      </c>
      <c r="F8" s="41" t="s">
        <v>36</v>
      </c>
    </row>
    <row r="9" spans="2:6" x14ac:dyDescent="0.35">
      <c r="B9" s="42"/>
      <c r="C9" s="24" t="s">
        <v>5</v>
      </c>
      <c r="D9" s="25">
        <v>0.2</v>
      </c>
      <c r="E9" s="24" t="s">
        <v>37</v>
      </c>
      <c r="F9" s="41" t="s">
        <v>38</v>
      </c>
    </row>
    <row r="10" spans="2:6" x14ac:dyDescent="0.35">
      <c r="B10" s="40" t="s">
        <v>39</v>
      </c>
      <c r="C10" s="24" t="s">
        <v>15</v>
      </c>
      <c r="D10" s="25">
        <v>0.33</v>
      </c>
      <c r="E10" s="24" t="s">
        <v>40</v>
      </c>
      <c r="F10" s="41" t="s">
        <v>41</v>
      </c>
    </row>
    <row r="11" spans="2:6" x14ac:dyDescent="0.35">
      <c r="B11" s="42"/>
      <c r="C11" s="24" t="s">
        <v>16</v>
      </c>
      <c r="D11" s="25">
        <v>0.25</v>
      </c>
      <c r="E11" s="24" t="s">
        <v>42</v>
      </c>
      <c r="F11" s="41" t="s">
        <v>43</v>
      </c>
    </row>
    <row r="12" spans="2:6" ht="29" x14ac:dyDescent="0.35">
      <c r="B12" s="40" t="s">
        <v>44</v>
      </c>
      <c r="C12" s="24" t="s">
        <v>2</v>
      </c>
      <c r="D12" s="25">
        <v>0.18</v>
      </c>
      <c r="E12" s="24" t="s">
        <v>45</v>
      </c>
      <c r="F12" s="41" t="s">
        <v>46</v>
      </c>
    </row>
    <row r="13" spans="2:6" ht="29" x14ac:dyDescent="0.35">
      <c r="B13" s="43" t="s">
        <v>47</v>
      </c>
      <c r="C13" s="26" t="s">
        <v>9</v>
      </c>
      <c r="D13" s="27">
        <v>0.1</v>
      </c>
      <c r="E13" s="26" t="s">
        <v>48</v>
      </c>
      <c r="F13" s="44" t="s">
        <v>49</v>
      </c>
    </row>
  </sheetData>
  <mergeCells count="1">
    <mergeCell ref="C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16FE-8239-4A51-868E-441663F85821}">
  <dimension ref="B2:D9"/>
  <sheetViews>
    <sheetView workbookViewId="0">
      <selection activeCell="C17" sqref="C17"/>
    </sheetView>
  </sheetViews>
  <sheetFormatPr defaultRowHeight="14.5" x14ac:dyDescent="0.35"/>
  <cols>
    <col min="2" max="2" width="18.81640625" bestFit="1" customWidth="1"/>
    <col min="3" max="3" width="41.08984375" bestFit="1" customWidth="1"/>
    <col min="4" max="4" width="41" customWidth="1"/>
  </cols>
  <sheetData>
    <row r="2" spans="2:4" x14ac:dyDescent="0.35">
      <c r="C2" s="88" t="s">
        <v>70</v>
      </c>
    </row>
    <row r="4" spans="2:4" x14ac:dyDescent="0.35">
      <c r="B4" s="28" t="s">
        <v>50</v>
      </c>
      <c r="C4" s="29" t="s">
        <v>51</v>
      </c>
      <c r="D4" s="30" t="s">
        <v>52</v>
      </c>
    </row>
    <row r="5" spans="2:4" ht="29" x14ac:dyDescent="0.35">
      <c r="B5" s="31" t="s">
        <v>53</v>
      </c>
      <c r="C5" s="32" t="s">
        <v>54</v>
      </c>
      <c r="D5" s="33" t="s">
        <v>55</v>
      </c>
    </row>
    <row r="6" spans="2:4" ht="43.5" x14ac:dyDescent="0.35">
      <c r="B6" s="31" t="s">
        <v>56</v>
      </c>
      <c r="C6" s="32" t="s">
        <v>57</v>
      </c>
      <c r="D6" s="33" t="s">
        <v>58</v>
      </c>
    </row>
    <row r="7" spans="2:4" ht="29" x14ac:dyDescent="0.35">
      <c r="B7" s="31" t="s">
        <v>59</v>
      </c>
      <c r="C7" s="32" t="s">
        <v>60</v>
      </c>
      <c r="D7" s="33" t="s">
        <v>61</v>
      </c>
    </row>
    <row r="8" spans="2:4" ht="29" x14ac:dyDescent="0.35">
      <c r="B8" s="31" t="s">
        <v>62</v>
      </c>
      <c r="C8" s="32" t="s">
        <v>63</v>
      </c>
      <c r="D8" s="33" t="s">
        <v>64</v>
      </c>
    </row>
    <row r="9" spans="2:4" ht="29" x14ac:dyDescent="0.35">
      <c r="B9" s="34" t="s">
        <v>65</v>
      </c>
      <c r="C9" s="35" t="s">
        <v>66</v>
      </c>
      <c r="D9" s="36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16" zoomScaleNormal="100" workbookViewId="0">
      <selection activeCell="E22" sqref="E22"/>
    </sheetView>
  </sheetViews>
  <sheetFormatPr defaultColWidth="14.453125" defaultRowHeight="15" customHeight="1" x14ac:dyDescent="0.35"/>
  <cols>
    <col min="1" max="1" width="15.26953125" customWidth="1"/>
    <col min="2" max="2" width="13.6328125" bestFit="1" customWidth="1"/>
    <col min="3" max="4" width="12.81640625" bestFit="1" customWidth="1"/>
    <col min="5" max="8" width="12.7265625" customWidth="1"/>
    <col min="9" max="9" width="13.7265625" bestFit="1" customWidth="1"/>
    <col min="10" max="11" width="17.7265625" bestFit="1" customWidth="1"/>
    <col min="12" max="26" width="8.7265625" customWidth="1"/>
  </cols>
  <sheetData>
    <row r="1" spans="1:11" ht="14.25" customHeight="1" thickBot="1" x14ac:dyDescent="0.4">
      <c r="A1" s="45" t="s">
        <v>0</v>
      </c>
      <c r="B1" s="46">
        <v>2012</v>
      </c>
      <c r="C1" s="46">
        <v>2013</v>
      </c>
      <c r="D1" s="46">
        <v>2014</v>
      </c>
      <c r="E1" s="46">
        <v>2015</v>
      </c>
      <c r="F1" s="46">
        <v>2016</v>
      </c>
      <c r="G1" s="46">
        <v>2017</v>
      </c>
      <c r="H1" s="46">
        <v>2018</v>
      </c>
      <c r="I1" s="47">
        <v>2019</v>
      </c>
      <c r="J1" s="48" t="s">
        <v>17</v>
      </c>
      <c r="K1" s="49" t="s">
        <v>18</v>
      </c>
    </row>
    <row r="2" spans="1:11" ht="14.25" customHeight="1" x14ac:dyDescent="0.35">
      <c r="A2" s="50" t="s">
        <v>1</v>
      </c>
      <c r="B2" s="11">
        <v>600000000</v>
      </c>
      <c r="C2" s="12">
        <v>700000000</v>
      </c>
      <c r="D2" s="12">
        <v>800000000</v>
      </c>
      <c r="E2" s="12">
        <v>1000000000</v>
      </c>
      <c r="F2" s="12">
        <v>1100000000</v>
      </c>
      <c r="G2" s="12">
        <v>1300000000</v>
      </c>
      <c r="H2" s="12">
        <v>1500000000</v>
      </c>
      <c r="I2" s="13">
        <v>1800000000</v>
      </c>
      <c r="J2" s="18">
        <f>SUM(B2:I2)</f>
        <v>8800000000</v>
      </c>
      <c r="K2" s="89">
        <f>AVERAGE(B2:I2)</f>
        <v>1100000000</v>
      </c>
    </row>
    <row r="3" spans="1:11" ht="14.25" customHeight="1" x14ac:dyDescent="0.35">
      <c r="A3" s="51" t="s">
        <v>2</v>
      </c>
      <c r="B3" s="14">
        <v>400000000</v>
      </c>
      <c r="C3" s="52">
        <v>450000000</v>
      </c>
      <c r="D3" s="52">
        <v>500000000</v>
      </c>
      <c r="E3" s="52">
        <v>550000000</v>
      </c>
      <c r="F3" s="52">
        <v>600000000</v>
      </c>
      <c r="G3" s="52">
        <v>750000000</v>
      </c>
      <c r="H3" s="52">
        <v>850000000</v>
      </c>
      <c r="I3" s="15">
        <v>1000000000</v>
      </c>
      <c r="J3" s="18">
        <f t="shared" ref="J3:J17" si="0">SUM(B3:I3)</f>
        <v>5100000000</v>
      </c>
      <c r="K3" s="89">
        <f t="shared" ref="K3:K17" si="1">AVERAGE(B3:I3)</f>
        <v>637500000</v>
      </c>
    </row>
    <row r="4" spans="1:11" ht="14.25" customHeight="1" x14ac:dyDescent="0.35">
      <c r="A4" s="51" t="s">
        <v>3</v>
      </c>
      <c r="B4" s="14">
        <v>300000000</v>
      </c>
      <c r="C4" s="52">
        <v>350000000</v>
      </c>
      <c r="D4" s="52">
        <v>400000000</v>
      </c>
      <c r="E4" s="52">
        <v>450000000</v>
      </c>
      <c r="F4" s="52">
        <v>500000000</v>
      </c>
      <c r="G4" s="52">
        <v>600000000</v>
      </c>
      <c r="H4" s="52">
        <v>750000000</v>
      </c>
      <c r="I4" s="15">
        <v>900000000</v>
      </c>
      <c r="J4" s="18">
        <f t="shared" si="0"/>
        <v>4250000000</v>
      </c>
      <c r="K4" s="89">
        <f t="shared" si="1"/>
        <v>531250000</v>
      </c>
    </row>
    <row r="5" spans="1:11" ht="14.25" customHeight="1" x14ac:dyDescent="0.35">
      <c r="A5" s="51" t="s">
        <v>4</v>
      </c>
      <c r="B5" s="14">
        <v>250000000</v>
      </c>
      <c r="C5" s="52">
        <v>300000000</v>
      </c>
      <c r="D5" s="52">
        <v>350000000</v>
      </c>
      <c r="E5" s="52">
        <v>400000000</v>
      </c>
      <c r="F5" s="52">
        <v>450000000</v>
      </c>
      <c r="G5" s="52">
        <v>500000000</v>
      </c>
      <c r="H5" s="52">
        <v>600000000</v>
      </c>
      <c r="I5" s="15">
        <v>700000000</v>
      </c>
      <c r="J5" s="18">
        <f t="shared" si="0"/>
        <v>3550000000</v>
      </c>
      <c r="K5" s="89">
        <f t="shared" si="1"/>
        <v>443750000</v>
      </c>
    </row>
    <row r="6" spans="1:11" ht="14.25" customHeight="1" x14ac:dyDescent="0.35">
      <c r="A6" s="51" t="s">
        <v>5</v>
      </c>
      <c r="B6" s="14">
        <v>150000000</v>
      </c>
      <c r="C6" s="52">
        <v>200000000</v>
      </c>
      <c r="D6" s="52">
        <v>250000000</v>
      </c>
      <c r="E6" s="52">
        <v>300000000</v>
      </c>
      <c r="F6" s="52">
        <v>350000000</v>
      </c>
      <c r="G6" s="52">
        <v>450000000</v>
      </c>
      <c r="H6" s="52">
        <v>500000000</v>
      </c>
      <c r="I6" s="15">
        <v>600000000</v>
      </c>
      <c r="J6" s="18">
        <f t="shared" si="0"/>
        <v>2800000000</v>
      </c>
      <c r="K6" s="89">
        <f t="shared" si="1"/>
        <v>350000000</v>
      </c>
    </row>
    <row r="7" spans="1:11" ht="14.25" customHeight="1" x14ac:dyDescent="0.35">
      <c r="A7" s="51" t="s">
        <v>6</v>
      </c>
      <c r="B7" s="14">
        <v>300000000</v>
      </c>
      <c r="C7" s="52">
        <v>350000000</v>
      </c>
      <c r="D7" s="52">
        <v>400000000</v>
      </c>
      <c r="E7" s="52">
        <v>450000000</v>
      </c>
      <c r="F7" s="52">
        <v>500000000</v>
      </c>
      <c r="G7" s="52">
        <v>600000000</v>
      </c>
      <c r="H7" s="52">
        <v>700000000</v>
      </c>
      <c r="I7" s="15">
        <v>800000000</v>
      </c>
      <c r="J7" s="18">
        <f t="shared" si="0"/>
        <v>4100000000</v>
      </c>
      <c r="K7" s="89">
        <f t="shared" si="1"/>
        <v>512500000</v>
      </c>
    </row>
    <row r="8" spans="1:11" ht="14.25" customHeight="1" x14ac:dyDescent="0.35">
      <c r="A8" s="51" t="s">
        <v>7</v>
      </c>
      <c r="B8" s="14">
        <v>200000000</v>
      </c>
      <c r="C8" s="52">
        <v>250000000</v>
      </c>
      <c r="D8" s="52">
        <v>300000000</v>
      </c>
      <c r="E8" s="52">
        <v>350000000</v>
      </c>
      <c r="F8" s="52">
        <v>400000000</v>
      </c>
      <c r="G8" s="52">
        <v>500000000</v>
      </c>
      <c r="H8" s="52">
        <v>600000000</v>
      </c>
      <c r="I8" s="15">
        <v>700000000</v>
      </c>
      <c r="J8" s="18">
        <f t="shared" si="0"/>
        <v>3300000000</v>
      </c>
      <c r="K8" s="89">
        <f t="shared" si="1"/>
        <v>412500000</v>
      </c>
    </row>
    <row r="9" spans="1:11" ht="14.25" customHeight="1" x14ac:dyDescent="0.35">
      <c r="A9" s="51" t="s">
        <v>8</v>
      </c>
      <c r="B9" s="14">
        <v>500000000</v>
      </c>
      <c r="C9" s="52">
        <v>600000000</v>
      </c>
      <c r="D9" s="52">
        <v>700000000</v>
      </c>
      <c r="E9" s="52">
        <v>800000000</v>
      </c>
      <c r="F9" s="52">
        <v>900000000</v>
      </c>
      <c r="G9" s="52">
        <v>1000000000</v>
      </c>
      <c r="H9" s="52">
        <v>1200000000</v>
      </c>
      <c r="I9" s="15">
        <v>1500000000</v>
      </c>
      <c r="J9" s="18">
        <f t="shared" si="0"/>
        <v>7200000000</v>
      </c>
      <c r="K9" s="89">
        <f t="shared" si="1"/>
        <v>900000000</v>
      </c>
    </row>
    <row r="10" spans="1:11" ht="14.25" customHeight="1" x14ac:dyDescent="0.35">
      <c r="A10" s="51" t="s">
        <v>9</v>
      </c>
      <c r="B10" s="14">
        <v>150000000</v>
      </c>
      <c r="C10" s="52">
        <v>180000000</v>
      </c>
      <c r="D10" s="52">
        <v>220000000</v>
      </c>
      <c r="E10" s="52">
        <v>250000000</v>
      </c>
      <c r="F10" s="52">
        <v>300000000</v>
      </c>
      <c r="G10" s="52">
        <v>400000000</v>
      </c>
      <c r="H10" s="52">
        <v>500000000</v>
      </c>
      <c r="I10" s="15">
        <v>550000000</v>
      </c>
      <c r="J10" s="18">
        <f t="shared" si="0"/>
        <v>2550000000</v>
      </c>
      <c r="K10" s="89">
        <f t="shared" si="1"/>
        <v>318750000</v>
      </c>
    </row>
    <row r="11" spans="1:11" ht="14.25" customHeight="1" x14ac:dyDescent="0.35">
      <c r="A11" s="51" t="s">
        <v>10</v>
      </c>
      <c r="B11" s="14">
        <v>100000000</v>
      </c>
      <c r="C11" s="52">
        <v>150000000</v>
      </c>
      <c r="D11" s="52">
        <v>180000000</v>
      </c>
      <c r="E11" s="52">
        <v>200000000</v>
      </c>
      <c r="F11" s="52">
        <v>250000000</v>
      </c>
      <c r="G11" s="52">
        <v>350000000</v>
      </c>
      <c r="H11" s="52">
        <v>400000000</v>
      </c>
      <c r="I11" s="15">
        <v>450000000</v>
      </c>
      <c r="J11" s="18">
        <f t="shared" si="0"/>
        <v>2080000000</v>
      </c>
      <c r="K11" s="89">
        <f t="shared" si="1"/>
        <v>260000000</v>
      </c>
    </row>
    <row r="12" spans="1:11" ht="14.25" customHeight="1" x14ac:dyDescent="0.35">
      <c r="A12" s="51" t="s">
        <v>11</v>
      </c>
      <c r="B12" s="14">
        <v>50000000</v>
      </c>
      <c r="C12" s="52">
        <v>60000000</v>
      </c>
      <c r="D12" s="52">
        <v>80000000</v>
      </c>
      <c r="E12" s="52">
        <v>100000000</v>
      </c>
      <c r="F12" s="52">
        <v>150000000</v>
      </c>
      <c r="G12" s="52">
        <v>200000000</v>
      </c>
      <c r="H12" s="52">
        <v>250000000</v>
      </c>
      <c r="I12" s="15">
        <v>300000000</v>
      </c>
      <c r="J12" s="18">
        <f t="shared" si="0"/>
        <v>1190000000</v>
      </c>
      <c r="K12" s="89">
        <f t="shared" si="1"/>
        <v>148750000</v>
      </c>
    </row>
    <row r="13" spans="1:11" ht="14.25" customHeight="1" x14ac:dyDescent="0.35">
      <c r="A13" s="51" t="s">
        <v>12</v>
      </c>
      <c r="B13" s="14">
        <v>80000000</v>
      </c>
      <c r="C13" s="52">
        <v>100000000</v>
      </c>
      <c r="D13" s="52">
        <v>120000000</v>
      </c>
      <c r="E13" s="52">
        <v>150000000</v>
      </c>
      <c r="F13" s="52">
        <v>180000000</v>
      </c>
      <c r="G13" s="52">
        <v>250000000</v>
      </c>
      <c r="H13" s="52">
        <v>300000000</v>
      </c>
      <c r="I13" s="15">
        <v>350000000</v>
      </c>
      <c r="J13" s="18">
        <f t="shared" si="0"/>
        <v>1530000000</v>
      </c>
      <c r="K13" s="89">
        <f t="shared" si="1"/>
        <v>191250000</v>
      </c>
    </row>
    <row r="14" spans="1:11" ht="14.25" customHeight="1" x14ac:dyDescent="0.35">
      <c r="A14" s="51" t="s">
        <v>13</v>
      </c>
      <c r="B14" s="14">
        <v>70000000</v>
      </c>
      <c r="C14" s="52">
        <v>90000000</v>
      </c>
      <c r="D14" s="52">
        <v>110000000</v>
      </c>
      <c r="E14" s="52">
        <v>130000000</v>
      </c>
      <c r="F14" s="52">
        <v>160000000</v>
      </c>
      <c r="G14" s="52">
        <v>180000000</v>
      </c>
      <c r="H14" s="52">
        <v>220000000</v>
      </c>
      <c r="I14" s="15">
        <v>250000000</v>
      </c>
      <c r="J14" s="18">
        <f t="shared" si="0"/>
        <v>1210000000</v>
      </c>
      <c r="K14" s="89">
        <f t="shared" si="1"/>
        <v>151250000</v>
      </c>
    </row>
    <row r="15" spans="1:11" ht="14.25" customHeight="1" x14ac:dyDescent="0.35">
      <c r="A15" s="51" t="s">
        <v>14</v>
      </c>
      <c r="B15" s="14">
        <v>50000000</v>
      </c>
      <c r="C15" s="52">
        <v>70000000</v>
      </c>
      <c r="D15" s="52">
        <v>100000000</v>
      </c>
      <c r="E15" s="52">
        <v>130000000</v>
      </c>
      <c r="F15" s="52">
        <v>160000000</v>
      </c>
      <c r="G15" s="52">
        <v>200000000</v>
      </c>
      <c r="H15" s="52">
        <v>250000000</v>
      </c>
      <c r="I15" s="15">
        <v>300000000</v>
      </c>
      <c r="J15" s="18">
        <f t="shared" si="0"/>
        <v>1260000000</v>
      </c>
      <c r="K15" s="89">
        <f t="shared" si="1"/>
        <v>157500000</v>
      </c>
    </row>
    <row r="16" spans="1:11" ht="14.25" customHeight="1" x14ac:dyDescent="0.35">
      <c r="A16" s="51" t="s">
        <v>15</v>
      </c>
      <c r="B16" s="14">
        <v>10000000</v>
      </c>
      <c r="C16" s="52">
        <v>12000000</v>
      </c>
      <c r="D16" s="52">
        <v>15000000</v>
      </c>
      <c r="E16" s="52">
        <v>18000000</v>
      </c>
      <c r="F16" s="52">
        <v>20000000</v>
      </c>
      <c r="G16" s="52">
        <v>25000000</v>
      </c>
      <c r="H16" s="52">
        <v>30000000</v>
      </c>
      <c r="I16" s="15">
        <v>40000000</v>
      </c>
      <c r="J16" s="18">
        <f t="shared" si="0"/>
        <v>170000000</v>
      </c>
      <c r="K16" s="89">
        <f t="shared" si="1"/>
        <v>21250000</v>
      </c>
    </row>
    <row r="17" spans="1:11" ht="14.25" customHeight="1" x14ac:dyDescent="0.35">
      <c r="A17" s="53" t="s">
        <v>16</v>
      </c>
      <c r="B17" s="54">
        <v>30000000</v>
      </c>
      <c r="C17" s="55">
        <v>40000000</v>
      </c>
      <c r="D17" s="55">
        <v>50000000</v>
      </c>
      <c r="E17" s="55">
        <v>60000000</v>
      </c>
      <c r="F17" s="55">
        <v>80000000</v>
      </c>
      <c r="G17" s="55">
        <v>100000000</v>
      </c>
      <c r="H17" s="55">
        <v>120000000</v>
      </c>
      <c r="I17" s="56">
        <v>150000000</v>
      </c>
      <c r="J17" s="90">
        <f t="shared" si="0"/>
        <v>630000000</v>
      </c>
      <c r="K17" s="91">
        <f t="shared" si="1"/>
        <v>78750000</v>
      </c>
    </row>
    <row r="18" spans="1:11" ht="14.25" customHeight="1" x14ac:dyDescent="0.35">
      <c r="A18" s="57" t="s">
        <v>20</v>
      </c>
      <c r="B18" s="58">
        <f>SUM(B2:B17)</f>
        <v>3240000000</v>
      </c>
      <c r="C18" s="58">
        <f t="shared" ref="C18:I18" si="2">SUM(C2:C17)</f>
        <v>3902000000</v>
      </c>
      <c r="D18" s="58">
        <f t="shared" si="2"/>
        <v>4575000000</v>
      </c>
      <c r="E18" s="58">
        <f t="shared" si="2"/>
        <v>5338000000</v>
      </c>
      <c r="F18" s="58">
        <f t="shared" si="2"/>
        <v>6100000000</v>
      </c>
      <c r="G18" s="58">
        <f t="shared" si="2"/>
        <v>7405000000</v>
      </c>
      <c r="H18" s="58">
        <f t="shared" si="2"/>
        <v>8770000000</v>
      </c>
      <c r="I18" s="59">
        <f t="shared" si="2"/>
        <v>10390000000</v>
      </c>
    </row>
    <row r="19" spans="1:11" ht="14.25" customHeight="1" x14ac:dyDescent="0.35"/>
    <row r="20" spans="1:11" ht="14.25" customHeight="1" x14ac:dyDescent="0.35">
      <c r="B20" s="95" t="s">
        <v>19</v>
      </c>
      <c r="C20" s="96">
        <f>COUNTA(A2:A17)</f>
        <v>16</v>
      </c>
    </row>
    <row r="21" spans="1:11" ht="14.25" customHeight="1" x14ac:dyDescent="0.35"/>
    <row r="22" spans="1:11" ht="14.25" customHeight="1" x14ac:dyDescent="0.35"/>
    <row r="23" spans="1:11" ht="14.25" customHeight="1" x14ac:dyDescent="0.35"/>
    <row r="24" spans="1:11" ht="14.25" customHeight="1" x14ac:dyDescent="0.35"/>
    <row r="25" spans="1:11" ht="14.25" customHeight="1" x14ac:dyDescent="0.35"/>
    <row r="26" spans="1:11" ht="14.25" customHeight="1" x14ac:dyDescent="0.35"/>
    <row r="27" spans="1:11" ht="14.25" customHeight="1" x14ac:dyDescent="0.35"/>
    <row r="28" spans="1:11" ht="14.25" customHeight="1" x14ac:dyDescent="0.35"/>
    <row r="29" spans="1:11" ht="14.25" customHeight="1" x14ac:dyDescent="0.35"/>
    <row r="30" spans="1:11" ht="14.25" customHeight="1" x14ac:dyDescent="0.35"/>
    <row r="31" spans="1:11" ht="14.25" customHeight="1" x14ac:dyDescent="0.35"/>
    <row r="32" spans="1:1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J20"/>
  <sheetViews>
    <sheetView workbookViewId="0">
      <selection activeCell="C24" sqref="C24"/>
    </sheetView>
  </sheetViews>
  <sheetFormatPr defaultColWidth="14.453125" defaultRowHeight="15" customHeight="1" x14ac:dyDescent="0.35"/>
  <sheetData>
    <row r="2" spans="2:10" ht="15" customHeight="1" thickBot="1" x14ac:dyDescent="0.4"/>
    <row r="3" spans="2:10" ht="15" customHeight="1" thickBot="1" x14ac:dyDescent="0.4">
      <c r="B3" s="9" t="s">
        <v>22</v>
      </c>
      <c r="C3" s="63">
        <v>2012</v>
      </c>
      <c r="D3" s="63">
        <v>2013</v>
      </c>
      <c r="E3" s="63">
        <v>2014</v>
      </c>
      <c r="F3" s="63">
        <v>2015</v>
      </c>
      <c r="G3" s="63">
        <v>2016</v>
      </c>
      <c r="H3" s="63">
        <v>2017</v>
      </c>
      <c r="I3" s="63">
        <v>2018</v>
      </c>
      <c r="J3" s="64">
        <v>2019</v>
      </c>
    </row>
    <row r="4" spans="2:10" ht="15" customHeight="1" thickBot="1" x14ac:dyDescent="0.4">
      <c r="B4" s="10" t="s">
        <v>21</v>
      </c>
      <c r="C4" s="65">
        <f>SUM('Box office Data'!B2:B17)</f>
        <v>3240000000</v>
      </c>
      <c r="D4" s="66">
        <f>SUM('Box office Data'!C2:C17)</f>
        <v>3902000000</v>
      </c>
      <c r="E4" s="66">
        <f>SUM('Box office Data'!D2:D17)</f>
        <v>4575000000</v>
      </c>
      <c r="F4" s="66">
        <f>SUM('Box office Data'!E2:E17)</f>
        <v>5338000000</v>
      </c>
      <c r="G4" s="66">
        <f>SUM('Box office Data'!F2:F17)</f>
        <v>6100000000</v>
      </c>
      <c r="H4" s="66">
        <f>SUM('Box office Data'!G2:G17)</f>
        <v>7405000000</v>
      </c>
      <c r="I4" s="66">
        <f>SUM('Box office Data'!H2:H17)</f>
        <v>8770000000</v>
      </c>
      <c r="J4" s="67">
        <f>SUM('Box office Data'!I2:I17)</f>
        <v>10390000000</v>
      </c>
    </row>
    <row r="5" spans="2:10" ht="15" customHeight="1" x14ac:dyDescent="0.35">
      <c r="B5" s="60" t="s">
        <v>1</v>
      </c>
      <c r="C5" s="68">
        <f>'Box office Data'!B2/'Annual Totals'!$C$4</f>
        <v>0.18518518518518517</v>
      </c>
      <c r="D5" s="69">
        <f>'Box office Data'!C2/'Annual Totals'!$C$4</f>
        <v>0.21604938271604937</v>
      </c>
      <c r="E5" s="69">
        <f>'Box office Data'!D2/'Annual Totals'!$C$4</f>
        <v>0.24691358024691357</v>
      </c>
      <c r="F5" s="69">
        <f>'Box office Data'!E2/'Annual Totals'!$C$4</f>
        <v>0.30864197530864196</v>
      </c>
      <c r="G5" s="69">
        <f>'Box office Data'!F2/'Annual Totals'!$C$4</f>
        <v>0.33950617283950618</v>
      </c>
      <c r="H5" s="69">
        <f>'Box office Data'!G2/'Annual Totals'!$C$4</f>
        <v>0.40123456790123457</v>
      </c>
      <c r="I5" s="69">
        <f>'Box office Data'!H2/'Annual Totals'!$C$4</f>
        <v>0.46296296296296297</v>
      </c>
      <c r="J5" s="70">
        <f>'Box office Data'!I2/'Annual Totals'!$C$4</f>
        <v>0.55555555555555558</v>
      </c>
    </row>
    <row r="6" spans="2:10" ht="15" customHeight="1" x14ac:dyDescent="0.35">
      <c r="B6" s="61" t="s">
        <v>2</v>
      </c>
      <c r="C6" s="68">
        <f>'Box office Data'!B3/'Annual Totals'!$C$4</f>
        <v>0.12345679012345678</v>
      </c>
      <c r="D6" s="69">
        <f>'Box office Data'!C3/'Annual Totals'!$C$4</f>
        <v>0.1388888888888889</v>
      </c>
      <c r="E6" s="69">
        <f>'Box office Data'!D3/'Annual Totals'!$C$4</f>
        <v>0.15432098765432098</v>
      </c>
      <c r="F6" s="69">
        <f>'Box office Data'!E3/'Annual Totals'!$C$4</f>
        <v>0.16975308641975309</v>
      </c>
      <c r="G6" s="69">
        <f>'Box office Data'!F3/'Annual Totals'!$C$4</f>
        <v>0.18518518518518517</v>
      </c>
      <c r="H6" s="69">
        <f>'Box office Data'!G3/'Annual Totals'!$C$4</f>
        <v>0.23148148148148148</v>
      </c>
      <c r="I6" s="69">
        <f>'Box office Data'!H3/'Annual Totals'!$C$4</f>
        <v>0.26234567901234568</v>
      </c>
      <c r="J6" s="70">
        <f>'Box office Data'!I3/'Annual Totals'!$C$4</f>
        <v>0.30864197530864196</v>
      </c>
    </row>
    <row r="7" spans="2:10" ht="15" customHeight="1" x14ac:dyDescent="0.35">
      <c r="B7" s="61" t="s">
        <v>3</v>
      </c>
      <c r="C7" s="68">
        <f>'Box office Data'!B4/'Annual Totals'!$C$4</f>
        <v>9.2592592592592587E-2</v>
      </c>
      <c r="D7" s="69">
        <f>'Box office Data'!C4/'Annual Totals'!$C$4</f>
        <v>0.10802469135802469</v>
      </c>
      <c r="E7" s="69">
        <f>'Box office Data'!D4/'Annual Totals'!$C$4</f>
        <v>0.12345679012345678</v>
      </c>
      <c r="F7" s="69">
        <f>'Box office Data'!E4/'Annual Totals'!$C$4</f>
        <v>0.1388888888888889</v>
      </c>
      <c r="G7" s="69">
        <f>'Box office Data'!F4/'Annual Totals'!$C$4</f>
        <v>0.15432098765432098</v>
      </c>
      <c r="H7" s="69">
        <f>'Box office Data'!G4/'Annual Totals'!$C$4</f>
        <v>0.18518518518518517</v>
      </c>
      <c r="I7" s="69">
        <f>'Box office Data'!H4/'Annual Totals'!$C$4</f>
        <v>0.23148148148148148</v>
      </c>
      <c r="J7" s="70">
        <f>'Box office Data'!I4/'Annual Totals'!$C$4</f>
        <v>0.27777777777777779</v>
      </c>
    </row>
    <row r="8" spans="2:10" ht="15" customHeight="1" x14ac:dyDescent="0.35">
      <c r="B8" s="61" t="s">
        <v>4</v>
      </c>
      <c r="C8" s="68">
        <f>'Box office Data'!B5/'Annual Totals'!$C$4</f>
        <v>7.716049382716049E-2</v>
      </c>
      <c r="D8" s="69">
        <f>'Box office Data'!C5/'Annual Totals'!$C$4</f>
        <v>9.2592592592592587E-2</v>
      </c>
      <c r="E8" s="69">
        <f>'Box office Data'!D5/'Annual Totals'!$C$4</f>
        <v>0.10802469135802469</v>
      </c>
      <c r="F8" s="69">
        <f>'Box office Data'!E5/'Annual Totals'!$C$4</f>
        <v>0.12345679012345678</v>
      </c>
      <c r="G8" s="69">
        <f>'Box office Data'!F5/'Annual Totals'!$C$4</f>
        <v>0.1388888888888889</v>
      </c>
      <c r="H8" s="69">
        <f>'Box office Data'!G5/'Annual Totals'!$C$4</f>
        <v>0.15432098765432098</v>
      </c>
      <c r="I8" s="69">
        <f>'Box office Data'!H5/'Annual Totals'!$C$4</f>
        <v>0.18518518518518517</v>
      </c>
      <c r="J8" s="70">
        <f>'Box office Data'!I5/'Annual Totals'!$C$4</f>
        <v>0.21604938271604937</v>
      </c>
    </row>
    <row r="9" spans="2:10" ht="15" customHeight="1" x14ac:dyDescent="0.35">
      <c r="B9" s="61" t="s">
        <v>5</v>
      </c>
      <c r="C9" s="68">
        <f>'Box office Data'!B6/'Annual Totals'!$C$4</f>
        <v>4.6296296296296294E-2</v>
      </c>
      <c r="D9" s="69">
        <f>'Box office Data'!C6/'Annual Totals'!$C$4</f>
        <v>6.1728395061728392E-2</v>
      </c>
      <c r="E9" s="69">
        <f>'Box office Data'!D6/'Annual Totals'!$C$4</f>
        <v>7.716049382716049E-2</v>
      </c>
      <c r="F9" s="69">
        <f>'Box office Data'!E6/'Annual Totals'!$C$4</f>
        <v>9.2592592592592587E-2</v>
      </c>
      <c r="G9" s="69">
        <f>'Box office Data'!F6/'Annual Totals'!$C$4</f>
        <v>0.10802469135802469</v>
      </c>
      <c r="H9" s="69">
        <f>'Box office Data'!G6/'Annual Totals'!$C$4</f>
        <v>0.1388888888888889</v>
      </c>
      <c r="I9" s="69">
        <f>'Box office Data'!H6/'Annual Totals'!$C$4</f>
        <v>0.15432098765432098</v>
      </c>
      <c r="J9" s="70">
        <f>'Box office Data'!I6/'Annual Totals'!$C$4</f>
        <v>0.18518518518518517</v>
      </c>
    </row>
    <row r="10" spans="2:10" ht="15" customHeight="1" x14ac:dyDescent="0.35">
      <c r="B10" s="61" t="s">
        <v>6</v>
      </c>
      <c r="C10" s="68">
        <f>'Box office Data'!B7/'Annual Totals'!$C$4</f>
        <v>9.2592592592592587E-2</v>
      </c>
      <c r="D10" s="69">
        <f>'Box office Data'!C7/'Annual Totals'!$C$4</f>
        <v>0.10802469135802469</v>
      </c>
      <c r="E10" s="69">
        <f>'Box office Data'!D7/'Annual Totals'!$C$4</f>
        <v>0.12345679012345678</v>
      </c>
      <c r="F10" s="69">
        <f>'Box office Data'!E7/'Annual Totals'!$C$4</f>
        <v>0.1388888888888889</v>
      </c>
      <c r="G10" s="69">
        <f>'Box office Data'!F7/'Annual Totals'!$C$4</f>
        <v>0.15432098765432098</v>
      </c>
      <c r="H10" s="69">
        <f>'Box office Data'!G7/'Annual Totals'!$C$4</f>
        <v>0.18518518518518517</v>
      </c>
      <c r="I10" s="69">
        <f>'Box office Data'!H7/'Annual Totals'!$C$4</f>
        <v>0.21604938271604937</v>
      </c>
      <c r="J10" s="70">
        <f>'Box office Data'!I7/'Annual Totals'!$C$4</f>
        <v>0.24691358024691357</v>
      </c>
    </row>
    <row r="11" spans="2:10" ht="15" customHeight="1" x14ac:dyDescent="0.35">
      <c r="B11" s="61" t="s">
        <v>7</v>
      </c>
      <c r="C11" s="68">
        <f>'Box office Data'!B8/'Annual Totals'!$C$4</f>
        <v>6.1728395061728392E-2</v>
      </c>
      <c r="D11" s="69">
        <f>'Box office Data'!C8/'Annual Totals'!$C$4</f>
        <v>7.716049382716049E-2</v>
      </c>
      <c r="E11" s="69">
        <f>'Box office Data'!D8/'Annual Totals'!$C$4</f>
        <v>9.2592592592592587E-2</v>
      </c>
      <c r="F11" s="69">
        <f>'Box office Data'!E8/'Annual Totals'!$C$4</f>
        <v>0.10802469135802469</v>
      </c>
      <c r="G11" s="69">
        <f>'Box office Data'!F8/'Annual Totals'!$C$4</f>
        <v>0.12345679012345678</v>
      </c>
      <c r="H11" s="69">
        <f>'Box office Data'!G8/'Annual Totals'!$C$4</f>
        <v>0.15432098765432098</v>
      </c>
      <c r="I11" s="69">
        <f>'Box office Data'!H8/'Annual Totals'!$C$4</f>
        <v>0.18518518518518517</v>
      </c>
      <c r="J11" s="70">
        <f>'Box office Data'!I8/'Annual Totals'!$C$4</f>
        <v>0.21604938271604937</v>
      </c>
    </row>
    <row r="12" spans="2:10" ht="15" customHeight="1" x14ac:dyDescent="0.35">
      <c r="B12" s="61" t="s">
        <v>8</v>
      </c>
      <c r="C12" s="68">
        <f>'Box office Data'!B9/'Annual Totals'!$C$4</f>
        <v>0.15432098765432098</v>
      </c>
      <c r="D12" s="69">
        <f>'Box office Data'!C9/'Annual Totals'!$C$4</f>
        <v>0.18518518518518517</v>
      </c>
      <c r="E12" s="69">
        <f>'Box office Data'!D9/'Annual Totals'!$C$4</f>
        <v>0.21604938271604937</v>
      </c>
      <c r="F12" s="69">
        <f>'Box office Data'!E9/'Annual Totals'!$C$4</f>
        <v>0.24691358024691357</v>
      </c>
      <c r="G12" s="69">
        <f>'Box office Data'!F9/'Annual Totals'!$C$4</f>
        <v>0.27777777777777779</v>
      </c>
      <c r="H12" s="69">
        <f>'Box office Data'!G9/'Annual Totals'!$C$4</f>
        <v>0.30864197530864196</v>
      </c>
      <c r="I12" s="69">
        <f>'Box office Data'!H9/'Annual Totals'!$C$4</f>
        <v>0.37037037037037035</v>
      </c>
      <c r="J12" s="70">
        <f>'Box office Data'!I9/'Annual Totals'!$C$4</f>
        <v>0.46296296296296297</v>
      </c>
    </row>
    <row r="13" spans="2:10" ht="15" customHeight="1" x14ac:dyDescent="0.35">
      <c r="B13" s="61" t="s">
        <v>9</v>
      </c>
      <c r="C13" s="68">
        <f>'Box office Data'!B10/'Annual Totals'!$C$4</f>
        <v>4.6296296296296294E-2</v>
      </c>
      <c r="D13" s="69">
        <f>'Box office Data'!C10/'Annual Totals'!$C$4</f>
        <v>5.5555555555555552E-2</v>
      </c>
      <c r="E13" s="69">
        <f>'Box office Data'!D10/'Annual Totals'!$C$4</f>
        <v>6.7901234567901231E-2</v>
      </c>
      <c r="F13" s="69">
        <f>'Box office Data'!E10/'Annual Totals'!$C$4</f>
        <v>7.716049382716049E-2</v>
      </c>
      <c r="G13" s="69">
        <f>'Box office Data'!F10/'Annual Totals'!$C$4</f>
        <v>9.2592592592592587E-2</v>
      </c>
      <c r="H13" s="69">
        <f>'Box office Data'!G10/'Annual Totals'!$C$4</f>
        <v>0.12345679012345678</v>
      </c>
      <c r="I13" s="69">
        <f>'Box office Data'!H10/'Annual Totals'!$C$4</f>
        <v>0.15432098765432098</v>
      </c>
      <c r="J13" s="70">
        <f>'Box office Data'!I10/'Annual Totals'!$C$4</f>
        <v>0.16975308641975309</v>
      </c>
    </row>
    <row r="14" spans="2:10" ht="15" customHeight="1" x14ac:dyDescent="0.35">
      <c r="B14" s="61" t="s">
        <v>10</v>
      </c>
      <c r="C14" s="68">
        <f>'Box office Data'!B11/'Annual Totals'!$C$4</f>
        <v>3.0864197530864196E-2</v>
      </c>
      <c r="D14" s="69">
        <f>'Box office Data'!C11/'Annual Totals'!$C$4</f>
        <v>4.6296296296296294E-2</v>
      </c>
      <c r="E14" s="69">
        <f>'Box office Data'!D11/'Annual Totals'!$C$4</f>
        <v>5.5555555555555552E-2</v>
      </c>
      <c r="F14" s="69">
        <f>'Box office Data'!E11/'Annual Totals'!$C$4</f>
        <v>6.1728395061728392E-2</v>
      </c>
      <c r="G14" s="69">
        <f>'Box office Data'!F11/'Annual Totals'!$C$4</f>
        <v>7.716049382716049E-2</v>
      </c>
      <c r="H14" s="69">
        <f>'Box office Data'!G11/'Annual Totals'!$C$4</f>
        <v>0.10802469135802469</v>
      </c>
      <c r="I14" s="69">
        <f>'Box office Data'!H11/'Annual Totals'!$C$4</f>
        <v>0.12345679012345678</v>
      </c>
      <c r="J14" s="70">
        <f>'Box office Data'!I11/'Annual Totals'!$C$4</f>
        <v>0.1388888888888889</v>
      </c>
    </row>
    <row r="15" spans="2:10" ht="15" customHeight="1" x14ac:dyDescent="0.35">
      <c r="B15" s="61" t="s">
        <v>11</v>
      </c>
      <c r="C15" s="68">
        <f>'Box office Data'!B12/'Annual Totals'!$C$4</f>
        <v>1.5432098765432098E-2</v>
      </c>
      <c r="D15" s="69">
        <f>'Box office Data'!C12/'Annual Totals'!$C$4</f>
        <v>1.8518518518518517E-2</v>
      </c>
      <c r="E15" s="69">
        <f>'Box office Data'!D12/'Annual Totals'!$C$4</f>
        <v>2.4691358024691357E-2</v>
      </c>
      <c r="F15" s="69">
        <f>'Box office Data'!E12/'Annual Totals'!$C$4</f>
        <v>3.0864197530864196E-2</v>
      </c>
      <c r="G15" s="69">
        <f>'Box office Data'!F12/'Annual Totals'!$C$4</f>
        <v>4.6296296296296294E-2</v>
      </c>
      <c r="H15" s="69">
        <f>'Box office Data'!G12/'Annual Totals'!$C$4</f>
        <v>6.1728395061728392E-2</v>
      </c>
      <c r="I15" s="69">
        <f>'Box office Data'!H12/'Annual Totals'!$C$4</f>
        <v>7.716049382716049E-2</v>
      </c>
      <c r="J15" s="70">
        <f>'Box office Data'!I12/'Annual Totals'!$C$4</f>
        <v>9.2592592592592587E-2</v>
      </c>
    </row>
    <row r="16" spans="2:10" ht="15" customHeight="1" x14ac:dyDescent="0.35">
      <c r="B16" s="61" t="s">
        <v>12</v>
      </c>
      <c r="C16" s="68">
        <f>'Box office Data'!B13/'Annual Totals'!$C$4</f>
        <v>2.4691358024691357E-2</v>
      </c>
      <c r="D16" s="69">
        <f>'Box office Data'!C13/'Annual Totals'!$C$4</f>
        <v>3.0864197530864196E-2</v>
      </c>
      <c r="E16" s="69">
        <f>'Box office Data'!D13/'Annual Totals'!$C$4</f>
        <v>3.7037037037037035E-2</v>
      </c>
      <c r="F16" s="69">
        <f>'Box office Data'!E13/'Annual Totals'!$C$4</f>
        <v>4.6296296296296294E-2</v>
      </c>
      <c r="G16" s="69">
        <f>'Box office Data'!F13/'Annual Totals'!$C$4</f>
        <v>5.5555555555555552E-2</v>
      </c>
      <c r="H16" s="69">
        <f>'Box office Data'!G13/'Annual Totals'!$C$4</f>
        <v>7.716049382716049E-2</v>
      </c>
      <c r="I16" s="69">
        <f>'Box office Data'!H13/'Annual Totals'!$C$4</f>
        <v>9.2592592592592587E-2</v>
      </c>
      <c r="J16" s="70">
        <f>'Box office Data'!I13/'Annual Totals'!$C$4</f>
        <v>0.10802469135802469</v>
      </c>
    </row>
    <row r="17" spans="2:10" ht="15" customHeight="1" x14ac:dyDescent="0.35">
      <c r="B17" s="61" t="s">
        <v>13</v>
      </c>
      <c r="C17" s="68">
        <f>'Box office Data'!B14/'Annual Totals'!$C$4</f>
        <v>2.1604938271604937E-2</v>
      </c>
      <c r="D17" s="69">
        <f>'Box office Data'!C14/'Annual Totals'!$C$4</f>
        <v>2.7777777777777776E-2</v>
      </c>
      <c r="E17" s="69">
        <f>'Box office Data'!D14/'Annual Totals'!$C$4</f>
        <v>3.3950617283950615E-2</v>
      </c>
      <c r="F17" s="69">
        <f>'Box office Data'!E14/'Annual Totals'!$C$4</f>
        <v>4.0123456790123455E-2</v>
      </c>
      <c r="G17" s="69">
        <f>'Box office Data'!F14/'Annual Totals'!$C$4</f>
        <v>4.9382716049382713E-2</v>
      </c>
      <c r="H17" s="69">
        <f>'Box office Data'!G14/'Annual Totals'!$C$4</f>
        <v>5.5555555555555552E-2</v>
      </c>
      <c r="I17" s="69">
        <f>'Box office Data'!H14/'Annual Totals'!$C$4</f>
        <v>6.7901234567901231E-2</v>
      </c>
      <c r="J17" s="70">
        <f>'Box office Data'!I14/'Annual Totals'!$C$4</f>
        <v>7.716049382716049E-2</v>
      </c>
    </row>
    <row r="18" spans="2:10" ht="15" customHeight="1" x14ac:dyDescent="0.35">
      <c r="B18" s="61" t="s">
        <v>14</v>
      </c>
      <c r="C18" s="68">
        <f>'Box office Data'!B15/'Annual Totals'!$C$4</f>
        <v>1.5432098765432098E-2</v>
      </c>
      <c r="D18" s="69">
        <f>'Box office Data'!C15/'Annual Totals'!$C$4</f>
        <v>2.1604938271604937E-2</v>
      </c>
      <c r="E18" s="69">
        <f>'Box office Data'!D15/'Annual Totals'!$C$4</f>
        <v>3.0864197530864196E-2</v>
      </c>
      <c r="F18" s="69">
        <f>'Box office Data'!E15/'Annual Totals'!$C$4</f>
        <v>4.0123456790123455E-2</v>
      </c>
      <c r="G18" s="69">
        <f>'Box office Data'!F15/'Annual Totals'!$C$4</f>
        <v>4.9382716049382713E-2</v>
      </c>
      <c r="H18" s="69">
        <f>'Box office Data'!G15/'Annual Totals'!$C$4</f>
        <v>6.1728395061728392E-2</v>
      </c>
      <c r="I18" s="69">
        <f>'Box office Data'!H15/'Annual Totals'!$C$4</f>
        <v>7.716049382716049E-2</v>
      </c>
      <c r="J18" s="70">
        <f>'Box office Data'!I15/'Annual Totals'!$C$4</f>
        <v>9.2592592592592587E-2</v>
      </c>
    </row>
    <row r="19" spans="2:10" ht="15" customHeight="1" x14ac:dyDescent="0.35">
      <c r="B19" s="61" t="s">
        <v>15</v>
      </c>
      <c r="C19" s="68">
        <f>'Box office Data'!B16/'Annual Totals'!$C$4</f>
        <v>3.0864197530864196E-3</v>
      </c>
      <c r="D19" s="69">
        <f>'Box office Data'!C16/'Annual Totals'!$C$4</f>
        <v>3.7037037037037038E-3</v>
      </c>
      <c r="E19" s="69">
        <f>'Box office Data'!D16/'Annual Totals'!$C$4</f>
        <v>4.6296296296296294E-3</v>
      </c>
      <c r="F19" s="69">
        <f>'Box office Data'!E16/'Annual Totals'!$C$4</f>
        <v>5.5555555555555558E-3</v>
      </c>
      <c r="G19" s="69">
        <f>'Box office Data'!F16/'Annual Totals'!$C$4</f>
        <v>6.1728395061728392E-3</v>
      </c>
      <c r="H19" s="69">
        <f>'Box office Data'!G16/'Annual Totals'!$C$4</f>
        <v>7.716049382716049E-3</v>
      </c>
      <c r="I19" s="69">
        <f>'Box office Data'!H16/'Annual Totals'!$C$4</f>
        <v>9.2592592592592587E-3</v>
      </c>
      <c r="J19" s="70">
        <f>'Box office Data'!I16/'Annual Totals'!$C$4</f>
        <v>1.2345679012345678E-2</v>
      </c>
    </row>
    <row r="20" spans="2:10" ht="15" customHeight="1" thickBot="1" x14ac:dyDescent="0.4">
      <c r="B20" s="62" t="s">
        <v>16</v>
      </c>
      <c r="C20" s="71">
        <f>'Box office Data'!B17/'Annual Totals'!$C$4</f>
        <v>9.2592592592592587E-3</v>
      </c>
      <c r="D20" s="72">
        <f>'Box office Data'!C17/'Annual Totals'!$C$4</f>
        <v>1.2345679012345678E-2</v>
      </c>
      <c r="E20" s="72">
        <f>'Box office Data'!D17/'Annual Totals'!$C$4</f>
        <v>1.5432098765432098E-2</v>
      </c>
      <c r="F20" s="72">
        <f>'Box office Data'!E17/'Annual Totals'!$C$4</f>
        <v>1.8518518518518517E-2</v>
      </c>
      <c r="G20" s="72">
        <f>'Box office Data'!F17/'Annual Totals'!$C$4</f>
        <v>2.4691358024691357E-2</v>
      </c>
      <c r="H20" s="72">
        <f>'Box office Data'!G17/'Annual Totals'!$C$4</f>
        <v>3.0864197530864196E-2</v>
      </c>
      <c r="I20" s="72">
        <f>'Box office Data'!H17/'Annual Totals'!$C$4</f>
        <v>3.7037037037037035E-2</v>
      </c>
      <c r="J20" s="73">
        <f>'Box office Data'!I17/'Annual Totals'!$C$4</f>
        <v>4.6296296296296294E-2</v>
      </c>
    </row>
  </sheetData>
  <conditionalFormatting sqref="C5:J20">
    <cfRule type="cellIs" dxfId="5" priority="1" operator="lessThan"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J19"/>
  <sheetViews>
    <sheetView tabSelected="1" workbookViewId="0">
      <selection activeCell="E26" sqref="E26"/>
    </sheetView>
  </sheetViews>
  <sheetFormatPr defaultColWidth="14.453125" defaultRowHeight="15" customHeight="1" x14ac:dyDescent="0.35"/>
  <sheetData>
    <row r="2" spans="2:10" ht="15" customHeight="1" thickBot="1" x14ac:dyDescent="0.4"/>
    <row r="3" spans="2:10" ht="15" customHeight="1" thickBot="1" x14ac:dyDescent="0.4">
      <c r="B3" s="1" t="s">
        <v>22</v>
      </c>
      <c r="C3" s="77">
        <v>2012</v>
      </c>
      <c r="D3" s="77">
        <v>2013</v>
      </c>
      <c r="E3" s="77">
        <v>2014</v>
      </c>
      <c r="F3" s="77">
        <v>2015</v>
      </c>
      <c r="G3" s="77">
        <v>2016</v>
      </c>
      <c r="H3" s="77">
        <v>2017</v>
      </c>
      <c r="I3" s="77">
        <v>2018</v>
      </c>
      <c r="J3" s="78">
        <v>2019</v>
      </c>
    </row>
    <row r="4" spans="2:10" ht="15" customHeight="1" x14ac:dyDescent="0.35">
      <c r="B4" s="74" t="s">
        <v>1</v>
      </c>
      <c r="C4" s="79" t="str">
        <f>IF('Box office Data'!B2&gt; AVERAGE('Box office Data'!B$2:B$17), "Above Average","Below Average")</f>
        <v>Above Average</v>
      </c>
      <c r="D4" s="80" t="str">
        <f>IF('Box office Data'!C2&gt; AVERAGE('Box office Data'!C$2:C$17), "Above Average","Below Average")</f>
        <v>Above Average</v>
      </c>
      <c r="E4" s="80" t="str">
        <f>IF('Box office Data'!D2&gt; AVERAGE('Box office Data'!D$2:D$17), "Above Average","Below Average")</f>
        <v>Above Average</v>
      </c>
      <c r="F4" s="80" t="str">
        <f>IF('Box office Data'!E2&gt; AVERAGE('Box office Data'!E$2:E$17), "Above Average","Below Average")</f>
        <v>Above Average</v>
      </c>
      <c r="G4" s="80" t="str">
        <f>IF('Box office Data'!F2&gt; AVERAGE('Box office Data'!F$2:F$17), "Above Average","Below Average")</f>
        <v>Above Average</v>
      </c>
      <c r="H4" s="80" t="str">
        <f>IF('Box office Data'!G2&gt; AVERAGE('Box office Data'!G$2:G$17), "Above Average","Below Average")</f>
        <v>Above Average</v>
      </c>
      <c r="I4" s="80" t="str">
        <f>IF('Box office Data'!H2&gt; AVERAGE('Box office Data'!H$2:H$17), "Above Average","Below Average")</f>
        <v>Above Average</v>
      </c>
      <c r="J4" s="81" t="str">
        <f>IF('Box office Data'!I2&gt; AVERAGE('Box office Data'!I$2:I$17), "Above Average","Below Average")</f>
        <v>Above Average</v>
      </c>
    </row>
    <row r="5" spans="2:10" ht="15" customHeight="1" x14ac:dyDescent="0.35">
      <c r="B5" s="75" t="s">
        <v>2</v>
      </c>
      <c r="C5" s="82" t="str">
        <f>IF('Box office Data'!B3&gt; AVERAGE('Box office Data'!B$2:B$17), "Above Average","Below Average")</f>
        <v>Above Average</v>
      </c>
      <c r="D5" s="83" t="str">
        <f>IF('Box office Data'!C3&gt; AVERAGE('Box office Data'!C$2:C$17), "Above Average","Below Average")</f>
        <v>Above Average</v>
      </c>
      <c r="E5" s="83" t="str">
        <f>IF('Box office Data'!D3&gt; AVERAGE('Box office Data'!D$2:D$17), "Above Average","Below Average")</f>
        <v>Above Average</v>
      </c>
      <c r="F5" s="83" t="str">
        <f>IF('Box office Data'!E3&gt; AVERAGE('Box office Data'!E$2:E$17), "Above Average","Below Average")</f>
        <v>Above Average</v>
      </c>
      <c r="G5" s="83" t="str">
        <f>IF('Box office Data'!F3&gt; AVERAGE('Box office Data'!F$2:F$17), "Above Average","Below Average")</f>
        <v>Above Average</v>
      </c>
      <c r="H5" s="83" t="str">
        <f>IF('Box office Data'!G3&gt; AVERAGE('Box office Data'!G$2:G$17), "Above Average","Below Average")</f>
        <v>Above Average</v>
      </c>
      <c r="I5" s="83" t="str">
        <f>IF('Box office Data'!H3&gt; AVERAGE('Box office Data'!H$2:H$17), "Above Average","Below Average")</f>
        <v>Above Average</v>
      </c>
      <c r="J5" s="84" t="str">
        <f>IF('Box office Data'!I3&gt; AVERAGE('Box office Data'!I$2:I$17), "Above Average","Below Average")</f>
        <v>Above Average</v>
      </c>
    </row>
    <row r="6" spans="2:10" ht="15" customHeight="1" x14ac:dyDescent="0.35">
      <c r="B6" s="75" t="s">
        <v>3</v>
      </c>
      <c r="C6" s="82" t="str">
        <f>IF('Box office Data'!B4&gt; AVERAGE('Box office Data'!B$2:B$17), "Above Average","Below Average")</f>
        <v>Above Average</v>
      </c>
      <c r="D6" s="83" t="str">
        <f>IF('Box office Data'!C4&gt; AVERAGE('Box office Data'!C$2:C$17), "Above Average","Below Average")</f>
        <v>Above Average</v>
      </c>
      <c r="E6" s="83" t="str">
        <f>IF('Box office Data'!D4&gt; AVERAGE('Box office Data'!D$2:D$17), "Above Average","Below Average")</f>
        <v>Above Average</v>
      </c>
      <c r="F6" s="83" t="str">
        <f>IF('Box office Data'!E4&gt; AVERAGE('Box office Data'!E$2:E$17), "Above Average","Below Average")</f>
        <v>Above Average</v>
      </c>
      <c r="G6" s="83" t="str">
        <f>IF('Box office Data'!F4&gt; AVERAGE('Box office Data'!F$2:F$17), "Above Average","Below Average")</f>
        <v>Above Average</v>
      </c>
      <c r="H6" s="83" t="str">
        <f>IF('Box office Data'!G4&gt; AVERAGE('Box office Data'!G$2:G$17), "Above Average","Below Average")</f>
        <v>Above Average</v>
      </c>
      <c r="I6" s="83" t="str">
        <f>IF('Box office Data'!H4&gt; AVERAGE('Box office Data'!H$2:H$17), "Above Average","Below Average")</f>
        <v>Above Average</v>
      </c>
      <c r="J6" s="84" t="str">
        <f>IF('Box office Data'!I4&gt; AVERAGE('Box office Data'!I$2:I$17), "Above Average","Below Average")</f>
        <v>Above Average</v>
      </c>
    </row>
    <row r="7" spans="2:10" ht="15" customHeight="1" x14ac:dyDescent="0.35">
      <c r="B7" s="75" t="s">
        <v>4</v>
      </c>
      <c r="C7" s="82" t="str">
        <f>IF('Box office Data'!B5&gt; AVERAGE('Box office Data'!B$2:B$17), "Above Average","Below Average")</f>
        <v>Above Average</v>
      </c>
      <c r="D7" s="83" t="str">
        <f>IF('Box office Data'!C5&gt; AVERAGE('Box office Data'!C$2:C$17), "Above Average","Below Average")</f>
        <v>Above Average</v>
      </c>
      <c r="E7" s="83" t="str">
        <f>IF('Box office Data'!D5&gt; AVERAGE('Box office Data'!D$2:D$17), "Above Average","Below Average")</f>
        <v>Above Average</v>
      </c>
      <c r="F7" s="83" t="str">
        <f>IF('Box office Data'!E5&gt; AVERAGE('Box office Data'!E$2:E$17), "Above Average","Below Average")</f>
        <v>Above Average</v>
      </c>
      <c r="G7" s="83" t="str">
        <f>IF('Box office Data'!F5&gt; AVERAGE('Box office Data'!F$2:F$17), "Above Average","Below Average")</f>
        <v>Above Average</v>
      </c>
      <c r="H7" s="83" t="str">
        <f>IF('Box office Data'!G5&gt; AVERAGE('Box office Data'!G$2:G$17), "Above Average","Below Average")</f>
        <v>Above Average</v>
      </c>
      <c r="I7" s="83" t="str">
        <f>IF('Box office Data'!H5&gt; AVERAGE('Box office Data'!H$2:H$17), "Above Average","Below Average")</f>
        <v>Above Average</v>
      </c>
      <c r="J7" s="84" t="str">
        <f>IF('Box office Data'!I5&gt; AVERAGE('Box office Data'!I$2:I$17), "Above Average","Below Average")</f>
        <v>Above Average</v>
      </c>
    </row>
    <row r="8" spans="2:10" ht="15" customHeight="1" x14ac:dyDescent="0.35">
      <c r="B8" s="75" t="s">
        <v>5</v>
      </c>
      <c r="C8" s="82" t="str">
        <f>IF('Box office Data'!B6&gt; AVERAGE('Box office Data'!B$2:B$17), "Above Average","Below Average")</f>
        <v>Below Average</v>
      </c>
      <c r="D8" s="83" t="str">
        <f>IF('Box office Data'!C6&gt; AVERAGE('Box office Data'!C$2:C$17), "Above Average","Below Average")</f>
        <v>Below Average</v>
      </c>
      <c r="E8" s="83" t="str">
        <f>IF('Box office Data'!D6&gt; AVERAGE('Box office Data'!D$2:D$17), "Above Average","Below Average")</f>
        <v>Below Average</v>
      </c>
      <c r="F8" s="83" t="str">
        <f>IF('Box office Data'!E6&gt; AVERAGE('Box office Data'!E$2:E$17), "Above Average","Below Average")</f>
        <v>Below Average</v>
      </c>
      <c r="G8" s="83" t="str">
        <f>IF('Box office Data'!F6&gt; AVERAGE('Box office Data'!F$2:F$17), "Above Average","Below Average")</f>
        <v>Below Average</v>
      </c>
      <c r="H8" s="83" t="str">
        <f>IF('Box office Data'!G6&gt; AVERAGE('Box office Data'!G$2:G$17), "Above Average","Below Average")</f>
        <v>Below Average</v>
      </c>
      <c r="I8" s="83" t="str">
        <f>IF('Box office Data'!H6&gt; AVERAGE('Box office Data'!H$2:H$17), "Above Average","Below Average")</f>
        <v>Below Average</v>
      </c>
      <c r="J8" s="84" t="str">
        <f>IF('Box office Data'!I6&gt; AVERAGE('Box office Data'!I$2:I$17), "Above Average","Below Average")</f>
        <v>Below Average</v>
      </c>
    </row>
    <row r="9" spans="2:10" ht="15" customHeight="1" x14ac:dyDescent="0.35">
      <c r="B9" s="75" t="s">
        <v>6</v>
      </c>
      <c r="C9" s="82" t="str">
        <f>IF('Box office Data'!B7&gt; AVERAGE('Box office Data'!B$2:B$17), "Above Average","Below Average")</f>
        <v>Above Average</v>
      </c>
      <c r="D9" s="83" t="str">
        <f>IF('Box office Data'!C7&gt; AVERAGE('Box office Data'!C$2:C$17), "Above Average","Below Average")</f>
        <v>Above Average</v>
      </c>
      <c r="E9" s="83" t="str">
        <f>IF('Box office Data'!D7&gt; AVERAGE('Box office Data'!D$2:D$17), "Above Average","Below Average")</f>
        <v>Above Average</v>
      </c>
      <c r="F9" s="83" t="str">
        <f>IF('Box office Data'!E7&gt; AVERAGE('Box office Data'!E$2:E$17), "Above Average","Below Average")</f>
        <v>Above Average</v>
      </c>
      <c r="G9" s="83" t="str">
        <f>IF('Box office Data'!F7&gt; AVERAGE('Box office Data'!F$2:F$17), "Above Average","Below Average")</f>
        <v>Above Average</v>
      </c>
      <c r="H9" s="83" t="str">
        <f>IF('Box office Data'!G7&gt; AVERAGE('Box office Data'!G$2:G$17), "Above Average","Below Average")</f>
        <v>Above Average</v>
      </c>
      <c r="I9" s="83" t="str">
        <f>IF('Box office Data'!H7&gt; AVERAGE('Box office Data'!H$2:H$17), "Above Average","Below Average")</f>
        <v>Above Average</v>
      </c>
      <c r="J9" s="84" t="str">
        <f>IF('Box office Data'!I7&gt; AVERAGE('Box office Data'!I$2:I$17), "Above Average","Below Average")</f>
        <v>Above Average</v>
      </c>
    </row>
    <row r="10" spans="2:10" ht="15" customHeight="1" x14ac:dyDescent="0.35">
      <c r="B10" s="75" t="s">
        <v>7</v>
      </c>
      <c r="C10" s="82" t="str">
        <f>IF('Box office Data'!B8&gt; AVERAGE('Box office Data'!B$2:B$17), "Above Average","Below Average")</f>
        <v>Below Average</v>
      </c>
      <c r="D10" s="83" t="str">
        <f>IF('Box office Data'!C8&gt; AVERAGE('Box office Data'!C$2:C$17), "Above Average","Below Average")</f>
        <v>Above Average</v>
      </c>
      <c r="E10" s="83" t="str">
        <f>IF('Box office Data'!D8&gt; AVERAGE('Box office Data'!D$2:D$17), "Above Average","Below Average")</f>
        <v>Above Average</v>
      </c>
      <c r="F10" s="83" t="str">
        <f>IF('Box office Data'!E8&gt; AVERAGE('Box office Data'!E$2:E$17), "Above Average","Below Average")</f>
        <v>Above Average</v>
      </c>
      <c r="G10" s="83" t="str">
        <f>IF('Box office Data'!F8&gt; AVERAGE('Box office Data'!F$2:F$17), "Above Average","Below Average")</f>
        <v>Above Average</v>
      </c>
      <c r="H10" s="83" t="str">
        <f>IF('Box office Data'!G8&gt; AVERAGE('Box office Data'!G$2:G$17), "Above Average","Below Average")</f>
        <v>Above Average</v>
      </c>
      <c r="I10" s="83" t="str">
        <f>IF('Box office Data'!H8&gt; AVERAGE('Box office Data'!H$2:H$17), "Above Average","Below Average")</f>
        <v>Above Average</v>
      </c>
      <c r="J10" s="84" t="str">
        <f>IF('Box office Data'!I8&gt; AVERAGE('Box office Data'!I$2:I$17), "Above Average","Below Average")</f>
        <v>Above Average</v>
      </c>
    </row>
    <row r="11" spans="2:10" ht="15" customHeight="1" x14ac:dyDescent="0.35">
      <c r="B11" s="75" t="s">
        <v>8</v>
      </c>
      <c r="C11" s="82" t="str">
        <f>IF('Box office Data'!B9&gt; AVERAGE('Box office Data'!B$2:B$17), "Above Average","Below Average")</f>
        <v>Above Average</v>
      </c>
      <c r="D11" s="83" t="str">
        <f>IF('Box office Data'!C9&gt; AVERAGE('Box office Data'!C$2:C$17), "Above Average","Below Average")</f>
        <v>Above Average</v>
      </c>
      <c r="E11" s="83" t="str">
        <f>IF('Box office Data'!D9&gt; AVERAGE('Box office Data'!D$2:D$17), "Above Average","Below Average")</f>
        <v>Above Average</v>
      </c>
      <c r="F11" s="83" t="str">
        <f>IF('Box office Data'!E9&gt; AVERAGE('Box office Data'!E$2:E$17), "Above Average","Below Average")</f>
        <v>Above Average</v>
      </c>
      <c r="G11" s="83" t="str">
        <f>IF('Box office Data'!F9&gt; AVERAGE('Box office Data'!F$2:F$17), "Above Average","Below Average")</f>
        <v>Above Average</v>
      </c>
      <c r="H11" s="83" t="str">
        <f>IF('Box office Data'!G9&gt; AVERAGE('Box office Data'!G$2:G$17), "Above Average","Below Average")</f>
        <v>Above Average</v>
      </c>
      <c r="I11" s="83" t="str">
        <f>IF('Box office Data'!H9&gt; AVERAGE('Box office Data'!H$2:H$17), "Above Average","Below Average")</f>
        <v>Above Average</v>
      </c>
      <c r="J11" s="84" t="str">
        <f>IF('Box office Data'!I9&gt; AVERAGE('Box office Data'!I$2:I$17), "Above Average","Below Average")</f>
        <v>Above Average</v>
      </c>
    </row>
    <row r="12" spans="2:10" ht="15" customHeight="1" x14ac:dyDescent="0.35">
      <c r="B12" s="75" t="s">
        <v>9</v>
      </c>
      <c r="C12" s="82" t="str">
        <f>IF('Box office Data'!B10&gt; AVERAGE('Box office Data'!B$2:B$17), "Above Average","Below Average")</f>
        <v>Below Average</v>
      </c>
      <c r="D12" s="83" t="str">
        <f>IF('Box office Data'!C10&gt; AVERAGE('Box office Data'!C$2:C$17), "Above Average","Below Average")</f>
        <v>Below Average</v>
      </c>
      <c r="E12" s="83" t="str">
        <f>IF('Box office Data'!D10&gt; AVERAGE('Box office Data'!D$2:D$17), "Above Average","Below Average")</f>
        <v>Below Average</v>
      </c>
      <c r="F12" s="83" t="str">
        <f>IF('Box office Data'!E10&gt; AVERAGE('Box office Data'!E$2:E$17), "Above Average","Below Average")</f>
        <v>Below Average</v>
      </c>
      <c r="G12" s="83" t="str">
        <f>IF('Box office Data'!F10&gt; AVERAGE('Box office Data'!F$2:F$17), "Above Average","Below Average")</f>
        <v>Below Average</v>
      </c>
      <c r="H12" s="83" t="str">
        <f>IF('Box office Data'!G10&gt; AVERAGE('Box office Data'!G$2:G$17), "Above Average","Below Average")</f>
        <v>Below Average</v>
      </c>
      <c r="I12" s="83" t="str">
        <f>IF('Box office Data'!H10&gt; AVERAGE('Box office Data'!H$2:H$17), "Above Average","Below Average")</f>
        <v>Below Average</v>
      </c>
      <c r="J12" s="84" t="str">
        <f>IF('Box office Data'!I10&gt; AVERAGE('Box office Data'!I$2:I$17), "Above Average","Below Average")</f>
        <v>Below Average</v>
      </c>
    </row>
    <row r="13" spans="2:10" ht="15" customHeight="1" x14ac:dyDescent="0.35">
      <c r="B13" s="75" t="s">
        <v>10</v>
      </c>
      <c r="C13" s="82" t="str">
        <f>IF('Box office Data'!B11&gt; AVERAGE('Box office Data'!B$2:B$17), "Above Average","Below Average")</f>
        <v>Below Average</v>
      </c>
      <c r="D13" s="83" t="str">
        <f>IF('Box office Data'!C11&gt; AVERAGE('Box office Data'!C$2:C$17), "Above Average","Below Average")</f>
        <v>Below Average</v>
      </c>
      <c r="E13" s="83" t="str">
        <f>IF('Box office Data'!D11&gt; AVERAGE('Box office Data'!D$2:D$17), "Above Average","Below Average")</f>
        <v>Below Average</v>
      </c>
      <c r="F13" s="83" t="str">
        <f>IF('Box office Data'!E11&gt; AVERAGE('Box office Data'!E$2:E$17), "Above Average","Below Average")</f>
        <v>Below Average</v>
      </c>
      <c r="G13" s="83" t="str">
        <f>IF('Box office Data'!F11&gt; AVERAGE('Box office Data'!F$2:F$17), "Above Average","Below Average")</f>
        <v>Below Average</v>
      </c>
      <c r="H13" s="83" t="str">
        <f>IF('Box office Data'!G11&gt; AVERAGE('Box office Data'!G$2:G$17), "Above Average","Below Average")</f>
        <v>Below Average</v>
      </c>
      <c r="I13" s="83" t="str">
        <f>IF('Box office Data'!H11&gt; AVERAGE('Box office Data'!H$2:H$17), "Above Average","Below Average")</f>
        <v>Below Average</v>
      </c>
      <c r="J13" s="84" t="str">
        <f>IF('Box office Data'!I11&gt; AVERAGE('Box office Data'!I$2:I$17), "Above Average","Below Average")</f>
        <v>Below Average</v>
      </c>
    </row>
    <row r="14" spans="2:10" ht="15" customHeight="1" x14ac:dyDescent="0.35">
      <c r="B14" s="75" t="s">
        <v>11</v>
      </c>
      <c r="C14" s="82" t="str">
        <f>IF('Box office Data'!B12&gt; AVERAGE('Box office Data'!B$2:B$17), "Above Average","Below Average")</f>
        <v>Below Average</v>
      </c>
      <c r="D14" s="83" t="str">
        <f>IF('Box office Data'!C12&gt; AVERAGE('Box office Data'!C$2:C$17), "Above Average","Below Average")</f>
        <v>Below Average</v>
      </c>
      <c r="E14" s="83" t="str">
        <f>IF('Box office Data'!D12&gt; AVERAGE('Box office Data'!D$2:D$17), "Above Average","Below Average")</f>
        <v>Below Average</v>
      </c>
      <c r="F14" s="83" t="str">
        <f>IF('Box office Data'!E12&gt; AVERAGE('Box office Data'!E$2:E$17), "Above Average","Below Average")</f>
        <v>Below Average</v>
      </c>
      <c r="G14" s="83" t="str">
        <f>IF('Box office Data'!F12&gt; AVERAGE('Box office Data'!F$2:F$17), "Above Average","Below Average")</f>
        <v>Below Average</v>
      </c>
      <c r="H14" s="83" t="str">
        <f>IF('Box office Data'!G12&gt; AVERAGE('Box office Data'!G$2:G$17), "Above Average","Below Average")</f>
        <v>Below Average</v>
      </c>
      <c r="I14" s="83" t="str">
        <f>IF('Box office Data'!H12&gt; AVERAGE('Box office Data'!H$2:H$17), "Above Average","Below Average")</f>
        <v>Below Average</v>
      </c>
      <c r="J14" s="84" t="str">
        <f>IF('Box office Data'!I12&gt; AVERAGE('Box office Data'!I$2:I$17), "Above Average","Below Average")</f>
        <v>Below Average</v>
      </c>
    </row>
    <row r="15" spans="2:10" ht="15" customHeight="1" x14ac:dyDescent="0.35">
      <c r="B15" s="75" t="s">
        <v>12</v>
      </c>
      <c r="C15" s="82" t="str">
        <f>IF('Box office Data'!B13&gt; AVERAGE('Box office Data'!B$2:B$17), "Above Average","Below Average")</f>
        <v>Below Average</v>
      </c>
      <c r="D15" s="83" t="str">
        <f>IF('Box office Data'!C13&gt; AVERAGE('Box office Data'!C$2:C$17), "Above Average","Below Average")</f>
        <v>Below Average</v>
      </c>
      <c r="E15" s="83" t="str">
        <f>IF('Box office Data'!D13&gt; AVERAGE('Box office Data'!D$2:D$17), "Above Average","Below Average")</f>
        <v>Below Average</v>
      </c>
      <c r="F15" s="83" t="str">
        <f>IF('Box office Data'!E13&gt; AVERAGE('Box office Data'!E$2:E$17), "Above Average","Below Average")</f>
        <v>Below Average</v>
      </c>
      <c r="G15" s="83" t="str">
        <f>IF('Box office Data'!F13&gt; AVERAGE('Box office Data'!F$2:F$17), "Above Average","Below Average")</f>
        <v>Below Average</v>
      </c>
      <c r="H15" s="83" t="str">
        <f>IF('Box office Data'!G13&gt; AVERAGE('Box office Data'!G$2:G$17), "Above Average","Below Average")</f>
        <v>Below Average</v>
      </c>
      <c r="I15" s="83" t="str">
        <f>IF('Box office Data'!H13&gt; AVERAGE('Box office Data'!H$2:H$17), "Above Average","Below Average")</f>
        <v>Below Average</v>
      </c>
      <c r="J15" s="84" t="str">
        <f>IF('Box office Data'!I13&gt; AVERAGE('Box office Data'!I$2:I$17), "Above Average","Below Average")</f>
        <v>Below Average</v>
      </c>
    </row>
    <row r="16" spans="2:10" ht="15" customHeight="1" x14ac:dyDescent="0.35">
      <c r="B16" s="75" t="s">
        <v>13</v>
      </c>
      <c r="C16" s="82" t="str">
        <f>IF('Box office Data'!B14&gt; AVERAGE('Box office Data'!B$2:B$17), "Above Average","Below Average")</f>
        <v>Below Average</v>
      </c>
      <c r="D16" s="83" t="str">
        <f>IF('Box office Data'!C14&gt; AVERAGE('Box office Data'!C$2:C$17), "Above Average","Below Average")</f>
        <v>Below Average</v>
      </c>
      <c r="E16" s="83" t="str">
        <f>IF('Box office Data'!D14&gt; AVERAGE('Box office Data'!D$2:D$17), "Above Average","Below Average")</f>
        <v>Below Average</v>
      </c>
      <c r="F16" s="83" t="str">
        <f>IF('Box office Data'!E14&gt; AVERAGE('Box office Data'!E$2:E$17), "Above Average","Below Average")</f>
        <v>Below Average</v>
      </c>
      <c r="G16" s="83" t="str">
        <f>IF('Box office Data'!F14&gt; AVERAGE('Box office Data'!F$2:F$17), "Above Average","Below Average")</f>
        <v>Below Average</v>
      </c>
      <c r="H16" s="83" t="str">
        <f>IF('Box office Data'!G14&gt; AVERAGE('Box office Data'!G$2:G$17), "Above Average","Below Average")</f>
        <v>Below Average</v>
      </c>
      <c r="I16" s="83" t="str">
        <f>IF('Box office Data'!H14&gt; AVERAGE('Box office Data'!H$2:H$17), "Above Average","Below Average")</f>
        <v>Below Average</v>
      </c>
      <c r="J16" s="84" t="str">
        <f>IF('Box office Data'!I14&gt; AVERAGE('Box office Data'!I$2:I$17), "Above Average","Below Average")</f>
        <v>Below Average</v>
      </c>
    </row>
    <row r="17" spans="2:10" ht="15" customHeight="1" x14ac:dyDescent="0.35">
      <c r="B17" s="75" t="s">
        <v>14</v>
      </c>
      <c r="C17" s="82" t="str">
        <f>IF('Box office Data'!B15&gt; AVERAGE('Box office Data'!B$2:B$17), "Above Average","Below Average")</f>
        <v>Below Average</v>
      </c>
      <c r="D17" s="83" t="str">
        <f>IF('Box office Data'!C15&gt; AVERAGE('Box office Data'!C$2:C$17), "Above Average","Below Average")</f>
        <v>Below Average</v>
      </c>
      <c r="E17" s="83" t="str">
        <f>IF('Box office Data'!D15&gt; AVERAGE('Box office Data'!D$2:D$17), "Above Average","Below Average")</f>
        <v>Below Average</v>
      </c>
      <c r="F17" s="83" t="str">
        <f>IF('Box office Data'!E15&gt; AVERAGE('Box office Data'!E$2:E$17), "Above Average","Below Average")</f>
        <v>Below Average</v>
      </c>
      <c r="G17" s="83" t="str">
        <f>IF('Box office Data'!F15&gt; AVERAGE('Box office Data'!F$2:F$17), "Above Average","Below Average")</f>
        <v>Below Average</v>
      </c>
      <c r="H17" s="83" t="str">
        <f>IF('Box office Data'!G15&gt; AVERAGE('Box office Data'!G$2:G$17), "Above Average","Below Average")</f>
        <v>Below Average</v>
      </c>
      <c r="I17" s="83" t="str">
        <f>IF('Box office Data'!H15&gt; AVERAGE('Box office Data'!H$2:H$17), "Above Average","Below Average")</f>
        <v>Below Average</v>
      </c>
      <c r="J17" s="84" t="str">
        <f>IF('Box office Data'!I15&gt; AVERAGE('Box office Data'!I$2:I$17), "Above Average","Below Average")</f>
        <v>Below Average</v>
      </c>
    </row>
    <row r="18" spans="2:10" ht="15" customHeight="1" x14ac:dyDescent="0.35">
      <c r="B18" s="75" t="s">
        <v>15</v>
      </c>
      <c r="C18" s="82" t="str">
        <f>IF('Box office Data'!B16&gt; AVERAGE('Box office Data'!B$2:B$17), "Above Average","Below Average")</f>
        <v>Below Average</v>
      </c>
      <c r="D18" s="83" t="str">
        <f>IF('Box office Data'!C16&gt; AVERAGE('Box office Data'!C$2:C$17), "Above Average","Below Average")</f>
        <v>Below Average</v>
      </c>
      <c r="E18" s="83" t="str">
        <f>IF('Box office Data'!D16&gt; AVERAGE('Box office Data'!D$2:D$17), "Above Average","Below Average")</f>
        <v>Below Average</v>
      </c>
      <c r="F18" s="83" t="str">
        <f>IF('Box office Data'!E16&gt; AVERAGE('Box office Data'!E$2:E$17), "Above Average","Below Average")</f>
        <v>Below Average</v>
      </c>
      <c r="G18" s="83" t="str">
        <f>IF('Box office Data'!F16&gt; AVERAGE('Box office Data'!F$2:F$17), "Above Average","Below Average")</f>
        <v>Below Average</v>
      </c>
      <c r="H18" s="83" t="str">
        <f>IF('Box office Data'!G16&gt; AVERAGE('Box office Data'!G$2:G$17), "Above Average","Below Average")</f>
        <v>Below Average</v>
      </c>
      <c r="I18" s="83" t="str">
        <f>IF('Box office Data'!H16&gt; AVERAGE('Box office Data'!H$2:H$17), "Above Average","Below Average")</f>
        <v>Below Average</v>
      </c>
      <c r="J18" s="84" t="str">
        <f>IF('Box office Data'!I16&gt; AVERAGE('Box office Data'!I$2:I$17), "Above Average","Below Average")</f>
        <v>Below Average</v>
      </c>
    </row>
    <row r="19" spans="2:10" ht="15" customHeight="1" thickBot="1" x14ac:dyDescent="0.4">
      <c r="B19" s="76" t="s">
        <v>16</v>
      </c>
      <c r="C19" s="85" t="str">
        <f>IF('Box office Data'!B17&gt; AVERAGE('Box office Data'!B$2:B$17), "Above Average","Below Average")</f>
        <v>Below Average</v>
      </c>
      <c r="D19" s="86" t="str">
        <f>IF('Box office Data'!C17&gt; AVERAGE('Box office Data'!C$2:C$17), "Above Average","Below Average")</f>
        <v>Below Average</v>
      </c>
      <c r="E19" s="86" t="str">
        <f>IF('Box office Data'!D17&gt; AVERAGE('Box office Data'!D$2:D$17), "Above Average","Below Average")</f>
        <v>Below Average</v>
      </c>
      <c r="F19" s="86" t="str">
        <f>IF('Box office Data'!E17&gt; AVERAGE('Box office Data'!E$2:E$17), "Above Average","Below Average")</f>
        <v>Below Average</v>
      </c>
      <c r="G19" s="86" t="str">
        <f>IF('Box office Data'!F17&gt; AVERAGE('Box office Data'!F$2:F$17), "Above Average","Below Average")</f>
        <v>Below Average</v>
      </c>
      <c r="H19" s="86" t="str">
        <f>IF('Box office Data'!G17&gt; AVERAGE('Box office Data'!G$2:G$17), "Above Average","Below Average")</f>
        <v>Below Average</v>
      </c>
      <c r="I19" s="86" t="str">
        <f>IF('Box office Data'!H17&gt; AVERAGE('Box office Data'!H$2:H$17), "Above Average","Below Average")</f>
        <v>Below Average</v>
      </c>
      <c r="J19" s="87" t="str">
        <f>IF('Box office Data'!I17&gt; AVERAGE('Box office Data'!I$2:I$17), "Above Average","Below Average")</f>
        <v>Below Average</v>
      </c>
    </row>
  </sheetData>
  <conditionalFormatting sqref="C4:J19">
    <cfRule type="uniqueValues" dxfId="2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944E82D-6088-485E-9C10-8ECF15CB2EC5}">
            <xm:f>NOT(ISERROR(SEARCH($C$14,C4)))</xm:f>
            <xm:f>$C$14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" operator="containsText" id="{14F4C40A-3101-4154-9393-52B2A26D021A}">
            <xm:f>NOT(ISERROR(SEARCH($C$4,C4)))</xm:f>
            <xm:f>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EBCE3470-F028-4D07-912F-390B9A02761D}">
            <xm:f>NOT(ISERROR(SEARCH($C$4,C4)))</xm:f>
            <xm:f>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C4:J19</xm:sqref>
        </x14:conditionalFormatting>
        <x14:conditionalFormatting xmlns:xm="http://schemas.microsoft.com/office/excel/2006/main">
          <x14:cfRule type="containsText" priority="5" operator="containsText" id="{322201EB-F681-4870-BAAD-0DFCF71A0181}">
            <xm:f>NOT(ISERROR(SEARCH($C$4,I6)))</xm:f>
            <xm:f>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Regional Analysis</vt:lpstr>
      <vt:lpstr>Implications and Future Outlook</vt:lpstr>
      <vt:lpstr>Box office Data</vt:lpstr>
      <vt:lpstr>Annual Totals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 raj</dc:creator>
  <cp:lastModifiedBy>Death Info</cp:lastModifiedBy>
  <dcterms:created xsi:type="dcterms:W3CDTF">2024-12-10T04:38:32Z</dcterms:created>
  <dcterms:modified xsi:type="dcterms:W3CDTF">2024-12-27T09:12:46Z</dcterms:modified>
</cp:coreProperties>
</file>